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excel\"/>
    </mc:Choice>
  </mc:AlternateContent>
  <xr:revisionPtr revIDLastSave="0" documentId="13_ncr:1_{5DB9B28F-1FA2-4D33-9EC7-A40585A50B69}" xr6:coauthVersionLast="47" xr6:coauthVersionMax="47" xr10:uidLastSave="{00000000-0000-0000-0000-000000000000}"/>
  <bookViews>
    <workbookView xWindow="1275" yWindow="1365" windowWidth="27255" windowHeight="13350" firstSheet="15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state="hidden" r:id="rId17"/>
    <sheet name="TARDANZAS 2DA QUIN JUNIO 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8" l="1"/>
  <c r="O70" i="18" s="1"/>
  <c r="O88" i="18"/>
  <c r="N88" i="18"/>
  <c r="N69" i="18" l="1"/>
  <c r="O69" i="18" s="1"/>
  <c r="N87" i="18"/>
  <c r="O87" i="18" s="1"/>
  <c r="F7" i="18"/>
  <c r="G7" i="18" s="1"/>
  <c r="N35" i="18" l="1"/>
  <c r="O35" i="18" s="1"/>
  <c r="N68" i="18"/>
  <c r="O68" i="18" s="1"/>
  <c r="N86" i="18"/>
  <c r="O86" i="18" s="1"/>
  <c r="G95" i="17"/>
  <c r="AF110" i="17" l="1"/>
  <c r="AF109" i="17"/>
  <c r="AF108" i="17"/>
  <c r="AF107" i="17"/>
  <c r="AF106" i="17"/>
  <c r="AF105" i="17"/>
  <c r="AF104" i="17"/>
  <c r="AF103" i="17"/>
  <c r="AF102" i="17"/>
  <c r="AF101" i="17"/>
  <c r="AF100" i="17"/>
  <c r="AF99" i="17"/>
  <c r="AF98" i="17"/>
  <c r="AF97" i="17"/>
  <c r="AF96" i="17"/>
  <c r="AF95" i="17"/>
  <c r="AF94" i="17"/>
  <c r="AF93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4" i="17"/>
  <c r="G93" i="17"/>
  <c r="F6" i="18" l="1"/>
  <c r="G6" i="18" s="1"/>
  <c r="N42" i="18"/>
  <c r="O42" i="18" s="1"/>
  <c r="AF87" i="17"/>
  <c r="N18" i="18" l="1"/>
  <c r="O18" i="18" s="1"/>
  <c r="O32" i="18"/>
  <c r="N32" i="18"/>
  <c r="F5" i="18"/>
  <c r="G5" i="18" s="1"/>
  <c r="AA78" i="17"/>
  <c r="F63" i="18" l="1"/>
  <c r="G63" i="18" s="1"/>
  <c r="N52" i="18"/>
  <c r="O52" i="18" s="1"/>
  <c r="N31" i="18"/>
  <c r="O31" i="18" s="1"/>
  <c r="F50" i="18"/>
  <c r="G50" i="18" s="1"/>
  <c r="N41" i="18" l="1"/>
  <c r="O41" i="18" s="1"/>
  <c r="N17" i="18" l="1"/>
  <c r="O17" i="18" s="1"/>
  <c r="F62" i="18"/>
  <c r="G62" i="18" s="1"/>
  <c r="N30" i="18"/>
  <c r="O30" i="18" s="1"/>
  <c r="F18" i="18"/>
  <c r="G18" i="18" s="1"/>
  <c r="N29" i="18" l="1"/>
  <c r="O29" i="18" s="1"/>
  <c r="G85" i="17" l="1"/>
  <c r="AF88" i="17" l="1"/>
  <c r="AF86" i="17"/>
  <c r="AF85" i="17"/>
  <c r="AF84" i="17"/>
  <c r="AF83" i="17"/>
  <c r="AF81" i="17"/>
  <c r="AF80" i="17"/>
  <c r="AF79" i="17"/>
  <c r="AF78" i="17"/>
  <c r="AF77" i="17"/>
  <c r="AF76" i="17"/>
  <c r="AF75" i="17"/>
  <c r="AF74" i="17"/>
  <c r="AF73" i="17"/>
  <c r="AF72" i="17"/>
  <c r="AF71" i="17"/>
  <c r="AA88" i="17"/>
  <c r="AA87" i="17"/>
  <c r="AA86" i="17"/>
  <c r="AA85" i="17"/>
  <c r="AA84" i="17"/>
  <c r="AA83" i="17"/>
  <c r="AA82" i="17"/>
  <c r="AA81" i="17"/>
  <c r="AA80" i="17"/>
  <c r="AA79" i="17"/>
  <c r="AA77" i="17"/>
  <c r="AA76" i="17"/>
  <c r="AA75" i="17"/>
  <c r="AA74" i="17"/>
  <c r="AA73" i="17"/>
  <c r="AA72" i="17"/>
  <c r="AA71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Q88" i="17"/>
  <c r="Q87" i="17"/>
  <c r="Q86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2" i="17"/>
  <c r="L71" i="17"/>
  <c r="G88" i="17"/>
  <c r="G87" i="17"/>
  <c r="G86" i="17"/>
  <c r="G84" i="17"/>
  <c r="G83" i="17"/>
  <c r="G82" i="17"/>
  <c r="G81" i="17"/>
  <c r="G80" i="17"/>
  <c r="G79" i="17"/>
  <c r="G78" i="17"/>
  <c r="G77" i="17"/>
  <c r="G76" i="17"/>
  <c r="G75" i="17"/>
  <c r="G74" i="17"/>
  <c r="G71" i="17"/>
  <c r="G72" i="17"/>
  <c r="F4" i="18"/>
  <c r="G4" i="18" s="1"/>
  <c r="G17" i="18"/>
  <c r="F17" i="18"/>
  <c r="G91" i="16" l="1"/>
  <c r="G92" i="16" s="1"/>
  <c r="N16" i="18" l="1"/>
  <c r="O16" i="18" s="1"/>
  <c r="O24" i="18" s="1"/>
  <c r="O25" i="18" s="1"/>
  <c r="N67" i="18"/>
  <c r="O67" i="18" s="1"/>
  <c r="F16" i="18"/>
  <c r="G16" i="18" s="1"/>
  <c r="G23" i="18" s="1"/>
  <c r="G24" i="18" s="1"/>
  <c r="N85" i="18"/>
  <c r="O85" i="18" s="1"/>
  <c r="G91" i="18"/>
  <c r="G92" i="18" s="1"/>
  <c r="G80" i="18"/>
  <c r="G81" i="18" s="1"/>
  <c r="G68" i="18"/>
  <c r="G69" i="18" s="1"/>
  <c r="G56" i="18"/>
  <c r="G57" i="18" s="1"/>
  <c r="O61" i="18"/>
  <c r="O62" i="18" s="1"/>
  <c r="G45" i="18"/>
  <c r="G46" i="18" s="1"/>
  <c r="O47" i="18"/>
  <c r="O48" i="18" s="1"/>
  <c r="G34" i="18"/>
  <c r="G35" i="18" s="1"/>
  <c r="O36" i="18"/>
  <c r="O37" i="18" s="1"/>
  <c r="O9" i="18"/>
  <c r="O11" i="18" s="1"/>
  <c r="G11" i="18"/>
  <c r="G12" i="18" s="1"/>
  <c r="O73" i="18" l="1"/>
  <c r="O74" i="18" s="1"/>
  <c r="O91" i="18"/>
  <c r="O92" i="18" s="1"/>
  <c r="P63" i="17" l="1"/>
  <c r="K63" i="17" l="1"/>
  <c r="F65" i="17" l="1"/>
  <c r="N54" i="16"/>
  <c r="O54" i="16" s="1"/>
  <c r="N70" i="16"/>
  <c r="O70" i="16" s="1"/>
  <c r="N88" i="16"/>
  <c r="O88" i="16" s="1"/>
  <c r="AE66" i="17" l="1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P66" i="17"/>
  <c r="P65" i="17"/>
  <c r="P64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K66" i="17"/>
  <c r="K65" i="17"/>
  <c r="K64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F66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1" i="17"/>
  <c r="F50" i="17"/>
  <c r="F49" i="17"/>
  <c r="F52" i="17"/>
  <c r="N53" i="16" l="1"/>
  <c r="O53" i="16" s="1"/>
  <c r="N29" i="16"/>
  <c r="O29" i="16" s="1"/>
  <c r="N87" i="16" l="1"/>
  <c r="O87" i="16" s="1"/>
  <c r="AE43" i="17" l="1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Z43" i="17"/>
  <c r="Z38" i="17"/>
  <c r="Z37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P44" i="17"/>
  <c r="P43" i="17"/>
  <c r="P42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F44" i="17"/>
  <c r="F43" i="17"/>
  <c r="F42" i="17"/>
  <c r="F41" i="17"/>
  <c r="F40" i="17"/>
  <c r="F39" i="17"/>
  <c r="F37" i="17"/>
  <c r="F36" i="17"/>
  <c r="F35" i="17"/>
  <c r="F34" i="17"/>
  <c r="F33" i="17"/>
  <c r="F32" i="17"/>
  <c r="F31" i="17"/>
  <c r="F30" i="17"/>
  <c r="F29" i="17"/>
  <c r="F28" i="17"/>
  <c r="F18" i="17" l="1"/>
  <c r="F17" i="17"/>
  <c r="F16" i="17"/>
  <c r="F15" i="17"/>
  <c r="F14" i="17"/>
  <c r="F13" i="17"/>
  <c r="F12" i="17"/>
  <c r="F11" i="17"/>
  <c r="F10" i="17"/>
  <c r="F9" i="17"/>
  <c r="F8" i="17"/>
  <c r="F7" i="17"/>
  <c r="F5" i="17"/>
  <c r="F27" i="17" l="1"/>
  <c r="F22" i="17"/>
  <c r="F21" i="17"/>
  <c r="F20" i="17"/>
  <c r="F19" i="17"/>
  <c r="F6" i="17"/>
  <c r="F74" i="16"/>
  <c r="G74" i="16" s="1"/>
  <c r="N69" i="16"/>
  <c r="O69" i="16" s="1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O91" i="16"/>
  <c r="O92" i="16" s="1"/>
  <c r="N41" i="16"/>
  <c r="O41" i="16" s="1"/>
  <c r="F4" i="16" l="1"/>
  <c r="G4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F74" i="15" l="1"/>
  <c r="G74" i="15" s="1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F16" i="15"/>
  <c r="G16" i="15" s="1"/>
  <c r="G23" i="15" s="1"/>
  <c r="G24" i="15" s="1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N33" i="13"/>
  <c r="O33" i="13" s="1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F5" i="13"/>
  <c r="G5" i="13" s="1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N29" i="13"/>
  <c r="O29" i="13" s="1"/>
  <c r="N67" i="13"/>
  <c r="O67" i="13" s="1"/>
  <c r="F73" i="13"/>
  <c r="G73" i="13" s="1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N33" i="12"/>
  <c r="O33" i="12" s="1"/>
  <c r="F5" i="12"/>
  <c r="G5" i="12" s="1"/>
  <c r="N40" i="12"/>
  <c r="O40" i="12" s="1"/>
  <c r="P69" i="11" l="1"/>
  <c r="P72" i="11"/>
  <c r="F62" i="12" l="1"/>
  <c r="G62" i="12" s="1"/>
  <c r="O68" i="12" l="1"/>
  <c r="F61" i="12"/>
  <c r="F74" i="12"/>
  <c r="G74" i="12" s="1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F4" i="12"/>
  <c r="G4" i="12" s="1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 s="1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<sst xmlns="http://schemas.openxmlformats.org/spreadsheetml/2006/main" count="3348" uniqueCount="221">
  <si>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</si>
  <si>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</si>
  <si>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</si>
  <si>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</si>
  <si>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</si>
  <si>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</si>
  <si>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</si>
  <si>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</si>
  <si>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</si>
  <si>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</si>
  <si>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</si>
  <si>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</si>
  <si>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</si>
  <si>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</si>
  <si>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</si>
  <si>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</si>
  <si>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</si>
  <si>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</si>
  <si>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</si>
  <si>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</si>
  <si>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</si>
  <si>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</si>
  <si>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</si>
  <si>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</si>
  <si>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</si>
  <si>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</si>
  <si>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</si>
  <si>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</si>
  <si>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</si>
  <si>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</si>
  <si>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</si>
  <si>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</si>
  <si>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</si>
  <si>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</si>
  <si>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</si>
  <si>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</si>
  <si>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</si>
  <si>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</si>
  <si>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</si>
  <si>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</si>
  <si>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</si>
  <si>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</si>
  <si>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</si>
  <si>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</si>
  <si>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</si>
  <si>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</si>
  <si>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</si>
  <si>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</si>
  <si>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</si>
  <si>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</si>
  <si>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</si>
  <si>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</si>
  <si>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</si>
  <si>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</si>
  <si>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</si>
  <si>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</si>
  <si>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</si>
  <si>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</si>
  <si>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</si>
  <si>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</si>
  <si>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</si>
  <si>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</si>
  <si>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</si>
  <si>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</si>
  <si>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</si>
  <si>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</si>
  <si>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</si>
  <si>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</si>
  <si>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</si>
  <si>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</si>
  <si>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</si>
  <si>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</si>
  <si>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</si>
  <si>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</si>
  <si>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</si>
  <si>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</si>
  <si>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</si>
  <si>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</si>
  <si>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</si>
  <si>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</si>
  <si>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</si>
  <si>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</si>
  <si>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</si>
  <si>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</si>
  <si>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</si>
  <si>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</si>
  <si>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</si>
  <si>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</si>
  <si>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</si>
  <si>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</si>
  <si>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</si>
  <si>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</si>
  <si>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</si>
  <si>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</si>
  <si>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</si>
  <si>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</si>
  <si>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</si>
  <si>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</si>
  <si>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</si>
  <si>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</si>
  <si>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</si>
  <si>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</si>
  <si>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</si>
  <si>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</si>
  <si>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</si>
  <si>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</si>
  <si>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</si>
  <si>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</si>
  <si>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</si>
  <si>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</si>
  <si>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</si>
  <si>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</si>
  <si>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</si>
  <si>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</si>
  <si>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</si>
  <si>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</si>
  <si>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</si>
  <si>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</si>
  <si>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</si>
  <si>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</si>
  <si>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</si>
  <si>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</si>
  <si>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</si>
  <si>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</si>
  <si>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</si>
  <si>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</si>
  <si>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</si>
  <si>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</si>
  <si>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</si>
  <si>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</si>
  <si>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</si>
  <si>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</si>
  <si>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</si>
  <si>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</si>
  <si>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</si>
  <si>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</si>
  <si>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</si>
  <si>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</si>
  <si>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</si>
  <si>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</si>
  <si>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</si>
  <si>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</si>
  <si>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</si>
  <si>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</si>
  <si>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</si>
  <si>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</si>
  <si>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</si>
  <si>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</si>
  <si>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</si>
  <si>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</si>
  <si>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</si>
  <si>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</si>
  <si>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</si>
  <si>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</si>
  <si>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</si>
  <si>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</si>
  <si>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</si>
  <si>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</si>
  <si>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</si>
  <si>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</si>
  <si>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</si>
  <si>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</si>
  <si>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</si>
  <si>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</si>
  <si>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</si>
  <si>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</si>
  <si>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</si>
  <si>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</si>
  <si>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</si>
  <si>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</si>
  <si>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</si>
  <si>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</si>
  <si>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</si>
  <si>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</si>
  <si>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</si>
  <si>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</si>
  <si>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</si>
  <si>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</si>
  <si>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</si>
  <si>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</si>
  <si>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</si>
  <si>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</si>
  <si>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</si>
  <si>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</si>
  <si>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</si>
  <si>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</si>
  <si>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</si>
  <si>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</si>
  <si>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</si>
  <si>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</si>
  <si>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</si>
  <si>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</si>
  <si>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01/06/24</t>
  </si>
  <si>
    <t>LUNES 03/06/24</t>
  </si>
  <si>
    <t>MARTES 04/06/24</t>
  </si>
  <si>
    <t>MIERCOLES 05/06/24</t>
  </si>
  <si>
    <t>JUEVES 06/06/24</t>
  </si>
  <si>
    <t>SABADO 08/06/24</t>
  </si>
  <si>
    <t xml:space="preserve">FALTÓ </t>
  </si>
  <si>
    <t>LUNES 10/06/24</t>
  </si>
  <si>
    <t>MARTES 11/06/24</t>
  </si>
  <si>
    <t>MIERCOLES 12/06/24</t>
  </si>
  <si>
    <t>JUEVES 13/06/24</t>
  </si>
  <si>
    <t>VIERNES 14/06/24</t>
  </si>
  <si>
    <t>SABADO 15/06/24</t>
  </si>
  <si>
    <t>LUNES 17/06/24</t>
  </si>
  <si>
    <t>MARTES 18/06/24</t>
  </si>
  <si>
    <t>MIERCOLES 19/06/24</t>
  </si>
  <si>
    <t>JUEVES 20/06/24</t>
  </si>
  <si>
    <t>VIERNES 21/06/24</t>
  </si>
  <si>
    <t>SABADO 22/06/24</t>
  </si>
  <si>
    <t xml:space="preserve">LUNES 17/06/24 </t>
  </si>
  <si>
    <t>VIERNES 26/06/24</t>
  </si>
  <si>
    <t>LUNES 24/06/24</t>
  </si>
  <si>
    <t>MARTES 25/06/24</t>
  </si>
  <si>
    <t>MIERCOLES 26/06/24</t>
  </si>
  <si>
    <t>JUEVES 27/06/24</t>
  </si>
  <si>
    <t>VIERNES 28/06/24</t>
  </si>
  <si>
    <t>SABADO 29/06/24</t>
  </si>
  <si>
    <t xml:space="preserve">LUNES 24/06/24 </t>
  </si>
  <si>
    <t>MARTE 25/06/24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</si>
</sst>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5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6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0" xfId="0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5" t="s">
        <v>20</v>
      </c>
      <c r="B4" s="137" t="s">
        <v>32</v>
      </c>
      <c r="C4" s="138"/>
      <c r="D4" s="138"/>
      <c r="E4" s="138"/>
      <c r="F4" s="138"/>
      <c r="G4" s="147" t="s">
        <v>33</v>
      </c>
      <c r="H4" s="148"/>
      <c r="I4" s="148"/>
      <c r="J4" s="148"/>
      <c r="K4" s="149"/>
      <c r="L4" s="138" t="s">
        <v>34</v>
      </c>
      <c r="M4" s="138"/>
      <c r="N4" s="138"/>
      <c r="O4" s="138"/>
      <c r="P4" s="138"/>
      <c r="Q4" s="139" t="s">
        <v>35</v>
      </c>
      <c r="R4" s="140"/>
      <c r="S4" s="140"/>
      <c r="T4" s="140"/>
      <c r="U4" s="141"/>
      <c r="V4" s="137" t="s">
        <v>36</v>
      </c>
      <c r="W4" s="138"/>
      <c r="X4" s="138"/>
      <c r="Y4" s="138"/>
      <c r="Z4" s="138"/>
      <c r="AA4" s="139" t="s">
        <v>37</v>
      </c>
      <c r="AB4" s="140"/>
      <c r="AC4" s="140"/>
      <c r="AD4" s="140"/>
      <c r="AE4" s="141"/>
    </row>
    <row r="5" spans="1:31" ht="31.5" customHeight="1" thickBot="1" x14ac:dyDescent="0.3">
      <c r="A5" s="146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42" t="s">
        <v>30</v>
      </c>
      <c r="C6" s="143"/>
      <c r="D6" s="143"/>
      <c r="E6" s="143"/>
      <c r="F6" s="144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42" t="s">
        <v>30</v>
      </c>
      <c r="C7" s="143"/>
      <c r="D7" s="143"/>
      <c r="E7" s="143"/>
      <c r="F7" s="144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42" t="s">
        <v>30</v>
      </c>
      <c r="C8" s="143"/>
      <c r="D8" s="143"/>
      <c r="E8" s="143"/>
      <c r="F8" s="144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42" t="s">
        <v>30</v>
      </c>
      <c r="C9" s="143"/>
      <c r="D9" s="143"/>
      <c r="E9" s="143"/>
      <c r="F9" s="144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42" t="s">
        <v>30</v>
      </c>
      <c r="C10" s="143"/>
      <c r="D10" s="143"/>
      <c r="E10" s="143"/>
      <c r="F10" s="144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42" t="s">
        <v>30</v>
      </c>
      <c r="C11" s="143"/>
      <c r="D11" s="143"/>
      <c r="E11" s="143"/>
      <c r="F11" s="144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42" t="s">
        <v>30</v>
      </c>
      <c r="C12" s="143"/>
      <c r="D12" s="143"/>
      <c r="E12" s="143"/>
      <c r="F12" s="144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42" t="s">
        <v>30</v>
      </c>
      <c r="C13" s="143"/>
      <c r="D13" s="143"/>
      <c r="E13" s="143"/>
      <c r="F13" s="144"/>
      <c r="G13" s="142" t="s">
        <v>31</v>
      </c>
      <c r="H13" s="143"/>
      <c r="I13" s="143"/>
      <c r="J13" s="143"/>
      <c r="K13" s="144"/>
      <c r="L13" s="142" t="s">
        <v>31</v>
      </c>
      <c r="M13" s="143"/>
      <c r="N13" s="143"/>
      <c r="O13" s="143"/>
      <c r="P13" s="144"/>
      <c r="Q13" s="142" t="s">
        <v>31</v>
      </c>
      <c r="R13" s="143"/>
      <c r="S13" s="143"/>
      <c r="T13" s="143"/>
      <c r="U13" s="144"/>
      <c r="V13" s="142" t="s">
        <v>31</v>
      </c>
      <c r="W13" s="143"/>
      <c r="X13" s="143"/>
      <c r="Y13" s="143"/>
      <c r="Z13" s="143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42" t="s">
        <v>30</v>
      </c>
      <c r="C14" s="143"/>
      <c r="D14" s="143"/>
      <c r="E14" s="143"/>
      <c r="F14" s="144"/>
      <c r="G14" s="142" t="s">
        <v>38</v>
      </c>
      <c r="H14" s="143"/>
      <c r="I14" s="143"/>
      <c r="J14" s="143"/>
      <c r="K14" s="144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42" t="s">
        <v>30</v>
      </c>
      <c r="C15" s="143"/>
      <c r="D15" s="143"/>
      <c r="E15" s="143"/>
      <c r="F15" s="144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42" t="s">
        <v>30</v>
      </c>
      <c r="C16" s="143"/>
      <c r="D16" s="143"/>
      <c r="E16" s="143"/>
      <c r="F16" s="144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42" t="s">
        <v>30</v>
      </c>
      <c r="C17" s="143"/>
      <c r="D17" s="143"/>
      <c r="E17" s="143"/>
      <c r="F17" s="144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42" t="s">
        <v>30</v>
      </c>
      <c r="C18" s="143"/>
      <c r="D18" s="143"/>
      <c r="E18" s="143"/>
      <c r="F18" s="144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42" t="s">
        <v>30</v>
      </c>
      <c r="C19" s="143"/>
      <c r="D19" s="143"/>
      <c r="E19" s="143"/>
      <c r="F19" s="144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42" t="s">
        <v>30</v>
      </c>
      <c r="C20" s="143"/>
      <c r="D20" s="143"/>
      <c r="E20" s="143"/>
      <c r="F20" s="144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42" t="s">
        <v>30</v>
      </c>
      <c r="C21" s="143"/>
      <c r="D21" s="143"/>
      <c r="E21" s="143"/>
      <c r="F21" s="144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42" t="s">
        <v>30</v>
      </c>
      <c r="C22" s="143"/>
      <c r="D22" s="143"/>
      <c r="E22" s="143"/>
      <c r="F22" s="144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42" t="s">
        <v>30</v>
      </c>
      <c r="C23" s="143"/>
      <c r="D23" s="143"/>
      <c r="E23" s="143"/>
      <c r="F23" s="144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5" t="s">
        <v>20</v>
      </c>
      <c r="B26" s="137" t="s">
        <v>40</v>
      </c>
      <c r="C26" s="138"/>
      <c r="D26" s="138"/>
      <c r="E26" s="138"/>
      <c r="F26" s="138"/>
      <c r="G26" s="147" t="s">
        <v>41</v>
      </c>
      <c r="H26" s="148"/>
      <c r="I26" s="148"/>
      <c r="J26" s="148"/>
      <c r="K26" s="149"/>
      <c r="L26" s="138" t="s">
        <v>42</v>
      </c>
      <c r="M26" s="138"/>
      <c r="N26" s="138"/>
      <c r="O26" s="138"/>
      <c r="P26" s="138"/>
      <c r="Q26" s="139" t="s">
        <v>43</v>
      </c>
      <c r="R26" s="140"/>
      <c r="S26" s="140"/>
      <c r="T26" s="140"/>
      <c r="U26" s="141"/>
      <c r="V26" s="137" t="s">
        <v>44</v>
      </c>
      <c r="W26" s="138"/>
      <c r="X26" s="138"/>
      <c r="Y26" s="138"/>
      <c r="Z26" s="138"/>
      <c r="AA26" s="139" t="s">
        <v>45</v>
      </c>
      <c r="AB26" s="140"/>
      <c r="AC26" s="140"/>
      <c r="AD26" s="140"/>
      <c r="AE26" s="141"/>
    </row>
    <row r="27" spans="1:31" ht="29.25" customHeight="1" thickBot="1" x14ac:dyDescent="0.3">
      <c r="A27" s="146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42" t="s">
        <v>31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5" t="s">
        <v>20</v>
      </c>
      <c r="B48" s="137" t="s">
        <v>46</v>
      </c>
      <c r="C48" s="138"/>
      <c r="D48" s="138"/>
      <c r="E48" s="138"/>
      <c r="F48" s="138"/>
      <c r="G48" s="147" t="s">
        <v>47</v>
      </c>
      <c r="H48" s="148"/>
      <c r="I48" s="148"/>
      <c r="J48" s="148"/>
      <c r="K48" s="149"/>
      <c r="L48" s="138" t="s">
        <v>48</v>
      </c>
      <c r="M48" s="138"/>
      <c r="N48" s="138"/>
      <c r="O48" s="138"/>
      <c r="P48" s="138"/>
      <c r="Q48" s="139" t="s">
        <v>49</v>
      </c>
      <c r="R48" s="140"/>
      <c r="S48" s="140"/>
      <c r="T48" s="140"/>
      <c r="U48" s="141"/>
      <c r="V48" s="137" t="s">
        <v>50</v>
      </c>
      <c r="W48" s="138"/>
      <c r="X48" s="138"/>
      <c r="Y48" s="138"/>
      <c r="Z48" s="138"/>
      <c r="AA48" s="139" t="s">
        <v>51</v>
      </c>
      <c r="AB48" s="140"/>
      <c r="AC48" s="140"/>
      <c r="AD48" s="140"/>
      <c r="AE48" s="141"/>
    </row>
    <row r="49" spans="1:31" ht="29.25" customHeight="1" thickBot="1" x14ac:dyDescent="0.3">
      <c r="A49" s="146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42" t="s">
        <v>52</v>
      </c>
      <c r="M60" s="143"/>
      <c r="N60" s="143"/>
      <c r="O60" s="143"/>
      <c r="P60" s="144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5" t="s">
        <v>20</v>
      </c>
      <c r="B70" s="137" t="s">
        <v>53</v>
      </c>
      <c r="C70" s="138"/>
      <c r="D70" s="138"/>
      <c r="E70" s="138"/>
      <c r="F70" s="138"/>
      <c r="G70" s="147" t="s">
        <v>54</v>
      </c>
      <c r="H70" s="148"/>
      <c r="I70" s="148"/>
      <c r="J70" s="148"/>
      <c r="K70" s="149"/>
      <c r="L70" s="138" t="s">
        <v>55</v>
      </c>
      <c r="M70" s="138"/>
      <c r="N70" s="138"/>
      <c r="O70" s="138"/>
      <c r="P70" s="138"/>
      <c r="Q70" s="139" t="s">
        <v>56</v>
      </c>
      <c r="R70" s="140"/>
      <c r="S70" s="140"/>
      <c r="T70" s="140"/>
      <c r="U70" s="141"/>
      <c r="V70" s="137" t="s">
        <v>57</v>
      </c>
      <c r="W70" s="138"/>
      <c r="X70" s="138"/>
      <c r="Y70" s="138"/>
      <c r="Z70" s="138"/>
      <c r="AA70" s="139" t="s">
        <v>58</v>
      </c>
      <c r="AB70" s="140"/>
      <c r="AC70" s="140"/>
      <c r="AD70" s="140"/>
      <c r="AE70" s="141"/>
    </row>
    <row r="71" spans="1:31" ht="29.25" customHeight="1" thickBot="1" x14ac:dyDescent="0.3">
      <c r="A71" s="146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42" t="s">
        <v>31</v>
      </c>
      <c r="C74" s="143"/>
      <c r="D74" s="143"/>
      <c r="E74" s="143"/>
      <c r="F74" s="144"/>
      <c r="G74" s="142" t="s">
        <v>31</v>
      </c>
      <c r="H74" s="143"/>
      <c r="I74" s="143"/>
      <c r="J74" s="143"/>
      <c r="K74" s="144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5" t="s">
        <v>20</v>
      </c>
      <c r="B91" s="137" t="s">
        <v>59</v>
      </c>
      <c r="C91" s="138"/>
      <c r="D91" s="138"/>
      <c r="E91" s="138"/>
      <c r="F91" s="138"/>
      <c r="G91" s="147" t="s">
        <v>60</v>
      </c>
      <c r="H91" s="148"/>
      <c r="I91" s="148"/>
      <c r="J91" s="148"/>
      <c r="K91" s="148"/>
      <c r="L91" s="139" t="s">
        <v>61</v>
      </c>
      <c r="M91" s="140"/>
      <c r="N91" s="140"/>
      <c r="O91" s="140"/>
      <c r="P91" s="141"/>
    </row>
    <row r="92" spans="1:31" ht="29.25" customHeight="1" thickBot="1" x14ac:dyDescent="0.3">
      <c r="A92" s="146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53" t="s">
        <v>31</v>
      </c>
      <c r="M99" s="143"/>
      <c r="N99" s="143"/>
      <c r="O99" s="143"/>
      <c r="P99" s="154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42" t="s">
        <v>31</v>
      </c>
      <c r="H103" s="143"/>
      <c r="I103" s="143"/>
      <c r="J103" s="143"/>
      <c r="K103" s="143"/>
      <c r="L103" s="153" t="s">
        <v>31</v>
      </c>
      <c r="M103" s="143"/>
      <c r="N103" s="143"/>
      <c r="O103" s="143"/>
      <c r="P103" s="154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G103:K103"/>
    <mergeCell ref="L103:P103"/>
    <mergeCell ref="L99:P99"/>
    <mergeCell ref="A91:A92"/>
    <mergeCell ref="B91:F91"/>
    <mergeCell ref="G91:K91"/>
    <mergeCell ref="L91:P91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L60:P60"/>
    <mergeCell ref="V48:Z48"/>
    <mergeCell ref="AA48:AE48"/>
    <mergeCell ref="A48:A49"/>
    <mergeCell ref="B48:F48"/>
    <mergeCell ref="G48:K48"/>
    <mergeCell ref="L48:P48"/>
    <mergeCell ref="Q48:U48"/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42" t="s">
        <v>52</v>
      </c>
      <c r="K4" s="143"/>
      <c r="L4" s="143"/>
      <c r="M4" s="143"/>
      <c r="N4" s="143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5" t="s">
        <v>10</v>
      </c>
      <c r="N11" s="156"/>
      <c r="O11" s="28">
        <f>((1500/30)/8)*O9</f>
        <v>-34.375</v>
      </c>
    </row>
    <row r="12" spans="1:15" ht="16.5" thickBot="1" x14ac:dyDescent="0.3">
      <c r="E12" s="155" t="s">
        <v>10</v>
      </c>
      <c r="F12" s="156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124</v>
      </c>
      <c r="B38" s="142" t="s">
        <v>52</v>
      </c>
      <c r="C38" s="143"/>
      <c r="D38" s="143"/>
      <c r="E38" s="143"/>
      <c r="F38" s="143"/>
      <c r="G38" s="10">
        <v>-5.5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 t="s">
        <v>134</v>
      </c>
      <c r="B39" s="143" t="s">
        <v>133</v>
      </c>
      <c r="C39" s="143"/>
      <c r="D39" s="143"/>
      <c r="E39" s="143"/>
      <c r="F39" s="143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42" t="s">
        <v>52</v>
      </c>
      <c r="C61" s="143"/>
      <c r="D61" s="143"/>
      <c r="E61" s="143"/>
      <c r="F61" s="143"/>
      <c r="G61" s="10">
        <v>-5.5</v>
      </c>
      <c r="M61" s="155" t="s">
        <v>10</v>
      </c>
      <c r="N61" s="156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5" t="s">
        <v>10</v>
      </c>
      <c r="N73" s="156"/>
      <c r="O73" s="28">
        <f>((1500/30)/8)*O72</f>
        <v>0</v>
      </c>
    </row>
    <row r="74" spans="1:15" x14ac:dyDescent="0.25">
      <c r="A74" s="5" t="s">
        <v>123</v>
      </c>
      <c r="B74" s="143" t="s">
        <v>52</v>
      </c>
      <c r="C74" s="143"/>
      <c r="D74" s="143"/>
      <c r="E74" s="143"/>
      <c r="F74" s="143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43" t="s">
        <v>133</v>
      </c>
      <c r="C76" s="143"/>
      <c r="D76" s="143"/>
      <c r="E76" s="143"/>
      <c r="F76" s="143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5" t="s">
        <v>10</v>
      </c>
      <c r="F80" s="156"/>
      <c r="G80" s="28">
        <f>((1400/30)/8)*G79</f>
        <v>-98.486111111111143</v>
      </c>
    </row>
  </sheetData>
  <mergeCells count="45">
    <mergeCell ref="B49:F49"/>
    <mergeCell ref="B76:F76"/>
    <mergeCell ref="B39:F39"/>
    <mergeCell ref="B38:F38"/>
    <mergeCell ref="E68:F68"/>
    <mergeCell ref="M73:N73"/>
    <mergeCell ref="B71:F71"/>
    <mergeCell ref="G71:G72"/>
    <mergeCell ref="E80:F80"/>
    <mergeCell ref="B74:F74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8" t="s">
        <v>20</v>
      </c>
      <c r="B5" s="170" t="s">
        <v>119</v>
      </c>
      <c r="C5" s="171"/>
      <c r="D5" s="171"/>
      <c r="E5" s="171"/>
      <c r="F5" s="172"/>
      <c r="G5" s="174" t="s">
        <v>120</v>
      </c>
      <c r="H5" s="174"/>
      <c r="I5" s="174"/>
      <c r="J5" s="174"/>
      <c r="K5" s="174"/>
      <c r="L5" s="175" t="s">
        <v>121</v>
      </c>
      <c r="M5" s="176"/>
      <c r="N5" s="176"/>
      <c r="O5" s="176"/>
      <c r="P5" s="177"/>
      <c r="Q5" s="175" t="s">
        <v>122</v>
      </c>
      <c r="R5" s="176"/>
      <c r="S5" s="176"/>
      <c r="T5" s="176"/>
      <c r="U5" s="177"/>
      <c r="V5" s="175" t="s">
        <v>123</v>
      </c>
      <c r="W5" s="176"/>
      <c r="X5" s="176"/>
      <c r="Y5" s="176"/>
      <c r="Z5" s="177"/>
      <c r="AA5" s="170" t="s">
        <v>124</v>
      </c>
      <c r="AB5" s="171"/>
      <c r="AC5" s="171"/>
      <c r="AD5" s="171"/>
      <c r="AE5" s="172"/>
    </row>
    <row r="6" spans="1:31" ht="30.75" thickBot="1" x14ac:dyDescent="0.3">
      <c r="A6" s="189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42" t="s">
        <v>52</v>
      </c>
      <c r="W13" s="143"/>
      <c r="X13" s="143"/>
      <c r="Y13" s="143"/>
      <c r="Z13" s="143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42" t="s">
        <v>52</v>
      </c>
      <c r="AB15" s="143"/>
      <c r="AC15" s="143"/>
      <c r="AD15" s="143"/>
      <c r="AE15" s="143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78" t="s">
        <v>39</v>
      </c>
      <c r="M16" s="178"/>
      <c r="N16" s="178"/>
      <c r="O16" s="178"/>
      <c r="P16" s="17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8" t="s">
        <v>20</v>
      </c>
      <c r="B25" s="170" t="s">
        <v>126</v>
      </c>
      <c r="C25" s="171"/>
      <c r="D25" s="171"/>
      <c r="E25" s="171"/>
      <c r="F25" s="172"/>
      <c r="G25" s="174" t="s">
        <v>127</v>
      </c>
      <c r="H25" s="174"/>
      <c r="I25" s="174"/>
      <c r="J25" s="174"/>
      <c r="K25" s="174"/>
      <c r="L25" s="175" t="s">
        <v>128</v>
      </c>
      <c r="M25" s="176"/>
      <c r="N25" s="176"/>
      <c r="O25" s="176"/>
      <c r="P25" s="177"/>
      <c r="Q25" s="175" t="s">
        <v>129</v>
      </c>
      <c r="R25" s="176"/>
      <c r="S25" s="176"/>
      <c r="T25" s="176"/>
      <c r="U25" s="177"/>
      <c r="V25" s="175" t="s">
        <v>130</v>
      </c>
      <c r="W25" s="176"/>
      <c r="X25" s="176"/>
      <c r="Y25" s="176"/>
      <c r="Z25" s="177"/>
      <c r="AA25" s="170" t="s">
        <v>131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90" t="s">
        <v>39</v>
      </c>
      <c r="M41" s="190"/>
      <c r="N41" s="190"/>
      <c r="O41" s="190"/>
      <c r="P41" s="190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8" t="s">
        <v>20</v>
      </c>
      <c r="B45" s="170" t="s">
        <v>135</v>
      </c>
      <c r="C45" s="171"/>
      <c r="D45" s="171"/>
      <c r="E45" s="171"/>
      <c r="F45" s="172"/>
      <c r="G45" s="174" t="s">
        <v>136</v>
      </c>
      <c r="H45" s="174"/>
      <c r="I45" s="174"/>
      <c r="J45" s="174"/>
      <c r="K45" s="174"/>
      <c r="L45" s="175" t="s">
        <v>137</v>
      </c>
      <c r="M45" s="176"/>
      <c r="N45" s="176"/>
      <c r="O45" s="176"/>
      <c r="P45" s="177"/>
      <c r="Q45" s="175" t="s">
        <v>138</v>
      </c>
      <c r="R45" s="176"/>
      <c r="S45" s="176"/>
      <c r="T45" s="176"/>
      <c r="U45" s="177"/>
      <c r="V45" s="175" t="s">
        <v>139</v>
      </c>
      <c r="W45" s="176"/>
      <c r="X45" s="176"/>
      <c r="Y45" s="176"/>
      <c r="Z45" s="177"/>
      <c r="AA45" s="170" t="s">
        <v>140</v>
      </c>
      <c r="AB45" s="171"/>
      <c r="AC45" s="171"/>
      <c r="AD45" s="171"/>
      <c r="AE45" s="172"/>
    </row>
    <row r="46" spans="1:31" ht="30.75" thickBot="1" x14ac:dyDescent="0.3">
      <c r="A46" s="189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8" t="s">
        <v>20</v>
      </c>
      <c r="B66" s="170" t="s">
        <v>142</v>
      </c>
      <c r="C66" s="171"/>
      <c r="D66" s="171"/>
      <c r="E66" s="171"/>
      <c r="F66" s="172"/>
      <c r="G66" s="174" t="s">
        <v>143</v>
      </c>
      <c r="H66" s="174"/>
      <c r="I66" s="174"/>
      <c r="J66" s="174"/>
      <c r="K66" s="174"/>
      <c r="L66" s="175" t="s">
        <v>144</v>
      </c>
      <c r="M66" s="176"/>
      <c r="N66" s="176"/>
      <c r="O66" s="176"/>
      <c r="P66" s="177"/>
      <c r="Q66" s="175" t="s">
        <v>145</v>
      </c>
      <c r="R66" s="176"/>
      <c r="S66" s="176"/>
      <c r="T66" s="176"/>
      <c r="U66" s="177"/>
      <c r="V66" s="175" t="s">
        <v>146</v>
      </c>
      <c r="W66" s="176"/>
      <c r="X66" s="176"/>
      <c r="Y66" s="176"/>
      <c r="Z66" s="177"/>
      <c r="AA66" s="170" t="s">
        <v>147</v>
      </c>
      <c r="AB66" s="171"/>
      <c r="AC66" s="171"/>
      <c r="AD66" s="171"/>
      <c r="AE66" s="172"/>
    </row>
    <row r="67" spans="1:31" ht="30.75" thickBot="1" x14ac:dyDescent="0.3">
      <c r="A67" s="189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43" t="s">
        <v>52</v>
      </c>
      <c r="W75" s="143"/>
      <c r="X75" s="143"/>
      <c r="Y75" s="143"/>
      <c r="Z75" s="143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43" t="s">
        <v>52</v>
      </c>
      <c r="C77" s="143"/>
      <c r="D77" s="143"/>
      <c r="E77" s="143"/>
      <c r="F77" s="143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43" t="s">
        <v>148</v>
      </c>
      <c r="H78" s="143"/>
      <c r="I78" s="143"/>
      <c r="J78" s="143"/>
      <c r="K78" s="143"/>
      <c r="L78" s="143" t="s">
        <v>148</v>
      </c>
      <c r="M78" s="143"/>
      <c r="N78" s="143"/>
      <c r="O78" s="143"/>
      <c r="P78" s="143"/>
      <c r="Q78" s="143" t="s">
        <v>148</v>
      </c>
      <c r="R78" s="143"/>
      <c r="S78" s="143"/>
      <c r="T78" s="143"/>
      <c r="U78" s="143"/>
      <c r="V78" s="143" t="s">
        <v>148</v>
      </c>
      <c r="W78" s="143"/>
      <c r="X78" s="143"/>
      <c r="Y78" s="143"/>
      <c r="Z78" s="143"/>
      <c r="AA78" s="143" t="s">
        <v>148</v>
      </c>
      <c r="AB78" s="143"/>
      <c r="AC78" s="143"/>
      <c r="AD78" s="143"/>
      <c r="AE78" s="143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90" t="s">
        <v>39</v>
      </c>
      <c r="M82" s="190"/>
      <c r="N82" s="190"/>
      <c r="O82" s="190"/>
      <c r="P82" s="190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8" t="s">
        <v>20</v>
      </c>
      <c r="B87" s="170" t="s">
        <v>151</v>
      </c>
      <c r="C87" s="171"/>
      <c r="D87" s="171"/>
      <c r="E87" s="171"/>
      <c r="F87" s="172"/>
      <c r="G87" s="170" t="s">
        <v>152</v>
      </c>
      <c r="H87" s="171"/>
      <c r="I87" s="171"/>
      <c r="J87" s="171"/>
      <c r="K87" s="172"/>
    </row>
    <row r="88" spans="1:31" ht="30.75" thickBot="1" x14ac:dyDescent="0.3">
      <c r="A88" s="189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43" t="s">
        <v>154</v>
      </c>
      <c r="C99" s="143"/>
      <c r="D99" s="143"/>
      <c r="E99" s="143"/>
      <c r="F99" s="143"/>
      <c r="G99" s="143" t="s">
        <v>154</v>
      </c>
      <c r="H99" s="143"/>
      <c r="I99" s="143"/>
      <c r="J99" s="143"/>
      <c r="K99" s="143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43" t="s">
        <v>153</v>
      </c>
      <c r="C101" s="143"/>
      <c r="D101" s="143"/>
      <c r="E101" s="143"/>
      <c r="F101" s="143"/>
      <c r="G101" s="143" t="s">
        <v>153</v>
      </c>
      <c r="H101" s="143"/>
      <c r="I101" s="143"/>
      <c r="J101" s="143"/>
      <c r="K101" s="143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43" t="s">
        <v>79</v>
      </c>
      <c r="H102" s="143"/>
      <c r="I102" s="143"/>
      <c r="J102" s="143"/>
      <c r="K102" s="143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  <mergeCell ref="B77:F77"/>
    <mergeCell ref="A66:A67"/>
    <mergeCell ref="B66:F66"/>
    <mergeCell ref="G66:K66"/>
    <mergeCell ref="L66:P66"/>
    <mergeCell ref="B63:F63"/>
    <mergeCell ref="G63:K63"/>
    <mergeCell ref="A5:A6"/>
    <mergeCell ref="B5:F5"/>
    <mergeCell ref="G5:K5"/>
    <mergeCell ref="A25:A26"/>
    <mergeCell ref="B25:F25"/>
    <mergeCell ref="G25:K2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V45:Z45"/>
    <mergeCell ref="AA45:AE45"/>
    <mergeCell ref="A45:A46"/>
    <mergeCell ref="B45:F45"/>
    <mergeCell ref="G45:K45"/>
    <mergeCell ref="L45:P45"/>
    <mergeCell ref="Q45:U45"/>
    <mergeCell ref="G102:K102"/>
    <mergeCell ref="B101:F101"/>
    <mergeCell ref="B99:F99"/>
    <mergeCell ref="A87:A88"/>
    <mergeCell ref="B87:F87"/>
    <mergeCell ref="G87:K87"/>
    <mergeCell ref="G101:K101"/>
    <mergeCell ref="G99:K9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43" t="s">
        <v>148</v>
      </c>
      <c r="K4" s="143"/>
      <c r="L4" s="143"/>
      <c r="M4" s="143"/>
      <c r="N4" s="143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125" t="s">
        <v>146</v>
      </c>
      <c r="B16" s="143" t="s">
        <v>52</v>
      </c>
      <c r="C16" s="143"/>
      <c r="D16" s="143"/>
      <c r="E16" s="143"/>
      <c r="F16" s="143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-2.9166666666667007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5" t="s">
        <v>10</v>
      </c>
      <c r="F56" s="156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5" t="s">
        <v>10</v>
      </c>
      <c r="N61" s="156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5" t="s">
        <v>10</v>
      </c>
      <c r="F68" s="156"/>
      <c r="G68" s="28">
        <f>((1300/30)/8)*G67</f>
        <v>-2.5277777777778074</v>
      </c>
      <c r="I68" s="5" t="s">
        <v>142</v>
      </c>
      <c r="J68" s="143" t="s">
        <v>52</v>
      </c>
      <c r="K68" s="143"/>
      <c r="L68" s="143"/>
      <c r="M68" s="143"/>
      <c r="N68" s="143"/>
      <c r="O68" s="10">
        <f>N68-8.5</f>
        <v>-8.5</v>
      </c>
    </row>
    <row r="69" spans="1:15" x14ac:dyDescent="0.25">
      <c r="I69" s="5" t="s">
        <v>150</v>
      </c>
      <c r="J69" s="143" t="s">
        <v>134</v>
      </c>
      <c r="K69" s="143"/>
      <c r="L69" s="143"/>
      <c r="M69" s="143"/>
      <c r="N69" s="143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5" t="s">
        <v>10</v>
      </c>
      <c r="N73" s="156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5" t="s">
        <v>10</v>
      </c>
      <c r="F80" s="156"/>
      <c r="G80" s="28">
        <f>((1400/30)/8)*G79</f>
        <v>-3.013888888888935</v>
      </c>
    </row>
  </sheetData>
  <mergeCells count="42">
    <mergeCell ref="B2:F2"/>
    <mergeCell ref="G2:G3"/>
    <mergeCell ref="J2:N2"/>
    <mergeCell ref="O2:O3"/>
    <mergeCell ref="M11:N11"/>
    <mergeCell ref="J4:N4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36:F36"/>
    <mergeCell ref="G36:G37"/>
    <mergeCell ref="M36:N36"/>
    <mergeCell ref="J38:N38"/>
    <mergeCell ref="M24:N24"/>
    <mergeCell ref="B25:F25"/>
    <mergeCell ref="G25:G26"/>
    <mergeCell ref="J26:N26"/>
    <mergeCell ref="E45:F45"/>
    <mergeCell ref="B47:F47"/>
    <mergeCell ref="G47:G48"/>
    <mergeCell ref="M47:N47"/>
    <mergeCell ref="J49:N49"/>
    <mergeCell ref="O49:O50"/>
    <mergeCell ref="E56:F56"/>
    <mergeCell ref="B59:F59"/>
    <mergeCell ref="G59:G60"/>
    <mergeCell ref="M61:N61"/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2:AE110"/>
  <sheetViews>
    <sheetView topLeftCell="A79" zoomScale="110" zoomScaleNormal="110" workbookViewId="0">
      <pane xSplit="1" topLeftCell="K1" activePane="topRight" state="frozen"/>
      <selection activeCell="A19" sqref="A19"/>
      <selection pane="topRight" activeCell="M96" sqref="M96:N96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8" t="s">
        <v>20</v>
      </c>
      <c r="B3" s="175" t="s">
        <v>155</v>
      </c>
      <c r="C3" s="176"/>
      <c r="D3" s="176"/>
      <c r="E3" s="176"/>
      <c r="F3" s="177"/>
      <c r="G3" s="175" t="s">
        <v>156</v>
      </c>
      <c r="H3" s="176"/>
      <c r="I3" s="176"/>
      <c r="J3" s="176"/>
      <c r="K3" s="177"/>
      <c r="L3" s="175" t="s">
        <v>157</v>
      </c>
      <c r="M3" s="176"/>
      <c r="N3" s="176"/>
      <c r="O3" s="176"/>
      <c r="P3" s="177"/>
      <c r="Q3" s="170" t="s">
        <v>158</v>
      </c>
      <c r="R3" s="171"/>
      <c r="S3" s="171"/>
      <c r="T3" s="171"/>
      <c r="U3" s="172"/>
    </row>
    <row r="4" spans="1:21" ht="30.75" thickBot="1" x14ac:dyDescent="0.3">
      <c r="A4" s="18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43" t="s">
        <v>160</v>
      </c>
      <c r="C5" s="143"/>
      <c r="D5" s="143"/>
      <c r="E5" s="143"/>
      <c r="F5" s="143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43" t="s">
        <v>161</v>
      </c>
      <c r="M5" s="143"/>
      <c r="N5" s="143"/>
      <c r="O5" s="143"/>
      <c r="P5" s="143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43" t="s">
        <v>160</v>
      </c>
      <c r="C6" s="143"/>
      <c r="D6" s="143"/>
      <c r="E6" s="143"/>
      <c r="F6" s="143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43" t="s">
        <v>160</v>
      </c>
      <c r="C7" s="143"/>
      <c r="D7" s="143"/>
      <c r="E7" s="143"/>
      <c r="F7" s="143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43" t="s">
        <v>162</v>
      </c>
      <c r="M7" s="143"/>
      <c r="N7" s="143"/>
      <c r="O7" s="143"/>
      <c r="P7" s="143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43" t="s">
        <v>160</v>
      </c>
      <c r="C8" s="143"/>
      <c r="D8" s="143"/>
      <c r="E8" s="143"/>
      <c r="F8" s="143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43" t="s">
        <v>160</v>
      </c>
      <c r="C9" s="143"/>
      <c r="D9" s="143"/>
      <c r="E9" s="143"/>
      <c r="F9" s="143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43" t="s">
        <v>160</v>
      </c>
      <c r="C10" s="143"/>
      <c r="D10" s="143"/>
      <c r="E10" s="143"/>
      <c r="F10" s="143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43" t="s">
        <v>160</v>
      </c>
      <c r="C11" s="143"/>
      <c r="D11" s="143"/>
      <c r="E11" s="143"/>
      <c r="F11" s="143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43" t="s">
        <v>160</v>
      </c>
      <c r="C12" s="143"/>
      <c r="D12" s="143"/>
      <c r="E12" s="143"/>
      <c r="F12" s="143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43" t="s">
        <v>160</v>
      </c>
      <c r="C13" s="143"/>
      <c r="D13" s="143"/>
      <c r="E13" s="143"/>
      <c r="F13" s="143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43" t="s">
        <v>160</v>
      </c>
      <c r="C14" s="143"/>
      <c r="D14" s="143"/>
      <c r="E14" s="143"/>
      <c r="F14" s="143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43" t="s">
        <v>160</v>
      </c>
      <c r="C15" s="143"/>
      <c r="D15" s="143"/>
      <c r="E15" s="143"/>
      <c r="F15" s="143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43" t="s">
        <v>160</v>
      </c>
      <c r="C16" s="143"/>
      <c r="D16" s="143"/>
      <c r="E16" s="143"/>
      <c r="F16" s="143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43" t="s">
        <v>160</v>
      </c>
      <c r="C17" s="143"/>
      <c r="D17" s="143"/>
      <c r="E17" s="143"/>
      <c r="F17" s="143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43" t="s">
        <v>160</v>
      </c>
      <c r="C18" s="143"/>
      <c r="D18" s="143"/>
      <c r="E18" s="143"/>
      <c r="F18" s="143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43" t="s">
        <v>160</v>
      </c>
      <c r="C19" s="143"/>
      <c r="D19" s="143"/>
      <c r="E19" s="143"/>
      <c r="F19" s="143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43" t="s">
        <v>160</v>
      </c>
      <c r="C20" s="143"/>
      <c r="D20" s="143"/>
      <c r="E20" s="143"/>
      <c r="F20" s="143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43" t="s">
        <v>160</v>
      </c>
      <c r="C21" s="143"/>
      <c r="D21" s="143"/>
      <c r="E21" s="143"/>
      <c r="F21" s="143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43" t="s">
        <v>160</v>
      </c>
      <c r="C22" s="143"/>
      <c r="D22" s="143"/>
      <c r="E22" s="143"/>
      <c r="F22" s="143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8" t="s">
        <v>20</v>
      </c>
      <c r="B25" s="170" t="s">
        <v>163</v>
      </c>
      <c r="C25" s="171"/>
      <c r="D25" s="171"/>
      <c r="E25" s="171"/>
      <c r="F25" s="172"/>
      <c r="G25" s="174" t="s">
        <v>164</v>
      </c>
      <c r="H25" s="174"/>
      <c r="I25" s="174"/>
      <c r="J25" s="174"/>
      <c r="K25" s="174"/>
      <c r="L25" s="175" t="s">
        <v>165</v>
      </c>
      <c r="M25" s="176"/>
      <c r="N25" s="176"/>
      <c r="O25" s="176"/>
      <c r="P25" s="177"/>
      <c r="Q25" s="175" t="s">
        <v>166</v>
      </c>
      <c r="R25" s="176"/>
      <c r="S25" s="176"/>
      <c r="T25" s="176"/>
      <c r="U25" s="177"/>
      <c r="V25" s="175" t="s">
        <v>167</v>
      </c>
      <c r="W25" s="176"/>
      <c r="X25" s="176"/>
      <c r="Y25" s="176"/>
      <c r="Z25" s="177"/>
      <c r="AA25" s="170" t="s">
        <v>168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90" t="s">
        <v>39</v>
      </c>
      <c r="M41" s="190"/>
      <c r="N41" s="190"/>
      <c r="O41" s="190"/>
      <c r="P41" s="190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8" t="s">
        <v>20</v>
      </c>
      <c r="B47" s="170" t="s">
        <v>169</v>
      </c>
      <c r="C47" s="171"/>
      <c r="D47" s="171"/>
      <c r="E47" s="171"/>
      <c r="F47" s="172"/>
      <c r="G47" s="174" t="s">
        <v>170</v>
      </c>
      <c r="H47" s="174"/>
      <c r="I47" s="174"/>
      <c r="J47" s="174"/>
      <c r="K47" s="174"/>
      <c r="L47" s="175" t="s">
        <v>171</v>
      </c>
      <c r="M47" s="176"/>
      <c r="N47" s="176"/>
      <c r="O47" s="176"/>
      <c r="P47" s="177"/>
      <c r="Q47" s="175" t="s">
        <v>172</v>
      </c>
      <c r="R47" s="176"/>
      <c r="S47" s="176"/>
      <c r="T47" s="176"/>
      <c r="U47" s="177"/>
      <c r="V47" s="175" t="s">
        <v>173</v>
      </c>
      <c r="W47" s="176"/>
      <c r="X47" s="176"/>
      <c r="Y47" s="176"/>
      <c r="Z47" s="177"/>
      <c r="AA47" s="170" t="s">
        <v>174</v>
      </c>
      <c r="AB47" s="171"/>
      <c r="AC47" s="171"/>
      <c r="AD47" s="171"/>
      <c r="AE47" s="172"/>
    </row>
    <row r="48" spans="1:31" ht="30.75" thickBot="1" x14ac:dyDescent="0.3">
      <c r="A48" s="189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43" t="s">
        <v>79</v>
      </c>
      <c r="H53" s="143"/>
      <c r="I53" s="143"/>
      <c r="J53" s="143"/>
      <c r="K53" s="143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43" t="s">
        <v>52</v>
      </c>
      <c r="AB56" s="143"/>
      <c r="AC56" s="143"/>
      <c r="AD56" s="143"/>
      <c r="AE56" s="143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8" t="s">
        <v>20</v>
      </c>
      <c r="B69" s="170" t="s">
        <v>176</v>
      </c>
      <c r="C69" s="171"/>
      <c r="D69" s="171"/>
      <c r="E69" s="171"/>
      <c r="F69" s="172"/>
      <c r="G69" s="174" t="s">
        <v>177</v>
      </c>
      <c r="H69" s="174"/>
      <c r="I69" s="174"/>
      <c r="J69" s="174"/>
      <c r="K69" s="174"/>
      <c r="L69" s="175" t="s">
        <v>178</v>
      </c>
      <c r="M69" s="176"/>
      <c r="N69" s="176"/>
      <c r="O69" s="176"/>
      <c r="P69" s="177"/>
      <c r="Q69" s="175" t="s">
        <v>179</v>
      </c>
      <c r="R69" s="176"/>
      <c r="S69" s="176"/>
      <c r="T69" s="176"/>
      <c r="U69" s="177"/>
      <c r="V69" s="175" t="s">
        <v>180</v>
      </c>
      <c r="W69" s="176"/>
      <c r="X69" s="176"/>
      <c r="Y69" s="176"/>
      <c r="Z69" s="177"/>
      <c r="AA69" s="170" t="s">
        <v>181</v>
      </c>
      <c r="AB69" s="171"/>
      <c r="AC69" s="171"/>
      <c r="AD69" s="171"/>
      <c r="AE69" s="172"/>
    </row>
    <row r="70" spans="1:31" ht="30.75" thickBot="1" x14ac:dyDescent="0.3">
      <c r="A70" s="189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90" t="s">
        <v>39</v>
      </c>
      <c r="M85" s="190"/>
      <c r="N85" s="190"/>
      <c r="O85" s="190"/>
      <c r="P85" s="190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43" t="s">
        <v>52</v>
      </c>
      <c r="W88" s="143"/>
      <c r="X88" s="143"/>
      <c r="Y88" s="143"/>
      <c r="Z88" s="143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8" t="s">
        <v>20</v>
      </c>
      <c r="B91" s="170" t="s">
        <v>185</v>
      </c>
      <c r="C91" s="171"/>
      <c r="D91" s="171"/>
      <c r="E91" s="171"/>
      <c r="F91" s="172"/>
      <c r="G91" s="174" t="s">
        <v>186</v>
      </c>
      <c r="H91" s="174"/>
      <c r="I91" s="174"/>
      <c r="J91" s="174"/>
      <c r="K91" s="174"/>
      <c r="L91" s="175" t="s">
        <v>187</v>
      </c>
      <c r="M91" s="176"/>
      <c r="N91" s="176"/>
      <c r="O91" s="176"/>
      <c r="P91" s="177"/>
      <c r="Q91" s="175" t="s">
        <v>188</v>
      </c>
      <c r="R91" s="176"/>
      <c r="S91" s="176"/>
      <c r="T91" s="176"/>
      <c r="U91" s="177"/>
      <c r="V91" s="175" t="s">
        <v>189</v>
      </c>
      <c r="W91" s="176"/>
      <c r="X91" s="176"/>
      <c r="Y91" s="176"/>
      <c r="Z91" s="177"/>
    </row>
    <row r="92" spans="1:31" ht="30.75" thickBot="1" x14ac:dyDescent="0.3">
      <c r="A92" s="189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  <mergeCell ref="AA47:AE47"/>
    <mergeCell ref="B8:F8"/>
    <mergeCell ref="B9:F9"/>
    <mergeCell ref="B10:F10"/>
    <mergeCell ref="B11:F11"/>
    <mergeCell ref="B12:F12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47:A48"/>
    <mergeCell ref="B47:F47"/>
    <mergeCell ref="G47:K47"/>
    <mergeCell ref="L47:P47"/>
    <mergeCell ref="Q47:U47"/>
    <mergeCell ref="L85:P85"/>
    <mergeCell ref="V69:Z69"/>
    <mergeCell ref="AA69:AE69"/>
    <mergeCell ref="A69:A70"/>
    <mergeCell ref="B69:F69"/>
    <mergeCell ref="G69:K69"/>
    <mergeCell ref="L69:P69"/>
    <mergeCell ref="Q69:U69"/>
    <mergeCell ref="V91:Z91"/>
    <mergeCell ref="A91:A92"/>
    <mergeCell ref="B91:F91"/>
    <mergeCell ref="G91:K91"/>
    <mergeCell ref="L91:P91"/>
    <mergeCell ref="Q91:U9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43" t="s">
        <v>175</v>
      </c>
      <c r="K4" s="143"/>
      <c r="L4" s="143"/>
      <c r="M4" s="143"/>
      <c r="N4" s="143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43" t="s">
        <v>175</v>
      </c>
      <c r="K5" s="143"/>
      <c r="L5" s="143"/>
      <c r="M5" s="143"/>
      <c r="N5" s="143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-8.2291666666667105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5" t="s">
        <v>10</v>
      </c>
      <c r="N61" s="156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5" t="s">
        <v>10</v>
      </c>
      <c r="F68" s="156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5" t="s">
        <v>10</v>
      </c>
      <c r="N73" s="156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5" t="s">
        <v>10</v>
      </c>
      <c r="F80" s="156"/>
      <c r="G80" s="28">
        <f>((1400/30)/8)*G79</f>
        <v>-4.3750000000000622</v>
      </c>
    </row>
  </sheetData>
  <mergeCells count="40"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  <mergeCell ref="O64:O65"/>
    <mergeCell ref="E68:F68"/>
    <mergeCell ref="B47:F47"/>
    <mergeCell ref="G47:G48"/>
    <mergeCell ref="M47:N47"/>
    <mergeCell ref="J49:N49"/>
    <mergeCell ref="O49:O50"/>
    <mergeCell ref="E56:F56"/>
    <mergeCell ref="M24:N24"/>
    <mergeCell ref="B25:F25"/>
    <mergeCell ref="G25:G26"/>
    <mergeCell ref="J26:N26"/>
    <mergeCell ref="O26:O27"/>
    <mergeCell ref="E12:F12"/>
    <mergeCell ref="B14:F14"/>
    <mergeCell ref="G14:G15"/>
    <mergeCell ref="J14:N14"/>
    <mergeCell ref="O14:O15"/>
    <mergeCell ref="M11:N11"/>
    <mergeCell ref="B2:F2"/>
    <mergeCell ref="G2:G3"/>
    <mergeCell ref="J2:N2"/>
    <mergeCell ref="O2:O3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43" t="s">
        <v>52</v>
      </c>
      <c r="C17" s="143"/>
      <c r="D17" s="143"/>
      <c r="E17" s="143"/>
      <c r="F17" s="143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43" t="s">
        <v>182</v>
      </c>
      <c r="C18" s="143"/>
      <c r="D18" s="143"/>
      <c r="E18" s="143"/>
      <c r="F18" s="143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5" t="s">
        <v>10</v>
      </c>
      <c r="F24" s="156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-12.187500000000039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5" t="s">
        <v>10</v>
      </c>
      <c r="F57" s="156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5" t="s">
        <v>10</v>
      </c>
      <c r="N62" s="156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5" t="s">
        <v>10</v>
      </c>
      <c r="F69" s="156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5" t="s">
        <v>10</v>
      </c>
      <c r="N74" s="156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5" t="s">
        <v>10</v>
      </c>
      <c r="F81" s="156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</row>
    <row r="85" spans="1:7" x14ac:dyDescent="0.25">
      <c r="A85" s="125" t="s">
        <v>180</v>
      </c>
      <c r="B85" s="143" t="s">
        <v>52</v>
      </c>
      <c r="C85" s="143"/>
      <c r="D85" s="143"/>
      <c r="E85" s="143"/>
      <c r="F85" s="143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5" t="s">
        <v>10</v>
      </c>
      <c r="F92" s="156"/>
      <c r="G92" s="28">
        <f>((1100/30)/8)*G91</f>
        <v>-20.625</v>
      </c>
    </row>
  </sheetData>
  <mergeCells count="44">
    <mergeCell ref="B83:F83"/>
    <mergeCell ref="G83:G84"/>
    <mergeCell ref="E92:F92"/>
    <mergeCell ref="B85:F85"/>
    <mergeCell ref="B72:F72"/>
    <mergeCell ref="G72:G73"/>
    <mergeCell ref="M74:N74"/>
    <mergeCell ref="E81:F81"/>
    <mergeCell ref="B60:F60"/>
    <mergeCell ref="G60:G61"/>
    <mergeCell ref="M62:N62"/>
    <mergeCell ref="J65:N65"/>
    <mergeCell ref="O65:O66"/>
    <mergeCell ref="E69:F69"/>
    <mergeCell ref="B48:F48"/>
    <mergeCell ref="G48:G49"/>
    <mergeCell ref="M48:N48"/>
    <mergeCell ref="J50:N50"/>
    <mergeCell ref="O50:O51"/>
    <mergeCell ref="E57:F57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2:AF110"/>
  <sheetViews>
    <sheetView tabSelected="1" topLeftCell="A88" zoomScale="85" zoomScaleNormal="85" workbookViewId="0">
      <pane xSplit="1" topLeftCell="B1" activePane="topRight" state="frozen"/>
      <selection activeCell="A19" sqref="A19"/>
      <selection pane="topRight" activeCell="D102" sqref="D102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6" ht="15.75" thickBot="1" x14ac:dyDescent="0.3"/>
    <row r="3" spans="1:6" ht="27" thickTop="1" x14ac:dyDescent="0.4">
      <c r="A3" s="188" t="s">
        <v>20</v>
      </c>
      <c r="B3" s="170" t="s">
        <v>192</v>
      </c>
      <c r="C3" s="171"/>
      <c r="D3" s="171"/>
      <c r="E3" s="171"/>
      <c r="F3" s="172"/>
    </row>
    <row r="4" spans="1:6" ht="30.75" thickBot="1" x14ac:dyDescent="0.3">
      <c r="A4" s="189"/>
      <c r="B4" s="86" t="s">
        <v>3</v>
      </c>
      <c r="C4" s="86" t="s">
        <v>4</v>
      </c>
      <c r="D4" s="86" t="s">
        <v>5</v>
      </c>
      <c r="E4" s="86" t="s">
        <v>6</v>
      </c>
      <c r="F4" s="87" t="s">
        <v>7</v>
      </c>
    </row>
    <row r="5" spans="1:6" ht="18.75" customHeight="1" thickTop="1" x14ac:dyDescent="0.25">
      <c r="A5" s="82" t="s">
        <v>13</v>
      </c>
      <c r="B5" s="11">
        <v>0.33333333333333331</v>
      </c>
      <c r="C5" s="7"/>
      <c r="D5" s="7"/>
      <c r="E5" s="8">
        <v>0.5625</v>
      </c>
      <c r="F5" s="117">
        <f t="shared" ref="F5:F22" si="0">((E5-B5)-(D5-C5))*24</f>
        <v>5.5</v>
      </c>
    </row>
    <row r="6" spans="1:6" ht="18.75" customHeight="1" x14ac:dyDescent="0.25">
      <c r="A6" s="82" t="s">
        <v>17</v>
      </c>
      <c r="B6" s="11">
        <v>0.27013888888888887</v>
      </c>
      <c r="C6" s="7"/>
      <c r="D6" s="7"/>
      <c r="E6" s="8">
        <v>0.70833333333333337</v>
      </c>
      <c r="F6" s="118">
        <f t="shared" si="0"/>
        <v>10.516666666666667</v>
      </c>
    </row>
    <row r="7" spans="1:6" ht="18.75" customHeight="1" x14ac:dyDescent="0.25">
      <c r="A7" s="82" t="s">
        <v>0</v>
      </c>
      <c r="B7" s="11">
        <v>0.35416666666666669</v>
      </c>
      <c r="C7" s="7"/>
      <c r="D7" s="7"/>
      <c r="E7" s="8">
        <v>0.58333333333333337</v>
      </c>
      <c r="F7" s="117">
        <f t="shared" si="0"/>
        <v>5.5</v>
      </c>
    </row>
    <row r="8" spans="1:6" ht="18.75" customHeight="1" x14ac:dyDescent="0.25">
      <c r="A8" s="82" t="s">
        <v>21</v>
      </c>
      <c r="B8" s="11">
        <v>0.27083333333333331</v>
      </c>
      <c r="C8" s="7"/>
      <c r="D8" s="7"/>
      <c r="E8" s="8">
        <v>0.70833333333333337</v>
      </c>
      <c r="F8" s="118">
        <f t="shared" si="0"/>
        <v>10.500000000000002</v>
      </c>
    </row>
    <row r="9" spans="1:6" ht="18.75" customHeight="1" x14ac:dyDescent="0.25">
      <c r="A9" s="82" t="s">
        <v>18</v>
      </c>
      <c r="B9" s="11">
        <v>0.21736111111111112</v>
      </c>
      <c r="C9" s="7"/>
      <c r="D9" s="7"/>
      <c r="E9" s="8">
        <v>0.80069444444444438</v>
      </c>
      <c r="F9" s="118">
        <f t="shared" si="0"/>
        <v>13.999999999999998</v>
      </c>
    </row>
    <row r="10" spans="1:6" ht="18.75" customHeight="1" x14ac:dyDescent="0.25">
      <c r="A10" s="82" t="s">
        <v>22</v>
      </c>
      <c r="B10" s="11">
        <v>0.33333333333333331</v>
      </c>
      <c r="C10" s="7"/>
      <c r="D10" s="7"/>
      <c r="E10" s="8">
        <v>0.5625</v>
      </c>
      <c r="F10" s="117">
        <f t="shared" si="0"/>
        <v>5.5</v>
      </c>
    </row>
    <row r="11" spans="1:6" ht="18.75" customHeight="1" x14ac:dyDescent="0.25">
      <c r="A11" s="82" t="s">
        <v>2</v>
      </c>
      <c r="B11" s="11">
        <v>0.33333333333333331</v>
      </c>
      <c r="C11" s="7"/>
      <c r="D11" s="7"/>
      <c r="E11" s="8">
        <v>0.5625</v>
      </c>
      <c r="F11" s="117">
        <f t="shared" si="0"/>
        <v>5.5</v>
      </c>
    </row>
    <row r="12" spans="1:6" ht="18.75" customHeight="1" x14ac:dyDescent="0.25">
      <c r="A12" s="82" t="s">
        <v>11</v>
      </c>
      <c r="B12" s="11">
        <v>0.33333333333333331</v>
      </c>
      <c r="C12" s="7"/>
      <c r="D12" s="7"/>
      <c r="E12" s="8">
        <v>0.5625</v>
      </c>
      <c r="F12" s="117">
        <f t="shared" si="0"/>
        <v>5.5</v>
      </c>
    </row>
    <row r="13" spans="1:6" ht="18.75" customHeight="1" x14ac:dyDescent="0.25">
      <c r="A13" s="82" t="s">
        <v>16</v>
      </c>
      <c r="B13" s="11">
        <v>0.21736111111111112</v>
      </c>
      <c r="C13" s="7"/>
      <c r="D13" s="7"/>
      <c r="E13" s="8">
        <v>0.65208333333333335</v>
      </c>
      <c r="F13" s="118">
        <f t="shared" si="0"/>
        <v>10.433333333333334</v>
      </c>
    </row>
    <row r="14" spans="1:6" ht="18.75" customHeight="1" x14ac:dyDescent="0.25">
      <c r="A14" s="82" t="s">
        <v>23</v>
      </c>
      <c r="B14" s="11">
        <v>0.34722222222222227</v>
      </c>
      <c r="C14" s="7"/>
      <c r="D14" s="7"/>
      <c r="E14" s="8">
        <v>0.67847222222222225</v>
      </c>
      <c r="F14" s="136">
        <f t="shared" si="0"/>
        <v>7.9499999999999993</v>
      </c>
    </row>
    <row r="15" spans="1:6" ht="18.75" customHeight="1" x14ac:dyDescent="0.25">
      <c r="A15" s="82" t="s">
        <v>24</v>
      </c>
      <c r="B15" s="11">
        <v>0.33333333333333331</v>
      </c>
      <c r="C15" s="7"/>
      <c r="D15" s="7"/>
      <c r="E15" s="8">
        <v>0.5625</v>
      </c>
      <c r="F15" s="117">
        <f t="shared" si="0"/>
        <v>5.5</v>
      </c>
    </row>
    <row r="16" spans="1:6" ht="18.75" customHeight="1" x14ac:dyDescent="0.25">
      <c r="A16" s="82" t="s">
        <v>25</v>
      </c>
      <c r="B16" s="11">
        <v>0.3430555555555555</v>
      </c>
      <c r="C16" s="7"/>
      <c r="D16" s="7"/>
      <c r="E16" s="8">
        <v>0.72916666666666663</v>
      </c>
      <c r="F16" s="118">
        <f t="shared" si="0"/>
        <v>9.2666666666666675</v>
      </c>
    </row>
    <row r="17" spans="1:31" ht="18.75" customHeight="1" x14ac:dyDescent="0.25">
      <c r="A17" s="82" t="s">
        <v>19</v>
      </c>
      <c r="B17" s="11">
        <v>0.33333333333333331</v>
      </c>
      <c r="C17" s="7"/>
      <c r="D17" s="7"/>
      <c r="E17" s="8">
        <v>0.5625</v>
      </c>
      <c r="F17" s="117">
        <f t="shared" si="0"/>
        <v>5.5</v>
      </c>
    </row>
    <row r="18" spans="1:31" ht="18.75" customHeight="1" x14ac:dyDescent="0.25">
      <c r="A18" s="82" t="s">
        <v>26</v>
      </c>
      <c r="B18" s="11">
        <v>0.33333333333333331</v>
      </c>
      <c r="C18" s="7"/>
      <c r="D18" s="7"/>
      <c r="E18" s="8">
        <v>0.5625</v>
      </c>
      <c r="F18" s="117">
        <f t="shared" si="0"/>
        <v>5.5</v>
      </c>
    </row>
    <row r="19" spans="1:31" ht="18.75" customHeight="1" x14ac:dyDescent="0.25">
      <c r="A19" s="82" t="s">
        <v>27</v>
      </c>
      <c r="B19" s="11">
        <v>0.33333333333333331</v>
      </c>
      <c r="C19" s="7"/>
      <c r="D19" s="7"/>
      <c r="E19" s="8">
        <v>0.5625</v>
      </c>
      <c r="F19" s="117">
        <f t="shared" si="0"/>
        <v>5.5</v>
      </c>
    </row>
    <row r="20" spans="1:31" ht="18.75" customHeight="1" x14ac:dyDescent="0.25">
      <c r="A20" s="82" t="s">
        <v>28</v>
      </c>
      <c r="B20" s="11">
        <v>0.33333333333333331</v>
      </c>
      <c r="C20" s="7"/>
      <c r="D20" s="7"/>
      <c r="E20" s="8">
        <v>0.5625</v>
      </c>
      <c r="F20" s="117">
        <f t="shared" si="0"/>
        <v>5.5</v>
      </c>
    </row>
    <row r="21" spans="1:31" ht="18.75" customHeight="1" x14ac:dyDescent="0.25">
      <c r="A21" s="82" t="s">
        <v>12</v>
      </c>
      <c r="B21" s="11">
        <v>0.33333333333333331</v>
      </c>
      <c r="C21" s="7"/>
      <c r="D21" s="7"/>
      <c r="E21" s="8">
        <v>0.72916666666666663</v>
      </c>
      <c r="F21" s="118">
        <f t="shared" si="0"/>
        <v>9.5</v>
      </c>
    </row>
    <row r="22" spans="1:31" ht="18.75" customHeight="1" x14ac:dyDescent="0.25">
      <c r="A22" s="82" t="s">
        <v>159</v>
      </c>
      <c r="B22" s="11">
        <v>0.33333333333333331</v>
      </c>
      <c r="C22" s="7"/>
      <c r="D22" s="7"/>
      <c r="E22" s="8">
        <v>0.5625</v>
      </c>
      <c r="F22" s="117">
        <f t="shared" si="0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8" t="s">
        <v>20</v>
      </c>
      <c r="B25" s="170" t="s">
        <v>193</v>
      </c>
      <c r="C25" s="171"/>
      <c r="D25" s="171"/>
      <c r="E25" s="171"/>
      <c r="F25" s="172"/>
      <c r="G25" s="174" t="s">
        <v>194</v>
      </c>
      <c r="H25" s="174"/>
      <c r="I25" s="174"/>
      <c r="J25" s="174"/>
      <c r="K25" s="174"/>
      <c r="L25" s="175" t="s">
        <v>195</v>
      </c>
      <c r="M25" s="176"/>
      <c r="N25" s="176"/>
      <c r="O25" s="176"/>
      <c r="P25" s="177"/>
      <c r="Q25" s="175" t="s">
        <v>196</v>
      </c>
      <c r="R25" s="176"/>
      <c r="S25" s="176"/>
      <c r="T25" s="176"/>
      <c r="U25" s="177"/>
      <c r="V25" s="175" t="s">
        <v>191</v>
      </c>
      <c r="W25" s="176"/>
      <c r="X25" s="176"/>
      <c r="Y25" s="176"/>
      <c r="Z25" s="177"/>
      <c r="AA25" s="170" t="s">
        <v>197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" si="1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4" si="2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4" si="3">((O27-L27)-(N27-M27))*24</f>
        <v>8.4999999999999982</v>
      </c>
      <c r="Q27" s="11">
        <v>0.33333333333333331</v>
      </c>
      <c r="R27" s="7">
        <v>0.54166666666666663</v>
      </c>
      <c r="S27" s="7">
        <v>0.58333333333333337</v>
      </c>
      <c r="T27" s="8">
        <v>0.72916666666666663</v>
      </c>
      <c r="U27" s="117">
        <f t="shared" ref="U27:U44" si="4">((T27-Q27)-(S27-R27))*24</f>
        <v>8.4999999999999982</v>
      </c>
      <c r="V27" s="190" t="s">
        <v>30</v>
      </c>
      <c r="W27" s="190"/>
      <c r="X27" s="190"/>
      <c r="Y27" s="190"/>
      <c r="Z27" s="190"/>
      <c r="AA27" s="11">
        <v>0.33333333333333331</v>
      </c>
      <c r="AB27" s="7"/>
      <c r="AC27" s="7"/>
      <c r="AD27" s="8">
        <v>0.71805555555555556</v>
      </c>
      <c r="AE27" s="118">
        <f t="shared" ref="AE27:AE43" si="5">((AD27-AA27)-(AC27-AB27))*24</f>
        <v>9.2333333333333343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ref="F28:F44" si="6">((E28-B28)-(D28-C28))*24</f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2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3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4"/>
        <v>8.4999999999999982</v>
      </c>
      <c r="V28" s="190" t="s">
        <v>30</v>
      </c>
      <c r="W28" s="190"/>
      <c r="X28" s="190"/>
      <c r="Y28" s="190"/>
      <c r="Z28" s="190"/>
      <c r="AA28" s="11">
        <v>0.33333333333333331</v>
      </c>
      <c r="AB28" s="7"/>
      <c r="AC28" s="7"/>
      <c r="AD28" s="8">
        <v>0.5625</v>
      </c>
      <c r="AE28" s="117">
        <f t="shared" si="5"/>
        <v>5.5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0.78055555555555556</v>
      </c>
      <c r="F29" s="118">
        <f t="shared" si="6"/>
        <v>9.7333333333333325</v>
      </c>
      <c r="G29" s="11">
        <v>0.22916666666666666</v>
      </c>
      <c r="H29" s="7">
        <v>0.54166666666666663</v>
      </c>
      <c r="I29" s="7">
        <v>0.58333333333333337</v>
      </c>
      <c r="J29" s="8">
        <v>0.77083333333333337</v>
      </c>
      <c r="K29" s="118">
        <f t="shared" si="2"/>
        <v>12</v>
      </c>
      <c r="L29" s="11">
        <v>0.23611111111111113</v>
      </c>
      <c r="M29" s="7">
        <v>0.54166666666666663</v>
      </c>
      <c r="N29" s="7">
        <v>0.58333333333333337</v>
      </c>
      <c r="O29" s="8">
        <v>0.70833333333333337</v>
      </c>
      <c r="P29" s="118">
        <f t="shared" si="3"/>
        <v>10.333333333333332</v>
      </c>
      <c r="Q29" s="11">
        <v>0.35138888888888892</v>
      </c>
      <c r="R29" s="7">
        <v>0.54166666666666663</v>
      </c>
      <c r="S29" s="7">
        <v>0.58333333333333337</v>
      </c>
      <c r="T29" s="8">
        <v>0.72916666666666663</v>
      </c>
      <c r="U29" s="119">
        <f t="shared" si="4"/>
        <v>8.0666666666666629</v>
      </c>
      <c r="V29" s="190" t="s">
        <v>30</v>
      </c>
      <c r="W29" s="190"/>
      <c r="X29" s="190"/>
      <c r="Y29" s="190"/>
      <c r="Z29" s="190"/>
      <c r="AA29" s="11">
        <v>0.34513888888888888</v>
      </c>
      <c r="AB29" s="7"/>
      <c r="AC29" s="7"/>
      <c r="AD29" s="8">
        <v>0.58680555555555558</v>
      </c>
      <c r="AE29" s="117">
        <f t="shared" si="5"/>
        <v>5.8000000000000007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6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2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3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4"/>
        <v>8.4999999999999982</v>
      </c>
      <c r="V30" s="190" t="s">
        <v>30</v>
      </c>
      <c r="W30" s="190"/>
      <c r="X30" s="190"/>
      <c r="Y30" s="190"/>
      <c r="Z30" s="190"/>
      <c r="AA30" s="11">
        <v>0.33333333333333331</v>
      </c>
      <c r="AB30" s="7"/>
      <c r="AC30" s="7"/>
      <c r="AD30" s="8">
        <v>0.5625</v>
      </c>
      <c r="AE30" s="117">
        <f t="shared" si="5"/>
        <v>5.5</v>
      </c>
    </row>
    <row r="31" spans="1:31" ht="18.75" customHeight="1" x14ac:dyDescent="0.25">
      <c r="A31" s="82" t="s">
        <v>18</v>
      </c>
      <c r="B31" s="11">
        <v>0.33333333333333331</v>
      </c>
      <c r="C31" s="7"/>
      <c r="D31" s="7"/>
      <c r="E31" s="8">
        <v>0.6875</v>
      </c>
      <c r="F31" s="117">
        <f t="shared" si="6"/>
        <v>8.5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2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3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4"/>
        <v>8.4999999999999982</v>
      </c>
      <c r="V31" s="190" t="s">
        <v>30</v>
      </c>
      <c r="W31" s="190"/>
      <c r="X31" s="190"/>
      <c r="Y31" s="190"/>
      <c r="Z31" s="190"/>
      <c r="AA31" s="11">
        <v>0.34236111111111112</v>
      </c>
      <c r="AB31" s="7"/>
      <c r="AC31" s="7"/>
      <c r="AD31" s="8">
        <v>0.5625</v>
      </c>
      <c r="AE31" s="119">
        <f t="shared" si="5"/>
        <v>5.2833333333333332</v>
      </c>
    </row>
    <row r="32" spans="1:31" ht="18.75" customHeight="1" x14ac:dyDescent="0.25">
      <c r="A32" s="82" t="s">
        <v>22</v>
      </c>
      <c r="B32" s="11">
        <v>0.30902777777777779</v>
      </c>
      <c r="C32" s="7">
        <v>0.54166666666666663</v>
      </c>
      <c r="D32" s="7">
        <v>0.58333333333333337</v>
      </c>
      <c r="E32" s="8">
        <v>0.74861111111111101</v>
      </c>
      <c r="F32" s="118">
        <f t="shared" si="6"/>
        <v>9.5499999999999954</v>
      </c>
      <c r="G32" s="11">
        <v>0.31736111111111115</v>
      </c>
      <c r="H32" s="7">
        <v>0.54166666666666663</v>
      </c>
      <c r="I32" s="7">
        <v>0.58333333333333337</v>
      </c>
      <c r="J32" s="8">
        <v>0.72916666666666663</v>
      </c>
      <c r="K32" s="118">
        <f t="shared" si="2"/>
        <v>8.8833333333333293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3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4"/>
        <v>8.4999999999999982</v>
      </c>
      <c r="V32" s="190" t="s">
        <v>30</v>
      </c>
      <c r="W32" s="190"/>
      <c r="X32" s="190"/>
      <c r="Y32" s="190"/>
      <c r="Z32" s="190"/>
      <c r="AA32" s="11">
        <v>0.33333333333333331</v>
      </c>
      <c r="AB32" s="7"/>
      <c r="AC32" s="7"/>
      <c r="AD32" s="8">
        <v>0.58194444444444449</v>
      </c>
      <c r="AE32" s="118">
        <f t="shared" si="5"/>
        <v>5.9666666666666686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0.74861111111111101</v>
      </c>
      <c r="F33" s="118">
        <f t="shared" si="6"/>
        <v>8.9666666666666632</v>
      </c>
      <c r="G33" s="11">
        <v>0.34722222222222227</v>
      </c>
      <c r="H33" s="7">
        <v>0.54166666666666663</v>
      </c>
      <c r="I33" s="7">
        <v>0.58333333333333337</v>
      </c>
      <c r="J33" s="8">
        <v>0.72916666666666663</v>
      </c>
      <c r="K33" s="119">
        <f t="shared" si="2"/>
        <v>8.1666666666666625</v>
      </c>
      <c r="L33" s="11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3"/>
        <v>8.4999999999999982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4"/>
        <v>8.4999999999999982</v>
      </c>
      <c r="V33" s="190" t="s">
        <v>30</v>
      </c>
      <c r="W33" s="190"/>
      <c r="X33" s="190"/>
      <c r="Y33" s="190"/>
      <c r="Z33" s="190"/>
      <c r="AA33" s="11">
        <v>0.33333333333333331</v>
      </c>
      <c r="AB33" s="7"/>
      <c r="AC33" s="7"/>
      <c r="AD33" s="8">
        <v>0.5625</v>
      </c>
      <c r="AE33" s="117">
        <f t="shared" si="5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0.77569444444444446</v>
      </c>
      <c r="F34" s="118">
        <f t="shared" si="6"/>
        <v>9.6166666666666654</v>
      </c>
      <c r="G34" s="11">
        <v>0.28541666666666665</v>
      </c>
      <c r="H34" s="7">
        <v>0.54166666666666663</v>
      </c>
      <c r="I34" s="7">
        <v>0.58333333333333337</v>
      </c>
      <c r="J34" s="8">
        <v>0.77777777777777779</v>
      </c>
      <c r="K34" s="118">
        <f t="shared" si="2"/>
        <v>10.816666666666666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3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4"/>
        <v>8.4999999999999982</v>
      </c>
      <c r="V34" s="190" t="s">
        <v>30</v>
      </c>
      <c r="W34" s="190"/>
      <c r="X34" s="190"/>
      <c r="Y34" s="190"/>
      <c r="Z34" s="190"/>
      <c r="AA34" s="11">
        <v>0.33333333333333331</v>
      </c>
      <c r="AB34" s="7"/>
      <c r="AC34" s="7"/>
      <c r="AD34" s="8">
        <v>0.65416666666666667</v>
      </c>
      <c r="AE34" s="118">
        <f t="shared" si="5"/>
        <v>7.7000000000000011</v>
      </c>
    </row>
    <row r="35" spans="1:31" ht="18.75" customHeight="1" x14ac:dyDescent="0.25">
      <c r="A35" s="82" t="s">
        <v>16</v>
      </c>
      <c r="B35" s="11">
        <v>0.33333333333333331</v>
      </c>
      <c r="C35" s="7">
        <v>0.54166666666666663</v>
      </c>
      <c r="D35" s="7">
        <v>0.58333333333333337</v>
      </c>
      <c r="E35" s="8">
        <v>0.72916666666666663</v>
      </c>
      <c r="F35" s="117">
        <f t="shared" si="6"/>
        <v>8.4999999999999982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2"/>
        <v>8.4999999999999982</v>
      </c>
      <c r="L35" s="11">
        <v>0.23611111111111113</v>
      </c>
      <c r="M35" s="7">
        <v>0.54166666666666663</v>
      </c>
      <c r="N35" s="7">
        <v>0.58333333333333337</v>
      </c>
      <c r="O35" s="8">
        <v>0.70833333333333337</v>
      </c>
      <c r="P35" s="118">
        <f t="shared" si="3"/>
        <v>10.333333333333332</v>
      </c>
      <c r="Q35" s="11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4"/>
        <v>8.4999999999999982</v>
      </c>
      <c r="V35" s="190" t="s">
        <v>30</v>
      </c>
      <c r="W35" s="190"/>
      <c r="X35" s="190"/>
      <c r="Y35" s="190"/>
      <c r="Z35" s="190"/>
      <c r="AA35" s="11">
        <v>0.33333333333333331</v>
      </c>
      <c r="AB35" s="7"/>
      <c r="AC35" s="7"/>
      <c r="AD35" s="8">
        <v>0.5625</v>
      </c>
      <c r="AE35" s="117">
        <f t="shared" si="5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6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2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>
        <v>0.72916666666666663</v>
      </c>
      <c r="P36" s="117">
        <f t="shared" si="3"/>
        <v>8.4999999999999982</v>
      </c>
      <c r="Q36" s="11">
        <v>0.33333333333333331</v>
      </c>
      <c r="R36" s="7">
        <v>0.54166666666666663</v>
      </c>
      <c r="S36" s="7">
        <v>0.58333333333333337</v>
      </c>
      <c r="T36" s="8"/>
      <c r="U36" s="117">
        <f t="shared" si="4"/>
        <v>-9.0000000000000018</v>
      </c>
      <c r="V36" s="190" t="s">
        <v>30</v>
      </c>
      <c r="W36" s="190"/>
      <c r="X36" s="190"/>
      <c r="Y36" s="190"/>
      <c r="Z36" s="190"/>
      <c r="AA36" s="11">
        <v>0.33333333333333331</v>
      </c>
      <c r="AB36" s="7"/>
      <c r="AC36" s="7"/>
      <c r="AD36" s="8">
        <v>0.5625</v>
      </c>
      <c r="AE36" s="117">
        <f t="shared" si="5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0.79513888888888884</v>
      </c>
      <c r="F37" s="118">
        <f t="shared" si="6"/>
        <v>10.08333333333333</v>
      </c>
      <c r="G37" s="11">
        <v>0.28541666666666665</v>
      </c>
      <c r="H37" s="7">
        <v>0.54166666666666663</v>
      </c>
      <c r="I37" s="7">
        <v>0.58333333333333337</v>
      </c>
      <c r="J37" s="8">
        <v>0.77083333333333337</v>
      </c>
      <c r="K37" s="118">
        <f t="shared" si="2"/>
        <v>10.649999999999999</v>
      </c>
      <c r="L37" s="11">
        <v>0.29236111111111113</v>
      </c>
      <c r="M37" s="7">
        <v>0.54166666666666663</v>
      </c>
      <c r="N37" s="7">
        <v>0.58333333333333337</v>
      </c>
      <c r="O37" s="8">
        <v>0.72916666666666663</v>
      </c>
      <c r="P37" s="118">
        <f t="shared" si="3"/>
        <v>9.4833333333333307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4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0.6118055555555556</v>
      </c>
      <c r="Z37" s="118">
        <f t="shared" ref="Z37:Z43" si="7">((Y37-V37)-(X37-W37))*24</f>
        <v>5.6833333333333336</v>
      </c>
      <c r="AA37" s="11">
        <v>0.29166666666666669</v>
      </c>
      <c r="AB37" s="7"/>
      <c r="AC37" s="7"/>
      <c r="AD37" s="8">
        <v>0.76180555555555562</v>
      </c>
      <c r="AE37" s="118">
        <f t="shared" si="5"/>
        <v>11.283333333333335</v>
      </c>
    </row>
    <row r="38" spans="1:31" ht="18.75" customHeight="1" x14ac:dyDescent="0.25">
      <c r="A38" s="82" t="s">
        <v>25</v>
      </c>
      <c r="B38" s="143" t="s">
        <v>52</v>
      </c>
      <c r="C38" s="143"/>
      <c r="D38" s="143"/>
      <c r="E38" s="143"/>
      <c r="F38" s="143"/>
      <c r="G38" s="11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2"/>
        <v>8.4999999999999982</v>
      </c>
      <c r="L38" s="11">
        <v>0.34236111111111112</v>
      </c>
      <c r="M38" s="7">
        <v>0.54166666666666663</v>
      </c>
      <c r="N38" s="7">
        <v>0.58333333333333337</v>
      </c>
      <c r="O38" s="8">
        <v>0.72916666666666663</v>
      </c>
      <c r="P38" s="119">
        <f t="shared" si="3"/>
        <v>8.2833333333333314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4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8">
        <f t="shared" si="7"/>
        <v>8.4999999999999982</v>
      </c>
      <c r="AA38" s="11">
        <v>0.33333333333333331</v>
      </c>
      <c r="AB38" s="7"/>
      <c r="AC38" s="7"/>
      <c r="AD38" s="8">
        <v>0.5625</v>
      </c>
      <c r="AE38" s="117">
        <f t="shared" si="5"/>
        <v>5.5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0.77083333333333337</v>
      </c>
      <c r="F39" s="118">
        <f t="shared" si="6"/>
        <v>9.5</v>
      </c>
      <c r="G39" s="11">
        <v>0.3430555555555555</v>
      </c>
      <c r="H39" s="7">
        <v>0.54166666666666663</v>
      </c>
      <c r="I39" s="7">
        <v>0.58333333333333337</v>
      </c>
      <c r="J39" s="8">
        <v>0.74930555555555556</v>
      </c>
      <c r="K39" s="117">
        <f t="shared" si="2"/>
        <v>8.75</v>
      </c>
      <c r="L39" s="11">
        <v>0.33333333333333331</v>
      </c>
      <c r="M39" s="7">
        <v>0.54166666666666663</v>
      </c>
      <c r="N39" s="7">
        <v>0.58333333333333337</v>
      </c>
      <c r="O39" s="8">
        <v>0.6875</v>
      </c>
      <c r="P39" s="119">
        <f t="shared" si="3"/>
        <v>7.4999999999999982</v>
      </c>
      <c r="Q39" s="11">
        <v>0.3430555555555555</v>
      </c>
      <c r="R39" s="7">
        <v>0.54166666666666663</v>
      </c>
      <c r="S39" s="7">
        <v>0.58333333333333337</v>
      </c>
      <c r="T39" s="8">
        <v>0.72916666666666663</v>
      </c>
      <c r="U39" s="119">
        <f t="shared" si="4"/>
        <v>8.2666666666666657</v>
      </c>
      <c r="V39" s="190" t="s">
        <v>30</v>
      </c>
      <c r="W39" s="190"/>
      <c r="X39" s="190"/>
      <c r="Y39" s="190"/>
      <c r="Z39" s="190"/>
      <c r="AA39" s="11">
        <v>0.33333333333333331</v>
      </c>
      <c r="AB39" s="7"/>
      <c r="AC39" s="7"/>
      <c r="AD39" s="8">
        <v>0.5625</v>
      </c>
      <c r="AE39" s="117">
        <f t="shared" si="5"/>
        <v>5.5</v>
      </c>
    </row>
    <row r="40" spans="1:31" ht="18.75" customHeight="1" x14ac:dyDescent="0.25">
      <c r="A40" s="82" t="s">
        <v>26</v>
      </c>
      <c r="B40" s="11">
        <v>0.30763888888888891</v>
      </c>
      <c r="C40" s="7">
        <v>0.54166666666666663</v>
      </c>
      <c r="D40" s="7">
        <v>0.58333333333333337</v>
      </c>
      <c r="E40" s="8">
        <v>0.72916666666666663</v>
      </c>
      <c r="F40" s="118">
        <f t="shared" si="6"/>
        <v>9.1166666666666636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2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0.74722222222222223</v>
      </c>
      <c r="P40" s="118">
        <f t="shared" si="3"/>
        <v>8.9333333333333318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4"/>
        <v>8.4999999999999982</v>
      </c>
      <c r="V40" s="190" t="s">
        <v>30</v>
      </c>
      <c r="W40" s="190"/>
      <c r="X40" s="190"/>
      <c r="Y40" s="190"/>
      <c r="Z40" s="190"/>
      <c r="AA40" s="11">
        <v>0.33333333333333331</v>
      </c>
      <c r="AB40" s="7"/>
      <c r="AC40" s="7"/>
      <c r="AD40" s="8">
        <v>0.5625</v>
      </c>
      <c r="AE40" s="117">
        <f t="shared" si="5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6"/>
        <v>8.2499999999999964</v>
      </c>
      <c r="G41" s="11">
        <v>0.33333333333333331</v>
      </c>
      <c r="H41" s="7">
        <v>0.54166666666666663</v>
      </c>
      <c r="I41" s="7">
        <v>0.58333333333333337</v>
      </c>
      <c r="J41" s="8">
        <v>0.72916666666666663</v>
      </c>
      <c r="K41" s="117">
        <f t="shared" si="2"/>
        <v>8.4999999999999982</v>
      </c>
      <c r="L41" s="190" t="s">
        <v>39</v>
      </c>
      <c r="M41" s="190"/>
      <c r="N41" s="190"/>
      <c r="O41" s="190"/>
      <c r="P41" s="190"/>
      <c r="Q41" s="11">
        <v>0.33333333333333331</v>
      </c>
      <c r="R41" s="7">
        <v>0.54166666666666663</v>
      </c>
      <c r="S41" s="7">
        <v>0.58333333333333337</v>
      </c>
      <c r="T41" s="8">
        <v>0.72916666666666663</v>
      </c>
      <c r="U41" s="117">
        <f t="shared" si="4"/>
        <v>8.4999999999999982</v>
      </c>
      <c r="V41" s="190" t="s">
        <v>30</v>
      </c>
      <c r="W41" s="190"/>
      <c r="X41" s="190"/>
      <c r="Y41" s="190"/>
      <c r="Z41" s="190"/>
      <c r="AA41" s="11">
        <v>0.33333333333333331</v>
      </c>
      <c r="AB41" s="7"/>
      <c r="AC41" s="7"/>
      <c r="AD41" s="8">
        <v>0.5625</v>
      </c>
      <c r="AE41" s="117">
        <f t="shared" si="5"/>
        <v>5.5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0.77083333333333337</v>
      </c>
      <c r="F42" s="118">
        <f t="shared" si="6"/>
        <v>9.5</v>
      </c>
      <c r="G42" s="11">
        <v>0.33333333333333331</v>
      </c>
      <c r="H42" s="7">
        <v>0.54166666666666663</v>
      </c>
      <c r="I42" s="7">
        <v>0.58333333333333337</v>
      </c>
      <c r="J42" s="8">
        <v>0.75</v>
      </c>
      <c r="K42" s="118">
        <f t="shared" si="2"/>
        <v>8.9999999999999982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3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4"/>
        <v>8.4999999999999982</v>
      </c>
      <c r="V42" s="190" t="s">
        <v>30</v>
      </c>
      <c r="W42" s="190"/>
      <c r="X42" s="190"/>
      <c r="Y42" s="190"/>
      <c r="Z42" s="190"/>
      <c r="AA42" s="11">
        <v>0.33333333333333331</v>
      </c>
      <c r="AB42" s="7"/>
      <c r="AC42" s="7"/>
      <c r="AD42" s="8">
        <v>0.57847222222222217</v>
      </c>
      <c r="AE42" s="118">
        <f t="shared" si="5"/>
        <v>5.8833333333333329</v>
      </c>
    </row>
    <row r="43" spans="1:31" ht="18.75" customHeight="1" x14ac:dyDescent="0.25">
      <c r="A43" s="82" t="s">
        <v>12</v>
      </c>
      <c r="B43" s="11">
        <v>0.37083333333333335</v>
      </c>
      <c r="C43" s="7">
        <v>0.54166666666666663</v>
      </c>
      <c r="D43" s="7">
        <v>0.58333333333333337</v>
      </c>
      <c r="E43" s="8">
        <v>0.77847222222222223</v>
      </c>
      <c r="F43" s="136">
        <f t="shared" si="6"/>
        <v>8.7833333333333314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si="2"/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si="3"/>
        <v>8.4999999999999982</v>
      </c>
      <c r="Q43" s="11">
        <v>0.33333333333333331</v>
      </c>
      <c r="R43" s="7">
        <v>0.54166666666666663</v>
      </c>
      <c r="S43" s="7">
        <v>0.58333333333333337</v>
      </c>
      <c r="T43" s="8">
        <v>0.72916666666666663</v>
      </c>
      <c r="U43" s="117">
        <f t="shared" si="4"/>
        <v>8.4999999999999982</v>
      </c>
      <c r="V43" s="11">
        <v>0.33333333333333331</v>
      </c>
      <c r="W43" s="7">
        <v>0.54166666666666663</v>
      </c>
      <c r="X43" s="7">
        <v>0.58333333333333337</v>
      </c>
      <c r="Y43" s="8">
        <v>0.72916666666666663</v>
      </c>
      <c r="Z43" s="118">
        <f t="shared" si="7"/>
        <v>8.4999999999999982</v>
      </c>
      <c r="AA43" s="11">
        <v>0.33333333333333331</v>
      </c>
      <c r="AB43" s="7"/>
      <c r="AC43" s="7"/>
      <c r="AD43" s="8">
        <v>0.5625</v>
      </c>
      <c r="AE43" s="117">
        <f t="shared" si="5"/>
        <v>5.5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6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2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3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4"/>
        <v>8.4999999999999982</v>
      </c>
      <c r="V44" s="190" t="s">
        <v>30</v>
      </c>
      <c r="W44" s="190"/>
      <c r="X44" s="190"/>
      <c r="Y44" s="190"/>
      <c r="Z44" s="190"/>
      <c r="AA44" s="143" t="s">
        <v>198</v>
      </c>
      <c r="AB44" s="143"/>
      <c r="AC44" s="143"/>
      <c r="AD44" s="143"/>
      <c r="AE44" s="143"/>
    </row>
    <row r="46" spans="1:31" ht="15.75" thickBot="1" x14ac:dyDescent="0.3"/>
    <row r="47" spans="1:31" ht="27.75" thickTop="1" thickBot="1" x14ac:dyDescent="0.45">
      <c r="A47" s="188" t="s">
        <v>20</v>
      </c>
      <c r="B47" s="170" t="s">
        <v>199</v>
      </c>
      <c r="C47" s="171"/>
      <c r="D47" s="171"/>
      <c r="E47" s="171"/>
      <c r="F47" s="172"/>
      <c r="G47" s="174" t="s">
        <v>200</v>
      </c>
      <c r="H47" s="174"/>
      <c r="I47" s="174"/>
      <c r="J47" s="174"/>
      <c r="K47" s="174"/>
      <c r="L47" s="175" t="s">
        <v>201</v>
      </c>
      <c r="M47" s="176"/>
      <c r="N47" s="176"/>
      <c r="O47" s="176"/>
      <c r="P47" s="177"/>
      <c r="Q47" s="175" t="s">
        <v>202</v>
      </c>
      <c r="R47" s="176"/>
      <c r="S47" s="176"/>
      <c r="T47" s="176"/>
      <c r="U47" s="177"/>
      <c r="V47" s="175" t="s">
        <v>203</v>
      </c>
      <c r="W47" s="176"/>
      <c r="X47" s="176"/>
      <c r="Y47" s="176"/>
      <c r="Z47" s="177"/>
      <c r="AA47" s="170" t="s">
        <v>204</v>
      </c>
      <c r="AB47" s="171"/>
      <c r="AC47" s="171"/>
      <c r="AD47" s="171"/>
      <c r="AE47" s="172"/>
    </row>
    <row r="48" spans="1:31" ht="30.75" thickBot="1" x14ac:dyDescent="0.3">
      <c r="A48" s="189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:F51" si="8">((E49-B49)-(D49-C49))*24</f>
        <v>8.4999999999999982</v>
      </c>
      <c r="G49" s="11">
        <v>0.33333333333333331</v>
      </c>
      <c r="H49" s="7"/>
      <c r="I49" s="7"/>
      <c r="J49" s="8">
        <v>0.59791666666666665</v>
      </c>
      <c r="K49" s="119">
        <f t="shared" ref="K49:K66" si="9">((J49-G49)-(I49-H49))*24</f>
        <v>6.35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0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5" si="11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2">((Y49-V49)-(X49-W49))*24</f>
        <v>8.4999999999999982</v>
      </c>
      <c r="AA49" s="11">
        <v>0.33333333333333331</v>
      </c>
      <c r="AB49" s="7"/>
      <c r="AC49" s="7"/>
      <c r="AD49" s="8">
        <v>0.60833333333333328</v>
      </c>
      <c r="AE49" s="118">
        <f t="shared" ref="AE49:AE66" si="13">((AD49-AA49)-(AC49-AB49))*24</f>
        <v>6.6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8"/>
        <v>8.4999999999999982</v>
      </c>
      <c r="G50" s="11">
        <v>0.34236111111111112</v>
      </c>
      <c r="H50" s="7">
        <v>0.54166666666666663</v>
      </c>
      <c r="I50" s="7">
        <v>0.58333333333333337</v>
      </c>
      <c r="J50" s="8">
        <v>0.72916666666666663</v>
      </c>
      <c r="K50" s="119">
        <f t="shared" si="9"/>
        <v>8.2833333333333314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0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1"/>
        <v>8.4999999999999982</v>
      </c>
      <c r="V50" s="11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2"/>
        <v>8.4999999999999982</v>
      </c>
      <c r="AA50" s="11">
        <v>0.33333333333333331</v>
      </c>
      <c r="AB50" s="7"/>
      <c r="AC50" s="7"/>
      <c r="AD50" s="8">
        <v>0.5625</v>
      </c>
      <c r="AE50" s="117">
        <f t="shared" si="13"/>
        <v>5.5</v>
      </c>
    </row>
    <row r="51" spans="1:31" ht="18.75" customHeight="1" x14ac:dyDescent="0.25">
      <c r="A51" s="82" t="s">
        <v>0</v>
      </c>
      <c r="B51" s="11">
        <v>0.33333333333333331</v>
      </c>
      <c r="C51" s="7">
        <v>0.54166666666666663</v>
      </c>
      <c r="D51" s="7">
        <v>0.58333333333333337</v>
      </c>
      <c r="E51" s="8">
        <v>0.74305555555555547</v>
      </c>
      <c r="F51" s="118">
        <f t="shared" si="8"/>
        <v>8.8333333333333304</v>
      </c>
      <c r="G51" s="11">
        <v>0.33333333333333331</v>
      </c>
      <c r="H51" s="7">
        <v>0.54166666666666663</v>
      </c>
      <c r="I51" s="7">
        <v>0.58333333333333337</v>
      </c>
      <c r="J51" s="8">
        <v>0.75</v>
      </c>
      <c r="K51" s="118">
        <f t="shared" si="9"/>
        <v>8.9999999999999982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0"/>
        <v>8.4999999999999982</v>
      </c>
      <c r="Q51" s="11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1"/>
        <v>8.4999999999999982</v>
      </c>
      <c r="V51" s="11">
        <v>0.20833333333333334</v>
      </c>
      <c r="W51" s="7">
        <v>0.54166666666666663</v>
      </c>
      <c r="X51" s="7">
        <v>0.58333333333333337</v>
      </c>
      <c r="Y51" s="8">
        <v>0.75138888888888899</v>
      </c>
      <c r="Z51" s="118">
        <f t="shared" si="12"/>
        <v>12.033333333333333</v>
      </c>
      <c r="AA51" s="11">
        <v>0.3430555555555555</v>
      </c>
      <c r="AB51" s="7"/>
      <c r="AC51" s="7"/>
      <c r="AD51" s="8">
        <v>0.5625</v>
      </c>
      <c r="AE51" s="119">
        <f t="shared" si="13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ref="F52" si="14">((E52-B52)-(D52-C52))*24</f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>((J52-G52)-(I52-H52))*24</f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0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1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2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13"/>
        <v>5.5</v>
      </c>
    </row>
    <row r="53" spans="1:31" ht="18.75" customHeight="1" x14ac:dyDescent="0.25">
      <c r="A53" s="82" t="s">
        <v>18</v>
      </c>
      <c r="B53" s="11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ref="F53:F66" si="15">((E53-B53)-(D53-C53))*24</f>
        <v>8.4999999999999982</v>
      </c>
      <c r="G53" s="11">
        <v>0.33333333333333331</v>
      </c>
      <c r="H53" s="7">
        <v>0.54166666666666663</v>
      </c>
      <c r="I53" s="7">
        <v>0.58333333333333337</v>
      </c>
      <c r="J53" s="8">
        <v>0.72916666666666663</v>
      </c>
      <c r="K53" s="117">
        <f>((J53-G53)-(I53-H53))*24</f>
        <v>8.4999999999999982</v>
      </c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0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1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2"/>
        <v>8.4999999999999982</v>
      </c>
      <c r="AA53" s="11">
        <v>0.33333333333333331</v>
      </c>
      <c r="AB53" s="7"/>
      <c r="AC53" s="7"/>
      <c r="AD53" s="8">
        <v>0.5625</v>
      </c>
      <c r="AE53" s="117">
        <f t="shared" si="13"/>
        <v>5.5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11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9"/>
        <v>8.4999999999999982</v>
      </c>
      <c r="L54" s="11">
        <v>0.29166666666666669</v>
      </c>
      <c r="M54" s="7">
        <v>0.54166666666666663</v>
      </c>
      <c r="N54" s="7">
        <v>0.58333333333333337</v>
      </c>
      <c r="O54" s="8">
        <v>0.72916666666666663</v>
      </c>
      <c r="P54" s="118">
        <f t="shared" si="10"/>
        <v>9.4999999999999964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1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2"/>
        <v>8.4999999999999982</v>
      </c>
      <c r="AA54" s="11">
        <v>0.33333333333333331</v>
      </c>
      <c r="AB54" s="7"/>
      <c r="AC54" s="7"/>
      <c r="AD54" s="8">
        <v>0.58750000000000002</v>
      </c>
      <c r="AE54" s="118">
        <f t="shared" si="13"/>
        <v>6.1000000000000014</v>
      </c>
    </row>
    <row r="55" spans="1:31" ht="18.75" customHeight="1" x14ac:dyDescent="0.25">
      <c r="A55" s="82" t="s">
        <v>2</v>
      </c>
      <c r="B55" s="11">
        <v>0.34791666666666665</v>
      </c>
      <c r="C55" s="7">
        <v>0.54166666666666663</v>
      </c>
      <c r="D55" s="7">
        <v>0.58333333333333337</v>
      </c>
      <c r="E55" s="8">
        <v>0.72916666666666663</v>
      </c>
      <c r="F55" s="119">
        <f t="shared" si="15"/>
        <v>8.1499999999999986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9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0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1"/>
        <v>8.4999999999999982</v>
      </c>
      <c r="V55" s="11">
        <v>0.34513888888888888</v>
      </c>
      <c r="W55" s="7">
        <v>0.54166666666666663</v>
      </c>
      <c r="X55" s="7">
        <v>0.58333333333333337</v>
      </c>
      <c r="Y55" s="8">
        <v>0.72916666666666663</v>
      </c>
      <c r="Z55" s="119">
        <f t="shared" si="12"/>
        <v>8.216666666666665</v>
      </c>
      <c r="AA55" s="11">
        <v>0.33333333333333331</v>
      </c>
      <c r="AB55" s="7"/>
      <c r="AC55" s="7"/>
      <c r="AD55" s="8">
        <v>0.5625</v>
      </c>
      <c r="AE55" s="117">
        <f t="shared" si="13"/>
        <v>5.5</v>
      </c>
    </row>
    <row r="56" spans="1:31" ht="18.75" customHeight="1" x14ac:dyDescent="0.25">
      <c r="A56" s="82" t="s">
        <v>11</v>
      </c>
      <c r="B56" s="11">
        <v>0.33333333333333331</v>
      </c>
      <c r="C56" s="7"/>
      <c r="D56" s="7"/>
      <c r="E56" s="8">
        <v>0.75694444444444453</v>
      </c>
      <c r="F56" s="118">
        <f t="shared" si="15"/>
        <v>10.16666666666667</v>
      </c>
      <c r="G56" s="11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9"/>
        <v>8.4999999999999982</v>
      </c>
      <c r="L56" s="11">
        <v>0.33333333333333331</v>
      </c>
      <c r="M56" s="7">
        <v>0.54166666666666663</v>
      </c>
      <c r="N56" s="7">
        <v>0.58333333333333337</v>
      </c>
      <c r="O56" s="8">
        <v>0.81874999999999998</v>
      </c>
      <c r="P56" s="118">
        <f t="shared" si="10"/>
        <v>10.649999999999999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1"/>
        <v>8.4999999999999982</v>
      </c>
      <c r="V56" s="11">
        <v>0.35416666666666669</v>
      </c>
      <c r="W56" s="7">
        <v>0.54166666666666663</v>
      </c>
      <c r="X56" s="7">
        <v>0.58333333333333337</v>
      </c>
      <c r="Y56" s="8">
        <v>0.72916666666666663</v>
      </c>
      <c r="Z56" s="119">
        <f t="shared" si="12"/>
        <v>7.9999999999999964</v>
      </c>
      <c r="AA56" s="11">
        <v>0.34236111111111112</v>
      </c>
      <c r="AB56" s="7"/>
      <c r="AC56" s="7"/>
      <c r="AD56" s="8">
        <v>0.5625</v>
      </c>
      <c r="AE56" s="119">
        <f t="shared" si="13"/>
        <v>5.2833333333333332</v>
      </c>
    </row>
    <row r="57" spans="1:31" ht="18.75" customHeight="1" x14ac:dyDescent="0.25">
      <c r="A57" s="82" t="s">
        <v>16</v>
      </c>
      <c r="B57" s="11">
        <v>0.33333333333333331</v>
      </c>
      <c r="C57" s="7">
        <v>0.54166666666666663</v>
      </c>
      <c r="D57" s="7">
        <v>0.58333333333333337</v>
      </c>
      <c r="E57" s="8">
        <v>0.75416666666666676</v>
      </c>
      <c r="F57" s="118">
        <f t="shared" si="15"/>
        <v>9.1000000000000014</v>
      </c>
      <c r="G57" s="11">
        <v>0.33333333333333331</v>
      </c>
      <c r="H57" s="7">
        <v>0.54166666666666663</v>
      </c>
      <c r="I57" s="7">
        <v>0.58333333333333337</v>
      </c>
      <c r="J57" s="8">
        <v>0.75</v>
      </c>
      <c r="K57" s="118">
        <f t="shared" si="9"/>
        <v>8.9999999999999982</v>
      </c>
      <c r="L57" s="11">
        <v>0.3125</v>
      </c>
      <c r="M57" s="7">
        <v>0.54166666666666663</v>
      </c>
      <c r="N57" s="7">
        <v>0.58333333333333337</v>
      </c>
      <c r="O57" s="8">
        <v>0.72916666666666663</v>
      </c>
      <c r="P57" s="118">
        <f t="shared" si="10"/>
        <v>8.9999999999999964</v>
      </c>
      <c r="Q57" s="11">
        <v>0.29166666666666669</v>
      </c>
      <c r="R57" s="7">
        <v>0.54166666666666663</v>
      </c>
      <c r="S57" s="7">
        <v>0.58333333333333337</v>
      </c>
      <c r="T57" s="8">
        <v>0.72916666666666663</v>
      </c>
      <c r="U57" s="118">
        <f t="shared" si="11"/>
        <v>9.4999999999999964</v>
      </c>
      <c r="V57" s="11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2"/>
        <v>8.4999999999999982</v>
      </c>
      <c r="AA57" s="11">
        <v>0.3125</v>
      </c>
      <c r="AB57" s="7"/>
      <c r="AC57" s="7"/>
      <c r="AD57" s="8">
        <v>0.57638888888888895</v>
      </c>
      <c r="AE57" s="118">
        <f t="shared" si="13"/>
        <v>6.3333333333333348</v>
      </c>
    </row>
    <row r="58" spans="1:31" ht="18.75" customHeight="1" x14ac:dyDescent="0.25">
      <c r="A58" s="82" t="s">
        <v>23</v>
      </c>
      <c r="B58" s="11">
        <v>0.34791666666666665</v>
      </c>
      <c r="C58" s="7">
        <v>0.54166666666666663</v>
      </c>
      <c r="D58" s="7">
        <v>0.58333333333333337</v>
      </c>
      <c r="E58" s="8">
        <v>0.72916666666666663</v>
      </c>
      <c r="F58" s="119">
        <f t="shared" si="15"/>
        <v>8.1499999999999986</v>
      </c>
      <c r="G58" s="11">
        <v>0.34166666666666662</v>
      </c>
      <c r="H58" s="7">
        <v>0.54166666666666663</v>
      </c>
      <c r="I58" s="7">
        <v>0.58333333333333337</v>
      </c>
      <c r="J58" s="8">
        <v>0.72916666666666663</v>
      </c>
      <c r="K58" s="119">
        <f t="shared" si="9"/>
        <v>8.2999999999999989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0"/>
        <v>8.4999999999999982</v>
      </c>
      <c r="Q58" s="11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1"/>
        <v>8.4999999999999982</v>
      </c>
      <c r="V58" s="11">
        <v>0.3444444444444445</v>
      </c>
      <c r="W58" s="7">
        <v>0.54166666666666663</v>
      </c>
      <c r="X58" s="7">
        <v>0.58333333333333337</v>
      </c>
      <c r="Y58" s="8">
        <v>0.72916666666666663</v>
      </c>
      <c r="Z58" s="119">
        <f t="shared" si="12"/>
        <v>8.233333333333329</v>
      </c>
      <c r="AA58" s="11">
        <v>0.33333333333333331</v>
      </c>
      <c r="AB58" s="7"/>
      <c r="AC58" s="7"/>
      <c r="AD58" s="8">
        <v>0.5625</v>
      </c>
      <c r="AE58" s="117">
        <f t="shared" si="13"/>
        <v>5.5</v>
      </c>
    </row>
    <row r="59" spans="1:31" ht="18.75" customHeight="1" x14ac:dyDescent="0.25">
      <c r="A59" s="82" t="s">
        <v>24</v>
      </c>
      <c r="B59" s="11">
        <v>0.2986111111111111</v>
      </c>
      <c r="C59" s="7">
        <v>0.54166666666666663</v>
      </c>
      <c r="D59" s="7">
        <v>0.58333333333333337</v>
      </c>
      <c r="E59" s="8">
        <v>0.72916666666666663</v>
      </c>
      <c r="F59" s="118">
        <f t="shared" si="15"/>
        <v>9.3333333333333304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9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0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1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2"/>
        <v>8.4999999999999982</v>
      </c>
      <c r="AA59" s="11">
        <v>0.33333333333333331</v>
      </c>
      <c r="AB59" s="7"/>
      <c r="AC59" s="7"/>
      <c r="AD59" s="8">
        <v>0.5625</v>
      </c>
      <c r="AE59" s="117">
        <f t="shared" si="13"/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9"/>
        <v>8.4999999999999982</v>
      </c>
      <c r="L60" s="11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0"/>
        <v>8.4999999999999982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1"/>
        <v>8.4999999999999982</v>
      </c>
      <c r="V60" s="11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2"/>
        <v>8.4999999999999982</v>
      </c>
      <c r="AA60" s="11">
        <v>0.33333333333333331</v>
      </c>
      <c r="AB60" s="7"/>
      <c r="AC60" s="7"/>
      <c r="AD60" s="8">
        <v>0.5625</v>
      </c>
      <c r="AE60" s="117">
        <f t="shared" si="13"/>
        <v>5.5</v>
      </c>
    </row>
    <row r="61" spans="1:31" ht="18.75" customHeight="1" x14ac:dyDescent="0.25">
      <c r="A61" s="82" t="s">
        <v>19</v>
      </c>
      <c r="B61" s="11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19">
        <f t="shared" si="15"/>
        <v>8.3166666666666629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9"/>
        <v>8.4999999999999982</v>
      </c>
      <c r="L61" s="11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0"/>
        <v>8.4999999999999982</v>
      </c>
      <c r="Q61" s="11">
        <v>0.34375</v>
      </c>
      <c r="R61" s="7">
        <v>0.54166666666666663</v>
      </c>
      <c r="S61" s="7">
        <v>0.58333333333333337</v>
      </c>
      <c r="T61" s="8">
        <v>0.72916666666666663</v>
      </c>
      <c r="U61" s="119">
        <f t="shared" si="11"/>
        <v>8.2499999999999964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2"/>
        <v>8.4999999999999982</v>
      </c>
      <c r="AA61" s="11">
        <v>0.33333333333333331</v>
      </c>
      <c r="AB61" s="7"/>
      <c r="AC61" s="7"/>
      <c r="AD61" s="8">
        <v>0.5625</v>
      </c>
      <c r="AE61" s="117">
        <f t="shared" si="13"/>
        <v>5.5</v>
      </c>
    </row>
    <row r="62" spans="1:31" ht="18.75" customHeight="1" x14ac:dyDescent="0.25">
      <c r="A62" s="82" t="s">
        <v>26</v>
      </c>
      <c r="B62" s="11">
        <v>0.33333333333333331</v>
      </c>
      <c r="C62" s="7">
        <v>0.54166666666666663</v>
      </c>
      <c r="D62" s="7">
        <v>0.58333333333333337</v>
      </c>
      <c r="E62" s="8">
        <v>0.72916666666666663</v>
      </c>
      <c r="F62" s="117">
        <f t="shared" si="15"/>
        <v>8.4999999999999982</v>
      </c>
      <c r="G62" s="11">
        <v>0.33333333333333331</v>
      </c>
      <c r="H62" s="7">
        <v>0.54166666666666663</v>
      </c>
      <c r="I62" s="7">
        <v>0.58333333333333337</v>
      </c>
      <c r="J62" s="8">
        <v>0.74652777777777779</v>
      </c>
      <c r="K62" s="118">
        <f t="shared" si="9"/>
        <v>8.9166666666666661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0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1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2"/>
        <v>8.4999999999999982</v>
      </c>
      <c r="AA62" s="11">
        <v>0.33333333333333331</v>
      </c>
      <c r="AB62" s="7"/>
      <c r="AC62" s="7"/>
      <c r="AD62" s="8">
        <v>0.5625</v>
      </c>
      <c r="AE62" s="117">
        <f t="shared" si="13"/>
        <v>5.5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15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9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0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1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2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13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0.74513888888888891</v>
      </c>
      <c r="F64" s="118">
        <f t="shared" si="15"/>
        <v>8.8833333333333329</v>
      </c>
      <c r="G64" s="11">
        <v>0.33333333333333331</v>
      </c>
      <c r="H64" s="7">
        <v>0.54166666666666663</v>
      </c>
      <c r="I64" s="7">
        <v>0.58333333333333337</v>
      </c>
      <c r="J64" s="8">
        <v>0.76944444444444438</v>
      </c>
      <c r="K64" s="118">
        <f t="shared" si="9"/>
        <v>9.4666666666666632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0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1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2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13"/>
        <v>5.5</v>
      </c>
    </row>
    <row r="65" spans="1:32" ht="18.75" customHeight="1" x14ac:dyDescent="0.25">
      <c r="A65" s="82" t="s">
        <v>12</v>
      </c>
      <c r="B65" s="11">
        <v>0.375</v>
      </c>
      <c r="C65" s="7">
        <v>0.54166666666666663</v>
      </c>
      <c r="D65" s="7">
        <v>0.58333333333333337</v>
      </c>
      <c r="E65" s="8">
        <v>0.78472222222222221</v>
      </c>
      <c r="F65" s="117">
        <f t="shared" si="15"/>
        <v>8.8333333333333321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9">
        <f t="shared" si="9"/>
        <v>8.2999999999999989</v>
      </c>
      <c r="L65" s="11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si="10"/>
        <v>8.4999999999999982</v>
      </c>
      <c r="Q65" s="11">
        <v>0.34375</v>
      </c>
      <c r="R65" s="7">
        <v>0.54166666666666663</v>
      </c>
      <c r="S65" s="7">
        <v>0.58333333333333337</v>
      </c>
      <c r="T65" s="8">
        <v>0.72916666666666663</v>
      </c>
      <c r="U65" s="119">
        <f t="shared" si="11"/>
        <v>8.2499999999999964</v>
      </c>
      <c r="V65" s="11">
        <v>0.34236111111111112</v>
      </c>
      <c r="W65" s="7">
        <v>0.54166666666666663</v>
      </c>
      <c r="X65" s="7">
        <v>0.58333333333333337</v>
      </c>
      <c r="Y65" s="8">
        <v>0.72916666666666663</v>
      </c>
      <c r="Z65" s="119">
        <f t="shared" si="12"/>
        <v>8.2833333333333314</v>
      </c>
      <c r="AA65" s="11">
        <v>0.33333333333333331</v>
      </c>
      <c r="AB65" s="7"/>
      <c r="AC65" s="7"/>
      <c r="AD65" s="8">
        <v>0.54166666666666663</v>
      </c>
      <c r="AE65" s="117">
        <f t="shared" si="13"/>
        <v>5</v>
      </c>
    </row>
    <row r="66" spans="1:32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15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9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0"/>
        <v>8.4999999999999982</v>
      </c>
      <c r="Q66" s="143" t="s">
        <v>198</v>
      </c>
      <c r="R66" s="143"/>
      <c r="S66" s="143"/>
      <c r="T66" s="143"/>
      <c r="U66" s="143"/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2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13"/>
        <v>5.5</v>
      </c>
    </row>
    <row r="68" spans="1:32" ht="15.75" thickBot="1" x14ac:dyDescent="0.3"/>
    <row r="69" spans="1:32" ht="27.75" thickTop="1" thickBot="1" x14ac:dyDescent="0.45">
      <c r="B69" s="188" t="s">
        <v>20</v>
      </c>
      <c r="C69" s="170" t="s">
        <v>205</v>
      </c>
      <c r="D69" s="171"/>
      <c r="E69" s="171"/>
      <c r="F69" s="171"/>
      <c r="G69" s="172"/>
      <c r="H69" s="174" t="s">
        <v>206</v>
      </c>
      <c r="I69" s="174"/>
      <c r="J69" s="174"/>
      <c r="K69" s="174"/>
      <c r="L69" s="174"/>
      <c r="M69" s="175" t="s">
        <v>207</v>
      </c>
      <c r="N69" s="176"/>
      <c r="O69" s="176"/>
      <c r="P69" s="176"/>
      <c r="Q69" s="177"/>
      <c r="R69" s="175" t="s">
        <v>208</v>
      </c>
      <c r="S69" s="176"/>
      <c r="T69" s="176"/>
      <c r="U69" s="176"/>
      <c r="V69" s="177"/>
      <c r="W69" s="175" t="s">
        <v>209</v>
      </c>
      <c r="X69" s="176"/>
      <c r="Y69" s="176"/>
      <c r="Z69" s="176"/>
      <c r="AA69" s="177"/>
      <c r="AB69" s="170" t="s">
        <v>210</v>
      </c>
      <c r="AC69" s="171"/>
      <c r="AD69" s="171"/>
      <c r="AE69" s="171"/>
      <c r="AF69" s="172"/>
    </row>
    <row r="70" spans="1:32" ht="30.75" thickBot="1" x14ac:dyDescent="0.3">
      <c r="B70" s="189"/>
      <c r="C70" s="86" t="s">
        <v>3</v>
      </c>
      <c r="D70" s="86" t="s">
        <v>4</v>
      </c>
      <c r="E70" s="86" t="s">
        <v>5</v>
      </c>
      <c r="F70" s="86" t="s">
        <v>6</v>
      </c>
      <c r="G70" s="87" t="s">
        <v>7</v>
      </c>
      <c r="H70" s="124" t="s">
        <v>65</v>
      </c>
      <c r="I70" s="78" t="s">
        <v>4</v>
      </c>
      <c r="J70" s="78" t="s">
        <v>5</v>
      </c>
      <c r="K70" s="78" t="s">
        <v>6</v>
      </c>
      <c r="L70" s="85" t="s">
        <v>7</v>
      </c>
      <c r="M70" s="105" t="s">
        <v>3</v>
      </c>
      <c r="N70" s="105" t="s">
        <v>4</v>
      </c>
      <c r="O70" s="105" t="s">
        <v>5</v>
      </c>
      <c r="P70" s="105" t="s">
        <v>6</v>
      </c>
      <c r="Q70" s="106" t="s">
        <v>7</v>
      </c>
      <c r="R70" s="105" t="s">
        <v>3</v>
      </c>
      <c r="S70" s="105" t="s">
        <v>4</v>
      </c>
      <c r="T70" s="105" t="s">
        <v>5</v>
      </c>
      <c r="U70" s="105" t="s">
        <v>6</v>
      </c>
      <c r="V70" s="106" t="s">
        <v>7</v>
      </c>
      <c r="W70" s="105" t="s">
        <v>3</v>
      </c>
      <c r="X70" s="105" t="s">
        <v>4</v>
      </c>
      <c r="Y70" s="105" t="s">
        <v>5</v>
      </c>
      <c r="Z70" s="105" t="s">
        <v>6</v>
      </c>
      <c r="AA70" s="106" t="s">
        <v>7</v>
      </c>
      <c r="AB70" s="86" t="s">
        <v>3</v>
      </c>
      <c r="AC70" s="86" t="s">
        <v>4</v>
      </c>
      <c r="AD70" s="86" t="s">
        <v>5</v>
      </c>
      <c r="AE70" s="86" t="s">
        <v>6</v>
      </c>
      <c r="AF70" s="87" t="s">
        <v>7</v>
      </c>
    </row>
    <row r="71" spans="1:32" ht="18.75" customHeight="1" thickTop="1" x14ac:dyDescent="0.25">
      <c r="A71" s="194">
        <v>52</v>
      </c>
      <c r="B71" s="82" t="s">
        <v>13</v>
      </c>
      <c r="C71" s="11">
        <v>0.33333333333333331</v>
      </c>
      <c r="D71" s="7">
        <v>0.54166666666666663</v>
      </c>
      <c r="E71" s="7">
        <v>0.58333333333333337</v>
      </c>
      <c r="F71" s="8">
        <v>0.72916666666666663</v>
      </c>
      <c r="G71" s="117">
        <f t="shared" ref="G71" si="16">((F71-C71)-(E71-D71))*24</f>
        <v>8.4999999999999982</v>
      </c>
      <c r="H71" s="11">
        <v>0.33333333333333331</v>
      </c>
      <c r="I71" s="7">
        <v>0.54166666666666663</v>
      </c>
      <c r="J71" s="7">
        <v>0.58333333333333337</v>
      </c>
      <c r="K71" s="8">
        <v>0.72916666666666663</v>
      </c>
      <c r="L71" s="117">
        <f t="shared" ref="L71:L88" si="17">((K71-H71)-(J71-I71))*24</f>
        <v>8.4999999999999982</v>
      </c>
      <c r="M71" s="11">
        <v>0.33333333333333331</v>
      </c>
      <c r="N71" s="7">
        <v>0.54166666666666663</v>
      </c>
      <c r="O71" s="7">
        <v>0.58333333333333337</v>
      </c>
      <c r="P71" s="8">
        <v>0.72916666666666663</v>
      </c>
      <c r="Q71" s="117">
        <f t="shared" ref="Q71:Q88" si="18">((P71-M71)-(O71-N71))*24</f>
        <v>8.4999999999999982</v>
      </c>
      <c r="R71" s="11">
        <v>0.33333333333333331</v>
      </c>
      <c r="S71" s="7">
        <v>0.54166666666666663</v>
      </c>
      <c r="T71" s="7">
        <v>0.58333333333333337</v>
      </c>
      <c r="U71" s="8">
        <v>0.72916666666666663</v>
      </c>
      <c r="V71" s="117">
        <f t="shared" ref="V71:V88" si="19">((U71-R71)-(T71-S71))*24</f>
        <v>8.4999999999999982</v>
      </c>
      <c r="W71" s="11">
        <v>0.33333333333333331</v>
      </c>
      <c r="X71" s="7">
        <v>0.54166666666666663</v>
      </c>
      <c r="Y71" s="7">
        <v>0.58333333333333337</v>
      </c>
      <c r="Z71" s="8">
        <v>0.72916666666666663</v>
      </c>
      <c r="AA71" s="117">
        <f t="shared" ref="AA71:AA88" si="20">((Z71-W71)-(Y71-X71))*24</f>
        <v>8.4999999999999982</v>
      </c>
      <c r="AB71" s="11">
        <v>0.33333333333333331</v>
      </c>
      <c r="AC71" s="7"/>
      <c r="AD71" s="7"/>
      <c r="AE71" s="8">
        <v>0.5625</v>
      </c>
      <c r="AF71" s="117">
        <f t="shared" ref="AF71:AF88" si="21">((AE71-AB71)-(AD71-AC71))*24</f>
        <v>5.5</v>
      </c>
    </row>
    <row r="72" spans="1:32" ht="18.75" customHeight="1" x14ac:dyDescent="0.25">
      <c r="A72" s="194">
        <v>48</v>
      </c>
      <c r="B72" s="82" t="s">
        <v>17</v>
      </c>
      <c r="C72" s="11">
        <v>0.33333333333333331</v>
      </c>
      <c r="D72" s="7">
        <v>0.54166666666666663</v>
      </c>
      <c r="E72" s="7">
        <v>0.58333333333333337</v>
      </c>
      <c r="F72" s="8">
        <v>0.72916666666666663</v>
      </c>
      <c r="G72" s="117">
        <f t="shared" ref="G72" si="22">((F72-C72)-(E72-D72))*24</f>
        <v>8.4999999999999982</v>
      </c>
      <c r="H72" s="11">
        <v>0.33333333333333331</v>
      </c>
      <c r="I72" s="7">
        <v>0.54166666666666663</v>
      </c>
      <c r="J72" s="7">
        <v>0.58333333333333337</v>
      </c>
      <c r="K72" s="8">
        <v>0.72916666666666663</v>
      </c>
      <c r="L72" s="117">
        <f t="shared" si="17"/>
        <v>8.4999999999999982</v>
      </c>
      <c r="M72" s="11">
        <v>0.34097222222222223</v>
      </c>
      <c r="N72" s="7">
        <v>0.54166666666666663</v>
      </c>
      <c r="O72" s="7">
        <v>0.58333333333333337</v>
      </c>
      <c r="P72" s="8">
        <v>0.72916666666666663</v>
      </c>
      <c r="Q72" s="119">
        <f t="shared" si="18"/>
        <v>8.3166666666666629</v>
      </c>
      <c r="R72" s="11">
        <v>0.33333333333333331</v>
      </c>
      <c r="S72" s="7">
        <v>0.54166666666666663</v>
      </c>
      <c r="T72" s="7">
        <v>0.58333333333333337</v>
      </c>
      <c r="U72" s="8">
        <v>0.72916666666666663</v>
      </c>
      <c r="V72" s="117">
        <f t="shared" si="19"/>
        <v>8.4999999999999982</v>
      </c>
      <c r="W72" s="11">
        <v>0.33333333333333331</v>
      </c>
      <c r="X72" s="7">
        <v>0.54166666666666663</v>
      </c>
      <c r="Y72" s="7">
        <v>0.58333333333333337</v>
      </c>
      <c r="Z72" s="8">
        <v>0.72916666666666663</v>
      </c>
      <c r="AA72" s="117">
        <f t="shared" si="20"/>
        <v>8.4999999999999982</v>
      </c>
      <c r="AB72" s="11">
        <v>0.34861111111111109</v>
      </c>
      <c r="AC72" s="7"/>
      <c r="AD72" s="7"/>
      <c r="AE72" s="8">
        <v>0.5625</v>
      </c>
      <c r="AF72" s="119">
        <f t="shared" si="21"/>
        <v>5.1333333333333337</v>
      </c>
    </row>
    <row r="73" spans="1:32" ht="18.75" customHeight="1" x14ac:dyDescent="0.25">
      <c r="A73" s="194">
        <v>57</v>
      </c>
      <c r="B73" s="82" t="s">
        <v>0</v>
      </c>
      <c r="C73" s="143" t="s">
        <v>31</v>
      </c>
      <c r="D73" s="143"/>
      <c r="E73" s="143"/>
      <c r="F73" s="143"/>
      <c r="G73" s="143"/>
      <c r="H73" s="143" t="s">
        <v>79</v>
      </c>
      <c r="I73" s="143"/>
      <c r="J73" s="143"/>
      <c r="K73" s="143"/>
      <c r="L73" s="143"/>
      <c r="M73" s="11">
        <v>0.33333333333333331</v>
      </c>
      <c r="N73" s="7">
        <v>0.54166666666666663</v>
      </c>
      <c r="O73" s="7">
        <v>0.58333333333333337</v>
      </c>
      <c r="P73" s="8">
        <v>0.72916666666666663</v>
      </c>
      <c r="Q73" s="117">
        <f t="shared" si="18"/>
        <v>8.4999999999999982</v>
      </c>
      <c r="R73" s="11">
        <v>0.33333333333333331</v>
      </c>
      <c r="S73" s="7">
        <v>0.54166666666666663</v>
      </c>
      <c r="T73" s="7">
        <v>0.58333333333333337</v>
      </c>
      <c r="U73" s="8">
        <v>0.72916666666666663</v>
      </c>
      <c r="V73" s="117">
        <f t="shared" si="19"/>
        <v>8.4999999999999982</v>
      </c>
      <c r="W73" s="11">
        <v>0.34097222222222223</v>
      </c>
      <c r="X73" s="7">
        <v>0.54166666666666663</v>
      </c>
      <c r="Y73" s="7">
        <v>0.58333333333333337</v>
      </c>
      <c r="Z73" s="8">
        <v>0.72916666666666663</v>
      </c>
      <c r="AA73" s="119">
        <f t="shared" si="20"/>
        <v>8.3166666666666629</v>
      </c>
      <c r="AB73" s="11">
        <v>0.3527777777777778</v>
      </c>
      <c r="AC73" s="7"/>
      <c r="AD73" s="7"/>
      <c r="AE73" s="8">
        <v>0.57638888888888895</v>
      </c>
      <c r="AF73" s="119">
        <f t="shared" si="21"/>
        <v>5.3666666666666671</v>
      </c>
    </row>
    <row r="74" spans="1:32" ht="18.75" customHeight="1" x14ac:dyDescent="0.25">
      <c r="A74" s="194">
        <v>56</v>
      </c>
      <c r="B74" s="82" t="s">
        <v>21</v>
      </c>
      <c r="C74" s="11">
        <v>0.33333333333333331</v>
      </c>
      <c r="D74" s="7">
        <v>0.54166666666666663</v>
      </c>
      <c r="E74" s="7">
        <v>0.58333333333333337</v>
      </c>
      <c r="F74" s="8">
        <v>0.72916666666666663</v>
      </c>
      <c r="G74" s="117">
        <f t="shared" ref="G74:G88" si="23">((F74-C74)-(E74-D74))*24</f>
        <v>8.4999999999999982</v>
      </c>
      <c r="H74" s="11">
        <v>0.33333333333333331</v>
      </c>
      <c r="I74" s="7">
        <v>0.54166666666666663</v>
      </c>
      <c r="J74" s="7">
        <v>0.58333333333333337</v>
      </c>
      <c r="K74" s="8">
        <v>0.72916666666666663</v>
      </c>
      <c r="L74" s="117">
        <f t="shared" si="17"/>
        <v>8.4999999999999982</v>
      </c>
      <c r="M74" s="11">
        <v>0.33333333333333331</v>
      </c>
      <c r="N74" s="7">
        <v>0.54166666666666663</v>
      </c>
      <c r="O74" s="7">
        <v>0.58333333333333337</v>
      </c>
      <c r="P74" s="8">
        <v>0.72916666666666663</v>
      </c>
      <c r="Q74" s="117">
        <f t="shared" si="18"/>
        <v>8.4999999999999982</v>
      </c>
      <c r="R74" s="11">
        <v>0.33333333333333331</v>
      </c>
      <c r="S74" s="7">
        <v>0.54166666666666663</v>
      </c>
      <c r="T74" s="7">
        <v>0.58333333333333337</v>
      </c>
      <c r="U74" s="8">
        <v>0.72916666666666663</v>
      </c>
      <c r="V74" s="117">
        <f t="shared" si="19"/>
        <v>8.4999999999999982</v>
      </c>
      <c r="W74" s="11">
        <v>0.33333333333333331</v>
      </c>
      <c r="X74" s="7">
        <v>0.54166666666666663</v>
      </c>
      <c r="Y74" s="7">
        <v>0.58333333333333337</v>
      </c>
      <c r="Z74" s="8">
        <v>0.72916666666666663</v>
      </c>
      <c r="AA74" s="117">
        <f t="shared" si="20"/>
        <v>8.4999999999999982</v>
      </c>
      <c r="AB74" s="11">
        <v>0.33333333333333331</v>
      </c>
      <c r="AC74" s="7"/>
      <c r="AD74" s="7"/>
      <c r="AE74" s="8">
        <v>0.5625</v>
      </c>
      <c r="AF74" s="117">
        <f t="shared" si="21"/>
        <v>5.5</v>
      </c>
    </row>
    <row r="75" spans="1:32" ht="18.75" customHeight="1" x14ac:dyDescent="0.25">
      <c r="A75" s="194">
        <v>54</v>
      </c>
      <c r="B75" s="82" t="s">
        <v>18</v>
      </c>
      <c r="C75" s="11">
        <v>0.31944444444444448</v>
      </c>
      <c r="D75" s="7">
        <v>0.54166666666666663</v>
      </c>
      <c r="E75" s="7">
        <v>0.58333333333333337</v>
      </c>
      <c r="F75" s="8">
        <v>0.72916666666666663</v>
      </c>
      <c r="G75" s="118">
        <f t="shared" si="23"/>
        <v>8.8333333333333304</v>
      </c>
      <c r="H75" s="11">
        <v>0.33333333333333331</v>
      </c>
      <c r="I75" s="7">
        <v>0.54166666666666663</v>
      </c>
      <c r="J75" s="7">
        <v>0.58333333333333337</v>
      </c>
      <c r="K75" s="8">
        <v>0.72916666666666663</v>
      </c>
      <c r="L75" s="117">
        <f t="shared" si="17"/>
        <v>8.4999999999999982</v>
      </c>
      <c r="M75" s="11">
        <v>0.33333333333333331</v>
      </c>
      <c r="N75" s="7">
        <v>0.54166666666666663</v>
      </c>
      <c r="O75" s="7">
        <v>0.58333333333333337</v>
      </c>
      <c r="P75" s="8">
        <v>0.72916666666666663</v>
      </c>
      <c r="Q75" s="117">
        <f t="shared" si="18"/>
        <v>8.4999999999999982</v>
      </c>
      <c r="R75" s="11">
        <v>0.34375</v>
      </c>
      <c r="S75" s="7">
        <v>0.54166666666666663</v>
      </c>
      <c r="T75" s="7">
        <v>0.58333333333333337</v>
      </c>
      <c r="U75" s="8">
        <v>0.72916666666666663</v>
      </c>
      <c r="V75" s="119">
        <f t="shared" si="19"/>
        <v>8.2499999999999964</v>
      </c>
      <c r="W75" s="11">
        <v>0.33333333333333331</v>
      </c>
      <c r="X75" s="7">
        <v>0.54166666666666663</v>
      </c>
      <c r="Y75" s="7">
        <v>0.58333333333333337</v>
      </c>
      <c r="Z75" s="8">
        <v>0.72916666666666663</v>
      </c>
      <c r="AA75" s="117">
        <f t="shared" si="20"/>
        <v>8.4999999999999982</v>
      </c>
      <c r="AB75" s="11">
        <v>0.33333333333333331</v>
      </c>
      <c r="AC75" s="7"/>
      <c r="AD75" s="7"/>
      <c r="AE75" s="8">
        <v>0.58750000000000002</v>
      </c>
      <c r="AF75" s="118">
        <f t="shared" si="21"/>
        <v>6.1000000000000014</v>
      </c>
    </row>
    <row r="76" spans="1:32" ht="18.75" customHeight="1" x14ac:dyDescent="0.25">
      <c r="A76" s="194"/>
      <c r="B76" s="82" t="s">
        <v>22</v>
      </c>
      <c r="C76" s="11">
        <v>0.33333333333333331</v>
      </c>
      <c r="D76" s="7">
        <v>0.54166666666666663</v>
      </c>
      <c r="E76" s="7">
        <v>0.58333333333333337</v>
      </c>
      <c r="F76" s="8">
        <v>0.72916666666666663</v>
      </c>
      <c r="G76" s="117">
        <f t="shared" si="23"/>
        <v>8.4999999999999982</v>
      </c>
      <c r="H76" s="11">
        <v>0.33333333333333331</v>
      </c>
      <c r="I76" s="7">
        <v>0.54166666666666663</v>
      </c>
      <c r="J76" s="7">
        <v>0.58333333333333337</v>
      </c>
      <c r="K76" s="8">
        <v>0.72916666666666663</v>
      </c>
      <c r="L76" s="117">
        <f t="shared" si="17"/>
        <v>8.4999999999999982</v>
      </c>
      <c r="M76" s="11">
        <v>0.33333333333333331</v>
      </c>
      <c r="N76" s="7">
        <v>0.54166666666666663</v>
      </c>
      <c r="O76" s="7">
        <v>0.58333333333333337</v>
      </c>
      <c r="P76" s="8">
        <v>0.72916666666666663</v>
      </c>
      <c r="Q76" s="117">
        <f t="shared" si="18"/>
        <v>8.4999999999999982</v>
      </c>
      <c r="R76" s="11">
        <v>0.33333333333333331</v>
      </c>
      <c r="S76" s="7">
        <v>0.54166666666666663</v>
      </c>
      <c r="T76" s="7">
        <v>0.58333333333333337</v>
      </c>
      <c r="U76" s="8">
        <v>0.72916666666666663</v>
      </c>
      <c r="V76" s="117">
        <f t="shared" si="19"/>
        <v>8.4999999999999982</v>
      </c>
      <c r="W76" s="11">
        <v>0.33333333333333331</v>
      </c>
      <c r="X76" s="7">
        <v>0.54166666666666663</v>
      </c>
      <c r="Y76" s="7">
        <v>0.58333333333333337</v>
      </c>
      <c r="Z76" s="8">
        <v>0.75416666666666665</v>
      </c>
      <c r="AA76" s="118">
        <f t="shared" si="20"/>
        <v>9.0999999999999979</v>
      </c>
      <c r="AB76" s="11">
        <v>0.33333333333333331</v>
      </c>
      <c r="AC76" s="7"/>
      <c r="AD76" s="7"/>
      <c r="AE76" s="8">
        <v>0.5625</v>
      </c>
      <c r="AF76" s="117">
        <f t="shared" si="21"/>
        <v>5.5</v>
      </c>
    </row>
    <row r="77" spans="1:32" ht="18.75" customHeight="1" x14ac:dyDescent="0.25">
      <c r="A77" s="194">
        <v>43</v>
      </c>
      <c r="B77" s="82" t="s">
        <v>2</v>
      </c>
      <c r="C77" s="11">
        <v>0.33333333333333331</v>
      </c>
      <c r="D77" s="7">
        <v>0.54166666666666663</v>
      </c>
      <c r="E77" s="7">
        <v>0.58333333333333337</v>
      </c>
      <c r="F77" s="8">
        <v>0.72916666666666663</v>
      </c>
      <c r="G77" s="117">
        <f t="shared" si="23"/>
        <v>8.4999999999999982</v>
      </c>
      <c r="H77" s="11">
        <v>0.33333333333333331</v>
      </c>
      <c r="I77" s="7">
        <v>0.54166666666666663</v>
      </c>
      <c r="J77" s="7">
        <v>0.58333333333333337</v>
      </c>
      <c r="K77" s="8">
        <v>0.72916666666666663</v>
      </c>
      <c r="L77" s="117">
        <f t="shared" si="17"/>
        <v>8.4999999999999982</v>
      </c>
      <c r="M77" s="11">
        <v>0.33333333333333331</v>
      </c>
      <c r="N77" s="7">
        <v>0.54166666666666663</v>
      </c>
      <c r="O77" s="7">
        <v>0.58333333333333337</v>
      </c>
      <c r="P77" s="8">
        <v>0.72916666666666663</v>
      </c>
      <c r="Q77" s="117">
        <f t="shared" si="18"/>
        <v>8.4999999999999982</v>
      </c>
      <c r="R77" s="11">
        <v>0.33333333333333331</v>
      </c>
      <c r="S77" s="7">
        <v>0.54166666666666663</v>
      </c>
      <c r="T77" s="7">
        <v>0.58333333333333337</v>
      </c>
      <c r="U77" s="8">
        <v>0.72916666666666663</v>
      </c>
      <c r="V77" s="117">
        <f t="shared" si="19"/>
        <v>8.4999999999999982</v>
      </c>
      <c r="W77" s="11">
        <v>0.33333333333333331</v>
      </c>
      <c r="X77" s="7">
        <v>0.54166666666666663</v>
      </c>
      <c r="Y77" s="7">
        <v>0.58333333333333337</v>
      </c>
      <c r="Z77" s="8">
        <v>0.78819444444444442</v>
      </c>
      <c r="AA77" s="118">
        <f t="shared" si="20"/>
        <v>9.9166666666666643</v>
      </c>
      <c r="AB77" s="11">
        <v>0.33333333333333331</v>
      </c>
      <c r="AC77" s="7"/>
      <c r="AD77" s="7"/>
      <c r="AE77" s="8">
        <v>0.5625</v>
      </c>
      <c r="AF77" s="117">
        <f t="shared" si="21"/>
        <v>5.5</v>
      </c>
    </row>
    <row r="78" spans="1:32" ht="18.75" customHeight="1" x14ac:dyDescent="0.25">
      <c r="A78" s="194">
        <v>45</v>
      </c>
      <c r="B78" s="82" t="s">
        <v>11</v>
      </c>
      <c r="C78" s="11">
        <v>0.33333333333333331</v>
      </c>
      <c r="D78" s="7">
        <v>0.54166666666666663</v>
      </c>
      <c r="E78" s="7">
        <v>0.58333333333333337</v>
      </c>
      <c r="F78" s="8">
        <v>0.72916666666666663</v>
      </c>
      <c r="G78" s="117">
        <f t="shared" si="23"/>
        <v>8.4999999999999982</v>
      </c>
      <c r="H78" s="11">
        <v>0.34236111111111112</v>
      </c>
      <c r="I78" s="7">
        <v>0.54166666666666663</v>
      </c>
      <c r="J78" s="7">
        <v>0.58333333333333337</v>
      </c>
      <c r="K78" s="8">
        <v>0.72916666666666663</v>
      </c>
      <c r="L78" s="119">
        <f t="shared" si="17"/>
        <v>8.2833333333333314</v>
      </c>
      <c r="M78" s="11">
        <v>0.33333333333333331</v>
      </c>
      <c r="N78" s="7">
        <v>0.54166666666666663</v>
      </c>
      <c r="O78" s="7">
        <v>0.58333333333333337</v>
      </c>
      <c r="P78" s="8">
        <v>0.72916666666666663</v>
      </c>
      <c r="Q78" s="117">
        <f t="shared" si="18"/>
        <v>8.4999999999999982</v>
      </c>
      <c r="R78" s="11">
        <v>0.33333333333333331</v>
      </c>
      <c r="S78" s="7">
        <v>0.54166666666666663</v>
      </c>
      <c r="T78" s="7">
        <v>0.58333333333333337</v>
      </c>
      <c r="U78" s="8">
        <v>0.72916666666666663</v>
      </c>
      <c r="V78" s="117">
        <f t="shared" si="19"/>
        <v>8.4999999999999982</v>
      </c>
      <c r="W78" s="11">
        <v>0.33333333333333331</v>
      </c>
      <c r="X78" s="7">
        <v>0.54166666666666663</v>
      </c>
      <c r="Y78" s="7">
        <v>0.58333333333333337</v>
      </c>
      <c r="Z78" s="8">
        <v>0.72916666666666663</v>
      </c>
      <c r="AA78" s="117">
        <f t="shared" si="20"/>
        <v>8.4999999999999982</v>
      </c>
      <c r="AB78" s="11">
        <v>0.33333333333333331</v>
      </c>
      <c r="AC78" s="7"/>
      <c r="AD78" s="7"/>
      <c r="AE78" s="8">
        <v>0.5625</v>
      </c>
      <c r="AF78" s="117">
        <f t="shared" si="21"/>
        <v>5.5</v>
      </c>
    </row>
    <row r="79" spans="1:32" ht="18.75" customHeight="1" x14ac:dyDescent="0.25">
      <c r="A79" s="194">
        <v>44</v>
      </c>
      <c r="B79" s="82" t="s">
        <v>16</v>
      </c>
      <c r="C79" s="11">
        <v>0.33333333333333331</v>
      </c>
      <c r="D79" s="7">
        <v>0.54166666666666663</v>
      </c>
      <c r="E79" s="7">
        <v>0.58333333333333337</v>
      </c>
      <c r="F79" s="8">
        <v>0.72916666666666663</v>
      </c>
      <c r="G79" s="117">
        <f t="shared" si="23"/>
        <v>8.4999999999999982</v>
      </c>
      <c r="H79" s="11">
        <v>0.33333333333333331</v>
      </c>
      <c r="I79" s="7">
        <v>0.54166666666666663</v>
      </c>
      <c r="J79" s="7">
        <v>0.58333333333333337</v>
      </c>
      <c r="K79" s="8">
        <v>0.72916666666666663</v>
      </c>
      <c r="L79" s="117">
        <f t="shared" si="17"/>
        <v>8.4999999999999982</v>
      </c>
      <c r="M79" s="11">
        <v>0.33333333333333331</v>
      </c>
      <c r="N79" s="7">
        <v>0.54166666666666663</v>
      </c>
      <c r="O79" s="7">
        <v>0.58333333333333337</v>
      </c>
      <c r="P79" s="8">
        <v>0.72916666666666663</v>
      </c>
      <c r="Q79" s="117">
        <f t="shared" si="18"/>
        <v>8.4999999999999982</v>
      </c>
      <c r="R79" s="11">
        <v>0.31944444444444448</v>
      </c>
      <c r="S79" s="7">
        <v>0.54166666666666663</v>
      </c>
      <c r="T79" s="7">
        <v>0.58333333333333337</v>
      </c>
      <c r="U79" s="8">
        <v>0.72916666666666663</v>
      </c>
      <c r="V79" s="118">
        <f t="shared" si="19"/>
        <v>8.8333333333333304</v>
      </c>
      <c r="W79" s="11">
        <v>0.3125</v>
      </c>
      <c r="X79" s="7">
        <v>0.54166666666666663</v>
      </c>
      <c r="Y79" s="7">
        <v>0.58333333333333337</v>
      </c>
      <c r="Z79" s="8">
        <v>0.72916666666666663</v>
      </c>
      <c r="AA79" s="118">
        <f t="shared" si="20"/>
        <v>8.9999999999999964</v>
      </c>
      <c r="AB79" s="11">
        <v>0.33333333333333331</v>
      </c>
      <c r="AC79" s="7"/>
      <c r="AD79" s="7"/>
      <c r="AE79" s="8">
        <v>0.5625</v>
      </c>
      <c r="AF79" s="117">
        <f t="shared" si="21"/>
        <v>5.5</v>
      </c>
    </row>
    <row r="80" spans="1:32" ht="18.75" customHeight="1" x14ac:dyDescent="0.25">
      <c r="A80" s="194">
        <v>50</v>
      </c>
      <c r="B80" s="82" t="s">
        <v>23</v>
      </c>
      <c r="C80" s="11">
        <v>0.33333333333333331</v>
      </c>
      <c r="D80" s="7">
        <v>0.54166666666666663</v>
      </c>
      <c r="E80" s="7">
        <v>0.58333333333333337</v>
      </c>
      <c r="F80" s="8">
        <v>0.72916666666666663</v>
      </c>
      <c r="G80" s="117">
        <f t="shared" si="23"/>
        <v>8.4999999999999982</v>
      </c>
      <c r="H80" s="11">
        <v>0.33333333333333331</v>
      </c>
      <c r="I80" s="7">
        <v>0.54166666666666663</v>
      </c>
      <c r="J80" s="7">
        <v>0.58333333333333337</v>
      </c>
      <c r="K80" s="8">
        <v>0.72916666666666663</v>
      </c>
      <c r="L80" s="117">
        <f t="shared" si="17"/>
        <v>8.4999999999999982</v>
      </c>
      <c r="M80" s="11">
        <v>0.33333333333333331</v>
      </c>
      <c r="N80" s="7">
        <v>0.54166666666666663</v>
      </c>
      <c r="O80" s="7">
        <v>0.58333333333333337</v>
      </c>
      <c r="P80" s="8">
        <v>0.72916666666666663</v>
      </c>
      <c r="Q80" s="117">
        <f t="shared" si="18"/>
        <v>8.4999999999999982</v>
      </c>
      <c r="R80" s="11">
        <v>0.33333333333333331</v>
      </c>
      <c r="S80" s="7">
        <v>0.54166666666666663</v>
      </c>
      <c r="T80" s="7">
        <v>0.58333333333333337</v>
      </c>
      <c r="U80" s="8">
        <v>0.72916666666666663</v>
      </c>
      <c r="V80" s="117">
        <f t="shared" si="19"/>
        <v>8.4999999999999982</v>
      </c>
      <c r="W80" s="11">
        <v>0.33333333333333331</v>
      </c>
      <c r="X80" s="7">
        <v>0.54166666666666663</v>
      </c>
      <c r="Y80" s="7">
        <v>0.58333333333333337</v>
      </c>
      <c r="Z80" s="8">
        <v>0.72916666666666663</v>
      </c>
      <c r="AA80" s="117">
        <f t="shared" si="20"/>
        <v>8.4999999999999982</v>
      </c>
      <c r="AB80" s="11">
        <v>0.33333333333333331</v>
      </c>
      <c r="AC80" s="7"/>
      <c r="AD80" s="7"/>
      <c r="AE80" s="8">
        <v>0.5625</v>
      </c>
      <c r="AF80" s="117">
        <f t="shared" si="21"/>
        <v>5.5</v>
      </c>
    </row>
    <row r="81" spans="1:32" ht="18.75" customHeight="1" x14ac:dyDescent="0.25">
      <c r="A81" s="194">
        <v>55</v>
      </c>
      <c r="B81" s="82" t="s">
        <v>24</v>
      </c>
      <c r="C81" s="11">
        <v>0.33333333333333331</v>
      </c>
      <c r="D81" s="7">
        <v>0.54166666666666663</v>
      </c>
      <c r="E81" s="7">
        <v>0.58333333333333337</v>
      </c>
      <c r="F81" s="8">
        <v>0.83680555555555547</v>
      </c>
      <c r="G81" s="118">
        <f t="shared" si="23"/>
        <v>11.083333333333329</v>
      </c>
      <c r="H81" s="11">
        <v>0.33333333333333331</v>
      </c>
      <c r="I81" s="7">
        <v>0.54166666666666663</v>
      </c>
      <c r="J81" s="7">
        <v>0.58333333333333337</v>
      </c>
      <c r="K81" s="8">
        <v>0.72916666666666663</v>
      </c>
      <c r="L81" s="117">
        <f t="shared" si="17"/>
        <v>8.4999999999999982</v>
      </c>
      <c r="M81" s="11">
        <v>0.33333333333333331</v>
      </c>
      <c r="N81" s="7">
        <v>0.54166666666666663</v>
      </c>
      <c r="O81" s="7">
        <v>0.58333333333333337</v>
      </c>
      <c r="P81" s="8">
        <v>0.72916666666666663</v>
      </c>
      <c r="Q81" s="117">
        <f t="shared" si="18"/>
        <v>8.4999999999999982</v>
      </c>
      <c r="R81" s="11">
        <v>0.33333333333333331</v>
      </c>
      <c r="S81" s="7">
        <v>0.54166666666666663</v>
      </c>
      <c r="T81" s="7">
        <v>0.58333333333333337</v>
      </c>
      <c r="U81" s="8">
        <v>0.72916666666666663</v>
      </c>
      <c r="V81" s="117">
        <f t="shared" si="19"/>
        <v>8.4999999999999982</v>
      </c>
      <c r="W81" s="11">
        <v>0.33333333333333331</v>
      </c>
      <c r="X81" s="7">
        <v>0.54166666666666663</v>
      </c>
      <c r="Y81" s="7">
        <v>0.58333333333333337</v>
      </c>
      <c r="Z81" s="8">
        <v>0.72916666666666663</v>
      </c>
      <c r="AA81" s="117">
        <f t="shared" si="20"/>
        <v>8.4999999999999982</v>
      </c>
      <c r="AB81" s="11">
        <v>0.33333333333333331</v>
      </c>
      <c r="AC81" s="7"/>
      <c r="AD81" s="7"/>
      <c r="AE81" s="8">
        <v>0.68680555555555556</v>
      </c>
      <c r="AF81" s="118">
        <f t="shared" si="21"/>
        <v>8.4833333333333343</v>
      </c>
    </row>
    <row r="82" spans="1:32" ht="18.75" customHeight="1" x14ac:dyDescent="0.25">
      <c r="A82" s="194">
        <v>49</v>
      </c>
      <c r="B82" s="82" t="s">
        <v>25</v>
      </c>
      <c r="C82" s="11">
        <v>0.34236111111111112</v>
      </c>
      <c r="D82" s="7">
        <v>0.54166666666666663</v>
      </c>
      <c r="E82" s="7">
        <v>0.58333333333333337</v>
      </c>
      <c r="F82" s="8">
        <v>0.72916666666666663</v>
      </c>
      <c r="G82" s="119">
        <f t="shared" si="23"/>
        <v>8.2833333333333314</v>
      </c>
      <c r="H82" s="11">
        <v>0.34236111111111112</v>
      </c>
      <c r="I82" s="7">
        <v>0.54166666666666663</v>
      </c>
      <c r="J82" s="7">
        <v>0.58333333333333337</v>
      </c>
      <c r="K82" s="8">
        <v>0.72916666666666663</v>
      </c>
      <c r="L82" s="119">
        <f t="shared" si="17"/>
        <v>8.2833333333333314</v>
      </c>
      <c r="M82" s="11">
        <v>0.33333333333333331</v>
      </c>
      <c r="N82" s="7">
        <v>0.54166666666666663</v>
      </c>
      <c r="O82" s="7">
        <v>0.58333333333333337</v>
      </c>
      <c r="P82" s="8">
        <v>0.72916666666666663</v>
      </c>
      <c r="Q82" s="117">
        <f t="shared" si="18"/>
        <v>8.4999999999999982</v>
      </c>
      <c r="R82" s="11">
        <v>0.34375</v>
      </c>
      <c r="S82" s="7">
        <v>0.54166666666666663</v>
      </c>
      <c r="T82" s="7">
        <v>0.58333333333333337</v>
      </c>
      <c r="U82" s="8">
        <v>0.72916666666666663</v>
      </c>
      <c r="V82" s="119">
        <f t="shared" si="19"/>
        <v>8.2499999999999964</v>
      </c>
      <c r="W82" s="11">
        <v>0.3430555555555555</v>
      </c>
      <c r="X82" s="7">
        <v>0.54166666666666663</v>
      </c>
      <c r="Y82" s="7">
        <v>0.58333333333333337</v>
      </c>
      <c r="Z82" s="8">
        <v>0.72916666666666663</v>
      </c>
      <c r="AA82" s="119">
        <f t="shared" si="20"/>
        <v>8.2666666666666657</v>
      </c>
      <c r="AB82" s="143" t="s">
        <v>198</v>
      </c>
      <c r="AC82" s="143"/>
      <c r="AD82" s="143"/>
      <c r="AE82" s="143"/>
      <c r="AF82" s="143"/>
    </row>
    <row r="83" spans="1:32" ht="18.75" customHeight="1" x14ac:dyDescent="0.25">
      <c r="A83" s="194">
        <v>59</v>
      </c>
      <c r="B83" s="82" t="s">
        <v>19</v>
      </c>
      <c r="C83" s="11">
        <v>0.33333333333333331</v>
      </c>
      <c r="D83" s="7">
        <v>0.54166666666666663</v>
      </c>
      <c r="E83" s="7">
        <v>0.58333333333333337</v>
      </c>
      <c r="F83" s="8">
        <v>0.72916666666666663</v>
      </c>
      <c r="G83" s="117">
        <f t="shared" si="23"/>
        <v>8.4999999999999982</v>
      </c>
      <c r="H83" s="11">
        <v>0.33333333333333331</v>
      </c>
      <c r="I83" s="7">
        <v>0.54166666666666663</v>
      </c>
      <c r="J83" s="7">
        <v>0.58333333333333337</v>
      </c>
      <c r="K83" s="8">
        <v>0.72916666666666663</v>
      </c>
      <c r="L83" s="117">
        <f t="shared" si="17"/>
        <v>8.4999999999999982</v>
      </c>
      <c r="M83" s="11">
        <v>0.33333333333333331</v>
      </c>
      <c r="N83" s="7">
        <v>0.54166666666666663</v>
      </c>
      <c r="O83" s="7">
        <v>0.58333333333333337</v>
      </c>
      <c r="P83" s="8">
        <v>0.72916666666666663</v>
      </c>
      <c r="Q83" s="117">
        <f t="shared" si="18"/>
        <v>8.4999999999999982</v>
      </c>
      <c r="R83" s="11">
        <v>0.34722222222222227</v>
      </c>
      <c r="S83" s="7">
        <v>0.54166666666666663</v>
      </c>
      <c r="T83" s="7">
        <v>0.58333333333333337</v>
      </c>
      <c r="U83" s="8">
        <v>0.72916666666666663</v>
      </c>
      <c r="V83" s="119">
        <f t="shared" si="19"/>
        <v>8.1666666666666625</v>
      </c>
      <c r="W83" s="11">
        <v>0.33333333333333331</v>
      </c>
      <c r="X83" s="7">
        <v>0.54166666666666663</v>
      </c>
      <c r="Y83" s="7">
        <v>0.58333333333333337</v>
      </c>
      <c r="Z83" s="8">
        <v>0.72916666666666663</v>
      </c>
      <c r="AA83" s="117">
        <f t="shared" si="20"/>
        <v>8.4999999999999982</v>
      </c>
      <c r="AB83" s="11">
        <v>0.33333333333333331</v>
      </c>
      <c r="AC83" s="7"/>
      <c r="AD83" s="7"/>
      <c r="AE83" s="8">
        <v>0.5625</v>
      </c>
      <c r="AF83" s="117">
        <f t="shared" si="21"/>
        <v>5.5</v>
      </c>
    </row>
    <row r="84" spans="1:32" ht="18.75" customHeight="1" x14ac:dyDescent="0.25">
      <c r="A84" s="194">
        <v>46</v>
      </c>
      <c r="B84" s="82" t="s">
        <v>26</v>
      </c>
      <c r="C84" s="11">
        <v>0.33333333333333331</v>
      </c>
      <c r="D84" s="7">
        <v>0.54166666666666663</v>
      </c>
      <c r="E84" s="7">
        <v>0.58333333333333337</v>
      </c>
      <c r="F84" s="8">
        <v>0.72916666666666663</v>
      </c>
      <c r="G84" s="117">
        <f t="shared" si="23"/>
        <v>8.4999999999999982</v>
      </c>
      <c r="H84" s="11">
        <v>0.33333333333333331</v>
      </c>
      <c r="I84" s="7">
        <v>0.54166666666666663</v>
      </c>
      <c r="J84" s="7">
        <v>0.58333333333333337</v>
      </c>
      <c r="K84" s="8">
        <v>0.72916666666666663</v>
      </c>
      <c r="L84" s="117">
        <f t="shared" si="17"/>
        <v>8.4999999999999982</v>
      </c>
      <c r="M84" s="11">
        <v>0.33333333333333331</v>
      </c>
      <c r="N84" s="7">
        <v>0.54166666666666663</v>
      </c>
      <c r="O84" s="7">
        <v>0.58333333333333337</v>
      </c>
      <c r="P84" s="8">
        <v>0.72916666666666663</v>
      </c>
      <c r="Q84" s="117">
        <f t="shared" si="18"/>
        <v>8.4999999999999982</v>
      </c>
      <c r="R84" s="11">
        <v>0.33333333333333331</v>
      </c>
      <c r="S84" s="7">
        <v>0.54166666666666663</v>
      </c>
      <c r="T84" s="7">
        <v>0.58333333333333337</v>
      </c>
      <c r="U84" s="8">
        <v>0.72916666666666663</v>
      </c>
      <c r="V84" s="117">
        <f t="shared" si="19"/>
        <v>8.4999999999999982</v>
      </c>
      <c r="W84" s="11">
        <v>0.33333333333333331</v>
      </c>
      <c r="X84" s="7">
        <v>0.54166666666666663</v>
      </c>
      <c r="Y84" s="7">
        <v>0.58333333333333337</v>
      </c>
      <c r="Z84" s="8">
        <v>0.72916666666666663</v>
      </c>
      <c r="AA84" s="117">
        <f t="shared" si="20"/>
        <v>8.4999999999999982</v>
      </c>
      <c r="AB84" s="11">
        <v>0.33333333333333331</v>
      </c>
      <c r="AC84" s="7"/>
      <c r="AD84" s="7"/>
      <c r="AE84" s="8">
        <v>0.5625</v>
      </c>
      <c r="AF84" s="117">
        <f t="shared" si="21"/>
        <v>5.5</v>
      </c>
    </row>
    <row r="85" spans="1:32" ht="18.75" customHeight="1" x14ac:dyDescent="0.25">
      <c r="A85" s="194">
        <v>51</v>
      </c>
      <c r="B85" s="82" t="s">
        <v>27</v>
      </c>
      <c r="C85" s="11">
        <v>0.33333333333333331</v>
      </c>
      <c r="D85" s="7">
        <v>0.54166666666666663</v>
      </c>
      <c r="E85" s="7">
        <v>0.58333333333333337</v>
      </c>
      <c r="F85" s="8">
        <v>0.72916666666666663</v>
      </c>
      <c r="G85" s="117">
        <f t="shared" si="23"/>
        <v>8.4999999999999982</v>
      </c>
      <c r="H85" s="11">
        <v>0.34236111111111112</v>
      </c>
      <c r="I85" s="7">
        <v>0.54166666666666663</v>
      </c>
      <c r="J85" s="7">
        <v>0.58333333333333337</v>
      </c>
      <c r="K85" s="8">
        <v>0.72916666666666663</v>
      </c>
      <c r="L85" s="119">
        <f t="shared" si="17"/>
        <v>8.2833333333333314</v>
      </c>
      <c r="M85" s="190" t="s">
        <v>39</v>
      </c>
      <c r="N85" s="190"/>
      <c r="O85" s="190"/>
      <c r="P85" s="190"/>
      <c r="Q85" s="190"/>
      <c r="R85" s="11">
        <v>0.34791666666666665</v>
      </c>
      <c r="S85" s="7">
        <v>0.54166666666666663</v>
      </c>
      <c r="T85" s="7">
        <v>0.58333333333333337</v>
      </c>
      <c r="U85" s="8">
        <v>0.72916666666666663</v>
      </c>
      <c r="V85" s="119">
        <f t="shared" si="19"/>
        <v>8.1499999999999986</v>
      </c>
      <c r="W85" s="11">
        <v>0.34583333333333338</v>
      </c>
      <c r="X85" s="7">
        <v>0.54166666666666663</v>
      </c>
      <c r="Y85" s="7">
        <v>0.58333333333333337</v>
      </c>
      <c r="Z85" s="8">
        <v>0.7416666666666667</v>
      </c>
      <c r="AA85" s="117">
        <f t="shared" si="20"/>
        <v>8.4999999999999982</v>
      </c>
      <c r="AB85" s="11">
        <v>0.33333333333333331</v>
      </c>
      <c r="AC85" s="7"/>
      <c r="AD85" s="7"/>
      <c r="AE85" s="8">
        <v>0.5625</v>
      </c>
      <c r="AF85" s="117">
        <f t="shared" si="21"/>
        <v>5.5</v>
      </c>
    </row>
    <row r="86" spans="1:32" ht="18.75" customHeight="1" x14ac:dyDescent="0.25">
      <c r="A86" s="194">
        <v>47</v>
      </c>
      <c r="B86" s="82" t="s">
        <v>28</v>
      </c>
      <c r="C86" s="11">
        <v>0.33333333333333331</v>
      </c>
      <c r="D86" s="7">
        <v>0.54166666666666663</v>
      </c>
      <c r="E86" s="7">
        <v>0.58333333333333337</v>
      </c>
      <c r="F86" s="8">
        <v>0.78263888888888899</v>
      </c>
      <c r="G86" s="118">
        <f t="shared" si="23"/>
        <v>9.783333333333335</v>
      </c>
      <c r="H86" s="11">
        <v>0.33333333333333331</v>
      </c>
      <c r="I86" s="7">
        <v>0.54166666666666663</v>
      </c>
      <c r="J86" s="7">
        <v>0.58333333333333337</v>
      </c>
      <c r="K86" s="8">
        <v>0.72916666666666663</v>
      </c>
      <c r="L86" s="117">
        <f t="shared" si="17"/>
        <v>8.4999999999999982</v>
      </c>
      <c r="M86" s="11">
        <v>0.33333333333333331</v>
      </c>
      <c r="N86" s="7">
        <v>0.54166666666666663</v>
      </c>
      <c r="O86" s="7">
        <v>0.58333333333333337</v>
      </c>
      <c r="P86" s="8">
        <v>0.72916666666666663</v>
      </c>
      <c r="Q86" s="117">
        <f t="shared" si="18"/>
        <v>8.4999999999999982</v>
      </c>
      <c r="R86" s="11">
        <v>0.33333333333333331</v>
      </c>
      <c r="S86" s="7">
        <v>0.54166666666666663</v>
      </c>
      <c r="T86" s="7">
        <v>0.58333333333333337</v>
      </c>
      <c r="U86" s="8">
        <v>0.72916666666666663</v>
      </c>
      <c r="V86" s="117">
        <f t="shared" si="19"/>
        <v>8.4999999999999982</v>
      </c>
      <c r="W86" s="11">
        <v>0.33333333333333331</v>
      </c>
      <c r="X86" s="7">
        <v>0.54166666666666663</v>
      </c>
      <c r="Y86" s="7">
        <v>0.58333333333333337</v>
      </c>
      <c r="Z86" s="8">
        <v>0.72916666666666663</v>
      </c>
      <c r="AA86" s="117">
        <f t="shared" si="20"/>
        <v>8.4999999999999982</v>
      </c>
      <c r="AB86" s="11">
        <v>0.33333333333333331</v>
      </c>
      <c r="AC86" s="7"/>
      <c r="AD86" s="7"/>
      <c r="AE86" s="8">
        <v>0.5625</v>
      </c>
      <c r="AF86" s="117">
        <f t="shared" si="21"/>
        <v>5.5</v>
      </c>
    </row>
    <row r="87" spans="1:32" ht="18.75" customHeight="1" x14ac:dyDescent="0.25">
      <c r="A87" s="194"/>
      <c r="B87" s="82" t="s">
        <v>12</v>
      </c>
      <c r="C87" s="11">
        <v>0.34236111111111112</v>
      </c>
      <c r="D87" s="7">
        <v>0.54166666666666663</v>
      </c>
      <c r="E87" s="7">
        <v>0.58333333333333337</v>
      </c>
      <c r="F87" s="8">
        <v>0.77430555555555547</v>
      </c>
      <c r="G87" s="118">
        <f t="shared" si="23"/>
        <v>9.3666666666666636</v>
      </c>
      <c r="H87" s="11">
        <v>0.3430555555555555</v>
      </c>
      <c r="I87" s="7">
        <v>0.54166666666666663</v>
      </c>
      <c r="J87" s="7">
        <v>0.58333333333333337</v>
      </c>
      <c r="K87" s="8">
        <v>0.72916666666666663</v>
      </c>
      <c r="L87" s="119">
        <f t="shared" si="17"/>
        <v>8.2666666666666657</v>
      </c>
      <c r="M87" s="11">
        <v>0.33333333333333331</v>
      </c>
      <c r="N87" s="7">
        <v>0.54166666666666663</v>
      </c>
      <c r="O87" s="7">
        <v>0.58333333333333337</v>
      </c>
      <c r="P87" s="8">
        <v>0.72916666666666663</v>
      </c>
      <c r="Q87" s="117">
        <f t="shared" si="18"/>
        <v>8.4999999999999982</v>
      </c>
      <c r="R87" s="11">
        <v>0.33333333333333331</v>
      </c>
      <c r="S87" s="7">
        <v>0.54166666666666663</v>
      </c>
      <c r="T87" s="7">
        <v>0.58333333333333337</v>
      </c>
      <c r="U87" s="8">
        <v>0.72916666666666663</v>
      </c>
      <c r="V87" s="117">
        <f t="shared" si="19"/>
        <v>8.4999999999999982</v>
      </c>
      <c r="W87" s="11">
        <v>0.3430555555555555</v>
      </c>
      <c r="X87" s="7">
        <v>0.54166666666666663</v>
      </c>
      <c r="Y87" s="7">
        <v>0.58333333333333337</v>
      </c>
      <c r="Z87" s="8">
        <v>0.72916666666666663</v>
      </c>
      <c r="AA87" s="119">
        <f t="shared" si="20"/>
        <v>8.2666666666666657</v>
      </c>
      <c r="AB87" s="11">
        <v>0.48680555555555555</v>
      </c>
      <c r="AC87" s="7">
        <v>0.54166666666666663</v>
      </c>
      <c r="AD87" s="7">
        <v>0.58333333333333337</v>
      </c>
      <c r="AE87" s="8">
        <v>0.76250000000000007</v>
      </c>
      <c r="AF87" s="117">
        <f t="shared" ref="AF87" si="24">((AE87-AB87)-(AD87-AC87))*24</f>
        <v>5.6166666666666671</v>
      </c>
    </row>
    <row r="88" spans="1:32" ht="18.75" customHeight="1" x14ac:dyDescent="0.25">
      <c r="A88" s="194"/>
      <c r="B88" s="82" t="s">
        <v>159</v>
      </c>
      <c r="C88" s="11">
        <v>0.33333333333333331</v>
      </c>
      <c r="D88" s="7">
        <v>0.54166666666666663</v>
      </c>
      <c r="E88" s="7">
        <v>0.58333333333333337</v>
      </c>
      <c r="F88" s="8">
        <v>0.72916666666666663</v>
      </c>
      <c r="G88" s="117">
        <f t="shared" si="23"/>
        <v>8.4999999999999982</v>
      </c>
      <c r="H88" s="11">
        <v>0.33333333333333331</v>
      </c>
      <c r="I88" s="7">
        <v>0.54166666666666663</v>
      </c>
      <c r="J88" s="7">
        <v>0.58333333333333337</v>
      </c>
      <c r="K88" s="8">
        <v>0.72916666666666663</v>
      </c>
      <c r="L88" s="117">
        <f t="shared" si="17"/>
        <v>8.4999999999999982</v>
      </c>
      <c r="M88" s="11">
        <v>0.33333333333333331</v>
      </c>
      <c r="N88" s="7">
        <v>0.54166666666666663</v>
      </c>
      <c r="O88" s="7">
        <v>0.58333333333333337</v>
      </c>
      <c r="P88" s="8">
        <v>0.72916666666666663</v>
      </c>
      <c r="Q88" s="117">
        <f t="shared" si="18"/>
        <v>8.4999999999999982</v>
      </c>
      <c r="R88" s="11">
        <v>0.33333333333333331</v>
      </c>
      <c r="S88" s="7">
        <v>0.54166666666666663</v>
      </c>
      <c r="T88" s="7">
        <v>0.58333333333333337</v>
      </c>
      <c r="U88" s="8">
        <v>0.72916666666666663</v>
      </c>
      <c r="V88" s="117">
        <f t="shared" si="19"/>
        <v>8.4999999999999982</v>
      </c>
      <c r="W88" s="11">
        <v>0.33333333333333331</v>
      </c>
      <c r="X88" s="7">
        <v>0.54166666666666663</v>
      </c>
      <c r="Y88" s="7">
        <v>0.58333333333333337</v>
      </c>
      <c r="Z88" s="8">
        <v>0.72916666666666663</v>
      </c>
      <c r="AA88" s="117">
        <f t="shared" si="20"/>
        <v>8.4999999999999982</v>
      </c>
      <c r="AB88" s="11">
        <v>0.33333333333333331</v>
      </c>
      <c r="AC88" s="7"/>
      <c r="AD88" s="7"/>
      <c r="AE88" s="8">
        <v>0.5625</v>
      </c>
      <c r="AF88" s="117">
        <f t="shared" si="21"/>
        <v>5.5</v>
      </c>
    </row>
    <row r="90" spans="1:32" ht="15.75" thickBot="1" x14ac:dyDescent="0.3"/>
    <row r="91" spans="1:32" ht="27.75" thickTop="1" thickBot="1" x14ac:dyDescent="0.45">
      <c r="A91" s="194"/>
      <c r="B91" s="188" t="s">
        <v>20</v>
      </c>
      <c r="C91" s="170" t="s">
        <v>213</v>
      </c>
      <c r="D91" s="171"/>
      <c r="E91" s="171"/>
      <c r="F91" s="171"/>
      <c r="G91" s="172"/>
      <c r="H91" s="174" t="s">
        <v>214</v>
      </c>
      <c r="I91" s="174"/>
      <c r="J91" s="174"/>
      <c r="K91" s="174"/>
      <c r="L91" s="174"/>
      <c r="M91" s="175" t="s">
        <v>215</v>
      </c>
      <c r="N91" s="176"/>
      <c r="O91" s="176"/>
      <c r="P91" s="176"/>
      <c r="Q91" s="177"/>
      <c r="R91" s="175" t="s">
        <v>216</v>
      </c>
      <c r="S91" s="176"/>
      <c r="T91" s="176"/>
      <c r="U91" s="176"/>
      <c r="V91" s="177"/>
      <c r="W91" s="175" t="s">
        <v>217</v>
      </c>
      <c r="X91" s="176"/>
      <c r="Y91" s="176"/>
      <c r="Z91" s="176"/>
      <c r="AA91" s="177"/>
      <c r="AB91" s="170" t="s">
        <v>218</v>
      </c>
      <c r="AC91" s="171"/>
      <c r="AD91" s="171"/>
      <c r="AE91" s="171"/>
      <c r="AF91" s="172"/>
    </row>
    <row r="92" spans="1:32" ht="30.75" thickBot="1" x14ac:dyDescent="0.3">
      <c r="A92" s="194"/>
      <c r="B92" s="189"/>
      <c r="C92" s="86" t="s">
        <v>3</v>
      </c>
      <c r="D92" s="86" t="s">
        <v>4</v>
      </c>
      <c r="E92" s="86" t="s">
        <v>5</v>
      </c>
      <c r="F92" s="86" t="s">
        <v>6</v>
      </c>
      <c r="G92" s="87" t="s">
        <v>7</v>
      </c>
      <c r="H92" s="124" t="s">
        <v>65</v>
      </c>
      <c r="I92" s="78" t="s">
        <v>4</v>
      </c>
      <c r="J92" s="78" t="s">
        <v>5</v>
      </c>
      <c r="K92" s="78" t="s">
        <v>6</v>
      </c>
      <c r="L92" s="85" t="s">
        <v>7</v>
      </c>
      <c r="M92" s="105" t="s">
        <v>3</v>
      </c>
      <c r="N92" s="105" t="s">
        <v>4</v>
      </c>
      <c r="O92" s="105" t="s">
        <v>5</v>
      </c>
      <c r="P92" s="105" t="s">
        <v>6</v>
      </c>
      <c r="Q92" s="106" t="s">
        <v>7</v>
      </c>
      <c r="R92" s="105" t="s">
        <v>3</v>
      </c>
      <c r="S92" s="105" t="s">
        <v>4</v>
      </c>
      <c r="T92" s="105" t="s">
        <v>5</v>
      </c>
      <c r="U92" s="105" t="s">
        <v>6</v>
      </c>
      <c r="V92" s="106" t="s">
        <v>7</v>
      </c>
      <c r="W92" s="105" t="s">
        <v>3</v>
      </c>
      <c r="X92" s="105" t="s">
        <v>4</v>
      </c>
      <c r="Y92" s="105" t="s">
        <v>5</v>
      </c>
      <c r="Z92" s="105" t="s">
        <v>6</v>
      </c>
      <c r="AA92" s="106" t="s">
        <v>7</v>
      </c>
      <c r="AB92" s="86" t="s">
        <v>3</v>
      </c>
      <c r="AC92" s="86" t="s">
        <v>4</v>
      </c>
      <c r="AD92" s="86" t="s">
        <v>5</v>
      </c>
      <c r="AE92" s="86" t="s">
        <v>6</v>
      </c>
      <c r="AF92" s="87" t="s">
        <v>7</v>
      </c>
    </row>
    <row r="93" spans="1:32" ht="18.75" customHeight="1" thickTop="1" x14ac:dyDescent="0.25">
      <c r="A93" s="194">
        <v>52</v>
      </c>
      <c r="B93" s="82" t="s">
        <v>13</v>
      </c>
      <c r="C93" s="11">
        <v>0.33333333333333331</v>
      </c>
      <c r="D93" s="7">
        <v>0.54166666666666663</v>
      </c>
      <c r="E93" s="7">
        <v>0.58333333333333337</v>
      </c>
      <c r="F93" s="8">
        <v>0.72916666666666663</v>
      </c>
      <c r="G93" s="117">
        <f t="shared" ref="G93" si="25">((F93-C93)-(E93-D93))*24</f>
        <v>8.4999999999999982</v>
      </c>
      <c r="H93" s="11">
        <v>0.33333333333333331</v>
      </c>
      <c r="I93" s="7">
        <v>0.54166666666666663</v>
      </c>
      <c r="J93" s="7">
        <v>0.58333333333333337</v>
      </c>
      <c r="K93" s="8">
        <v>0.72916666666666663</v>
      </c>
      <c r="L93" s="117">
        <f t="shared" ref="L93:L110" si="26">((K93-H93)-(J93-I93))*24</f>
        <v>8.4999999999999982</v>
      </c>
      <c r="M93" s="11">
        <v>0.33333333333333331</v>
      </c>
      <c r="N93" s="7">
        <v>0.54166666666666663</v>
      </c>
      <c r="O93" s="7">
        <v>0.58333333333333337</v>
      </c>
      <c r="P93" s="8">
        <v>0.72916666666666663</v>
      </c>
      <c r="Q93" s="117">
        <f t="shared" ref="Q93:Q110" si="27">((P93-M93)-(O93-N93))*24</f>
        <v>8.4999999999999982</v>
      </c>
      <c r="R93" s="11">
        <v>0.33333333333333331</v>
      </c>
      <c r="S93" s="7">
        <v>0.54166666666666663</v>
      </c>
      <c r="T93" s="7">
        <v>0.58333333333333337</v>
      </c>
      <c r="U93" s="8"/>
      <c r="V93" s="117">
        <f t="shared" ref="V93:V110" si="28">((U93-R93)-(T93-S93))*24</f>
        <v>-9.0000000000000018</v>
      </c>
      <c r="W93" s="11"/>
      <c r="X93" s="7">
        <v>0.54166666666666663</v>
      </c>
      <c r="Y93" s="7">
        <v>0.58333333333333337</v>
      </c>
      <c r="Z93" s="8"/>
      <c r="AA93" s="117">
        <f t="shared" ref="AA93:AA110" si="29">((Z93-W93)-(Y93-X93))*24</f>
        <v>-1.0000000000000018</v>
      </c>
      <c r="AB93" s="11"/>
      <c r="AC93" s="7"/>
      <c r="AD93" s="7"/>
      <c r="AE93" s="8"/>
      <c r="AF93" s="117">
        <f t="shared" ref="AF93:AF110" si="30">((AE93-AB93)-(AD93-AC93))*24</f>
        <v>0</v>
      </c>
    </row>
    <row r="94" spans="1:32" ht="18.75" customHeight="1" x14ac:dyDescent="0.25">
      <c r="A94" s="194">
        <v>48</v>
      </c>
      <c r="B94" s="82" t="s">
        <v>17</v>
      </c>
      <c r="C94" s="11">
        <v>0.33333333333333331</v>
      </c>
      <c r="D94" s="7">
        <v>0.54166666666666663</v>
      </c>
      <c r="E94" s="7">
        <v>0.58333333333333337</v>
      </c>
      <c r="F94" s="8">
        <v>0.72916666666666663</v>
      </c>
      <c r="G94" s="117">
        <f t="shared" ref="G94:G110" si="31">((F94-C94)-(E94-D94))*24</f>
        <v>8.4999999999999982</v>
      </c>
      <c r="H94" s="11">
        <v>0.33333333333333331</v>
      </c>
      <c r="I94" s="7">
        <v>0.54166666666666663</v>
      </c>
      <c r="J94" s="7">
        <v>0.58333333333333337</v>
      </c>
      <c r="K94" s="8">
        <v>0.72916666666666663</v>
      </c>
      <c r="L94" s="117">
        <f t="shared" si="26"/>
        <v>8.4999999999999982</v>
      </c>
      <c r="M94" s="11">
        <v>0.33333333333333331</v>
      </c>
      <c r="N94" s="7">
        <v>0.54166666666666663</v>
      </c>
      <c r="O94" s="7">
        <v>0.58333333333333337</v>
      </c>
      <c r="P94" s="8">
        <v>0.72916666666666663</v>
      </c>
      <c r="Q94" s="117">
        <f t="shared" si="27"/>
        <v>8.4999999999999982</v>
      </c>
      <c r="R94" s="11">
        <v>0.33333333333333331</v>
      </c>
      <c r="S94" s="7">
        <v>0.54166666666666663</v>
      </c>
      <c r="T94" s="7">
        <v>0.58333333333333337</v>
      </c>
      <c r="U94" s="8"/>
      <c r="V94" s="117">
        <f t="shared" si="28"/>
        <v>-9.0000000000000018</v>
      </c>
      <c r="W94" s="11"/>
      <c r="X94" s="7">
        <v>0.54166666666666663</v>
      </c>
      <c r="Y94" s="7">
        <v>0.58333333333333337</v>
      </c>
      <c r="Z94" s="8"/>
      <c r="AA94" s="117">
        <f t="shared" si="29"/>
        <v>-1.0000000000000018</v>
      </c>
      <c r="AB94" s="11"/>
      <c r="AC94" s="7"/>
      <c r="AD94" s="7"/>
      <c r="AE94" s="8"/>
      <c r="AF94" s="117">
        <f t="shared" si="30"/>
        <v>0</v>
      </c>
    </row>
    <row r="95" spans="1:32" ht="18.75" customHeight="1" x14ac:dyDescent="0.25">
      <c r="A95" s="194">
        <v>57</v>
      </c>
      <c r="B95" s="82" t="s">
        <v>0</v>
      </c>
      <c r="C95" s="11">
        <v>0.33333333333333331</v>
      </c>
      <c r="D95" s="7">
        <v>0.54166666666666663</v>
      </c>
      <c r="E95" s="7">
        <v>0.58333333333333337</v>
      </c>
      <c r="F95" s="8">
        <v>0.72916666666666663</v>
      </c>
      <c r="G95" s="117">
        <f t="shared" si="31"/>
        <v>8.4999999999999982</v>
      </c>
      <c r="H95" s="11">
        <v>0.3430555555555555</v>
      </c>
      <c r="I95" s="7">
        <v>0.54166666666666663</v>
      </c>
      <c r="J95" s="7">
        <v>0.58333333333333337</v>
      </c>
      <c r="K95" s="8">
        <v>0.72916666666666663</v>
      </c>
      <c r="L95" s="119">
        <f t="shared" si="26"/>
        <v>8.2666666666666657</v>
      </c>
      <c r="M95" s="11">
        <v>0.33333333333333331</v>
      </c>
      <c r="N95" s="7">
        <v>0.54166666666666663</v>
      </c>
      <c r="O95" s="7">
        <v>0.58333333333333337</v>
      </c>
      <c r="P95" s="8">
        <v>0.72916666666666663</v>
      </c>
      <c r="Q95" s="117">
        <f t="shared" si="27"/>
        <v>8.4999999999999982</v>
      </c>
      <c r="R95" s="11">
        <v>0.33333333333333331</v>
      </c>
      <c r="S95" s="7">
        <v>0.54166666666666663</v>
      </c>
      <c r="T95" s="7">
        <v>0.58333333333333337</v>
      </c>
      <c r="U95" s="8"/>
      <c r="V95" s="117">
        <f t="shared" si="28"/>
        <v>-9.0000000000000018</v>
      </c>
      <c r="W95" s="11"/>
      <c r="X95" s="7">
        <v>0.54166666666666663</v>
      </c>
      <c r="Y95" s="7">
        <v>0.58333333333333337</v>
      </c>
      <c r="Z95" s="8"/>
      <c r="AA95" s="117">
        <f t="shared" si="29"/>
        <v>-1.0000000000000018</v>
      </c>
      <c r="AB95" s="11"/>
      <c r="AC95" s="7"/>
      <c r="AD95" s="7"/>
      <c r="AE95" s="8"/>
      <c r="AF95" s="117">
        <f t="shared" si="30"/>
        <v>0</v>
      </c>
    </row>
    <row r="96" spans="1:32" ht="18.75" customHeight="1" x14ac:dyDescent="0.25">
      <c r="A96" s="194">
        <v>56</v>
      </c>
      <c r="B96" s="82" t="s">
        <v>21</v>
      </c>
      <c r="C96" s="11">
        <v>0.33333333333333331</v>
      </c>
      <c r="D96" s="7">
        <v>0.54166666666666663</v>
      </c>
      <c r="E96" s="7">
        <v>0.58333333333333337</v>
      </c>
      <c r="F96" s="8">
        <v>0.72916666666666663</v>
      </c>
      <c r="G96" s="117">
        <f t="shared" si="31"/>
        <v>8.4999999999999982</v>
      </c>
      <c r="H96" s="11">
        <v>0.33333333333333331</v>
      </c>
      <c r="I96" s="7">
        <v>0.54166666666666663</v>
      </c>
      <c r="J96" s="7">
        <v>0.58333333333333337</v>
      </c>
      <c r="K96" s="8">
        <v>0.72916666666666663</v>
      </c>
      <c r="L96" s="117">
        <f t="shared" si="26"/>
        <v>8.4999999999999982</v>
      </c>
      <c r="M96" s="11">
        <v>0.33333333333333331</v>
      </c>
      <c r="N96" s="7">
        <v>0.54166666666666663</v>
      </c>
      <c r="O96" s="7">
        <v>0.58333333333333337</v>
      </c>
      <c r="P96" s="8">
        <v>0.72916666666666663</v>
      </c>
      <c r="Q96" s="117">
        <f t="shared" si="27"/>
        <v>8.4999999999999982</v>
      </c>
      <c r="R96" s="11">
        <v>0.33333333333333331</v>
      </c>
      <c r="S96" s="7">
        <v>0.54166666666666663</v>
      </c>
      <c r="T96" s="7">
        <v>0.58333333333333337</v>
      </c>
      <c r="U96" s="8"/>
      <c r="V96" s="117">
        <f t="shared" si="28"/>
        <v>-9.0000000000000018</v>
      </c>
      <c r="W96" s="11"/>
      <c r="X96" s="7">
        <v>0.54166666666666663</v>
      </c>
      <c r="Y96" s="7">
        <v>0.58333333333333337</v>
      </c>
      <c r="Z96" s="8"/>
      <c r="AA96" s="117">
        <f t="shared" si="29"/>
        <v>-1.0000000000000018</v>
      </c>
      <c r="AB96" s="11"/>
      <c r="AC96" s="7"/>
      <c r="AD96" s="7"/>
      <c r="AE96" s="8"/>
      <c r="AF96" s="117">
        <f t="shared" si="30"/>
        <v>0</v>
      </c>
    </row>
    <row r="97" spans="1:32" ht="18.75" customHeight="1" x14ac:dyDescent="0.25">
      <c r="A97" s="194">
        <v>54</v>
      </c>
      <c r="B97" s="82" t="s">
        <v>18</v>
      </c>
      <c r="C97" s="11">
        <v>0.33333333333333331</v>
      </c>
      <c r="D97" s="7">
        <v>0.54166666666666663</v>
      </c>
      <c r="E97" s="7">
        <v>0.58333333333333337</v>
      </c>
      <c r="F97" s="8">
        <v>0.72916666666666663</v>
      </c>
      <c r="G97" s="117">
        <f t="shared" si="31"/>
        <v>8.4999999999999982</v>
      </c>
      <c r="H97" s="11">
        <v>0.33333333333333331</v>
      </c>
      <c r="I97" s="7">
        <v>0.54166666666666663</v>
      </c>
      <c r="J97" s="7">
        <v>0.58333333333333337</v>
      </c>
      <c r="K97" s="8">
        <v>0.72916666666666663</v>
      </c>
      <c r="L97" s="117">
        <f t="shared" si="26"/>
        <v>8.4999999999999982</v>
      </c>
      <c r="M97" s="11">
        <v>0.33333333333333331</v>
      </c>
      <c r="N97" s="7">
        <v>0.54166666666666663</v>
      </c>
      <c r="O97" s="7">
        <v>0.58333333333333337</v>
      </c>
      <c r="P97" s="8">
        <v>0.72916666666666663</v>
      </c>
      <c r="Q97" s="117">
        <f t="shared" si="27"/>
        <v>8.4999999999999982</v>
      </c>
      <c r="R97" s="11">
        <v>0.33333333333333331</v>
      </c>
      <c r="S97" s="7">
        <v>0.54166666666666663</v>
      </c>
      <c r="T97" s="7">
        <v>0.58333333333333337</v>
      </c>
      <c r="U97" s="8"/>
      <c r="V97" s="117">
        <f t="shared" si="28"/>
        <v>-9.0000000000000018</v>
      </c>
      <c r="W97" s="11"/>
      <c r="X97" s="7">
        <v>0.54166666666666663</v>
      </c>
      <c r="Y97" s="7">
        <v>0.58333333333333337</v>
      </c>
      <c r="Z97" s="8"/>
      <c r="AA97" s="117">
        <f t="shared" si="29"/>
        <v>-1.0000000000000018</v>
      </c>
      <c r="AB97" s="11"/>
      <c r="AC97" s="7"/>
      <c r="AD97" s="7"/>
      <c r="AE97" s="8"/>
      <c r="AF97" s="117">
        <f t="shared" si="30"/>
        <v>0</v>
      </c>
    </row>
    <row r="98" spans="1:32" ht="18.75" customHeight="1" x14ac:dyDescent="0.25">
      <c r="A98" s="194"/>
      <c r="B98" s="82" t="s">
        <v>22</v>
      </c>
      <c r="C98" s="11">
        <v>0.33333333333333331</v>
      </c>
      <c r="D98" s="7">
        <v>0.54166666666666663</v>
      </c>
      <c r="E98" s="7">
        <v>0.58333333333333337</v>
      </c>
      <c r="F98" s="8">
        <v>0.72916666666666663</v>
      </c>
      <c r="G98" s="117">
        <f t="shared" si="31"/>
        <v>8.4999999999999982</v>
      </c>
      <c r="H98" s="11">
        <v>0.33333333333333331</v>
      </c>
      <c r="I98" s="7">
        <v>0.54166666666666663</v>
      </c>
      <c r="J98" s="7">
        <v>0.58333333333333337</v>
      </c>
      <c r="K98" s="8">
        <v>0.72916666666666663</v>
      </c>
      <c r="L98" s="117">
        <f t="shared" si="26"/>
        <v>8.4999999999999982</v>
      </c>
      <c r="M98" s="11">
        <v>0.33333333333333331</v>
      </c>
      <c r="N98" s="7">
        <v>0.54166666666666663</v>
      </c>
      <c r="O98" s="7">
        <v>0.58333333333333337</v>
      </c>
      <c r="P98" s="8">
        <v>0.72916666666666663</v>
      </c>
      <c r="Q98" s="117">
        <f t="shared" si="27"/>
        <v>8.4999999999999982</v>
      </c>
      <c r="R98" s="11">
        <v>0.33333333333333331</v>
      </c>
      <c r="S98" s="7">
        <v>0.54166666666666663</v>
      </c>
      <c r="T98" s="7">
        <v>0.58333333333333337</v>
      </c>
      <c r="U98" s="8"/>
      <c r="V98" s="117">
        <f t="shared" si="28"/>
        <v>-9.0000000000000018</v>
      </c>
      <c r="W98" s="11"/>
      <c r="X98" s="7">
        <v>0.54166666666666663</v>
      </c>
      <c r="Y98" s="7">
        <v>0.58333333333333337</v>
      </c>
      <c r="Z98" s="8"/>
      <c r="AA98" s="117">
        <f t="shared" si="29"/>
        <v>-1.0000000000000018</v>
      </c>
      <c r="AB98" s="11"/>
      <c r="AC98" s="7"/>
      <c r="AD98" s="7"/>
      <c r="AE98" s="8"/>
      <c r="AF98" s="117">
        <f t="shared" si="30"/>
        <v>0</v>
      </c>
    </row>
    <row r="99" spans="1:32" ht="18.75" customHeight="1" x14ac:dyDescent="0.25">
      <c r="A99" s="194">
        <v>43</v>
      </c>
      <c r="B99" s="82" t="s">
        <v>2</v>
      </c>
      <c r="C99" s="11">
        <v>0.34375</v>
      </c>
      <c r="D99" s="7">
        <v>0.54166666666666663</v>
      </c>
      <c r="E99" s="7">
        <v>0.58333333333333337</v>
      </c>
      <c r="F99" s="8">
        <v>0.72916666666666663</v>
      </c>
      <c r="G99" s="119">
        <f t="shared" si="31"/>
        <v>8.2499999999999964</v>
      </c>
      <c r="H99" s="11">
        <v>0.34722222222222227</v>
      </c>
      <c r="I99" s="7">
        <v>0.54166666666666663</v>
      </c>
      <c r="J99" s="7">
        <v>0.58333333333333337</v>
      </c>
      <c r="K99" s="8">
        <v>0.72916666666666663</v>
      </c>
      <c r="L99" s="119">
        <f t="shared" si="26"/>
        <v>8.1666666666666625</v>
      </c>
      <c r="M99" s="11">
        <v>0.34375</v>
      </c>
      <c r="N99" s="7">
        <v>0.54166666666666663</v>
      </c>
      <c r="O99" s="7">
        <v>0.58333333333333337</v>
      </c>
      <c r="P99" s="8">
        <v>0.72916666666666663</v>
      </c>
      <c r="Q99" s="119">
        <f t="shared" si="27"/>
        <v>8.2499999999999964</v>
      </c>
      <c r="R99" s="11">
        <v>0.33333333333333331</v>
      </c>
      <c r="S99" s="7">
        <v>0.54166666666666663</v>
      </c>
      <c r="T99" s="7">
        <v>0.58333333333333337</v>
      </c>
      <c r="U99" s="8"/>
      <c r="V99" s="117">
        <f t="shared" si="28"/>
        <v>-9.0000000000000018</v>
      </c>
      <c r="W99" s="11"/>
      <c r="X99" s="7">
        <v>0.54166666666666663</v>
      </c>
      <c r="Y99" s="7">
        <v>0.58333333333333337</v>
      </c>
      <c r="Z99" s="8"/>
      <c r="AA99" s="117">
        <f t="shared" si="29"/>
        <v>-1.0000000000000018</v>
      </c>
      <c r="AB99" s="11"/>
      <c r="AC99" s="7"/>
      <c r="AD99" s="7"/>
      <c r="AE99" s="8"/>
      <c r="AF99" s="117">
        <f t="shared" si="30"/>
        <v>0</v>
      </c>
    </row>
    <row r="100" spans="1:32" ht="18.75" customHeight="1" x14ac:dyDescent="0.25">
      <c r="A100" s="194">
        <v>45</v>
      </c>
      <c r="B100" s="82" t="s">
        <v>11</v>
      </c>
      <c r="C100" s="11">
        <v>0.33333333333333331</v>
      </c>
      <c r="D100" s="7">
        <v>0.54166666666666663</v>
      </c>
      <c r="E100" s="7">
        <v>0.58333333333333337</v>
      </c>
      <c r="F100" s="8">
        <v>0.72916666666666663</v>
      </c>
      <c r="G100" s="117">
        <f t="shared" si="31"/>
        <v>8.4999999999999982</v>
      </c>
      <c r="H100" s="11">
        <v>0.34166666666666662</v>
      </c>
      <c r="I100" s="7">
        <v>0.54166666666666663</v>
      </c>
      <c r="J100" s="7">
        <v>0.58333333333333337</v>
      </c>
      <c r="K100" s="8">
        <v>0.77500000000000002</v>
      </c>
      <c r="L100" s="118">
        <f t="shared" si="26"/>
        <v>9.4</v>
      </c>
      <c r="M100" s="11">
        <v>0.33333333333333331</v>
      </c>
      <c r="N100" s="7">
        <v>0.54166666666666663</v>
      </c>
      <c r="O100" s="7">
        <v>0.58333333333333337</v>
      </c>
      <c r="P100" s="8">
        <v>0.72916666666666663</v>
      </c>
      <c r="Q100" s="117">
        <f t="shared" si="27"/>
        <v>8.4999999999999982</v>
      </c>
      <c r="R100" s="11">
        <v>0.34375</v>
      </c>
      <c r="S100" s="7">
        <v>0.54166666666666663</v>
      </c>
      <c r="T100" s="7">
        <v>0.58333333333333337</v>
      </c>
      <c r="U100" s="8"/>
      <c r="V100" s="117">
        <f t="shared" si="28"/>
        <v>-9.2500000000000018</v>
      </c>
      <c r="W100" s="11"/>
      <c r="X100" s="7">
        <v>0.54166666666666663</v>
      </c>
      <c r="Y100" s="7">
        <v>0.58333333333333337</v>
      </c>
      <c r="Z100" s="8"/>
      <c r="AA100" s="117">
        <f t="shared" si="29"/>
        <v>-1.0000000000000018</v>
      </c>
      <c r="AB100" s="11"/>
      <c r="AC100" s="7"/>
      <c r="AD100" s="7"/>
      <c r="AE100" s="8"/>
      <c r="AF100" s="117">
        <f t="shared" si="30"/>
        <v>0</v>
      </c>
    </row>
    <row r="101" spans="1:32" ht="18.75" customHeight="1" x14ac:dyDescent="0.25">
      <c r="A101" s="194">
        <v>44</v>
      </c>
      <c r="B101" s="82" t="s">
        <v>16</v>
      </c>
      <c r="C101" s="11">
        <v>0.33333333333333331</v>
      </c>
      <c r="D101" s="7">
        <v>0.54166666666666663</v>
      </c>
      <c r="E101" s="7">
        <v>0.58333333333333337</v>
      </c>
      <c r="F101" s="8">
        <v>0.72916666666666663</v>
      </c>
      <c r="G101" s="117">
        <f t="shared" si="31"/>
        <v>8.4999999999999982</v>
      </c>
      <c r="H101" s="11">
        <v>0.33333333333333331</v>
      </c>
      <c r="I101" s="7">
        <v>0.54166666666666663</v>
      </c>
      <c r="J101" s="7">
        <v>0.58333333333333337</v>
      </c>
      <c r="K101" s="8">
        <v>0.72916666666666663</v>
      </c>
      <c r="L101" s="117">
        <f t="shared" si="26"/>
        <v>8.4999999999999982</v>
      </c>
      <c r="M101" s="11">
        <v>0.31666666666666665</v>
      </c>
      <c r="N101" s="7">
        <v>0.54166666666666663</v>
      </c>
      <c r="O101" s="7">
        <v>0.58333333333333337</v>
      </c>
      <c r="P101" s="8">
        <v>0.72916666666666663</v>
      </c>
      <c r="Q101" s="118">
        <f t="shared" si="27"/>
        <v>8.8999999999999986</v>
      </c>
      <c r="R101" s="11">
        <v>0.33333333333333331</v>
      </c>
      <c r="S101" s="7">
        <v>0.54166666666666663</v>
      </c>
      <c r="T101" s="7">
        <v>0.58333333333333337</v>
      </c>
      <c r="U101" s="8"/>
      <c r="V101" s="117">
        <f t="shared" si="28"/>
        <v>-9.0000000000000018</v>
      </c>
      <c r="W101" s="11"/>
      <c r="X101" s="7">
        <v>0.54166666666666663</v>
      </c>
      <c r="Y101" s="7">
        <v>0.58333333333333337</v>
      </c>
      <c r="Z101" s="8"/>
      <c r="AA101" s="117">
        <f t="shared" si="29"/>
        <v>-1.0000000000000018</v>
      </c>
      <c r="AB101" s="11"/>
      <c r="AC101" s="7"/>
      <c r="AD101" s="7"/>
      <c r="AE101" s="8"/>
      <c r="AF101" s="117">
        <f t="shared" si="30"/>
        <v>0</v>
      </c>
    </row>
    <row r="102" spans="1:32" ht="18.75" customHeight="1" x14ac:dyDescent="0.25">
      <c r="A102" s="194">
        <v>50</v>
      </c>
      <c r="B102" s="82" t="s">
        <v>23</v>
      </c>
      <c r="C102" s="11">
        <v>0.34236111111111112</v>
      </c>
      <c r="D102" s="7">
        <v>0.54166666666666663</v>
      </c>
      <c r="E102" s="7">
        <v>0.58333333333333337</v>
      </c>
      <c r="F102" s="8">
        <v>0.72916666666666663</v>
      </c>
      <c r="G102" s="119">
        <f t="shared" si="31"/>
        <v>8.2833333333333314</v>
      </c>
      <c r="H102" s="11">
        <v>0.34722222222222227</v>
      </c>
      <c r="I102" s="7">
        <v>0.54166666666666663</v>
      </c>
      <c r="J102" s="7">
        <v>0.58333333333333337</v>
      </c>
      <c r="K102" s="8">
        <v>0.72916666666666663</v>
      </c>
      <c r="L102" s="119">
        <f t="shared" si="26"/>
        <v>8.1666666666666625</v>
      </c>
      <c r="M102" s="11">
        <v>0.34375</v>
      </c>
      <c r="N102" s="7">
        <v>0.54166666666666663</v>
      </c>
      <c r="O102" s="7">
        <v>0.58333333333333337</v>
      </c>
      <c r="P102" s="8">
        <v>0.72916666666666663</v>
      </c>
      <c r="Q102" s="119">
        <f t="shared" si="27"/>
        <v>8.2499999999999964</v>
      </c>
      <c r="R102" s="11">
        <v>0.34722222222222227</v>
      </c>
      <c r="S102" s="7">
        <v>0.54166666666666663</v>
      </c>
      <c r="T102" s="7">
        <v>0.58333333333333337</v>
      </c>
      <c r="U102" s="8"/>
      <c r="V102" s="117">
        <f t="shared" si="28"/>
        <v>-9.3333333333333357</v>
      </c>
      <c r="W102" s="11"/>
      <c r="X102" s="7">
        <v>0.54166666666666663</v>
      </c>
      <c r="Y102" s="7">
        <v>0.58333333333333337</v>
      </c>
      <c r="Z102" s="8"/>
      <c r="AA102" s="117">
        <f t="shared" si="29"/>
        <v>-1.0000000000000018</v>
      </c>
      <c r="AB102" s="11"/>
      <c r="AC102" s="7"/>
      <c r="AD102" s="7"/>
      <c r="AE102" s="8"/>
      <c r="AF102" s="117">
        <f t="shared" si="30"/>
        <v>0</v>
      </c>
    </row>
    <row r="103" spans="1:32" ht="18.75" customHeight="1" x14ac:dyDescent="0.25">
      <c r="A103" s="194">
        <v>55</v>
      </c>
      <c r="B103" s="82" t="s">
        <v>24</v>
      </c>
      <c r="C103" s="11">
        <v>0.33333333333333331</v>
      </c>
      <c r="D103" s="7">
        <v>0.54166666666666663</v>
      </c>
      <c r="E103" s="7">
        <v>0.58333333333333337</v>
      </c>
      <c r="F103" s="8">
        <v>0.72916666666666663</v>
      </c>
      <c r="G103" s="117">
        <f t="shared" si="31"/>
        <v>8.4999999999999982</v>
      </c>
      <c r="H103" s="11">
        <v>0.33333333333333331</v>
      </c>
      <c r="I103" s="7">
        <v>0.54166666666666663</v>
      </c>
      <c r="J103" s="7">
        <v>0.58333333333333337</v>
      </c>
      <c r="K103" s="8">
        <v>0.72916666666666663</v>
      </c>
      <c r="L103" s="117">
        <f t="shared" si="26"/>
        <v>8.4999999999999982</v>
      </c>
      <c r="M103" s="11">
        <v>0.32291666666666669</v>
      </c>
      <c r="N103" s="7">
        <v>0.54166666666666663</v>
      </c>
      <c r="O103" s="7">
        <v>0.58333333333333337</v>
      </c>
      <c r="P103" s="8">
        <v>0.72916666666666663</v>
      </c>
      <c r="Q103" s="118">
        <f t="shared" si="27"/>
        <v>8.7499999999999964</v>
      </c>
      <c r="R103" s="11">
        <v>0.33333333333333331</v>
      </c>
      <c r="S103" s="7">
        <v>0.54166666666666663</v>
      </c>
      <c r="T103" s="7">
        <v>0.58333333333333337</v>
      </c>
      <c r="U103" s="8"/>
      <c r="V103" s="117">
        <f t="shared" si="28"/>
        <v>-9.0000000000000018</v>
      </c>
      <c r="W103" s="11"/>
      <c r="X103" s="7">
        <v>0.54166666666666663</v>
      </c>
      <c r="Y103" s="7">
        <v>0.58333333333333337</v>
      </c>
      <c r="Z103" s="8"/>
      <c r="AA103" s="117">
        <f t="shared" si="29"/>
        <v>-1.0000000000000018</v>
      </c>
      <c r="AB103" s="11"/>
      <c r="AC103" s="7"/>
      <c r="AD103" s="7"/>
      <c r="AE103" s="8"/>
      <c r="AF103" s="117">
        <f t="shared" si="30"/>
        <v>0</v>
      </c>
    </row>
    <row r="104" spans="1:32" ht="18.75" customHeight="1" x14ac:dyDescent="0.25">
      <c r="A104" s="194">
        <v>49</v>
      </c>
      <c r="B104" s="82" t="s">
        <v>25</v>
      </c>
      <c r="C104" s="11">
        <v>0.34097222222222223</v>
      </c>
      <c r="D104" s="7">
        <v>0.54166666666666663</v>
      </c>
      <c r="E104" s="7">
        <v>0.58333333333333337</v>
      </c>
      <c r="F104" s="8">
        <v>0.72916666666666663</v>
      </c>
      <c r="G104" s="119">
        <f t="shared" si="31"/>
        <v>8.3166666666666629</v>
      </c>
      <c r="H104" s="11">
        <v>0.33333333333333331</v>
      </c>
      <c r="I104" s="7">
        <v>0.54166666666666663</v>
      </c>
      <c r="J104" s="7">
        <v>0.58333333333333337</v>
      </c>
      <c r="K104" s="8">
        <v>0.72916666666666663</v>
      </c>
      <c r="L104" s="117">
        <f t="shared" si="26"/>
        <v>8.4999999999999982</v>
      </c>
      <c r="M104" s="11">
        <v>0.34166666666666662</v>
      </c>
      <c r="N104" s="7">
        <v>0.54166666666666663</v>
      </c>
      <c r="O104" s="7">
        <v>0.58333333333333337</v>
      </c>
      <c r="P104" s="8">
        <v>0.72916666666666663</v>
      </c>
      <c r="Q104" s="119">
        <f t="shared" si="27"/>
        <v>8.2999999999999989</v>
      </c>
      <c r="R104" s="11">
        <v>0.34236111111111112</v>
      </c>
      <c r="S104" s="7">
        <v>0.54166666666666663</v>
      </c>
      <c r="T104" s="7">
        <v>0.58333333333333337</v>
      </c>
      <c r="U104" s="8"/>
      <c r="V104" s="117">
        <f t="shared" si="28"/>
        <v>-9.2166666666666686</v>
      </c>
      <c r="W104" s="11"/>
      <c r="X104" s="7">
        <v>0.54166666666666663</v>
      </c>
      <c r="Y104" s="7">
        <v>0.58333333333333337</v>
      </c>
      <c r="Z104" s="8"/>
      <c r="AA104" s="117">
        <f t="shared" si="29"/>
        <v>-1.0000000000000018</v>
      </c>
      <c r="AB104" s="11"/>
      <c r="AC104" s="7"/>
      <c r="AD104" s="7"/>
      <c r="AE104" s="8"/>
      <c r="AF104" s="117">
        <f t="shared" si="30"/>
        <v>0</v>
      </c>
    </row>
    <row r="105" spans="1:32" ht="18.75" customHeight="1" x14ac:dyDescent="0.25">
      <c r="A105" s="194">
        <v>59</v>
      </c>
      <c r="B105" s="82" t="s">
        <v>19</v>
      </c>
      <c r="C105" s="11">
        <v>0.33333333333333331</v>
      </c>
      <c r="D105" s="7">
        <v>0.54166666666666663</v>
      </c>
      <c r="E105" s="7">
        <v>0.58333333333333337</v>
      </c>
      <c r="F105" s="8">
        <v>0.72916666666666663</v>
      </c>
      <c r="G105" s="117">
        <f t="shared" si="31"/>
        <v>8.4999999999999982</v>
      </c>
      <c r="H105" s="11">
        <v>0.33333333333333331</v>
      </c>
      <c r="I105" s="7">
        <v>0.54166666666666663</v>
      </c>
      <c r="J105" s="7">
        <v>0.58333333333333337</v>
      </c>
      <c r="K105" s="8">
        <v>0.72916666666666663</v>
      </c>
      <c r="L105" s="117">
        <f t="shared" si="26"/>
        <v>8.4999999999999982</v>
      </c>
      <c r="M105" s="11">
        <v>0.33333333333333331</v>
      </c>
      <c r="N105" s="7">
        <v>0.54166666666666663</v>
      </c>
      <c r="O105" s="7">
        <v>0.58333333333333337</v>
      </c>
      <c r="P105" s="8">
        <v>0.72916666666666663</v>
      </c>
      <c r="Q105" s="117">
        <f t="shared" si="27"/>
        <v>8.4999999999999982</v>
      </c>
      <c r="R105" s="11">
        <v>0.33333333333333331</v>
      </c>
      <c r="S105" s="7">
        <v>0.54166666666666663</v>
      </c>
      <c r="T105" s="7">
        <v>0.58333333333333337</v>
      </c>
      <c r="U105" s="8"/>
      <c r="V105" s="117">
        <f t="shared" si="28"/>
        <v>-9.0000000000000018</v>
      </c>
      <c r="W105" s="11"/>
      <c r="X105" s="7">
        <v>0.54166666666666663</v>
      </c>
      <c r="Y105" s="7">
        <v>0.58333333333333337</v>
      </c>
      <c r="Z105" s="8"/>
      <c r="AA105" s="117">
        <f t="shared" si="29"/>
        <v>-1.0000000000000018</v>
      </c>
      <c r="AB105" s="11"/>
      <c r="AC105" s="7"/>
      <c r="AD105" s="7"/>
      <c r="AE105" s="8"/>
      <c r="AF105" s="117">
        <f t="shared" si="30"/>
        <v>0</v>
      </c>
    </row>
    <row r="106" spans="1:32" ht="18.75" customHeight="1" x14ac:dyDescent="0.25">
      <c r="A106" s="194">
        <v>46</v>
      </c>
      <c r="B106" s="82" t="s">
        <v>26</v>
      </c>
      <c r="C106" s="11">
        <v>0.33333333333333331</v>
      </c>
      <c r="D106" s="7">
        <v>0.54166666666666663</v>
      </c>
      <c r="E106" s="7">
        <v>0.58333333333333337</v>
      </c>
      <c r="F106" s="8">
        <v>0.72916666666666663</v>
      </c>
      <c r="G106" s="117">
        <f t="shared" si="31"/>
        <v>8.4999999999999982</v>
      </c>
      <c r="H106" s="11">
        <v>0.33333333333333331</v>
      </c>
      <c r="I106" s="7">
        <v>0.54166666666666663</v>
      </c>
      <c r="J106" s="7">
        <v>0.58333333333333337</v>
      </c>
      <c r="K106" s="8">
        <v>0.72916666666666663</v>
      </c>
      <c r="L106" s="117">
        <f t="shared" si="26"/>
        <v>8.4999999999999982</v>
      </c>
      <c r="M106" s="11">
        <v>0.33333333333333331</v>
      </c>
      <c r="N106" s="7">
        <v>0.54166666666666663</v>
      </c>
      <c r="O106" s="7">
        <v>0.58333333333333337</v>
      </c>
      <c r="P106" s="8">
        <v>0.72916666666666663</v>
      </c>
      <c r="Q106" s="117">
        <f t="shared" si="27"/>
        <v>8.4999999999999982</v>
      </c>
      <c r="R106" s="11">
        <v>0.34166666666666662</v>
      </c>
      <c r="S106" s="7">
        <v>0.54166666666666663</v>
      </c>
      <c r="T106" s="7">
        <v>0.58333333333333337</v>
      </c>
      <c r="U106" s="8"/>
      <c r="V106" s="117">
        <f t="shared" si="28"/>
        <v>-9.2000000000000011</v>
      </c>
      <c r="W106" s="11"/>
      <c r="X106" s="7">
        <v>0.54166666666666663</v>
      </c>
      <c r="Y106" s="7">
        <v>0.58333333333333337</v>
      </c>
      <c r="Z106" s="8"/>
      <c r="AA106" s="117">
        <f t="shared" si="29"/>
        <v>-1.0000000000000018</v>
      </c>
      <c r="AB106" s="11"/>
      <c r="AC106" s="7"/>
      <c r="AD106" s="7"/>
      <c r="AE106" s="8"/>
      <c r="AF106" s="117">
        <f t="shared" si="30"/>
        <v>0</v>
      </c>
    </row>
    <row r="107" spans="1:32" ht="18.75" customHeight="1" x14ac:dyDescent="0.25">
      <c r="A107" s="194">
        <v>51</v>
      </c>
      <c r="B107" s="82" t="s">
        <v>27</v>
      </c>
      <c r="C107" s="11">
        <v>0.33333333333333331</v>
      </c>
      <c r="D107" s="7">
        <v>0.54166666666666663</v>
      </c>
      <c r="E107" s="7">
        <v>0.58333333333333337</v>
      </c>
      <c r="F107" s="8">
        <v>0.72916666666666663</v>
      </c>
      <c r="G107" s="117">
        <f t="shared" si="31"/>
        <v>8.4999999999999982</v>
      </c>
      <c r="H107" s="11">
        <v>0.33333333333333331</v>
      </c>
      <c r="I107" s="7">
        <v>0.54166666666666663</v>
      </c>
      <c r="J107" s="7">
        <v>0.58333333333333337</v>
      </c>
      <c r="K107" s="8">
        <v>0.72916666666666663</v>
      </c>
      <c r="L107" s="117">
        <f t="shared" si="26"/>
        <v>8.4999999999999982</v>
      </c>
      <c r="M107" s="11">
        <v>0.33333333333333331</v>
      </c>
      <c r="N107" s="7">
        <v>0.54166666666666663</v>
      </c>
      <c r="O107" s="7">
        <v>0.58333333333333337</v>
      </c>
      <c r="P107" s="8">
        <v>0.72916666666666663</v>
      </c>
      <c r="Q107" s="117">
        <f t="shared" si="27"/>
        <v>8.4999999999999982</v>
      </c>
      <c r="R107" s="11">
        <v>0.33333333333333331</v>
      </c>
      <c r="S107" s="7">
        <v>0.54166666666666663</v>
      </c>
      <c r="T107" s="7">
        <v>0.58333333333333337</v>
      </c>
      <c r="U107" s="8"/>
      <c r="V107" s="117">
        <f t="shared" si="28"/>
        <v>-9.0000000000000018</v>
      </c>
      <c r="W107" s="11"/>
      <c r="X107" s="7">
        <v>0.54166666666666663</v>
      </c>
      <c r="Y107" s="7">
        <v>0.58333333333333337</v>
      </c>
      <c r="Z107" s="8"/>
      <c r="AA107" s="117">
        <f t="shared" si="29"/>
        <v>-1.0000000000000018</v>
      </c>
      <c r="AB107" s="11"/>
      <c r="AC107" s="7"/>
      <c r="AD107" s="7"/>
      <c r="AE107" s="8"/>
      <c r="AF107" s="117">
        <f t="shared" si="30"/>
        <v>0</v>
      </c>
    </row>
    <row r="108" spans="1:32" ht="18.75" customHeight="1" x14ac:dyDescent="0.25">
      <c r="A108" s="194">
        <v>47</v>
      </c>
      <c r="B108" s="82" t="s">
        <v>28</v>
      </c>
      <c r="C108" s="11">
        <v>0.33333333333333331</v>
      </c>
      <c r="D108" s="7">
        <v>0.54166666666666663</v>
      </c>
      <c r="E108" s="7">
        <v>0.58333333333333337</v>
      </c>
      <c r="F108" s="8">
        <v>0.72916666666666663</v>
      </c>
      <c r="G108" s="117">
        <f t="shared" si="31"/>
        <v>8.4999999999999982</v>
      </c>
      <c r="H108" s="11">
        <v>0.33333333333333331</v>
      </c>
      <c r="I108" s="7">
        <v>0.54166666666666663</v>
      </c>
      <c r="J108" s="7">
        <v>0.58333333333333337</v>
      </c>
      <c r="K108" s="8">
        <v>0.72916666666666663</v>
      </c>
      <c r="L108" s="117">
        <f t="shared" si="26"/>
        <v>8.4999999999999982</v>
      </c>
      <c r="M108" s="11">
        <v>0.33333333333333331</v>
      </c>
      <c r="N108" s="7">
        <v>0.54166666666666663</v>
      </c>
      <c r="O108" s="7">
        <v>0.58333333333333337</v>
      </c>
      <c r="P108" s="8">
        <v>0.72916666666666663</v>
      </c>
      <c r="Q108" s="117">
        <f t="shared" si="27"/>
        <v>8.4999999999999982</v>
      </c>
      <c r="R108" s="11">
        <v>0.33333333333333331</v>
      </c>
      <c r="S108" s="7">
        <v>0.54166666666666663</v>
      </c>
      <c r="T108" s="7">
        <v>0.58333333333333337</v>
      </c>
      <c r="U108" s="8"/>
      <c r="V108" s="117">
        <f t="shared" si="28"/>
        <v>-9.0000000000000018</v>
      </c>
      <c r="W108" s="11"/>
      <c r="X108" s="7">
        <v>0.54166666666666663</v>
      </c>
      <c r="Y108" s="7">
        <v>0.58333333333333337</v>
      </c>
      <c r="Z108" s="8"/>
      <c r="AA108" s="117">
        <f t="shared" si="29"/>
        <v>-1.0000000000000018</v>
      </c>
      <c r="AB108" s="11"/>
      <c r="AC108" s="7"/>
      <c r="AD108" s="7"/>
      <c r="AE108" s="8"/>
      <c r="AF108" s="117">
        <f t="shared" si="30"/>
        <v>0</v>
      </c>
    </row>
    <row r="109" spans="1:32" ht="18.75" customHeight="1" x14ac:dyDescent="0.25">
      <c r="A109" s="194"/>
      <c r="B109" s="82" t="s">
        <v>12</v>
      </c>
      <c r="C109" s="11">
        <v>0.33333333333333331</v>
      </c>
      <c r="D109" s="7">
        <v>0.54166666666666663</v>
      </c>
      <c r="E109" s="7">
        <v>0.58333333333333337</v>
      </c>
      <c r="F109" s="8">
        <v>0.72916666666666663</v>
      </c>
      <c r="G109" s="117">
        <f t="shared" si="31"/>
        <v>8.4999999999999982</v>
      </c>
      <c r="H109" s="11">
        <v>0.34722222222222227</v>
      </c>
      <c r="I109" s="7">
        <v>0.54166666666666663</v>
      </c>
      <c r="J109" s="7">
        <v>0.58333333333333337</v>
      </c>
      <c r="K109" s="8">
        <v>0.74305555555555547</v>
      </c>
      <c r="L109" s="117">
        <f t="shared" si="26"/>
        <v>8.4999999999999947</v>
      </c>
      <c r="M109" s="11">
        <v>0.38819444444444445</v>
      </c>
      <c r="N109" s="7">
        <v>0.54166666666666663</v>
      </c>
      <c r="O109" s="7">
        <v>0.58333333333333337</v>
      </c>
      <c r="P109" s="8">
        <v>0.79236111111111107</v>
      </c>
      <c r="Q109" s="117">
        <f t="shared" si="27"/>
        <v>8.6999999999999975</v>
      </c>
      <c r="R109" s="11">
        <v>0.34236111111111112</v>
      </c>
      <c r="S109" s="7">
        <v>0.54166666666666663</v>
      </c>
      <c r="T109" s="7">
        <v>0.58333333333333337</v>
      </c>
      <c r="U109" s="8"/>
      <c r="V109" s="117">
        <f t="shared" si="28"/>
        <v>-9.2166666666666686</v>
      </c>
      <c r="W109" s="11"/>
      <c r="X109" s="7">
        <v>0.54166666666666663</v>
      </c>
      <c r="Y109" s="7">
        <v>0.58333333333333337</v>
      </c>
      <c r="Z109" s="8"/>
      <c r="AA109" s="117">
        <f t="shared" si="29"/>
        <v>-1.0000000000000018</v>
      </c>
      <c r="AB109" s="11"/>
      <c r="AC109" s="7"/>
      <c r="AD109" s="7"/>
      <c r="AE109" s="8"/>
      <c r="AF109" s="117">
        <f t="shared" si="30"/>
        <v>0</v>
      </c>
    </row>
    <row r="110" spans="1:32" ht="18.75" customHeight="1" x14ac:dyDescent="0.25">
      <c r="A110" s="194"/>
      <c r="B110" s="82" t="s">
        <v>159</v>
      </c>
      <c r="C110" s="11">
        <v>0.33333333333333331</v>
      </c>
      <c r="D110" s="7">
        <v>0.54166666666666663</v>
      </c>
      <c r="E110" s="7">
        <v>0.58333333333333337</v>
      </c>
      <c r="F110" s="8">
        <v>0.72916666666666663</v>
      </c>
      <c r="G110" s="117">
        <f t="shared" si="31"/>
        <v>8.4999999999999982</v>
      </c>
      <c r="H110" s="11">
        <v>0.33333333333333331</v>
      </c>
      <c r="I110" s="7">
        <v>0.54166666666666663</v>
      </c>
      <c r="J110" s="7">
        <v>0.58333333333333337</v>
      </c>
      <c r="K110" s="8">
        <v>0.72916666666666663</v>
      </c>
      <c r="L110" s="117">
        <f t="shared" si="26"/>
        <v>8.4999999999999982</v>
      </c>
      <c r="M110" s="11">
        <v>0.33333333333333331</v>
      </c>
      <c r="N110" s="7">
        <v>0.54166666666666663</v>
      </c>
      <c r="O110" s="7">
        <v>0.58333333333333337</v>
      </c>
      <c r="P110" s="8">
        <v>0.72916666666666663</v>
      </c>
      <c r="Q110" s="117">
        <f t="shared" si="27"/>
        <v>8.4999999999999982</v>
      </c>
      <c r="R110" s="11">
        <v>0.33333333333333331</v>
      </c>
      <c r="S110" s="7">
        <v>0.54166666666666663</v>
      </c>
      <c r="T110" s="7">
        <v>0.58333333333333337</v>
      </c>
      <c r="U110" s="8"/>
      <c r="V110" s="117">
        <f t="shared" si="28"/>
        <v>-9.0000000000000018</v>
      </c>
      <c r="W110" s="11"/>
      <c r="X110" s="7">
        <v>0.54166666666666663</v>
      </c>
      <c r="Y110" s="7">
        <v>0.58333333333333337</v>
      </c>
      <c r="Z110" s="8"/>
      <c r="AA110" s="117">
        <f t="shared" si="29"/>
        <v>-1.0000000000000018</v>
      </c>
      <c r="AB110" s="11"/>
      <c r="AC110" s="7"/>
      <c r="AD110" s="7"/>
      <c r="AE110" s="8"/>
      <c r="AF110" s="117">
        <f t="shared" si="30"/>
        <v>0</v>
      </c>
    </row>
  </sheetData>
  <mergeCells count="53">
    <mergeCell ref="V27:Z27"/>
    <mergeCell ref="V28:Z28"/>
    <mergeCell ref="V29:Z29"/>
    <mergeCell ref="AA25:AE25"/>
    <mergeCell ref="A25:A26"/>
    <mergeCell ref="B25:F25"/>
    <mergeCell ref="G25:K25"/>
    <mergeCell ref="L25:P25"/>
    <mergeCell ref="Q25:U25"/>
    <mergeCell ref="V25:Z25"/>
    <mergeCell ref="Q66:U66"/>
    <mergeCell ref="L41:P41"/>
    <mergeCell ref="B38:F38"/>
    <mergeCell ref="A3:A4"/>
    <mergeCell ref="B3:F3"/>
    <mergeCell ref="V30:Z30"/>
    <mergeCell ref="V31:Z31"/>
    <mergeCell ref="V32:Z32"/>
    <mergeCell ref="V33:Z33"/>
    <mergeCell ref="V34:Z34"/>
    <mergeCell ref="V35:Z35"/>
    <mergeCell ref="V36:Z36"/>
    <mergeCell ref="V39:Z39"/>
    <mergeCell ref="V40:Z40"/>
    <mergeCell ref="V41:Z41"/>
    <mergeCell ref="V42:Z42"/>
    <mergeCell ref="V44:Z44"/>
    <mergeCell ref="AA44:AE44"/>
    <mergeCell ref="A47:A48"/>
    <mergeCell ref="B47:F47"/>
    <mergeCell ref="G47:K47"/>
    <mergeCell ref="L47:P47"/>
    <mergeCell ref="Q47:U47"/>
    <mergeCell ref="V47:Z47"/>
    <mergeCell ref="AA47:AE47"/>
    <mergeCell ref="M85:Q85"/>
    <mergeCell ref="W69:AA69"/>
    <mergeCell ref="AB69:AF69"/>
    <mergeCell ref="C73:G73"/>
    <mergeCell ref="B69:B70"/>
    <mergeCell ref="C69:G69"/>
    <mergeCell ref="H69:L69"/>
    <mergeCell ref="M69:Q69"/>
    <mergeCell ref="R69:V69"/>
    <mergeCell ref="H73:L73"/>
    <mergeCell ref="AB82:AF82"/>
    <mergeCell ref="W91:AA91"/>
    <mergeCell ref="AB91:AF91"/>
    <mergeCell ref="B91:B92"/>
    <mergeCell ref="C91:G91"/>
    <mergeCell ref="H91:L91"/>
    <mergeCell ref="M91:Q91"/>
    <mergeCell ref="R91:V91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O92"/>
  <sheetViews>
    <sheetView topLeftCell="A79" zoomScale="110" zoomScaleNormal="110" workbookViewId="0">
      <selection activeCell="H92" sqref="H9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5" t="s">
        <v>10</v>
      </c>
      <c r="F24" s="156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0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195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195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 t="s">
        <v>199</v>
      </c>
      <c r="J54" s="11">
        <v>0.34097222222222223</v>
      </c>
      <c r="K54" s="7">
        <v>0.54166666666666663</v>
      </c>
      <c r="L54" s="7">
        <v>0.58333333333333337</v>
      </c>
      <c r="M54" s="8">
        <v>0.72916666666666663</v>
      </c>
      <c r="N54" s="119">
        <f t="shared" si="4"/>
        <v>8.3166666666666629</v>
      </c>
      <c r="O54" s="10">
        <f>+N54-8.5</f>
        <v>-0.18333333333333712</v>
      </c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5" t="s">
        <v>10</v>
      </c>
      <c r="F57" s="156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-1.4833333333333432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5" t="s">
        <v>10</v>
      </c>
      <c r="N62" s="156"/>
      <c r="O62" s="28">
        <f>((2000/30)/8)*O61</f>
        <v>-12.361111111111194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0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5" t="s">
        <v>10</v>
      </c>
      <c r="F69" s="156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 t="s">
        <v>199</v>
      </c>
      <c r="J70" s="11">
        <v>0.34791666666666665</v>
      </c>
      <c r="K70" s="7">
        <v>0.54166666666666663</v>
      </c>
      <c r="L70" s="7">
        <v>0.58333333333333337</v>
      </c>
      <c r="M70" s="8">
        <v>0.72916666666666663</v>
      </c>
      <c r="N70" s="119">
        <f t="shared" si="5"/>
        <v>8.1499999999999986</v>
      </c>
      <c r="O70" s="10">
        <f>+N70-8.5</f>
        <v>-0.35000000000000142</v>
      </c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-1.1000000000000139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5" t="s">
        <v>10</v>
      </c>
      <c r="N74" s="156"/>
      <c r="O74" s="28">
        <f>((1500/30)/8)*O73</f>
        <v>-6.875000000000087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5" t="s">
        <v>10</v>
      </c>
      <c r="F81" s="156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  <c r="J83" s="162" t="s">
        <v>2</v>
      </c>
      <c r="K83" s="163"/>
      <c r="L83" s="163"/>
      <c r="M83" s="163"/>
      <c r="N83" s="164"/>
      <c r="O83" s="160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61"/>
    </row>
    <row r="85" spans="1:15" x14ac:dyDescent="0.25">
      <c r="A85" s="5" t="s">
        <v>197</v>
      </c>
      <c r="B85" s="143" t="s">
        <v>198</v>
      </c>
      <c r="C85" s="143"/>
      <c r="D85" s="143"/>
      <c r="E85" s="143"/>
      <c r="F85" s="143"/>
      <c r="G85" s="10">
        <v>-5.5</v>
      </c>
      <c r="I85" s="5"/>
      <c r="J85" s="11"/>
      <c r="K85" s="7"/>
      <c r="L85" s="7"/>
      <c r="M85" s="8"/>
      <c r="N85" s="119"/>
      <c r="O85" s="10"/>
    </row>
    <row r="86" spans="1:15" x14ac:dyDescent="0.25">
      <c r="A86" s="5" t="s">
        <v>202</v>
      </c>
      <c r="B86" s="143" t="s">
        <v>198</v>
      </c>
      <c r="C86" s="143"/>
      <c r="D86" s="143"/>
      <c r="E86" s="143"/>
      <c r="F86" s="143"/>
      <c r="G86" s="10">
        <v>-8.5</v>
      </c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ref="N86:N88" si="7">((M86-J86)-(L86-K86))*24</f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 t="s">
        <v>199</v>
      </c>
      <c r="J88" s="11">
        <v>0.34791666666666665</v>
      </c>
      <c r="K88" s="7">
        <v>0.54166666666666663</v>
      </c>
      <c r="L88" s="7">
        <v>0.58333333333333337</v>
      </c>
      <c r="M88" s="8">
        <v>0.72916666666666663</v>
      </c>
      <c r="N88" s="119">
        <f t="shared" si="7"/>
        <v>8.1499999999999986</v>
      </c>
      <c r="O88" s="10">
        <f>+N88-8.5</f>
        <v>-0.35000000000000142</v>
      </c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-14</v>
      </c>
      <c r="N91" s="24" t="s">
        <v>9</v>
      </c>
      <c r="O91" s="25">
        <f>SUM(O85:O90)</f>
        <v>-0.86666666666667602</v>
      </c>
    </row>
    <row r="92" spans="1:15" ht="16.5" thickBot="1" x14ac:dyDescent="0.3">
      <c r="E92" s="155" t="s">
        <v>10</v>
      </c>
      <c r="F92" s="156"/>
      <c r="G92" s="28">
        <f>((1100/30)/8)*G91</f>
        <v>-64.166666666666657</v>
      </c>
      <c r="M92" s="155" t="s">
        <v>10</v>
      </c>
      <c r="N92" s="156"/>
      <c r="O92" s="28">
        <f>((1400/30)/8)*O91</f>
        <v>-5.0555555555556095</v>
      </c>
    </row>
  </sheetData>
  <mergeCells count="46"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  <mergeCell ref="B85:F85"/>
    <mergeCell ref="B86:F86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E12:F12"/>
    <mergeCell ref="B2:F2"/>
    <mergeCell ref="G2:G3"/>
    <mergeCell ref="J2:N2"/>
    <mergeCell ref="O2:O3"/>
    <mergeCell ref="M11:N11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O92"/>
  <sheetViews>
    <sheetView topLeftCell="J61" zoomScale="110" zoomScaleNormal="110" workbookViewId="0">
      <selection activeCell="J70" sqref="J7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204</v>
      </c>
      <c r="B4" s="11">
        <v>0.3430555555555555</v>
      </c>
      <c r="C4" s="7"/>
      <c r="D4" s="7"/>
      <c r="E4" s="8">
        <v>0.5625</v>
      </c>
      <c r="F4" s="119">
        <f t="shared" ref="F4:F7" si="0">((E4-B4)-(D4-C4))*24</f>
        <v>5.2666666666666675</v>
      </c>
      <c r="G4" s="10">
        <f>+F4-5.5</f>
        <v>-0.2333333333333325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209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+F5-8.5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210</v>
      </c>
      <c r="B6" s="11">
        <v>0.3527777777777778</v>
      </c>
      <c r="C6" s="7"/>
      <c r="D6" s="7"/>
      <c r="E6" s="8">
        <v>0.57638888888888895</v>
      </c>
      <c r="F6" s="119">
        <f t="shared" si="0"/>
        <v>5.3666666666666671</v>
      </c>
      <c r="G6" s="10">
        <f>+F6-5.5</f>
        <v>-0.13333333333333286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214</v>
      </c>
      <c r="B7" s="11">
        <v>0.3430555555555555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8.2666666666666657</v>
      </c>
      <c r="G7" s="10">
        <f>+F7-8.5</f>
        <v>-0.23333333333333428</v>
      </c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-0.78333333333333677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-5.2222222222222454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203</v>
      </c>
      <c r="B16" s="11">
        <v>0.35416666666666669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7.9999999999999964</v>
      </c>
      <c r="G16" s="10">
        <f>+F16-8.5</f>
        <v>-0.50000000000000355</v>
      </c>
      <c r="I16" s="5" t="s">
        <v>203</v>
      </c>
      <c r="J16" s="11">
        <v>0.34236111111111112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8.2833333333333314</v>
      </c>
      <c r="O16" s="10">
        <f>+N16-8.5</f>
        <v>-0.21666666666666856</v>
      </c>
    </row>
    <row r="17" spans="1:15" x14ac:dyDescent="0.25">
      <c r="A17" s="5" t="s">
        <v>204</v>
      </c>
      <c r="B17" s="11">
        <v>0.34236111111111112</v>
      </c>
      <c r="C17" s="7"/>
      <c r="D17" s="7"/>
      <c r="E17" s="8">
        <v>0.5625</v>
      </c>
      <c r="F17" s="119">
        <f t="shared" si="1"/>
        <v>5.2833333333333332</v>
      </c>
      <c r="G17" s="10">
        <f>+F17-5.5</f>
        <v>-0.21666666666666679</v>
      </c>
      <c r="I17" s="5" t="s">
        <v>206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10">
        <f>+N17-8.5</f>
        <v>-0.23333333333333428</v>
      </c>
    </row>
    <row r="18" spans="1:15" x14ac:dyDescent="0.25">
      <c r="A18" s="5" t="s">
        <v>206</v>
      </c>
      <c r="B18" s="11">
        <v>0.34236111111111112</v>
      </c>
      <c r="C18" s="7">
        <v>0.54166666666666663</v>
      </c>
      <c r="D18" s="7">
        <v>0.58333333333333337</v>
      </c>
      <c r="E18" s="8">
        <v>0.72916666666666663</v>
      </c>
      <c r="F18" s="119">
        <f t="shared" si="1"/>
        <v>8.2833333333333314</v>
      </c>
      <c r="G18" s="10">
        <f>+F18-8.5</f>
        <v>-0.21666666666666856</v>
      </c>
      <c r="I18" s="5" t="s">
        <v>212</v>
      </c>
      <c r="J18" s="11">
        <v>0.3430555555555555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8.2666666666666657</v>
      </c>
      <c r="O18" s="10">
        <f>+N18-8.5</f>
        <v>-0.23333333333333428</v>
      </c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-0.9333333333333389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5" t="s">
        <v>10</v>
      </c>
      <c r="F24" s="156"/>
      <c r="G24" s="28">
        <f>((1500/30)/8)*G23</f>
        <v>-5.8333333333333677</v>
      </c>
      <c r="N24" s="24" t="s">
        <v>9</v>
      </c>
      <c r="O24" s="25">
        <f>SUM(O16:O23)</f>
        <v>-0.68333333333333712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-4.270833333333357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211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2" si="3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 t="s">
        <v>206</v>
      </c>
      <c r="J30" s="11">
        <v>0.34236111111111112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8.2833333333333314</v>
      </c>
      <c r="O30" s="10">
        <f>N30-8.5</f>
        <v>-0.21666666666666856</v>
      </c>
    </row>
    <row r="31" spans="1:15" x14ac:dyDescent="0.25">
      <c r="A31" s="5"/>
      <c r="B31" s="11"/>
      <c r="C31" s="7"/>
      <c r="D31" s="7"/>
      <c r="E31" s="8"/>
      <c r="F31" s="119"/>
      <c r="G31" s="10"/>
      <c r="I31" s="5" t="s">
        <v>208</v>
      </c>
      <c r="J31" s="11">
        <v>0.34375</v>
      </c>
      <c r="K31" s="7">
        <v>0.54166666666666663</v>
      </c>
      <c r="L31" s="7">
        <v>0.58333333333333337</v>
      </c>
      <c r="M31" s="8">
        <v>0.72916666666666663</v>
      </c>
      <c r="N31" s="119">
        <f t="shared" si="3"/>
        <v>8.2499999999999964</v>
      </c>
      <c r="O31" s="10">
        <f>+N31-8.5</f>
        <v>-0.25000000000000355</v>
      </c>
    </row>
    <row r="32" spans="1:15" x14ac:dyDescent="0.25">
      <c r="A32" s="5"/>
      <c r="B32" s="11"/>
      <c r="C32" s="7"/>
      <c r="D32" s="7"/>
      <c r="E32" s="8"/>
      <c r="F32" s="119"/>
      <c r="G32" s="10"/>
      <c r="I32" s="5" t="s">
        <v>212</v>
      </c>
      <c r="J32" s="11">
        <v>0.3430555555555555</v>
      </c>
      <c r="K32" s="7">
        <v>0.54166666666666663</v>
      </c>
      <c r="L32" s="7">
        <v>0.58333333333333337</v>
      </c>
      <c r="M32" s="8">
        <v>0.72916666666666663</v>
      </c>
      <c r="N32" s="119">
        <f t="shared" si="3"/>
        <v>8.2666666666666657</v>
      </c>
      <c r="O32" s="10">
        <f>+N32-8.5</f>
        <v>-0.23333333333333428</v>
      </c>
    </row>
    <row r="33" spans="1:15" x14ac:dyDescent="0.25">
      <c r="A33" s="5"/>
      <c r="B33" s="11"/>
      <c r="C33" s="7"/>
      <c r="D33" s="7"/>
      <c r="E33" s="8"/>
      <c r="F33" s="119"/>
      <c r="G33" s="10"/>
      <c r="I33" s="5" t="s">
        <v>210</v>
      </c>
      <c r="J33" s="143" t="s">
        <v>198</v>
      </c>
      <c r="K33" s="143"/>
      <c r="L33" s="143"/>
      <c r="M33" s="143"/>
      <c r="N33" s="143"/>
      <c r="O33" s="10">
        <v>-5.5</v>
      </c>
    </row>
    <row r="34" spans="1:15" ht="16.5" thickBot="1" x14ac:dyDescent="0.3">
      <c r="F34" s="24" t="s">
        <v>9</v>
      </c>
      <c r="G34" s="25">
        <f>SUM(G28:G33)</f>
        <v>0</v>
      </c>
      <c r="I34" s="5"/>
      <c r="J34" s="143" t="s">
        <v>134</v>
      </c>
      <c r="K34" s="143"/>
      <c r="L34" s="143"/>
      <c r="M34" s="143"/>
      <c r="N34" s="143"/>
      <c r="O34" s="10">
        <v>-8</v>
      </c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 t="s">
        <v>213</v>
      </c>
      <c r="J35" s="11">
        <v>0.34097222222222223</v>
      </c>
      <c r="K35" s="7">
        <v>0.54166666666666663</v>
      </c>
      <c r="L35" s="7">
        <v>0.58333333333333337</v>
      </c>
      <c r="M35" s="8">
        <v>0.72916666666666663</v>
      </c>
      <c r="N35" s="119">
        <f t="shared" ref="N35" si="4">((M35-J35)-(L35-K35))*24</f>
        <v>8.3166666666666629</v>
      </c>
      <c r="O35" s="10">
        <f>+N35-8.5</f>
        <v>-0.18333333333333712</v>
      </c>
    </row>
    <row r="36" spans="1:15" ht="16.5" thickBot="1" x14ac:dyDescent="0.3">
      <c r="N36" s="24" t="s">
        <v>9</v>
      </c>
      <c r="O36" s="25">
        <f>SUM(O29:O35)</f>
        <v>-14.600000000000012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-91.250000000000071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207</v>
      </c>
      <c r="J41" s="11">
        <v>0.34097222222222223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:N42" si="5">((M41-J41)-(L41-K41))*24</f>
        <v>8.3166666666666629</v>
      </c>
      <c r="O41" s="10">
        <f>+N41-8.5</f>
        <v>-0.18333333333333712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210</v>
      </c>
      <c r="J42" s="11">
        <v>0.34861111111111109</v>
      </c>
      <c r="K42" s="7"/>
      <c r="L42" s="7"/>
      <c r="M42" s="8">
        <v>0.5625</v>
      </c>
      <c r="N42" s="119">
        <f t="shared" si="5"/>
        <v>5.1333333333333337</v>
      </c>
      <c r="O42" s="10">
        <f>+N42-5.5</f>
        <v>-0.36666666666666625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-0.55000000000000338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-3.6666666666666892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 t="s">
        <v>208</v>
      </c>
      <c r="B50" s="11">
        <v>0.34375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" si="6">((E50-B50)-(D50-C50))*24</f>
        <v>8.2499999999999964</v>
      </c>
      <c r="G50" s="10">
        <f>+F50-8.5</f>
        <v>-0.25000000000000355</v>
      </c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208</v>
      </c>
      <c r="J52" s="11">
        <v>0.34722222222222227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" si="7">((M52-J52)-(L52-K52))*24</f>
        <v>8.1666666666666625</v>
      </c>
      <c r="O52" s="10">
        <f>+N52-8.5</f>
        <v>-0.33333333333333748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/>
      <c r="J53" s="11"/>
      <c r="K53" s="7"/>
      <c r="L53" s="7"/>
      <c r="M53" s="8"/>
      <c r="N53" s="119"/>
      <c r="O53" s="10"/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-0.25000000000000355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5" t="s">
        <v>10</v>
      </c>
      <c r="F57" s="156"/>
      <c r="G57" s="28">
        <f>((1600/30)/8)*G56</f>
        <v>-1.6666666666666905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-0.33333333333333748</v>
      </c>
    </row>
    <row r="62" spans="1:15" ht="16.5" thickBot="1" x14ac:dyDescent="0.3">
      <c r="A62" s="5" t="s">
        <v>206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ref="F62:F63" si="8">((E62-B62)-(D62-C62))*24</f>
        <v>8.2833333333333314</v>
      </c>
      <c r="G62" s="10">
        <f>+F62-8.5</f>
        <v>-0.21666666666666856</v>
      </c>
      <c r="M62" s="155" t="s">
        <v>10</v>
      </c>
      <c r="N62" s="156"/>
      <c r="O62" s="28">
        <f>((2000/30)/8)*O61</f>
        <v>-2.7777777777778123</v>
      </c>
    </row>
    <row r="63" spans="1:15" x14ac:dyDescent="0.25">
      <c r="A63" s="5" t="s">
        <v>208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8.1499999999999986</v>
      </c>
      <c r="G63" s="10">
        <f>+F63-8.5</f>
        <v>-0.35000000000000142</v>
      </c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203</v>
      </c>
      <c r="J67" s="11">
        <v>0.3444444444444445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0" si="9">((M67-J67)-(L67-K67))*24</f>
        <v>8.233333333333329</v>
      </c>
      <c r="O67" s="10">
        <f>+N67-8.5</f>
        <v>-0.26666666666667105</v>
      </c>
    </row>
    <row r="68" spans="1:15" ht="16.5" thickBot="1" x14ac:dyDescent="0.3">
      <c r="F68" s="24" t="s">
        <v>9</v>
      </c>
      <c r="G68" s="25">
        <f>SUM(G62:G67)</f>
        <v>-0.56666666666666998</v>
      </c>
      <c r="I68" s="5" t="s">
        <v>213</v>
      </c>
      <c r="J68" s="11">
        <v>0.34236111111111112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8.2833333333333314</v>
      </c>
      <c r="O68" s="10">
        <f>+N68-8.5</f>
        <v>-0.21666666666666856</v>
      </c>
    </row>
    <row r="69" spans="1:15" ht="16.5" thickBot="1" x14ac:dyDescent="0.3">
      <c r="E69" s="155" t="s">
        <v>10</v>
      </c>
      <c r="F69" s="156"/>
      <c r="G69" s="28">
        <f>((1300/30)/8)*G68</f>
        <v>-3.0694444444444624</v>
      </c>
      <c r="I69" s="5" t="s">
        <v>214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+N69-8.5</f>
        <v>-0.33333333333333748</v>
      </c>
    </row>
    <row r="70" spans="1:15" x14ac:dyDescent="0.25">
      <c r="I70" s="5" t="s">
        <v>215</v>
      </c>
      <c r="J70" s="11">
        <v>0.34375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8.2499999999999964</v>
      </c>
      <c r="O70" s="10">
        <f>+N70-8.5</f>
        <v>-0.25000000000000355</v>
      </c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-1.0666666666666806</v>
      </c>
    </row>
    <row r="74" spans="1:15" ht="16.5" thickBot="1" x14ac:dyDescent="0.3">
      <c r="A74" s="5"/>
      <c r="B74" s="11"/>
      <c r="C74" s="7"/>
      <c r="D74" s="7"/>
      <c r="E74" s="8"/>
      <c r="F74" s="119"/>
      <c r="G74" s="10"/>
      <c r="M74" s="155" t="s">
        <v>10</v>
      </c>
      <c r="N74" s="156"/>
      <c r="O74" s="28">
        <f>((1500/30)/8)*O73</f>
        <v>-6.666666666666754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0</v>
      </c>
    </row>
    <row r="81" spans="1:15" ht="16.5" thickBot="1" x14ac:dyDescent="0.3">
      <c r="E81" s="155" t="s">
        <v>10</v>
      </c>
      <c r="F81" s="156"/>
      <c r="G81" s="28">
        <f>((1700/30)/8)*G80</f>
        <v>0</v>
      </c>
    </row>
    <row r="82" spans="1:15" ht="15.75" thickBot="1" x14ac:dyDescent="0.3"/>
    <row r="83" spans="1:15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  <c r="J83" s="162" t="s">
        <v>2</v>
      </c>
      <c r="K83" s="163"/>
      <c r="L83" s="163"/>
      <c r="M83" s="163"/>
      <c r="N83" s="164"/>
      <c r="O83" s="160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61"/>
    </row>
    <row r="85" spans="1:15" x14ac:dyDescent="0.25">
      <c r="A85" s="5"/>
      <c r="B85" s="11"/>
      <c r="C85" s="7"/>
      <c r="D85" s="7"/>
      <c r="E85" s="8"/>
      <c r="F85" s="119"/>
      <c r="G85" s="10"/>
      <c r="I85" s="5" t="s">
        <v>203</v>
      </c>
      <c r="J85" s="11">
        <v>0.34513888888888888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:N88" si="10">((M85-J85)-(L85-K85))*24</f>
        <v>8.216666666666665</v>
      </c>
      <c r="O85" s="10">
        <f>+N85-8.5</f>
        <v>-0.28333333333333499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 t="s">
        <v>219</v>
      </c>
      <c r="J86" s="11">
        <v>0.34375</v>
      </c>
      <c r="K86" s="7">
        <v>0.54166666666666663</v>
      </c>
      <c r="L86" s="7">
        <v>0.58333333333333337</v>
      </c>
      <c r="M86" s="8">
        <v>0.72916666666666663</v>
      </c>
      <c r="N86" s="119">
        <f t="shared" si="10"/>
        <v>8.2499999999999964</v>
      </c>
      <c r="O86" s="10">
        <f>+N86-8.5</f>
        <v>-0.25000000000000355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220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10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 t="s">
        <v>215</v>
      </c>
      <c r="J88" s="11">
        <v>0.34375</v>
      </c>
      <c r="K88" s="7">
        <v>0.54166666666666663</v>
      </c>
      <c r="L88" s="7">
        <v>0.58333333333333337</v>
      </c>
      <c r="M88" s="8">
        <v>0.72916666666666663</v>
      </c>
      <c r="N88" s="119">
        <f t="shared" si="10"/>
        <v>8.2499999999999964</v>
      </c>
      <c r="O88" s="10">
        <f>+N88-8.5</f>
        <v>-0.25000000000000355</v>
      </c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-1.1166666666666796</v>
      </c>
    </row>
    <row r="92" spans="1:15" ht="16.5" thickBot="1" x14ac:dyDescent="0.3">
      <c r="E92" s="155" t="s">
        <v>10</v>
      </c>
      <c r="F92" s="156"/>
      <c r="G92" s="28">
        <f>((1100/30)/8)*G91</f>
        <v>0</v>
      </c>
      <c r="M92" s="155" t="s">
        <v>10</v>
      </c>
      <c r="N92" s="156"/>
      <c r="O92" s="28">
        <f>((1400/30)/8)*O91</f>
        <v>-6.5138888888889639</v>
      </c>
    </row>
  </sheetData>
  <mergeCells count="46">
    <mergeCell ref="O14:O15"/>
    <mergeCell ref="E24:F24"/>
    <mergeCell ref="M25:N25"/>
    <mergeCell ref="B2:F2"/>
    <mergeCell ref="G2:G3"/>
    <mergeCell ref="J2:N2"/>
    <mergeCell ref="O2:O3"/>
    <mergeCell ref="M11:N11"/>
    <mergeCell ref="E12:F12"/>
    <mergeCell ref="G37:G38"/>
    <mergeCell ref="M37:N37"/>
    <mergeCell ref="B14:F14"/>
    <mergeCell ref="G14:G15"/>
    <mergeCell ref="J14:N14"/>
    <mergeCell ref="B26:F26"/>
    <mergeCell ref="G26:G27"/>
    <mergeCell ref="J27:N27"/>
    <mergeCell ref="J33:N33"/>
    <mergeCell ref="J34:N34"/>
    <mergeCell ref="O27:O28"/>
    <mergeCell ref="E35:F35"/>
    <mergeCell ref="J65:N65"/>
    <mergeCell ref="O65:O66"/>
    <mergeCell ref="J39:N39"/>
    <mergeCell ref="E46:F46"/>
    <mergeCell ref="B48:F48"/>
    <mergeCell ref="G48:G49"/>
    <mergeCell ref="M48:N48"/>
    <mergeCell ref="J50:N50"/>
    <mergeCell ref="O50:O51"/>
    <mergeCell ref="E57:F57"/>
    <mergeCell ref="B60:F60"/>
    <mergeCell ref="G60:G61"/>
    <mergeCell ref="M62:N62"/>
    <mergeCell ref="B37:F37"/>
    <mergeCell ref="O83:O84"/>
    <mergeCell ref="E92:F92"/>
    <mergeCell ref="M92:N92"/>
    <mergeCell ref="E69:F69"/>
    <mergeCell ref="B72:F72"/>
    <mergeCell ref="G72:G73"/>
    <mergeCell ref="M74:N74"/>
    <mergeCell ref="E81:F81"/>
    <mergeCell ref="B83:F83"/>
    <mergeCell ref="G83:G84"/>
    <mergeCell ref="J83:N8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-5.7291666666667185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42" t="s">
        <v>38</v>
      </c>
      <c r="C36" s="143"/>
      <c r="D36" s="143"/>
      <c r="E36" s="143"/>
      <c r="F36" s="144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5" t="s">
        <v>10</v>
      </c>
      <c r="F43" s="156"/>
      <c r="G43" s="28">
        <f>((1400/30)/8)*G42</f>
        <v>-49.583333333333329</v>
      </c>
      <c r="M43" s="155" t="s">
        <v>10</v>
      </c>
      <c r="N43" s="156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5" t="s">
        <v>10</v>
      </c>
      <c r="F54" s="156"/>
      <c r="G54" s="28">
        <f>((1600/30)/8)*G53</f>
        <v>-2.8888888888889026</v>
      </c>
      <c r="M54" s="155" t="s">
        <v>10</v>
      </c>
      <c r="N54" s="156"/>
      <c r="O54" s="28">
        <f>((2000/30)/8)*O53</f>
        <v>-8.0555555555556317</v>
      </c>
    </row>
  </sheetData>
  <mergeCells count="30"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-8.229166666666698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5" t="s">
        <v>10</v>
      </c>
      <c r="F43" s="156"/>
      <c r="G43" s="28">
        <f>((1400/30)/8)*G42</f>
        <v>0</v>
      </c>
      <c r="M43" s="155" t="s">
        <v>10</v>
      </c>
      <c r="N43" s="156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5" t="s">
        <v>10</v>
      </c>
      <c r="F54" s="156"/>
      <c r="G54" s="28">
        <f>((1600/30)/8)*G53</f>
        <v>-9.8888888888889426</v>
      </c>
      <c r="M54" s="155" t="s">
        <v>10</v>
      </c>
      <c r="N54" s="156"/>
      <c r="O54" s="28">
        <f>((2000/30)/8)*O53</f>
        <v>0</v>
      </c>
    </row>
    <row r="56" spans="1:15" ht="15.75" thickBot="1" x14ac:dyDescent="0.3"/>
    <row r="57" spans="1:15" ht="27" thickBot="1" x14ac:dyDescent="0.45">
      <c r="B57" s="162" t="s">
        <v>29</v>
      </c>
      <c r="C57" s="163"/>
      <c r="D57" s="163"/>
      <c r="E57" s="163"/>
      <c r="F57" s="164"/>
      <c r="G57" s="160" t="s">
        <v>1</v>
      </c>
      <c r="J57" s="162" t="s">
        <v>23</v>
      </c>
      <c r="K57" s="163"/>
      <c r="L57" s="163"/>
      <c r="M57" s="163"/>
      <c r="N57" s="164"/>
      <c r="O57" s="160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61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61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42" t="s">
        <v>52</v>
      </c>
      <c r="K59" s="143"/>
      <c r="L59" s="143"/>
      <c r="M59" s="143"/>
      <c r="N59" s="144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5" t="s">
        <v>10</v>
      </c>
      <c r="F66" s="156"/>
      <c r="G66" s="28">
        <f>((1200/30)/8)*G65</f>
        <v>-0.33333333333334103</v>
      </c>
      <c r="M66" s="155" t="s">
        <v>10</v>
      </c>
      <c r="N66" s="156"/>
      <c r="O66" s="28">
        <f>((1500/30)/8)*O65</f>
        <v>-53.125</v>
      </c>
    </row>
  </sheetData>
  <mergeCells count="36">
    <mergeCell ref="B57:F57"/>
    <mergeCell ref="G57:G58"/>
    <mergeCell ref="E66:F66"/>
    <mergeCell ref="J57:N57"/>
    <mergeCell ref="O57:O58"/>
    <mergeCell ref="M66:N66"/>
    <mergeCell ref="J59:N59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B34:F34"/>
    <mergeCell ref="G34:G35"/>
    <mergeCell ref="J34:N34"/>
    <mergeCell ref="E43:F43"/>
    <mergeCell ref="M43:N43"/>
    <mergeCell ref="B45:F45"/>
    <mergeCell ref="G45:G46"/>
    <mergeCell ref="J45:N45"/>
    <mergeCell ref="O45:O46"/>
    <mergeCell ref="E54:F54"/>
    <mergeCell ref="M54:N5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8" t="s">
        <v>20</v>
      </c>
      <c r="B2" s="179" t="s">
        <v>62</v>
      </c>
      <c r="C2" s="171"/>
      <c r="D2" s="171"/>
      <c r="E2" s="171"/>
      <c r="F2" s="180"/>
      <c r="G2" s="173" t="s">
        <v>63</v>
      </c>
      <c r="H2" s="174"/>
      <c r="I2" s="174"/>
      <c r="J2" s="174"/>
      <c r="K2" s="181"/>
      <c r="L2" s="170" t="s">
        <v>64</v>
      </c>
      <c r="M2" s="171"/>
      <c r="N2" s="171"/>
      <c r="O2" s="171"/>
      <c r="P2" s="17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69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42" t="s">
        <v>31</v>
      </c>
      <c r="C10" s="143"/>
      <c r="D10" s="143"/>
      <c r="E10" s="143"/>
      <c r="F10" s="14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42" t="s">
        <v>31</v>
      </c>
      <c r="C14" s="143"/>
      <c r="D14" s="143"/>
      <c r="E14" s="143"/>
      <c r="F14" s="143"/>
      <c r="G14" s="142" t="s">
        <v>31</v>
      </c>
      <c r="H14" s="143"/>
      <c r="I14" s="143"/>
      <c r="J14" s="143"/>
      <c r="K14" s="143"/>
      <c r="L14" s="142" t="s">
        <v>31</v>
      </c>
      <c r="M14" s="143"/>
      <c r="N14" s="143"/>
      <c r="O14" s="143"/>
      <c r="P14" s="143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8" t="s">
        <v>20</v>
      </c>
      <c r="B22" s="170" t="s">
        <v>66</v>
      </c>
      <c r="C22" s="171"/>
      <c r="D22" s="171"/>
      <c r="E22" s="171"/>
      <c r="F22" s="172"/>
      <c r="G22" s="173" t="s">
        <v>67</v>
      </c>
      <c r="H22" s="174"/>
      <c r="I22" s="174"/>
      <c r="J22" s="174"/>
      <c r="K22" s="174"/>
      <c r="L22" s="175" t="s">
        <v>68</v>
      </c>
      <c r="M22" s="176"/>
      <c r="N22" s="176"/>
      <c r="O22" s="176"/>
      <c r="P22" s="177"/>
      <c r="Q22" s="175" t="s">
        <v>69</v>
      </c>
      <c r="R22" s="176"/>
      <c r="S22" s="176"/>
      <c r="T22" s="176"/>
      <c r="U22" s="177"/>
      <c r="V22" s="175" t="s">
        <v>70</v>
      </c>
      <c r="W22" s="176"/>
      <c r="X22" s="176"/>
      <c r="Y22" s="176"/>
      <c r="Z22" s="177"/>
      <c r="AA22" s="170" t="s">
        <v>71</v>
      </c>
      <c r="AB22" s="171"/>
      <c r="AC22" s="171"/>
      <c r="AD22" s="171"/>
      <c r="AE22" s="172"/>
    </row>
    <row r="23" spans="1:31" ht="30.75" thickBot="1" x14ac:dyDescent="0.3">
      <c r="A23" s="169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42" t="s">
        <v>72</v>
      </c>
      <c r="C34" s="143"/>
      <c r="D34" s="143"/>
      <c r="E34" s="143"/>
      <c r="F34" s="143"/>
      <c r="G34" s="142" t="s">
        <v>72</v>
      </c>
      <c r="H34" s="143"/>
      <c r="I34" s="143"/>
      <c r="J34" s="143"/>
      <c r="K34" s="143"/>
      <c r="L34" s="142" t="s">
        <v>72</v>
      </c>
      <c r="M34" s="143"/>
      <c r="N34" s="143"/>
      <c r="O34" s="143"/>
      <c r="P34" s="143"/>
      <c r="Q34" s="142" t="s">
        <v>72</v>
      </c>
      <c r="R34" s="143"/>
      <c r="S34" s="143"/>
      <c r="T34" s="143"/>
      <c r="U34" s="143"/>
      <c r="V34" s="142" t="s">
        <v>72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73</v>
      </c>
      <c r="C43" s="171"/>
      <c r="D43" s="171"/>
      <c r="E43" s="171"/>
      <c r="F43" s="172"/>
      <c r="G43" s="173" t="s">
        <v>74</v>
      </c>
      <c r="H43" s="174"/>
      <c r="I43" s="174"/>
      <c r="J43" s="174"/>
      <c r="K43" s="174"/>
      <c r="L43" s="175" t="s">
        <v>75</v>
      </c>
      <c r="M43" s="176"/>
      <c r="N43" s="176"/>
      <c r="O43" s="176"/>
      <c r="P43" s="177"/>
      <c r="Q43" s="175" t="s">
        <v>76</v>
      </c>
      <c r="R43" s="176"/>
      <c r="S43" s="176"/>
      <c r="T43" s="176"/>
      <c r="U43" s="177"/>
      <c r="V43" s="175" t="s">
        <v>77</v>
      </c>
      <c r="W43" s="176"/>
      <c r="X43" s="176"/>
      <c r="Y43" s="176"/>
      <c r="Z43" s="177"/>
      <c r="AA43" s="170" t="s">
        <v>81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42" t="s">
        <v>52</v>
      </c>
      <c r="R53" s="143"/>
      <c r="S53" s="143"/>
      <c r="T53" s="143"/>
      <c r="U53" s="143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42" t="s">
        <v>80</v>
      </c>
      <c r="W54" s="143"/>
      <c r="X54" s="143"/>
      <c r="Y54" s="143"/>
      <c r="Z54" s="143"/>
      <c r="AA54" s="142" t="s">
        <v>80</v>
      </c>
      <c r="AB54" s="143"/>
      <c r="AC54" s="143"/>
      <c r="AD54" s="143"/>
      <c r="AE54" s="143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8" t="s">
        <v>20</v>
      </c>
      <c r="B64" s="170" t="s">
        <v>82</v>
      </c>
      <c r="C64" s="171"/>
      <c r="D64" s="171"/>
      <c r="E64" s="171"/>
      <c r="F64" s="172"/>
      <c r="G64" s="173" t="s">
        <v>83</v>
      </c>
      <c r="H64" s="174"/>
      <c r="I64" s="174"/>
      <c r="J64" s="174"/>
      <c r="K64" s="174"/>
      <c r="L64" s="175" t="s">
        <v>84</v>
      </c>
      <c r="M64" s="176"/>
      <c r="N64" s="176"/>
      <c r="O64" s="176"/>
      <c r="P64" s="177"/>
      <c r="Q64" s="175" t="s">
        <v>85</v>
      </c>
      <c r="R64" s="176"/>
      <c r="S64" s="176"/>
      <c r="T64" s="176"/>
      <c r="U64" s="177"/>
      <c r="V64" s="175" t="s">
        <v>86</v>
      </c>
      <c r="W64" s="176"/>
      <c r="X64" s="176"/>
      <c r="Y64" s="176"/>
      <c r="Z64" s="177"/>
      <c r="AA64" s="170" t="s">
        <v>87</v>
      </c>
      <c r="AB64" s="171"/>
      <c r="AC64" s="171"/>
      <c r="AD64" s="171"/>
      <c r="AE64" s="172"/>
    </row>
    <row r="65" spans="1:31" ht="30.75" thickBot="1" x14ac:dyDescent="0.3">
      <c r="A65" s="169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8" t="s">
        <v>20</v>
      </c>
      <c r="B84" s="170" t="s">
        <v>88</v>
      </c>
      <c r="C84" s="171"/>
      <c r="D84" s="171"/>
      <c r="E84" s="171"/>
      <c r="F84" s="172"/>
      <c r="G84" s="173" t="s">
        <v>89</v>
      </c>
      <c r="H84" s="174"/>
      <c r="I84" s="174"/>
      <c r="J84" s="174"/>
      <c r="K84" s="174"/>
      <c r="L84" s="175" t="s">
        <v>90</v>
      </c>
      <c r="M84" s="176"/>
      <c r="N84" s="176"/>
      <c r="O84" s="176"/>
      <c r="P84" s="177"/>
      <c r="Q84" s="175" t="s">
        <v>105</v>
      </c>
      <c r="R84" s="176"/>
      <c r="S84" s="176"/>
      <c r="T84" s="176"/>
      <c r="U84" s="177"/>
    </row>
    <row r="85" spans="1:31" ht="30.75" thickBot="1" x14ac:dyDescent="0.3">
      <c r="A85" s="169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42" t="s">
        <v>79</v>
      </c>
      <c r="C87" s="143"/>
      <c r="D87" s="143"/>
      <c r="E87" s="143"/>
      <c r="F87" s="143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42" t="s">
        <v>52</v>
      </c>
      <c r="R95" s="143"/>
      <c r="S95" s="143"/>
      <c r="T95" s="143"/>
      <c r="U95" s="143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78" t="s">
        <v>39</v>
      </c>
      <c r="M100" s="178"/>
      <c r="N100" s="178"/>
      <c r="O100" s="178"/>
      <c r="P100" s="17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  <mergeCell ref="V34:Z34"/>
    <mergeCell ref="V22:Z22"/>
    <mergeCell ref="AA22:AE22"/>
    <mergeCell ref="A22:A23"/>
    <mergeCell ref="B22:F22"/>
    <mergeCell ref="G22:K22"/>
    <mergeCell ref="L22:P22"/>
    <mergeCell ref="V43:Z43"/>
    <mergeCell ref="AA43:AE43"/>
    <mergeCell ref="A43:A44"/>
    <mergeCell ref="B43:F43"/>
    <mergeCell ref="G43:K43"/>
    <mergeCell ref="L43:P43"/>
    <mergeCell ref="Q43:U43"/>
    <mergeCell ref="Q53:U53"/>
    <mergeCell ref="V54:Z54"/>
    <mergeCell ref="AA54:AE54"/>
    <mergeCell ref="Q84:U84"/>
    <mergeCell ref="L75:P75"/>
    <mergeCell ref="V64:Z64"/>
    <mergeCell ref="AA64:AE64"/>
    <mergeCell ref="A64:A65"/>
    <mergeCell ref="B64:F64"/>
    <mergeCell ref="G64:K64"/>
    <mergeCell ref="L64:P64"/>
    <mergeCell ref="Q64:U64"/>
    <mergeCell ref="Q95:U95"/>
    <mergeCell ref="B87:F87"/>
    <mergeCell ref="A84:A85"/>
    <mergeCell ref="B84:F84"/>
    <mergeCell ref="G84:K84"/>
    <mergeCell ref="L84:P8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5" t="s">
        <v>10</v>
      </c>
      <c r="F23" s="156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-11.145833333333465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5" t="s">
        <v>10</v>
      </c>
      <c r="F34" s="156"/>
      <c r="G34" s="28">
        <f>((1350/30)/8)*G33</f>
        <v>-1.125000000000006</v>
      </c>
      <c r="M34" s="155" t="s">
        <v>10</v>
      </c>
      <c r="N34" s="156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5" t="s">
        <v>10</v>
      </c>
      <c r="F45" s="156"/>
      <c r="G45" s="28">
        <f>((1400/30)/8)*G44</f>
        <v>0</v>
      </c>
      <c r="M45" s="155" t="s">
        <v>10</v>
      </c>
      <c r="N45" s="156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5" t="s">
        <v>10</v>
      </c>
      <c r="F56" s="156"/>
      <c r="G56" s="28">
        <f>((1600/30)/8)*G55</f>
        <v>0</v>
      </c>
      <c r="M56" s="155" t="s">
        <v>10</v>
      </c>
      <c r="N56" s="156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-3.0694444444444913</v>
      </c>
      <c r="M68" s="155" t="s">
        <v>10</v>
      </c>
      <c r="N68" s="156"/>
      <c r="O68" s="28">
        <f>((1500/30)/8)*O67</f>
        <v>0</v>
      </c>
    </row>
  </sheetData>
  <mergeCells count="35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M34" s="155" t="s">
        <v>10</v>
      </c>
      <c r="N34" s="156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42" t="s">
        <v>52</v>
      </c>
      <c r="C38" s="143"/>
      <c r="D38" s="143"/>
      <c r="E38" s="143"/>
      <c r="F38" s="143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5" t="s">
        <v>10</v>
      </c>
      <c r="F45" s="156"/>
      <c r="G45" s="28">
        <f>((1400/30)/8)*G44</f>
        <v>-49.583333333333329</v>
      </c>
      <c r="M45" s="155" t="s">
        <v>10</v>
      </c>
      <c r="N45" s="156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-1.2222222222222476</v>
      </c>
      <c r="M56" s="155" t="s">
        <v>10</v>
      </c>
      <c r="N56" s="156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-1.1736111111111214</v>
      </c>
      <c r="M68" s="155" t="s">
        <v>10</v>
      </c>
      <c r="N68" s="156"/>
      <c r="O68" s="28">
        <f>((1500/30)/8)*O67</f>
        <v>0</v>
      </c>
    </row>
  </sheetData>
  <mergeCells count="36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38:F38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8" t="s">
        <v>20</v>
      </c>
      <c r="B3" s="175" t="s">
        <v>92</v>
      </c>
      <c r="C3" s="176"/>
      <c r="D3" s="176"/>
      <c r="E3" s="176"/>
      <c r="F3" s="177"/>
      <c r="G3" s="170" t="s">
        <v>93</v>
      </c>
      <c r="H3" s="171"/>
      <c r="I3" s="171"/>
      <c r="J3" s="171"/>
      <c r="K3" s="172"/>
    </row>
    <row r="4" spans="1:11" ht="30.75" thickBot="1" x14ac:dyDescent="0.3">
      <c r="A4" s="16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8" t="s">
        <v>20</v>
      </c>
      <c r="B23" s="170" t="s">
        <v>94</v>
      </c>
      <c r="C23" s="171"/>
      <c r="D23" s="171"/>
      <c r="E23" s="171"/>
      <c r="F23" s="172"/>
      <c r="G23" s="173" t="s">
        <v>95</v>
      </c>
      <c r="H23" s="174"/>
      <c r="I23" s="174"/>
      <c r="J23" s="174"/>
      <c r="K23" s="174"/>
      <c r="L23" s="175" t="s">
        <v>96</v>
      </c>
      <c r="M23" s="176"/>
      <c r="N23" s="176"/>
      <c r="O23" s="176"/>
      <c r="P23" s="177"/>
      <c r="Q23" s="175" t="s">
        <v>97</v>
      </c>
      <c r="R23" s="176"/>
      <c r="S23" s="176"/>
      <c r="T23" s="176"/>
      <c r="U23" s="177"/>
      <c r="V23" s="175" t="s">
        <v>98</v>
      </c>
      <c r="W23" s="176"/>
      <c r="X23" s="176"/>
      <c r="Y23" s="176"/>
      <c r="Z23" s="177"/>
      <c r="AA23" s="170" t="s">
        <v>99</v>
      </c>
      <c r="AB23" s="171"/>
      <c r="AC23" s="171"/>
      <c r="AD23" s="171"/>
      <c r="AE23" s="172"/>
    </row>
    <row r="24" spans="1:31" ht="30.75" thickBot="1" x14ac:dyDescent="0.3">
      <c r="A24" s="169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78" t="s">
        <v>39</v>
      </c>
      <c r="M34" s="178"/>
      <c r="N34" s="178"/>
      <c r="O34" s="178"/>
      <c r="P34" s="17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2" t="s">
        <v>31</v>
      </c>
      <c r="H37" s="183"/>
      <c r="I37" s="183"/>
      <c r="J37" s="183"/>
      <c r="K37" s="184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100</v>
      </c>
      <c r="C43" s="171"/>
      <c r="D43" s="171"/>
      <c r="E43" s="171"/>
      <c r="F43" s="172"/>
      <c r="G43" s="173" t="s">
        <v>101</v>
      </c>
      <c r="H43" s="174"/>
      <c r="I43" s="174"/>
      <c r="J43" s="174"/>
      <c r="K43" s="174"/>
      <c r="L43" s="175" t="s">
        <v>102</v>
      </c>
      <c r="M43" s="176"/>
      <c r="N43" s="176"/>
      <c r="O43" s="176"/>
      <c r="P43" s="177"/>
      <c r="Q43" s="175" t="s">
        <v>103</v>
      </c>
      <c r="R43" s="176"/>
      <c r="S43" s="176"/>
      <c r="T43" s="176"/>
      <c r="U43" s="177"/>
      <c r="V43" s="175" t="s">
        <v>104</v>
      </c>
      <c r="W43" s="176"/>
      <c r="X43" s="176"/>
      <c r="Y43" s="176"/>
      <c r="Z43" s="177"/>
      <c r="AA43" s="170" t="s">
        <v>99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2" t="s">
        <v>31</v>
      </c>
      <c r="W47" s="183"/>
      <c r="X47" s="183"/>
      <c r="Y47" s="183"/>
      <c r="Z47" s="184"/>
      <c r="AA47" s="182" t="s">
        <v>31</v>
      </c>
      <c r="AB47" s="183"/>
      <c r="AC47" s="183"/>
      <c r="AD47" s="183"/>
      <c r="AE47" s="184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78" t="s">
        <v>39</v>
      </c>
      <c r="M59" s="178"/>
      <c r="N59" s="178"/>
      <c r="O59" s="178"/>
      <c r="P59" s="17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8" t="s">
        <v>20</v>
      </c>
      <c r="B63" s="170" t="s">
        <v>106</v>
      </c>
      <c r="C63" s="171"/>
      <c r="D63" s="171"/>
      <c r="E63" s="171"/>
      <c r="F63" s="172"/>
      <c r="G63" s="173" t="s">
        <v>107</v>
      </c>
      <c r="H63" s="174"/>
      <c r="I63" s="174"/>
      <c r="J63" s="174"/>
      <c r="K63" s="174"/>
      <c r="L63" s="175" t="s">
        <v>108</v>
      </c>
      <c r="M63" s="176"/>
      <c r="N63" s="176"/>
      <c r="O63" s="176"/>
      <c r="P63" s="177"/>
      <c r="Q63" s="175" t="s">
        <v>109</v>
      </c>
      <c r="R63" s="176"/>
      <c r="S63" s="176"/>
      <c r="T63" s="176"/>
      <c r="U63" s="177"/>
      <c r="V63" s="175" t="s">
        <v>110</v>
      </c>
      <c r="W63" s="176"/>
      <c r="X63" s="176"/>
      <c r="Y63" s="176"/>
      <c r="Z63" s="177"/>
      <c r="AA63" s="170" t="s">
        <v>111</v>
      </c>
      <c r="AB63" s="171"/>
      <c r="AC63" s="171"/>
      <c r="AD63" s="171"/>
      <c r="AE63" s="172"/>
    </row>
    <row r="64" spans="1:31" ht="30.75" thickBot="1" x14ac:dyDescent="0.3">
      <c r="A64" s="169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78" t="s">
        <v>39</v>
      </c>
      <c r="M74" s="178"/>
      <c r="N74" s="178"/>
      <c r="O74" s="178"/>
      <c r="P74" s="17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8" t="s">
        <v>20</v>
      </c>
      <c r="B83" s="170" t="s">
        <v>112</v>
      </c>
      <c r="C83" s="171"/>
      <c r="D83" s="171"/>
      <c r="E83" s="171"/>
      <c r="F83" s="172"/>
      <c r="G83" s="173" t="s">
        <v>113</v>
      </c>
      <c r="H83" s="174"/>
      <c r="I83" s="174"/>
      <c r="J83" s="174"/>
      <c r="K83" s="174"/>
      <c r="L83" s="175" t="s">
        <v>114</v>
      </c>
      <c r="M83" s="176"/>
      <c r="N83" s="176"/>
      <c r="O83" s="176"/>
      <c r="P83" s="177"/>
      <c r="Q83" s="175" t="s">
        <v>115</v>
      </c>
      <c r="R83" s="176"/>
      <c r="S83" s="176"/>
      <c r="T83" s="176"/>
      <c r="U83" s="177"/>
      <c r="V83" s="175" t="s">
        <v>116</v>
      </c>
      <c r="W83" s="176"/>
      <c r="X83" s="176"/>
      <c r="Y83" s="176"/>
      <c r="Z83" s="177"/>
      <c r="AA83" s="170" t="s">
        <v>117</v>
      </c>
      <c r="AB83" s="171"/>
      <c r="AC83" s="171"/>
      <c r="AD83" s="171"/>
      <c r="AE83" s="172"/>
    </row>
    <row r="84" spans="1:31" ht="30.75" thickBot="1" x14ac:dyDescent="0.3">
      <c r="A84" s="169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5" t="s">
        <v>30</v>
      </c>
      <c r="R85" s="185"/>
      <c r="S85" s="185"/>
      <c r="T85" s="185"/>
      <c r="U85" s="185"/>
      <c r="V85" s="185" t="s">
        <v>30</v>
      </c>
      <c r="W85" s="185"/>
      <c r="X85" s="185"/>
      <c r="Y85" s="185"/>
      <c r="Z85" s="185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5" t="s">
        <v>30</v>
      </c>
      <c r="R86" s="185"/>
      <c r="S86" s="185"/>
      <c r="T86" s="185"/>
      <c r="U86" s="185"/>
      <c r="V86" s="185" t="s">
        <v>30</v>
      </c>
      <c r="W86" s="185"/>
      <c r="X86" s="185"/>
      <c r="Y86" s="185"/>
      <c r="Z86" s="185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5" t="s">
        <v>30</v>
      </c>
      <c r="W87" s="185"/>
      <c r="X87" s="185"/>
      <c r="Y87" s="185"/>
      <c r="Z87" s="185"/>
      <c r="AA87" s="185" t="s">
        <v>30</v>
      </c>
      <c r="AB87" s="185"/>
      <c r="AC87" s="185"/>
      <c r="AD87" s="185"/>
      <c r="AE87" s="185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5" t="s">
        <v>30</v>
      </c>
      <c r="R88" s="185"/>
      <c r="S88" s="185"/>
      <c r="T88" s="185"/>
      <c r="U88" s="185"/>
      <c r="V88" s="185" t="s">
        <v>30</v>
      </c>
      <c r="W88" s="185"/>
      <c r="X88" s="185"/>
      <c r="Y88" s="185"/>
      <c r="Z88" s="185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5" t="s">
        <v>30</v>
      </c>
      <c r="R89" s="185"/>
      <c r="S89" s="185"/>
      <c r="T89" s="185"/>
      <c r="U89" s="185"/>
      <c r="V89" s="185" t="s">
        <v>30</v>
      </c>
      <c r="W89" s="185"/>
      <c r="X89" s="185"/>
      <c r="Y89" s="185"/>
      <c r="Z89" s="185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5" t="s">
        <v>30</v>
      </c>
      <c r="R90" s="185"/>
      <c r="S90" s="185"/>
      <c r="T90" s="185"/>
      <c r="U90" s="185"/>
      <c r="V90" s="185" t="s">
        <v>30</v>
      </c>
      <c r="W90" s="185"/>
      <c r="X90" s="185"/>
      <c r="Y90" s="185"/>
      <c r="Z90" s="185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5" t="s">
        <v>30</v>
      </c>
      <c r="R91" s="185"/>
      <c r="S91" s="185"/>
      <c r="T91" s="185"/>
      <c r="U91" s="185"/>
      <c r="V91" s="185" t="s">
        <v>30</v>
      </c>
      <c r="W91" s="185"/>
      <c r="X91" s="185"/>
      <c r="Y91" s="185"/>
      <c r="Z91" s="185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5" t="s">
        <v>30</v>
      </c>
      <c r="R92" s="185"/>
      <c r="S92" s="185"/>
      <c r="T92" s="185"/>
      <c r="U92" s="185"/>
      <c r="V92" s="185" t="s">
        <v>30</v>
      </c>
      <c r="W92" s="185"/>
      <c r="X92" s="185"/>
      <c r="Y92" s="185"/>
      <c r="Z92" s="185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5" t="s">
        <v>30</v>
      </c>
      <c r="R93" s="185"/>
      <c r="S93" s="185"/>
      <c r="T93" s="185"/>
      <c r="U93" s="185"/>
      <c r="V93" s="185" t="s">
        <v>30</v>
      </c>
      <c r="W93" s="185"/>
      <c r="X93" s="185"/>
      <c r="Y93" s="185"/>
      <c r="Z93" s="185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5" t="s">
        <v>30</v>
      </c>
      <c r="W94" s="185"/>
      <c r="X94" s="185"/>
      <c r="Y94" s="185"/>
      <c r="Z94" s="185"/>
      <c r="AA94" s="185" t="s">
        <v>30</v>
      </c>
      <c r="AB94" s="185"/>
      <c r="AC94" s="185"/>
      <c r="AD94" s="185"/>
      <c r="AE94" s="185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5" t="s">
        <v>30</v>
      </c>
      <c r="R95" s="185"/>
      <c r="S95" s="185"/>
      <c r="T95" s="185"/>
      <c r="U95" s="185"/>
      <c r="V95" s="185" t="s">
        <v>30</v>
      </c>
      <c r="W95" s="185"/>
      <c r="X95" s="185"/>
      <c r="Y95" s="185"/>
      <c r="Z95" s="185"/>
      <c r="AA95" s="142" t="s">
        <v>52</v>
      </c>
      <c r="AB95" s="143"/>
      <c r="AC95" s="143"/>
      <c r="AD95" s="143"/>
      <c r="AE95" s="143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5" t="s">
        <v>30</v>
      </c>
      <c r="R96" s="185"/>
      <c r="S96" s="185"/>
      <c r="T96" s="185"/>
      <c r="U96" s="185"/>
      <c r="V96" s="185" t="s">
        <v>30</v>
      </c>
      <c r="W96" s="185"/>
      <c r="X96" s="185"/>
      <c r="Y96" s="185"/>
      <c r="Z96" s="185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5" t="s">
        <v>30</v>
      </c>
      <c r="R97" s="185"/>
      <c r="S97" s="185"/>
      <c r="T97" s="185"/>
      <c r="U97" s="185"/>
      <c r="V97" s="185" t="s">
        <v>30</v>
      </c>
      <c r="W97" s="185"/>
      <c r="X97" s="185"/>
      <c r="Y97" s="185"/>
      <c r="Z97" s="185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5" t="s">
        <v>30</v>
      </c>
      <c r="R98" s="185"/>
      <c r="S98" s="185"/>
      <c r="T98" s="185"/>
      <c r="U98" s="185"/>
      <c r="V98" s="185" t="s">
        <v>30</v>
      </c>
      <c r="W98" s="185"/>
      <c r="X98" s="185"/>
      <c r="Y98" s="185"/>
      <c r="Z98" s="185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42" t="s">
        <v>52</v>
      </c>
      <c r="C99" s="143"/>
      <c r="D99" s="143"/>
      <c r="E99" s="143"/>
      <c r="F99" s="143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42" t="s">
        <v>52</v>
      </c>
      <c r="M99" s="143"/>
      <c r="N99" s="143"/>
      <c r="O99" s="143"/>
      <c r="P99" s="143"/>
      <c r="Q99" s="185" t="s">
        <v>30</v>
      </c>
      <c r="R99" s="185"/>
      <c r="S99" s="185"/>
      <c r="T99" s="185"/>
      <c r="U99" s="185"/>
      <c r="V99" s="185" t="s">
        <v>30</v>
      </c>
      <c r="W99" s="185"/>
      <c r="X99" s="185"/>
      <c r="Y99" s="185"/>
      <c r="Z99" s="185"/>
      <c r="AA99" s="142" t="s">
        <v>52</v>
      </c>
      <c r="AB99" s="143"/>
      <c r="AC99" s="143"/>
      <c r="AD99" s="143"/>
      <c r="AE99" s="143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5" t="s">
        <v>30</v>
      </c>
      <c r="R100" s="185"/>
      <c r="S100" s="185"/>
      <c r="T100" s="185"/>
      <c r="U100" s="185"/>
      <c r="V100" s="185" t="s">
        <v>30</v>
      </c>
      <c r="W100" s="185"/>
      <c r="X100" s="185"/>
      <c r="Y100" s="185"/>
      <c r="Z100" s="185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V99:Z99"/>
    <mergeCell ref="V100:Z100"/>
    <mergeCell ref="AA94:AE94"/>
    <mergeCell ref="AA87:AE87"/>
    <mergeCell ref="AA99:AE99"/>
    <mergeCell ref="AA95:AE95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Q93:U93"/>
    <mergeCell ref="Q95:U95"/>
    <mergeCell ref="Q96:U96"/>
    <mergeCell ref="Q97:U97"/>
    <mergeCell ref="Q98:U98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G3:K3"/>
    <mergeCell ref="A23:A24"/>
    <mergeCell ref="B23:F23"/>
    <mergeCell ref="G23:K23"/>
    <mergeCell ref="L23:P23"/>
    <mergeCell ref="A3:A4"/>
    <mergeCell ref="B3:F3"/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5" t="s">
        <v>10</v>
      </c>
      <c r="N11" s="156"/>
      <c r="O11" s="28">
        <f>((1500/30)/8)*O9</f>
        <v>-2.0833333333333592</v>
      </c>
    </row>
    <row r="12" spans="1:15" ht="16.5" thickBot="1" x14ac:dyDescent="0.3">
      <c r="E12" s="155" t="s">
        <v>10</v>
      </c>
      <c r="F12" s="156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-1.7708333333333584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42" t="s">
        <v>52</v>
      </c>
      <c r="K64" s="143"/>
      <c r="L64" s="143"/>
      <c r="M64" s="143"/>
      <c r="N64" s="143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5" t="s">
        <v>10</v>
      </c>
      <c r="N70" s="156"/>
      <c r="O70" s="28">
        <f>((1500/30)/8)*O69</f>
        <v>-53.125</v>
      </c>
    </row>
  </sheetData>
  <mergeCells count="36"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  <mergeCell ref="M47:N47"/>
    <mergeCell ref="B47:F47"/>
    <mergeCell ref="G47:G48"/>
    <mergeCell ref="J49:N49"/>
    <mergeCell ref="O49:O50"/>
    <mergeCell ref="M36:N36"/>
    <mergeCell ref="B36:F36"/>
    <mergeCell ref="G36:G37"/>
    <mergeCell ref="J38:N38"/>
    <mergeCell ref="E45:F45"/>
    <mergeCell ref="B25:F25"/>
    <mergeCell ref="G25:G26"/>
    <mergeCell ref="J26:N26"/>
    <mergeCell ref="O26:O27"/>
    <mergeCell ref="E34:F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112</v>
      </c>
      <c r="B62" s="143" t="s">
        <v>52</v>
      </c>
      <c r="C62" s="143"/>
      <c r="D62" s="143"/>
      <c r="E62" s="143"/>
      <c r="F62" s="143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42" t="s">
        <v>118</v>
      </c>
      <c r="C64" s="143"/>
      <c r="D64" s="143"/>
      <c r="E64" s="143"/>
      <c r="F64" s="143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5" t="s">
        <v>10</v>
      </c>
      <c r="N70" s="156"/>
      <c r="O70" s="28">
        <f>((1500/30)/8)*O69</f>
        <v>0</v>
      </c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5" t="s">
        <v>10</v>
      </c>
      <c r="F80" s="156"/>
      <c r="G80" s="28">
        <f>((1400/30)/8)*G79</f>
        <v>-1.3611111111111165</v>
      </c>
    </row>
  </sheetData>
  <mergeCells count="40"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25:F25"/>
    <mergeCell ref="G25:G26"/>
    <mergeCell ref="J26:N26"/>
    <mergeCell ref="O26:O27"/>
    <mergeCell ref="E34:F34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  <vt:lpstr>TARDANZAS 2DA QUIN JUNIO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2024-06-28T05:51:17Z</dcterms:modified>
</cp:coreProperties>
</file>