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seo\PycharmProjects\finger-print\excel\"/>
    </mc:Choice>
  </mc:AlternateContent>
  <xr:revisionPtr revIDLastSave="0" documentId="13_ncr:1_{83686E33-1071-4FED-BA81-AB7F1D3FA75C}" xr6:coauthVersionLast="47" xr6:coauthVersionMax="47" xr10:uidLastSave="{00000000-0000-0000-0000-000000000000}"/>
  <bookViews>
    <workbookView xWindow="1620" yWindow="345" windowWidth="26205" windowHeight="14805" firstSheet="12" activeTab="15" xr2:uid="{00000000-000D-0000-FFFF-FFFF00000000}"/>
  </bookViews>
  <sheets>
    <sheet name="ENERO 2024" sheetId="2" r:id="rId1"/>
    <sheet name="TARDANZAS 1ERA QUIN ENER 2024" sheetId="1" state="hidden" r:id="rId2"/>
    <sheet name="TARDANZAS 2DA QUIN ENER 2024" sheetId="3" state="hidden" r:id="rId3"/>
    <sheet name="FEBRERO 2024 " sheetId="5" r:id="rId4"/>
    <sheet name="TARDANZAS 1ERA QUIN FEBR 2024" sheetId="4" state="hidden" r:id="rId5"/>
    <sheet name="TARDANZAS 2DA QUIN FEBR" sheetId="6" state="hidden" r:id="rId6"/>
    <sheet name="MARZO 2024 " sheetId="8" r:id="rId7"/>
    <sheet name="TARDANZAS 1ERA QUIN MARZO" sheetId="7" state="hidden" r:id="rId8"/>
    <sheet name="TARDANZAS 2DA QUIN MARZO " sheetId="9" state="hidden" r:id="rId9"/>
    <sheet name="TARDANZAS 1ERA QUIN ABRIL" sheetId="10" state="hidden" r:id="rId10"/>
    <sheet name="ABRIL 2024 " sheetId="11" r:id="rId11"/>
    <sheet name="TARDANZAS 2DA QUIN ABRIL" sheetId="12" state="hidden" r:id="rId12"/>
    <sheet name="MAYO 2024 " sheetId="14" r:id="rId13"/>
    <sheet name="TARDANZAS 1ERA QUIN MAYO" sheetId="13" state="hidden" r:id="rId14"/>
    <sheet name="TARDANZAS 2DA QUIN MAYO" sheetId="15" state="hidden" r:id="rId15"/>
    <sheet name="JUNIO 2024 " sheetId="17" r:id="rId16"/>
    <sheet name="TARDANZAS 1ERA QUIN JUNIO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6" l="1"/>
  <c r="O53" i="16" s="1"/>
  <c r="N29" i="16"/>
  <c r="O29" i="16" s="1"/>
  <c r="N87" i="16" l="1"/>
  <c r="O87" i="16" s="1"/>
  <c r="AF44" i="17" l="1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A43" i="17"/>
  <c r="AA38" i="17"/>
  <c r="AA37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Q44" i="17"/>
  <c r="Q43" i="17"/>
  <c r="Q42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G44" i="17"/>
  <c r="G43" i="17"/>
  <c r="G42" i="17"/>
  <c r="G41" i="17"/>
  <c r="G40" i="17"/>
  <c r="G39" i="17"/>
  <c r="G37" i="17"/>
  <c r="G36" i="17"/>
  <c r="G35" i="17"/>
  <c r="G34" i="17"/>
  <c r="G33" i="17"/>
  <c r="G32" i="17"/>
  <c r="G31" i="17"/>
  <c r="G30" i="17"/>
  <c r="G29" i="17"/>
  <c r="G28" i="17"/>
  <c r="F18" i="17" l="1"/>
  <c r="F17" i="17"/>
  <c r="F16" i="17"/>
  <c r="F15" i="17"/>
  <c r="F14" i="17"/>
  <c r="F13" i="17"/>
  <c r="F12" i="17"/>
  <c r="F11" i="17"/>
  <c r="F10" i="17"/>
  <c r="F9" i="17"/>
  <c r="F8" i="17"/>
  <c r="F7" i="17"/>
  <c r="F5" i="17"/>
  <c r="G27" i="17" l="1"/>
  <c r="F22" i="17"/>
  <c r="F21" i="17"/>
  <c r="F20" i="17"/>
  <c r="F19" i="17"/>
  <c r="F6" i="17"/>
  <c r="F74" i="16"/>
  <c r="G74" i="16" s="1"/>
  <c r="N69" i="16"/>
  <c r="O69" i="16" s="1"/>
  <c r="N86" i="16"/>
  <c r="O86" i="16" s="1"/>
  <c r="Z104" i="14" l="1"/>
  <c r="N68" i="16" l="1"/>
  <c r="O68" i="16" s="1"/>
  <c r="F16" i="16"/>
  <c r="G16" i="16" s="1"/>
  <c r="U95" i="14" l="1"/>
  <c r="N52" i="16" l="1"/>
  <c r="O52" i="16" s="1"/>
  <c r="N67" i="16"/>
  <c r="O67" i="16" s="1"/>
  <c r="N85" i="16"/>
  <c r="O85" i="16" s="1"/>
  <c r="O91" i="16" s="1"/>
  <c r="O92" i="16" s="1"/>
  <c r="N41" i="16"/>
  <c r="O41" i="16" s="1"/>
  <c r="F4" i="16" l="1"/>
  <c r="G4" i="16" s="1"/>
  <c r="G91" i="16"/>
  <c r="G92" i="16" s="1"/>
  <c r="G80" i="16"/>
  <c r="G81" i="16" s="1"/>
  <c r="O73" i="16"/>
  <c r="O74" i="16" s="1"/>
  <c r="G68" i="16"/>
  <c r="G69" i="16" s="1"/>
  <c r="G56" i="16"/>
  <c r="G57" i="16" s="1"/>
  <c r="O47" i="16"/>
  <c r="O48" i="16" s="1"/>
  <c r="G45" i="16"/>
  <c r="G46" i="16" s="1"/>
  <c r="G34" i="16"/>
  <c r="G35" i="16" s="1"/>
  <c r="O36" i="16"/>
  <c r="O37" i="16" s="1"/>
  <c r="O24" i="16"/>
  <c r="O25" i="16" s="1"/>
  <c r="G23" i="16"/>
  <c r="G24" i="16" s="1"/>
  <c r="O9" i="16"/>
  <c r="O11" i="16" s="1"/>
  <c r="G11" i="16" l="1"/>
  <c r="G12" i="16" s="1"/>
  <c r="O61" i="16"/>
  <c r="O62" i="16" s="1"/>
  <c r="K98" i="14" l="1"/>
  <c r="F8" i="15" l="1"/>
  <c r="G8" i="15" s="1"/>
  <c r="N71" i="15"/>
  <c r="O71" i="15" s="1"/>
  <c r="F109" i="14"/>
  <c r="F96" i="14" l="1"/>
  <c r="Z110" i="14" l="1"/>
  <c r="Z109" i="14"/>
  <c r="Z108" i="14"/>
  <c r="Z107" i="14"/>
  <c r="Z106" i="14"/>
  <c r="Z105" i="14"/>
  <c r="Z103" i="14"/>
  <c r="Z102" i="14"/>
  <c r="Z101" i="14"/>
  <c r="Z100" i="14"/>
  <c r="Z99" i="14"/>
  <c r="Z98" i="14"/>
  <c r="Z97" i="14"/>
  <c r="Z96" i="14"/>
  <c r="Z95" i="14"/>
  <c r="Z94" i="14"/>
  <c r="Z93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4" i="14"/>
  <c r="U93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7" i="14"/>
  <c r="K96" i="14"/>
  <c r="K95" i="14"/>
  <c r="K94" i="14"/>
  <c r="K93" i="14"/>
  <c r="F110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5" i="14"/>
  <c r="F94" i="14"/>
  <c r="F93" i="14"/>
  <c r="F86" i="15"/>
  <c r="F62" i="15"/>
  <c r="G62" i="15" s="1"/>
  <c r="G91" i="15" l="1"/>
  <c r="G92" i="15" s="1"/>
  <c r="N18" i="15"/>
  <c r="O18" i="15" s="1"/>
  <c r="F22" i="15"/>
  <c r="G22" i="15" s="1"/>
  <c r="N30" i="15" l="1"/>
  <c r="O30" i="15" s="1"/>
  <c r="F21" i="15"/>
  <c r="G21" i="15" s="1"/>
  <c r="G74" i="15" l="1"/>
  <c r="F74" i="15"/>
  <c r="N54" i="15"/>
  <c r="O54" i="15" s="1"/>
  <c r="F20" i="15"/>
  <c r="F7" i="15"/>
  <c r="G7" i="15" s="1"/>
  <c r="N17" i="15" l="1"/>
  <c r="O17" i="15" s="1"/>
  <c r="F19" i="15"/>
  <c r="G19" i="15" s="1"/>
  <c r="F72" i="14" l="1"/>
  <c r="AE88" i="14" l="1"/>
  <c r="AE87" i="14"/>
  <c r="AE86" i="14"/>
  <c r="AE85" i="14"/>
  <c r="AE84" i="14"/>
  <c r="AE83" i="14"/>
  <c r="AE82" i="14"/>
  <c r="AE81" i="14"/>
  <c r="AE80" i="14"/>
  <c r="AE79" i="14"/>
  <c r="AE78" i="14"/>
  <c r="AE77" i="14"/>
  <c r="AE76" i="14"/>
  <c r="AE75" i="14"/>
  <c r="AE74" i="14"/>
  <c r="AE73" i="14"/>
  <c r="AE72" i="14"/>
  <c r="AE71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P88" i="14"/>
  <c r="P87" i="14"/>
  <c r="P86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1" i="14"/>
  <c r="N53" i="15" l="1"/>
  <c r="O53" i="15" s="1"/>
  <c r="F6" i="15"/>
  <c r="G6" i="15" s="1"/>
  <c r="AE59" i="14" l="1"/>
  <c r="F51" i="15" l="1"/>
  <c r="G51" i="15" s="1"/>
  <c r="N29" i="15" l="1"/>
  <c r="O29" i="15" s="1"/>
  <c r="N70" i="15"/>
  <c r="O70" i="15" s="1"/>
  <c r="Z55" i="14"/>
  <c r="N69" i="15" l="1"/>
  <c r="O69" i="15" s="1"/>
  <c r="F5" i="15"/>
  <c r="G5" i="15" s="1"/>
  <c r="N16" i="15" l="1"/>
  <c r="O16" i="15" s="1"/>
  <c r="N68" i="15" l="1"/>
  <c r="O68" i="15" s="1"/>
  <c r="N52" i="15" l="1"/>
  <c r="O52" i="15" s="1"/>
  <c r="O61" i="15" s="1"/>
  <c r="O62" i="15" s="1"/>
  <c r="N67" i="15"/>
  <c r="O67" i="15" s="1"/>
  <c r="O73" i="15" s="1"/>
  <c r="O74" i="15" s="1"/>
  <c r="F16" i="15"/>
  <c r="G16" i="15" s="1"/>
  <c r="G23" i="15" s="1"/>
  <c r="G24" i="15" s="1"/>
  <c r="F50" i="15"/>
  <c r="G50" i="15" s="1"/>
  <c r="G56" i="15" s="1"/>
  <c r="G57" i="15" s="1"/>
  <c r="F4" i="15"/>
  <c r="G4" i="15" s="1"/>
  <c r="G80" i="15"/>
  <c r="G81" i="15" s="1"/>
  <c r="G68" i="15"/>
  <c r="G69" i="15" s="1"/>
  <c r="G45" i="15"/>
  <c r="G46" i="15" s="1"/>
  <c r="O47" i="15"/>
  <c r="O48" i="15" s="1"/>
  <c r="G34" i="15"/>
  <c r="G35" i="15" s="1"/>
  <c r="O9" i="15"/>
  <c r="O11" i="15" s="1"/>
  <c r="F65" i="14"/>
  <c r="G11" i="15" l="1"/>
  <c r="G12" i="15" s="1"/>
  <c r="O24" i="15"/>
  <c r="O25" i="15" s="1"/>
  <c r="O36" i="15"/>
  <c r="O37" i="15" s="1"/>
  <c r="AE66" i="14" l="1"/>
  <c r="AE65" i="14"/>
  <c r="AE64" i="14"/>
  <c r="AE63" i="14"/>
  <c r="AE62" i="14"/>
  <c r="AE61" i="14"/>
  <c r="AE60" i="14"/>
  <c r="AE58" i="14"/>
  <c r="AE57" i="14"/>
  <c r="AE55" i="14"/>
  <c r="AE54" i="14"/>
  <c r="AE53" i="14"/>
  <c r="AE52" i="14"/>
  <c r="AE51" i="14"/>
  <c r="AE50" i="14"/>
  <c r="AE49" i="14"/>
  <c r="Z66" i="14"/>
  <c r="Z65" i="14"/>
  <c r="Z64" i="14"/>
  <c r="Z63" i="14"/>
  <c r="Z62" i="14"/>
  <c r="Z61" i="14"/>
  <c r="Z60" i="14"/>
  <c r="Z59" i="14"/>
  <c r="Z58" i="14"/>
  <c r="Z57" i="14"/>
  <c r="Z56" i="14"/>
  <c r="Z54" i="14"/>
  <c r="Z53" i="14"/>
  <c r="Z52" i="14"/>
  <c r="Z51" i="14"/>
  <c r="Z50" i="14"/>
  <c r="Z49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2" i="14"/>
  <c r="K51" i="14"/>
  <c r="K50" i="14"/>
  <c r="K49" i="14"/>
  <c r="F66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N20" i="13"/>
  <c r="O20" i="13" s="1"/>
  <c r="F63" i="13"/>
  <c r="N33" i="13"/>
  <c r="O33" i="13" s="1"/>
  <c r="F16" i="13"/>
  <c r="G16" i="13" s="1"/>
  <c r="N41" i="13"/>
  <c r="O41" i="13" s="1"/>
  <c r="N19" i="13" l="1"/>
  <c r="O19" i="13" s="1"/>
  <c r="N18" i="13" l="1"/>
  <c r="O18" i="13" s="1"/>
  <c r="N51" i="13"/>
  <c r="O51" i="13" s="1"/>
  <c r="U35" i="14" l="1"/>
  <c r="F75" i="13" l="1"/>
  <c r="G75" i="13" s="1"/>
  <c r="F6" i="13"/>
  <c r="G6" i="13" s="1"/>
  <c r="F62" i="13" l="1"/>
  <c r="N32" i="13"/>
  <c r="O32" i="13" s="1"/>
  <c r="F61" i="13" l="1"/>
  <c r="N31" i="13"/>
  <c r="O31" i="13" s="1"/>
  <c r="AE44" i="14" l="1"/>
  <c r="Z44" i="14"/>
  <c r="U44" i="14"/>
  <c r="P44" i="14"/>
  <c r="K44" i="14"/>
  <c r="F44" i="14"/>
  <c r="AE43" i="14"/>
  <c r="Z43" i="14"/>
  <c r="U43" i="14"/>
  <c r="P43" i="14"/>
  <c r="K43" i="14"/>
  <c r="F43" i="14"/>
  <c r="N30" i="13"/>
  <c r="O30" i="13" s="1"/>
  <c r="F5" i="13"/>
  <c r="G5" i="13" s="1"/>
  <c r="N17" i="13" l="1"/>
  <c r="O17" i="13" s="1"/>
  <c r="N68" i="13"/>
  <c r="O68" i="13" s="1"/>
  <c r="F74" i="13"/>
  <c r="G74" i="13" s="1"/>
  <c r="N40" i="13"/>
  <c r="O40" i="13" s="1"/>
  <c r="U22" i="14" l="1"/>
  <c r="U21" i="14"/>
  <c r="P22" i="14"/>
  <c r="P21" i="14"/>
  <c r="K22" i="14"/>
  <c r="K21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U42" i="14"/>
  <c r="U41" i="14"/>
  <c r="U40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P42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6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N16" i="13"/>
  <c r="O16" i="13" s="1"/>
  <c r="N29" i="13"/>
  <c r="O29" i="13" s="1"/>
  <c r="N67" i="13"/>
  <c r="O67" i="13" s="1"/>
  <c r="F73" i="13"/>
  <c r="G73" i="13" s="1"/>
  <c r="F4" i="13"/>
  <c r="G4" i="13" s="1"/>
  <c r="N28" i="13" l="1"/>
  <c r="O28" i="13" s="1"/>
  <c r="O35" i="13" s="1"/>
  <c r="O36" i="13" s="1"/>
  <c r="N66" i="13"/>
  <c r="O66" i="13" s="1"/>
  <c r="O72" i="13" s="1"/>
  <c r="O73" i="13" s="1"/>
  <c r="G67" i="13"/>
  <c r="G68" i="13" s="1"/>
  <c r="O60" i="13"/>
  <c r="O61" i="13" s="1"/>
  <c r="G55" i="13"/>
  <c r="G56" i="13" s="1"/>
  <c r="G44" i="13"/>
  <c r="G45" i="13" s="1"/>
  <c r="O46" i="13"/>
  <c r="O47" i="13" s="1"/>
  <c r="G33" i="13"/>
  <c r="G34" i="13" s="1"/>
  <c r="G22" i="13"/>
  <c r="G23" i="13" s="1"/>
  <c r="O23" i="13"/>
  <c r="O24" i="13" s="1"/>
  <c r="O9" i="13"/>
  <c r="O11" i="13" s="1"/>
  <c r="G11" i="13"/>
  <c r="G12" i="13" s="1"/>
  <c r="G79" i="13" l="1"/>
  <c r="G80" i="13" s="1"/>
  <c r="K105" i="11" l="1"/>
  <c r="K104" i="11"/>
  <c r="K103" i="11"/>
  <c r="K100" i="11"/>
  <c r="K98" i="11"/>
  <c r="K97" i="11"/>
  <c r="K96" i="11"/>
  <c r="K95" i="11"/>
  <c r="K94" i="11"/>
  <c r="K93" i="11"/>
  <c r="K92" i="11"/>
  <c r="K91" i="11"/>
  <c r="K90" i="11"/>
  <c r="K89" i="11"/>
  <c r="F105" i="11"/>
  <c r="F104" i="11"/>
  <c r="F103" i="11"/>
  <c r="F102" i="11"/>
  <c r="F100" i="11"/>
  <c r="F98" i="11"/>
  <c r="F97" i="11"/>
  <c r="F96" i="11"/>
  <c r="F95" i="11"/>
  <c r="F94" i="11"/>
  <c r="F93" i="11"/>
  <c r="F92" i="11"/>
  <c r="F91" i="11"/>
  <c r="F90" i="11"/>
  <c r="F89" i="11"/>
  <c r="AE75" i="11" l="1"/>
  <c r="N17" i="12" l="1"/>
  <c r="O17" i="12" s="1"/>
  <c r="F64" i="12"/>
  <c r="N34" i="12" l="1"/>
  <c r="O34" i="12" s="1"/>
  <c r="N16" i="12" l="1"/>
  <c r="O16" i="12" s="1"/>
  <c r="F63" i="12"/>
  <c r="G63" i="12" s="1"/>
  <c r="O33" i="12"/>
  <c r="N33" i="12"/>
  <c r="F5" i="12"/>
  <c r="G5" i="12" s="1"/>
  <c r="N40" i="12"/>
  <c r="O40" i="12" s="1"/>
  <c r="P69" i="11" l="1"/>
  <c r="P72" i="11"/>
  <c r="F62" i="12" l="1"/>
  <c r="G62" i="12" s="1"/>
  <c r="O68" i="12" l="1"/>
  <c r="F61" i="12"/>
  <c r="F74" i="12"/>
  <c r="G74" i="12" s="1"/>
  <c r="F75" i="11"/>
  <c r="AE84" i="11" l="1"/>
  <c r="AE83" i="11"/>
  <c r="AE82" i="11"/>
  <c r="AE81" i="11"/>
  <c r="AE80" i="11"/>
  <c r="AE79" i="11"/>
  <c r="AE77" i="11"/>
  <c r="AE76" i="11"/>
  <c r="AE74" i="11"/>
  <c r="AE73" i="11"/>
  <c r="AE72" i="11"/>
  <c r="AE71" i="11"/>
  <c r="AE70" i="11"/>
  <c r="AE69" i="11"/>
  <c r="AE68" i="11"/>
  <c r="Z84" i="11"/>
  <c r="Z83" i="11"/>
  <c r="Z82" i="11"/>
  <c r="Z81" i="11"/>
  <c r="Z80" i="11"/>
  <c r="Z79" i="11"/>
  <c r="Z77" i="11"/>
  <c r="Z76" i="11"/>
  <c r="Z74" i="11"/>
  <c r="Z73" i="11"/>
  <c r="Z72" i="11"/>
  <c r="Z71" i="11"/>
  <c r="Z70" i="11"/>
  <c r="Z69" i="11"/>
  <c r="Z68" i="11"/>
  <c r="U84" i="11"/>
  <c r="U83" i="11"/>
  <c r="U82" i="11"/>
  <c r="U81" i="11"/>
  <c r="U80" i="11"/>
  <c r="U79" i="11"/>
  <c r="U77" i="11"/>
  <c r="U76" i="11"/>
  <c r="U75" i="11"/>
  <c r="U74" i="11"/>
  <c r="U73" i="11"/>
  <c r="U72" i="11"/>
  <c r="U71" i="11"/>
  <c r="U70" i="11"/>
  <c r="U69" i="11"/>
  <c r="U68" i="11"/>
  <c r="P84" i="11"/>
  <c r="P83" i="11"/>
  <c r="P81" i="11"/>
  <c r="P80" i="11"/>
  <c r="P79" i="11"/>
  <c r="P77" i="11"/>
  <c r="P76" i="11"/>
  <c r="P75" i="11"/>
  <c r="P74" i="11"/>
  <c r="P73" i="11"/>
  <c r="P71" i="11"/>
  <c r="P70" i="11"/>
  <c r="P68" i="11"/>
  <c r="K84" i="11"/>
  <c r="K83" i="11"/>
  <c r="K82" i="11"/>
  <c r="K81" i="11"/>
  <c r="K80" i="11"/>
  <c r="K79" i="11"/>
  <c r="K77" i="11"/>
  <c r="K76" i="11"/>
  <c r="K75" i="11"/>
  <c r="K74" i="11"/>
  <c r="K73" i="11"/>
  <c r="K72" i="11"/>
  <c r="K71" i="11"/>
  <c r="K70" i="11"/>
  <c r="K69" i="11"/>
  <c r="K68" i="11"/>
  <c r="F84" i="11"/>
  <c r="F83" i="11"/>
  <c r="F82" i="11"/>
  <c r="F81" i="11"/>
  <c r="F80" i="11"/>
  <c r="F79" i="11"/>
  <c r="F78" i="11"/>
  <c r="F76" i="11"/>
  <c r="F74" i="11"/>
  <c r="F73" i="11"/>
  <c r="F72" i="11"/>
  <c r="F71" i="11"/>
  <c r="F70" i="11"/>
  <c r="F69" i="11"/>
  <c r="F68" i="11"/>
  <c r="N51" i="12"/>
  <c r="O51" i="12" s="1"/>
  <c r="N67" i="12"/>
  <c r="N32" i="12" l="1"/>
  <c r="O32" i="12" s="1"/>
  <c r="F4" i="12"/>
  <c r="G4" i="12" s="1"/>
  <c r="N31" i="12" l="1"/>
  <c r="O31" i="12" s="1"/>
  <c r="AE63" i="11"/>
  <c r="Z63" i="11"/>
  <c r="U63" i="11"/>
  <c r="P61" i="11" l="1"/>
  <c r="P49" i="11"/>
  <c r="P63" i="11" l="1"/>
  <c r="N30" i="12"/>
  <c r="O30" i="12" s="1"/>
  <c r="N29" i="12" l="1"/>
  <c r="O29" i="12" s="1"/>
  <c r="N66" i="12"/>
  <c r="F73" i="12"/>
  <c r="G73" i="12" s="1"/>
  <c r="AE62" i="11" l="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P62" i="11"/>
  <c r="P60" i="11"/>
  <c r="P59" i="11"/>
  <c r="P58" i="11"/>
  <c r="P57" i="11"/>
  <c r="P56" i="11"/>
  <c r="P55" i="11"/>
  <c r="P54" i="11"/>
  <c r="P53" i="11"/>
  <c r="P52" i="11"/>
  <c r="P51" i="11"/>
  <c r="P50" i="11"/>
  <c r="P48" i="11"/>
  <c r="P47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N28" i="12"/>
  <c r="O28" i="12" s="1"/>
  <c r="F49" i="12"/>
  <c r="G49" i="12" s="1"/>
  <c r="G55" i="12" s="1"/>
  <c r="G56" i="12" s="1"/>
  <c r="G79" i="12"/>
  <c r="G80" i="12" s="1"/>
  <c r="O72" i="12"/>
  <c r="O73" i="12" s="1"/>
  <c r="G67" i="12"/>
  <c r="G68" i="12" s="1"/>
  <c r="O46" i="12"/>
  <c r="O47" i="12" s="1"/>
  <c r="G44" i="12"/>
  <c r="G45" i="12" s="1"/>
  <c r="G33" i="12"/>
  <c r="G34" i="12" s="1"/>
  <c r="O23" i="12"/>
  <c r="O24" i="12" s="1"/>
  <c r="O9" i="12"/>
  <c r="O11" i="12" s="1"/>
  <c r="G22" i="12" l="1"/>
  <c r="G23" i="12" s="1"/>
  <c r="G11" i="12"/>
  <c r="G12" i="12" s="1"/>
  <c r="O60" i="12"/>
  <c r="O61" i="12" s="1"/>
  <c r="O35" i="12"/>
  <c r="O36" i="12" s="1"/>
  <c r="N58" i="10" l="1"/>
  <c r="O58" i="10" s="1"/>
  <c r="F75" i="10" l="1"/>
  <c r="G75" i="10" s="1"/>
  <c r="F66" i="10"/>
  <c r="G66" i="10" s="1"/>
  <c r="N31" i="10" l="1"/>
  <c r="O31" i="10" s="1"/>
  <c r="N57" i="10"/>
  <c r="O57" i="10" s="1"/>
  <c r="F65" i="10"/>
  <c r="G65" i="10" s="1"/>
  <c r="N30" i="10" l="1"/>
  <c r="O30" i="10" s="1"/>
  <c r="F7" i="10"/>
  <c r="G7" i="10" s="1"/>
  <c r="F28" i="11"/>
  <c r="AE42" i="11" l="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P42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29" i="11"/>
  <c r="F27" i="11"/>
  <c r="F30" i="11"/>
  <c r="N56" i="10" l="1"/>
  <c r="O56" i="10" s="1"/>
  <c r="F18" i="10"/>
  <c r="G18" i="10" s="1"/>
  <c r="F6" i="10"/>
  <c r="G6" i="10" s="1"/>
  <c r="N55" i="10" l="1"/>
  <c r="O55" i="10" s="1"/>
  <c r="N29" i="10"/>
  <c r="O29" i="10" s="1"/>
  <c r="G74" i="10" l="1"/>
  <c r="F5" i="10"/>
  <c r="G5" i="10" s="1"/>
  <c r="N54" i="10" l="1"/>
  <c r="O54" i="10" s="1"/>
  <c r="F17" i="10"/>
  <c r="G17" i="10" s="1"/>
  <c r="F73" i="10"/>
  <c r="G73" i="10" s="1"/>
  <c r="F64" i="10" l="1"/>
  <c r="G64" i="10" s="1"/>
  <c r="N53" i="10"/>
  <c r="O53" i="10" s="1"/>
  <c r="F63" i="10" l="1"/>
  <c r="G63" i="10" s="1"/>
  <c r="N52" i="10"/>
  <c r="O52" i="10" s="1"/>
  <c r="N28" i="10"/>
  <c r="O28" i="10" s="1"/>
  <c r="F16" i="10"/>
  <c r="G16" i="10" s="1"/>
  <c r="F62" i="10" l="1"/>
  <c r="G62" i="10" s="1"/>
  <c r="N51" i="10"/>
  <c r="O51" i="10" s="1"/>
  <c r="O60" i="10" s="1"/>
  <c r="F4" i="10"/>
  <c r="G4" i="10" s="1"/>
  <c r="AE22" i="11" l="1"/>
  <c r="AE21" i="11"/>
  <c r="AE20" i="11"/>
  <c r="AE19" i="11"/>
  <c r="AE18" i="11"/>
  <c r="AE17" i="11"/>
  <c r="AE16" i="11"/>
  <c r="AE14" i="11"/>
  <c r="AE13" i="11"/>
  <c r="AE12" i="11"/>
  <c r="AE11" i="11"/>
  <c r="AE10" i="11"/>
  <c r="AE9" i="11"/>
  <c r="AE8" i="11"/>
  <c r="AE7" i="11"/>
  <c r="Z22" i="11"/>
  <c r="Z21" i="11"/>
  <c r="Z20" i="11"/>
  <c r="Z19" i="11"/>
  <c r="Z18" i="11"/>
  <c r="Z17" i="11"/>
  <c r="Z16" i="11"/>
  <c r="Z15" i="11"/>
  <c r="Z14" i="11"/>
  <c r="Z12" i="11"/>
  <c r="Z11" i="11"/>
  <c r="Z10" i="11"/>
  <c r="Z9" i="11"/>
  <c r="Z8" i="11"/>
  <c r="Z7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P22" i="11"/>
  <c r="P21" i="11"/>
  <c r="P20" i="11"/>
  <c r="P19" i="11"/>
  <c r="P18" i="11"/>
  <c r="P17" i="11"/>
  <c r="P15" i="11"/>
  <c r="P14" i="11"/>
  <c r="P13" i="11"/>
  <c r="P12" i="11"/>
  <c r="P11" i="11"/>
  <c r="P10" i="11"/>
  <c r="P9" i="11"/>
  <c r="P8" i="11"/>
  <c r="P7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G79" i="10" l="1"/>
  <c r="G80" i="10" s="1"/>
  <c r="O72" i="10"/>
  <c r="O73" i="10" s="1"/>
  <c r="G67" i="10"/>
  <c r="G68" i="10" s="1"/>
  <c r="O61" i="10"/>
  <c r="G55" i="10"/>
  <c r="G56" i="10" s="1"/>
  <c r="O46" i="10"/>
  <c r="O47" i="10" s="1"/>
  <c r="G44" i="10"/>
  <c r="G45" i="10" s="1"/>
  <c r="G33" i="10"/>
  <c r="G34" i="10" s="1"/>
  <c r="O23" i="10"/>
  <c r="O24" i="10" s="1"/>
  <c r="G22" i="10"/>
  <c r="G23" i="10" s="1"/>
  <c r="O9" i="10"/>
  <c r="O11" i="10" s="1"/>
  <c r="G11" i="10"/>
  <c r="G12" i="10" s="1"/>
  <c r="O35" i="10" l="1"/>
  <c r="O36" i="10" s="1"/>
  <c r="F63" i="9" l="1"/>
  <c r="G63" i="9" s="1"/>
  <c r="F73" i="9"/>
  <c r="G73" i="9" s="1"/>
  <c r="G79" i="9" s="1"/>
  <c r="G80" i="9" s="1"/>
  <c r="F8" i="9"/>
  <c r="G8" i="9" s="1"/>
  <c r="N30" i="9" l="1"/>
  <c r="O30" i="9" s="1"/>
  <c r="G62" i="9"/>
  <c r="AE100" i="8" l="1"/>
  <c r="AE98" i="8"/>
  <c r="AE97" i="8"/>
  <c r="AE96" i="8"/>
  <c r="AE93" i="8"/>
  <c r="AE92" i="8"/>
  <c r="AE91" i="8"/>
  <c r="AE90" i="8"/>
  <c r="AE89" i="8"/>
  <c r="AE88" i="8"/>
  <c r="AE86" i="8"/>
  <c r="AE85" i="8"/>
  <c r="U94" i="8"/>
  <c r="U87" i="8"/>
  <c r="P100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F100" i="8"/>
  <c r="F98" i="8"/>
  <c r="F97" i="8"/>
  <c r="F96" i="8"/>
  <c r="F95" i="8"/>
  <c r="F94" i="8"/>
  <c r="F93" i="8"/>
  <c r="F92" i="8"/>
  <c r="F91" i="8"/>
  <c r="F90" i="8"/>
  <c r="F89" i="8"/>
  <c r="F88" i="8"/>
  <c r="F86" i="8"/>
  <c r="F85" i="8"/>
  <c r="F87" i="8"/>
  <c r="N29" i="9" l="1"/>
  <c r="O29" i="9" s="1"/>
  <c r="F7" i="9"/>
  <c r="G7" i="9" s="1"/>
  <c r="F17" i="9" l="1"/>
  <c r="G17" i="9" s="1"/>
  <c r="F27" i="9"/>
  <c r="G27" i="9" s="1"/>
  <c r="F6" i="9"/>
  <c r="G6" i="9" s="1"/>
  <c r="N42" i="9"/>
  <c r="O42" i="9" s="1"/>
  <c r="F5" i="9" l="1"/>
  <c r="G5" i="9" s="1"/>
  <c r="F16" i="9"/>
  <c r="G16" i="9" s="1"/>
  <c r="F38" i="9"/>
  <c r="G38" i="9" s="1"/>
  <c r="N28" i="9" l="1"/>
  <c r="O28" i="9" s="1"/>
  <c r="N41" i="9"/>
  <c r="O41" i="9" s="1"/>
  <c r="AE80" i="8" l="1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P80" i="8"/>
  <c r="P79" i="8"/>
  <c r="P78" i="8"/>
  <c r="P77" i="8"/>
  <c r="P76" i="8"/>
  <c r="P75" i="8"/>
  <c r="P73" i="8"/>
  <c r="P72" i="8"/>
  <c r="P71" i="8"/>
  <c r="P70" i="8"/>
  <c r="P69" i="8"/>
  <c r="P68" i="8"/>
  <c r="P67" i="8"/>
  <c r="P66" i="8"/>
  <c r="P65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N40" i="9"/>
  <c r="O40" i="9" s="1"/>
  <c r="F4" i="9" l="1"/>
  <c r="G4" i="9" s="1"/>
  <c r="F61" i="9"/>
  <c r="G61" i="9" s="1"/>
  <c r="G67" i="9" s="1"/>
  <c r="G68" i="9" s="1"/>
  <c r="F61" i="7"/>
  <c r="G61" i="7" s="1"/>
  <c r="F62" i="7"/>
  <c r="G62" i="7" s="1"/>
  <c r="F63" i="7"/>
  <c r="G63" i="7"/>
  <c r="F64" i="7"/>
  <c r="G64" i="7" s="1"/>
  <c r="O69" i="9"/>
  <c r="O70" i="9" s="1"/>
  <c r="O57" i="9"/>
  <c r="O58" i="9" s="1"/>
  <c r="G55" i="9"/>
  <c r="G56" i="9" s="1"/>
  <c r="G44" i="9"/>
  <c r="G45" i="9" s="1"/>
  <c r="O46" i="9"/>
  <c r="O47" i="9" s="1"/>
  <c r="G33" i="9"/>
  <c r="G34" i="9" s="1"/>
  <c r="O23" i="9"/>
  <c r="O24" i="9" s="1"/>
  <c r="G22" i="9"/>
  <c r="G23" i="9" s="1"/>
  <c r="O9" i="9"/>
  <c r="O11" i="9" s="1"/>
  <c r="U52" i="8"/>
  <c r="G11" i="9" l="1"/>
  <c r="G12" i="9" s="1"/>
  <c r="O35" i="9"/>
  <c r="O36" i="9" s="1"/>
  <c r="N34" i="7" l="1"/>
  <c r="O34" i="7" s="1"/>
  <c r="N33" i="7" l="1"/>
  <c r="O33" i="7" s="1"/>
  <c r="F49" i="8"/>
  <c r="AE60" i="8" l="1"/>
  <c r="AE59" i="8"/>
  <c r="AE58" i="8"/>
  <c r="AE57" i="8"/>
  <c r="AE56" i="8"/>
  <c r="AE55" i="8"/>
  <c r="AE54" i="8"/>
  <c r="AE53" i="8"/>
  <c r="AE52" i="8"/>
  <c r="AE51" i="8"/>
  <c r="AE50" i="8"/>
  <c r="AE49" i="8"/>
  <c r="AE48" i="8"/>
  <c r="AE46" i="8"/>
  <c r="AE45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6" i="8"/>
  <c r="Z45" i="8"/>
  <c r="U60" i="8"/>
  <c r="U59" i="8"/>
  <c r="U58" i="8"/>
  <c r="U57" i="8"/>
  <c r="U56" i="8"/>
  <c r="U55" i="8"/>
  <c r="U54" i="8"/>
  <c r="U53" i="8"/>
  <c r="U51" i="8"/>
  <c r="U50" i="8"/>
  <c r="U49" i="8"/>
  <c r="U48" i="8"/>
  <c r="U47" i="8"/>
  <c r="U46" i="8"/>
  <c r="U45" i="8"/>
  <c r="P60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F60" i="8"/>
  <c r="F59" i="8"/>
  <c r="F58" i="8"/>
  <c r="F57" i="8"/>
  <c r="F56" i="8"/>
  <c r="F55" i="8"/>
  <c r="F54" i="8"/>
  <c r="F53" i="8"/>
  <c r="F52" i="8"/>
  <c r="F51" i="8"/>
  <c r="F50" i="8"/>
  <c r="F48" i="8"/>
  <c r="F47" i="8"/>
  <c r="F46" i="8"/>
  <c r="F45" i="8"/>
  <c r="AE28" i="8" l="1"/>
  <c r="N32" i="7" l="1"/>
  <c r="O32" i="7" s="1"/>
  <c r="F17" i="7"/>
  <c r="G17" i="7" s="1"/>
  <c r="F7" i="7" l="1"/>
  <c r="G7" i="7" s="1"/>
  <c r="F16" i="7"/>
  <c r="G16" i="7" s="1"/>
  <c r="N16" i="7"/>
  <c r="O16" i="7" s="1"/>
  <c r="N31" i="7" l="1"/>
  <c r="O31" i="7" s="1"/>
  <c r="N30" i="7" l="1"/>
  <c r="O30" i="7" s="1"/>
  <c r="F6" i="7"/>
  <c r="G6" i="7" s="1"/>
  <c r="K34" i="8" l="1"/>
  <c r="N4" i="7" l="1"/>
  <c r="O4" i="7" s="1"/>
  <c r="N41" i="7"/>
  <c r="O41" i="7" s="1"/>
  <c r="N29" i="7" l="1"/>
  <c r="O29" i="7" s="1"/>
  <c r="F14" i="8"/>
  <c r="F5" i="7"/>
  <c r="G5" i="7" s="1"/>
  <c r="AE40" i="8" l="1"/>
  <c r="AE39" i="8"/>
  <c r="AE38" i="8"/>
  <c r="AE37" i="8"/>
  <c r="AE36" i="8"/>
  <c r="AE35" i="8"/>
  <c r="AE34" i="8"/>
  <c r="AE33" i="8"/>
  <c r="AE32" i="8"/>
  <c r="AE31" i="8"/>
  <c r="AE30" i="8"/>
  <c r="AE29" i="8"/>
  <c r="AE27" i="8"/>
  <c r="AE26" i="8"/>
  <c r="AE25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P40" i="8"/>
  <c r="P39" i="8"/>
  <c r="P38" i="8"/>
  <c r="P37" i="8"/>
  <c r="P36" i="8"/>
  <c r="P35" i="8"/>
  <c r="P33" i="8"/>
  <c r="P32" i="8"/>
  <c r="P31" i="8"/>
  <c r="P30" i="8"/>
  <c r="P29" i="8"/>
  <c r="P28" i="8"/>
  <c r="P27" i="8"/>
  <c r="P26" i="8"/>
  <c r="P25" i="8"/>
  <c r="K40" i="8"/>
  <c r="K39" i="8"/>
  <c r="K38" i="8"/>
  <c r="K36" i="8"/>
  <c r="K35" i="8"/>
  <c r="K33" i="8"/>
  <c r="K32" i="8"/>
  <c r="K31" i="8"/>
  <c r="K30" i="8"/>
  <c r="K29" i="8"/>
  <c r="K28" i="8"/>
  <c r="K27" i="8"/>
  <c r="K26" i="8"/>
  <c r="K25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F20" i="8"/>
  <c r="F19" i="8"/>
  <c r="F18" i="8"/>
  <c r="F17" i="8"/>
  <c r="F16" i="8"/>
  <c r="F15" i="8"/>
  <c r="F13" i="8"/>
  <c r="F12" i="8"/>
  <c r="F11" i="8"/>
  <c r="F10" i="8"/>
  <c r="F9" i="8"/>
  <c r="F8" i="8"/>
  <c r="F7" i="8"/>
  <c r="F6" i="8"/>
  <c r="F5" i="8"/>
  <c r="N28" i="7" l="1"/>
  <c r="O28" i="7" s="1"/>
  <c r="O35" i="7" s="1"/>
  <c r="F50" i="7" l="1"/>
  <c r="G50" i="7" s="1"/>
  <c r="N40" i="7"/>
  <c r="O40" i="7" s="1"/>
  <c r="N63" i="7" l="1"/>
  <c r="O69" i="7" s="1"/>
  <c r="O70" i="7" s="1"/>
  <c r="F49" i="7"/>
  <c r="G49" i="7" s="1"/>
  <c r="G55" i="7" s="1"/>
  <c r="G56" i="7" s="1"/>
  <c r="F4" i="7"/>
  <c r="G4" i="7" s="1"/>
  <c r="G11" i="7" s="1"/>
  <c r="G12" i="7" s="1"/>
  <c r="G67" i="7"/>
  <c r="G68" i="7" s="1"/>
  <c r="O57" i="7"/>
  <c r="O58" i="7" s="1"/>
  <c r="G44" i="7"/>
  <c r="G45" i="7" s="1"/>
  <c r="O46" i="7"/>
  <c r="O47" i="7" s="1"/>
  <c r="G33" i="7"/>
  <c r="G34" i="7" s="1"/>
  <c r="O23" i="7"/>
  <c r="O24" i="7" s="1"/>
  <c r="G22" i="7"/>
  <c r="G23" i="7" s="1"/>
  <c r="O9" i="7"/>
  <c r="O11" i="7" s="1"/>
  <c r="O36" i="7" l="1"/>
  <c r="F16" i="6" l="1"/>
  <c r="G16" i="6" s="1"/>
  <c r="F91" i="5" l="1"/>
  <c r="U101" i="5"/>
  <c r="U100" i="5"/>
  <c r="U99" i="5"/>
  <c r="U98" i="5"/>
  <c r="U97" i="5"/>
  <c r="U96" i="5"/>
  <c r="U94" i="5"/>
  <c r="U93" i="5"/>
  <c r="U92" i="5"/>
  <c r="U91" i="5"/>
  <c r="U90" i="5"/>
  <c r="U89" i="5"/>
  <c r="U88" i="5"/>
  <c r="U87" i="5"/>
  <c r="U86" i="5"/>
  <c r="P101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F101" i="5"/>
  <c r="F100" i="5"/>
  <c r="F99" i="5"/>
  <c r="F98" i="5"/>
  <c r="F97" i="5"/>
  <c r="F96" i="5"/>
  <c r="F95" i="5"/>
  <c r="F94" i="5"/>
  <c r="F93" i="5"/>
  <c r="F92" i="5"/>
  <c r="F90" i="5"/>
  <c r="F89" i="5"/>
  <c r="F88" i="5"/>
  <c r="F86" i="5"/>
  <c r="N30" i="6" l="1"/>
  <c r="O30" i="6" s="1"/>
  <c r="AE73" i="5"/>
  <c r="F61" i="6" l="1"/>
  <c r="G61" i="6" s="1"/>
  <c r="U73" i="5" l="1"/>
  <c r="N38" i="6" l="1"/>
  <c r="O38" i="6" s="1"/>
  <c r="F49" i="6" l="1"/>
  <c r="G49" i="6" s="1"/>
  <c r="AE81" i="5" l="1"/>
  <c r="AE80" i="5"/>
  <c r="AE79" i="5"/>
  <c r="AE78" i="5"/>
  <c r="AE77" i="5"/>
  <c r="AE76" i="5"/>
  <c r="AE75" i="5"/>
  <c r="AE74" i="5"/>
  <c r="AE72" i="5"/>
  <c r="AE71" i="5"/>
  <c r="AE70" i="5"/>
  <c r="AE69" i="5"/>
  <c r="AE68" i="5"/>
  <c r="AE67" i="5"/>
  <c r="AE66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U81" i="5"/>
  <c r="U80" i="5"/>
  <c r="U79" i="5"/>
  <c r="U78" i="5"/>
  <c r="U77" i="5"/>
  <c r="U76" i="5"/>
  <c r="U75" i="5"/>
  <c r="U74" i="5"/>
  <c r="U72" i="5"/>
  <c r="U71" i="5"/>
  <c r="U70" i="5"/>
  <c r="U69" i="5"/>
  <c r="U68" i="5"/>
  <c r="U67" i="5"/>
  <c r="U66" i="5"/>
  <c r="P81" i="5"/>
  <c r="P80" i="5"/>
  <c r="P79" i="5"/>
  <c r="P78" i="5"/>
  <c r="P77" i="5"/>
  <c r="P76" i="5"/>
  <c r="P74" i="5"/>
  <c r="P73" i="5"/>
  <c r="P72" i="5"/>
  <c r="P71" i="5"/>
  <c r="P70" i="5"/>
  <c r="P69" i="5"/>
  <c r="P68" i="5"/>
  <c r="P67" i="5"/>
  <c r="P66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" i="6" l="1"/>
  <c r="G6" i="6" s="1"/>
  <c r="N29" i="6" l="1"/>
  <c r="O29" i="6" s="1"/>
  <c r="F5" i="6"/>
  <c r="G5" i="6" s="1"/>
  <c r="F4" i="6" l="1"/>
  <c r="G4" i="6" s="1"/>
  <c r="N49" i="6" l="1"/>
  <c r="O49" i="6" s="1"/>
  <c r="N28" i="6" l="1"/>
  <c r="O28" i="6" s="1"/>
  <c r="O33" i="6" s="1"/>
  <c r="O34" i="6" s="1"/>
  <c r="O67" i="6"/>
  <c r="O68" i="6" s="1"/>
  <c r="G67" i="6"/>
  <c r="G68" i="6" s="1"/>
  <c r="G55" i="6"/>
  <c r="G56" i="6" s="1"/>
  <c r="O55" i="6"/>
  <c r="O56" i="6" s="1"/>
  <c r="G44" i="6"/>
  <c r="G45" i="6" s="1"/>
  <c r="O44" i="6"/>
  <c r="O45" i="6" s="1"/>
  <c r="G33" i="6"/>
  <c r="G34" i="6" s="1"/>
  <c r="G22" i="6"/>
  <c r="G23" i="6" s="1"/>
  <c r="O9" i="6"/>
  <c r="O11" i="6" s="1"/>
  <c r="F55" i="5"/>
  <c r="G11" i="6" l="1"/>
  <c r="G12" i="6" s="1"/>
  <c r="O23" i="6"/>
  <c r="O24" i="6" s="1"/>
  <c r="AE61" i="5" l="1"/>
  <c r="AE60" i="5"/>
  <c r="AE59" i="5"/>
  <c r="AE58" i="5"/>
  <c r="AE57" i="5"/>
  <c r="AE56" i="5"/>
  <c r="AE55" i="5"/>
  <c r="AE53" i="5"/>
  <c r="AE52" i="5"/>
  <c r="AE51" i="5"/>
  <c r="AE50" i="5"/>
  <c r="AE49" i="5"/>
  <c r="AE48" i="5"/>
  <c r="AE47" i="5"/>
  <c r="AE46" i="5"/>
  <c r="AE45" i="5"/>
  <c r="Z61" i="5"/>
  <c r="Z60" i="5"/>
  <c r="Z59" i="5"/>
  <c r="Z58" i="5"/>
  <c r="Z57" i="5"/>
  <c r="Z56" i="5"/>
  <c r="Z55" i="5"/>
  <c r="Z53" i="5"/>
  <c r="Z52" i="5"/>
  <c r="Z51" i="5"/>
  <c r="Z50" i="5"/>
  <c r="Z49" i="5"/>
  <c r="Z48" i="5"/>
  <c r="Z47" i="5"/>
  <c r="Z46" i="5"/>
  <c r="Z45" i="5"/>
  <c r="U61" i="5"/>
  <c r="U60" i="5"/>
  <c r="U59" i="5"/>
  <c r="U58" i="5"/>
  <c r="U57" i="5"/>
  <c r="U56" i="5"/>
  <c r="U54" i="5"/>
  <c r="U52" i="5"/>
  <c r="U51" i="5"/>
  <c r="U50" i="5"/>
  <c r="U49" i="5"/>
  <c r="U48" i="5"/>
  <c r="U47" i="5"/>
  <c r="U46" i="5"/>
  <c r="U45" i="5"/>
  <c r="P61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F61" i="5"/>
  <c r="F60" i="5"/>
  <c r="F59" i="5"/>
  <c r="F58" i="5"/>
  <c r="F57" i="5"/>
  <c r="F56" i="5"/>
  <c r="F54" i="5"/>
  <c r="F53" i="5"/>
  <c r="F52" i="5"/>
  <c r="F51" i="5"/>
  <c r="F50" i="5"/>
  <c r="F49" i="5"/>
  <c r="F48" i="5"/>
  <c r="F47" i="5"/>
  <c r="F46" i="5"/>
  <c r="F45" i="5"/>
  <c r="F63" i="4"/>
  <c r="G63" i="4" s="1"/>
  <c r="N49" i="4"/>
  <c r="O49" i="4" s="1"/>
  <c r="N22" i="4"/>
  <c r="O22" i="4" s="1"/>
  <c r="N21" i="4"/>
  <c r="O21" i="4" s="1"/>
  <c r="F10" i="4"/>
  <c r="G10" i="4" s="1"/>
  <c r="F9" i="4" l="1"/>
  <c r="G9" i="4" s="1"/>
  <c r="F62" i="4" l="1"/>
  <c r="G62" i="4" s="1"/>
  <c r="N29" i="4"/>
  <c r="O29" i="4" s="1"/>
  <c r="N20" i="4"/>
  <c r="O20" i="4" s="1"/>
  <c r="F8" i="4"/>
  <c r="G8" i="4" s="1"/>
  <c r="N19" i="4" l="1"/>
  <c r="O19" i="4" s="1"/>
  <c r="F27" i="4" l="1"/>
  <c r="G27" i="4" s="1"/>
  <c r="F61" i="4"/>
  <c r="G61" i="4" s="1"/>
  <c r="N18" i="4" l="1"/>
  <c r="O18" i="4" s="1"/>
  <c r="F7" i="4"/>
  <c r="G7" i="4" s="1"/>
  <c r="F32" i="5" l="1"/>
  <c r="Z24" i="5" l="1"/>
  <c r="AE24" i="5"/>
  <c r="Z25" i="5"/>
  <c r="AE25" i="5"/>
  <c r="Z26" i="5"/>
  <c r="AE26" i="5"/>
  <c r="Z27" i="5"/>
  <c r="AE27" i="5"/>
  <c r="Z28" i="5"/>
  <c r="AE28" i="5"/>
  <c r="Z29" i="5"/>
  <c r="AE29" i="5"/>
  <c r="Z30" i="5"/>
  <c r="AE30" i="5"/>
  <c r="Z31" i="5"/>
  <c r="AE31" i="5"/>
  <c r="Z32" i="5"/>
  <c r="AE32" i="5"/>
  <c r="Z33" i="5"/>
  <c r="AE33" i="5"/>
  <c r="AE34" i="5"/>
  <c r="Z35" i="5"/>
  <c r="AE35" i="5"/>
  <c r="Z36" i="5"/>
  <c r="AE36" i="5"/>
  <c r="Z37" i="5"/>
  <c r="AE37" i="5"/>
  <c r="Z38" i="5"/>
  <c r="AE38" i="5"/>
  <c r="Z39" i="5"/>
  <c r="AE39" i="5"/>
  <c r="Z40" i="5"/>
  <c r="AE40" i="5"/>
  <c r="U24" i="5"/>
  <c r="U25" i="5"/>
  <c r="U26" i="5"/>
  <c r="U27" i="5"/>
  <c r="U28" i="5"/>
  <c r="U29" i="5"/>
  <c r="U30" i="5"/>
  <c r="U31" i="5"/>
  <c r="U32" i="5"/>
  <c r="U33" i="5"/>
  <c r="U35" i="5"/>
  <c r="U36" i="5"/>
  <c r="U37" i="5"/>
  <c r="U38" i="5"/>
  <c r="U39" i="5"/>
  <c r="U40" i="5"/>
  <c r="P40" i="5"/>
  <c r="K40" i="5"/>
  <c r="P39" i="5"/>
  <c r="K39" i="5"/>
  <c r="P38" i="5"/>
  <c r="K38" i="5"/>
  <c r="P37" i="5"/>
  <c r="K37" i="5"/>
  <c r="P36" i="5"/>
  <c r="K36" i="5"/>
  <c r="P35" i="5"/>
  <c r="K35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F40" i="5"/>
  <c r="F39" i="5"/>
  <c r="F38" i="5"/>
  <c r="F37" i="5"/>
  <c r="F36" i="5"/>
  <c r="F35" i="5"/>
  <c r="F33" i="5"/>
  <c r="F31" i="5"/>
  <c r="F30" i="5"/>
  <c r="F29" i="5"/>
  <c r="F28" i="5"/>
  <c r="F27" i="5"/>
  <c r="F26" i="5"/>
  <c r="F25" i="5"/>
  <c r="F24" i="5"/>
  <c r="P11" i="5"/>
  <c r="P8" i="5" l="1"/>
  <c r="N17" i="4" l="1"/>
  <c r="O17" i="4" s="1"/>
  <c r="F6" i="4"/>
  <c r="G6" i="4" s="1"/>
  <c r="P20" i="5" l="1"/>
  <c r="P19" i="5"/>
  <c r="P18" i="5"/>
  <c r="P17" i="5"/>
  <c r="P16" i="5"/>
  <c r="P15" i="5"/>
  <c r="P13" i="5"/>
  <c r="P12" i="5"/>
  <c r="P10" i="5"/>
  <c r="P9" i="5"/>
  <c r="P7" i="5"/>
  <c r="P6" i="5"/>
  <c r="P5" i="5"/>
  <c r="P4" i="5"/>
  <c r="K20" i="5"/>
  <c r="K19" i="5"/>
  <c r="K18" i="5"/>
  <c r="K17" i="5"/>
  <c r="K16" i="5"/>
  <c r="K15" i="5"/>
  <c r="K13" i="5"/>
  <c r="K12" i="5"/>
  <c r="K11" i="5"/>
  <c r="K10" i="5"/>
  <c r="K9" i="5"/>
  <c r="K8" i="5"/>
  <c r="K7" i="5"/>
  <c r="K6" i="5"/>
  <c r="K5" i="5"/>
  <c r="K4" i="5"/>
  <c r="F20" i="5"/>
  <c r="F19" i="5"/>
  <c r="F18" i="5"/>
  <c r="F17" i="5"/>
  <c r="F16" i="5"/>
  <c r="F15" i="5"/>
  <c r="F13" i="5"/>
  <c r="F12" i="5"/>
  <c r="F11" i="5"/>
  <c r="F9" i="5"/>
  <c r="F8" i="5"/>
  <c r="F7" i="5"/>
  <c r="F6" i="5"/>
  <c r="F5" i="5"/>
  <c r="F4" i="5"/>
  <c r="N39" i="4"/>
  <c r="O39" i="4" s="1"/>
  <c r="F5" i="4"/>
  <c r="G5" i="4" s="1"/>
  <c r="F17" i="4"/>
  <c r="G17" i="4" s="1"/>
  <c r="N16" i="4"/>
  <c r="O16" i="4" s="1"/>
  <c r="P106" i="2"/>
  <c r="P95" i="2"/>
  <c r="P98" i="2"/>
  <c r="P94" i="2"/>
  <c r="P96" i="2"/>
  <c r="F4" i="4" l="1"/>
  <c r="G4" i="4" s="1"/>
  <c r="G11" i="4" s="1"/>
  <c r="N28" i="4"/>
  <c r="O28" i="4" s="1"/>
  <c r="N38" i="4" l="1"/>
  <c r="O38" i="4" s="1"/>
  <c r="F16" i="4"/>
  <c r="G16" i="4" s="1"/>
  <c r="G22" i="4" s="1"/>
  <c r="G23" i="4" s="1"/>
  <c r="O67" i="4"/>
  <c r="O68" i="4" s="1"/>
  <c r="G67" i="4"/>
  <c r="G68" i="4" s="1"/>
  <c r="O55" i="4"/>
  <c r="O56" i="4" s="1"/>
  <c r="G55" i="4"/>
  <c r="G56" i="4" s="1"/>
  <c r="G44" i="4"/>
  <c r="G45" i="4" s="1"/>
  <c r="G33" i="4"/>
  <c r="G34" i="4" s="1"/>
  <c r="O33" i="4"/>
  <c r="O34" i="4" s="1"/>
  <c r="O23" i="4"/>
  <c r="O24" i="4" s="1"/>
  <c r="O9" i="4"/>
  <c r="O11" i="4" s="1"/>
  <c r="F97" i="2"/>
  <c r="G12" i="4" l="1"/>
  <c r="O44" i="4"/>
  <c r="O45" i="4" s="1"/>
  <c r="P109" i="2" l="1"/>
  <c r="P108" i="2"/>
  <c r="P107" i="2"/>
  <c r="P105" i="2"/>
  <c r="P104" i="2"/>
  <c r="P102" i="2"/>
  <c r="P101" i="2"/>
  <c r="P100" i="2"/>
  <c r="P97" i="2"/>
  <c r="P93" i="2"/>
  <c r="K109" i="2"/>
  <c r="K108" i="2"/>
  <c r="K107" i="2"/>
  <c r="K106" i="2"/>
  <c r="K105" i="2"/>
  <c r="K104" i="2"/>
  <c r="K102" i="2"/>
  <c r="K101" i="2"/>
  <c r="K100" i="2"/>
  <c r="K99" i="2"/>
  <c r="K98" i="2"/>
  <c r="K97" i="2"/>
  <c r="K96" i="2"/>
  <c r="K95" i="2"/>
  <c r="K94" i="2"/>
  <c r="K93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6" i="2"/>
  <c r="F95" i="2"/>
  <c r="F94" i="2"/>
  <c r="F93" i="2"/>
  <c r="AE85" i="2"/>
  <c r="F7" i="3"/>
  <c r="Z87" i="2" l="1"/>
  <c r="N19" i="3" l="1"/>
  <c r="O19" i="3" s="1"/>
  <c r="N18" i="3" l="1"/>
  <c r="O18" i="3" s="1"/>
  <c r="N27" i="3"/>
  <c r="O27" i="3" s="1"/>
  <c r="F79" i="2" l="1"/>
  <c r="AE88" i="2" l="1"/>
  <c r="AE87" i="2"/>
  <c r="AE86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Z88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P88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3" i="2"/>
  <c r="K72" i="2"/>
  <c r="F88" i="2"/>
  <c r="F87" i="2"/>
  <c r="F86" i="2"/>
  <c r="F85" i="2"/>
  <c r="F84" i="2"/>
  <c r="F83" i="2"/>
  <c r="F82" i="2"/>
  <c r="F81" i="2"/>
  <c r="F80" i="2"/>
  <c r="F78" i="2"/>
  <c r="F76" i="2"/>
  <c r="F75" i="2"/>
  <c r="F73" i="2"/>
  <c r="F72" i="2"/>
  <c r="F77" i="2"/>
  <c r="N37" i="3" l="1"/>
  <c r="O37" i="3" s="1"/>
  <c r="N17" i="3" l="1"/>
  <c r="O17" i="3" s="1"/>
  <c r="F48" i="3"/>
  <c r="G48" i="3" s="1"/>
  <c r="N36" i="3"/>
  <c r="O36" i="3" s="1"/>
  <c r="O59" i="3" l="1"/>
  <c r="O65" i="3" s="1"/>
  <c r="O66" i="3" s="1"/>
  <c r="F59" i="3"/>
  <c r="G59" i="3" s="1"/>
  <c r="G65" i="3" s="1"/>
  <c r="G66" i="3" s="1"/>
  <c r="F47" i="3"/>
  <c r="G47" i="3" s="1"/>
  <c r="F6" i="3"/>
  <c r="G6" i="3" s="1"/>
  <c r="N16" i="3" l="1"/>
  <c r="O16" i="3" s="1"/>
  <c r="K51" i="2"/>
  <c r="F5" i="3" l="1"/>
  <c r="G5" i="3" s="1"/>
  <c r="AE67" i="2" l="1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U67" i="2"/>
  <c r="U66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P67" i="2"/>
  <c r="P66" i="2"/>
  <c r="P65" i="2"/>
  <c r="P64" i="2"/>
  <c r="P63" i="2"/>
  <c r="P62" i="2"/>
  <c r="P61" i="2"/>
  <c r="P59" i="2"/>
  <c r="P58" i="2"/>
  <c r="P57" i="2"/>
  <c r="P56" i="2"/>
  <c r="P55" i="2"/>
  <c r="P54" i="2"/>
  <c r="P53" i="2"/>
  <c r="P52" i="2"/>
  <c r="P51" i="2"/>
  <c r="P50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N26" i="3"/>
  <c r="O26" i="3" s="1"/>
  <c r="O31" i="3" s="1"/>
  <c r="O32" i="3" s="1"/>
  <c r="N15" i="3"/>
  <c r="O15" i="3" s="1"/>
  <c r="O21" i="3" s="1"/>
  <c r="O22" i="3" s="1"/>
  <c r="F4" i="3"/>
  <c r="G4" i="3" s="1"/>
  <c r="G53" i="3"/>
  <c r="G54" i="3" s="1"/>
  <c r="O42" i="3"/>
  <c r="O43" i="3" s="1"/>
  <c r="G42" i="3"/>
  <c r="G43" i="3" s="1"/>
  <c r="G31" i="3"/>
  <c r="G32" i="3" s="1"/>
  <c r="G20" i="3"/>
  <c r="G21" i="3" s="1"/>
  <c r="O9" i="3"/>
  <c r="O10" i="3" s="1"/>
  <c r="G10" i="3" l="1"/>
  <c r="G11" i="3" s="1"/>
  <c r="O53" i="3"/>
  <c r="O54" i="3" s="1"/>
  <c r="F7" i="1" l="1"/>
  <c r="G7" i="1" s="1"/>
  <c r="N17" i="1"/>
  <c r="O17" i="1" s="1"/>
  <c r="N28" i="1"/>
  <c r="O28" i="1" s="1"/>
  <c r="N51" i="1"/>
  <c r="O51" i="1" s="1"/>
  <c r="N50" i="1" l="1"/>
  <c r="O50" i="1" s="1"/>
  <c r="N16" i="1"/>
  <c r="O16" i="1" s="1"/>
  <c r="F48" i="1"/>
  <c r="G48" i="1" s="1"/>
  <c r="F6" i="1"/>
  <c r="G6" i="1" s="1"/>
  <c r="N49" i="1" l="1"/>
  <c r="O49" i="1" s="1"/>
  <c r="F28" i="2" l="1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Z45" i="2"/>
  <c r="Z44" i="2"/>
  <c r="Z43" i="2"/>
  <c r="Z42" i="2"/>
  <c r="Z41" i="2"/>
  <c r="Z40" i="2"/>
  <c r="Z39" i="2"/>
  <c r="Z38" i="2"/>
  <c r="Z37" i="2"/>
  <c r="Z36" i="2"/>
  <c r="Z35" i="2"/>
  <c r="Z33" i="2"/>
  <c r="Z32" i="2"/>
  <c r="Z31" i="2"/>
  <c r="Z30" i="2"/>
  <c r="Z29" i="2"/>
  <c r="Z28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P45" i="2"/>
  <c r="P44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N48" i="1"/>
  <c r="O48" i="1" s="1"/>
  <c r="AE7" i="2"/>
  <c r="AE20" i="2" l="1"/>
  <c r="N27" i="1" l="1"/>
  <c r="O27" i="1" s="1"/>
  <c r="F5" i="1"/>
  <c r="G5" i="1" s="1"/>
  <c r="Z10" i="2"/>
  <c r="Z9" i="2"/>
  <c r="N47" i="1" l="1"/>
  <c r="O47" i="1" s="1"/>
  <c r="N15" i="1"/>
  <c r="O15" i="1" s="1"/>
  <c r="F47" i="1" l="1"/>
  <c r="G47" i="1" s="1"/>
  <c r="AE23" i="2" l="1"/>
  <c r="AE22" i="2"/>
  <c r="AE21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6" i="2"/>
  <c r="Z23" i="2"/>
  <c r="Z22" i="2"/>
  <c r="Z21" i="2"/>
  <c r="Z20" i="2"/>
  <c r="Z19" i="2"/>
  <c r="Z18" i="2"/>
  <c r="Z17" i="2"/>
  <c r="Z16" i="2"/>
  <c r="Z15" i="2"/>
  <c r="Z14" i="2"/>
  <c r="Z12" i="2"/>
  <c r="Z11" i="2"/>
  <c r="Z8" i="2"/>
  <c r="Z7" i="2"/>
  <c r="Z6" i="2"/>
  <c r="U23" i="2"/>
  <c r="U22" i="2"/>
  <c r="U21" i="2"/>
  <c r="U20" i="2"/>
  <c r="U19" i="2"/>
  <c r="U18" i="2"/>
  <c r="U17" i="2"/>
  <c r="U16" i="2"/>
  <c r="U15" i="2"/>
  <c r="U14" i="2"/>
  <c r="U12" i="2"/>
  <c r="U11" i="2"/>
  <c r="U10" i="2"/>
  <c r="U9" i="2"/>
  <c r="U8" i="2"/>
  <c r="U7" i="2"/>
  <c r="U6" i="2"/>
  <c r="P23" i="2"/>
  <c r="P22" i="2"/>
  <c r="P20" i="2"/>
  <c r="P19" i="2"/>
  <c r="P18" i="2"/>
  <c r="P17" i="2"/>
  <c r="P16" i="2"/>
  <c r="P15" i="2"/>
  <c r="P14" i="2"/>
  <c r="P12" i="2"/>
  <c r="P11" i="2"/>
  <c r="P10" i="2"/>
  <c r="P9" i="2"/>
  <c r="P8" i="2"/>
  <c r="P7" i="2"/>
  <c r="P6" i="2"/>
  <c r="K23" i="2"/>
  <c r="K22" i="2"/>
  <c r="K21" i="2"/>
  <c r="K20" i="2"/>
  <c r="K19" i="2"/>
  <c r="K18" i="2"/>
  <c r="K17" i="2"/>
  <c r="K16" i="2"/>
  <c r="K15" i="2"/>
  <c r="K12" i="2"/>
  <c r="K11" i="2"/>
  <c r="K10" i="2"/>
  <c r="K9" i="2"/>
  <c r="K8" i="2"/>
  <c r="K7" i="2"/>
  <c r="K6" i="2"/>
  <c r="O53" i="1"/>
  <c r="O54" i="1" s="1"/>
  <c r="G53" i="1"/>
  <c r="G54" i="1" s="1"/>
  <c r="O42" i="1"/>
  <c r="O43" i="1" s="1"/>
  <c r="G42" i="1"/>
  <c r="G43" i="1" s="1"/>
  <c r="G31" i="1"/>
  <c r="G32" i="1" s="1"/>
  <c r="N26" i="1"/>
  <c r="O26" i="1" s="1"/>
  <c r="O31" i="1" s="1"/>
  <c r="O32" i="1" s="1"/>
  <c r="O21" i="1"/>
  <c r="O22" i="1" s="1"/>
  <c r="G20" i="1"/>
  <c r="G21" i="1" s="1"/>
  <c r="O9" i="1"/>
  <c r="O10" i="1" s="1"/>
  <c r="F4" i="1"/>
  <c r="G4" i="1" s="1"/>
  <c r="G10" i="1" s="1"/>
  <c r="G11" i="1" s="1"/>
</calcChain>
</file>

<file path=xl/sharedStrings.xml><?xml version="1.0" encoding="utf-8"?>
<sst xmlns="http://schemas.openxmlformats.org/spreadsheetml/2006/main" count="3003" uniqueCount="198">
  <si>
    <t>WILBERT VARGAS</t>
  </si>
  <si>
    <t>TARDANZAS</t>
  </si>
  <si>
    <t>ANDRE DEL AGUILA</t>
  </si>
  <si>
    <t>hora entrada</t>
  </si>
  <si>
    <t>hora de almuerzo</t>
  </si>
  <si>
    <t>regreso almuerzo</t>
  </si>
  <si>
    <t>Hora de Salida</t>
  </si>
  <si>
    <t>Horas Laboradas</t>
  </si>
  <si>
    <t>VIERNES 29/12/23</t>
  </si>
  <si>
    <t>TOTAL</t>
  </si>
  <si>
    <t>DESCUENTO EN SOLES</t>
  </si>
  <si>
    <t>DIEGO DÍAZ</t>
  </si>
  <si>
    <t>LUIS VILA</t>
  </si>
  <si>
    <t>CARLOS LOCONI</t>
  </si>
  <si>
    <t>KEMY JOAN HINOSTROZA JORG</t>
  </si>
  <si>
    <t>SABADO 30/12/23</t>
  </si>
  <si>
    <t>GILBERTO FASABI</t>
  </si>
  <si>
    <t>JHON MONTALVAN</t>
  </si>
  <si>
    <t>RIVER RIVERA</t>
  </si>
  <si>
    <t>VITTO SEBASTIAN TORRES QUISPE</t>
  </si>
  <si>
    <t>NOMBRES</t>
  </si>
  <si>
    <t>WALTER FLORES</t>
  </si>
  <si>
    <t>LUIS REYES RAMOS</t>
  </si>
  <si>
    <t>JUBETZY JIMENEZ VILLAVERDE</t>
  </si>
  <si>
    <t>SAUL PAUCAR CRISPIN</t>
  </si>
  <si>
    <t>KEMY JOAN HINOSTROZA JORGE</t>
  </si>
  <si>
    <t>GABRIEL CHOQUE POCCO</t>
  </si>
  <si>
    <t>KRYSTEL SAMANEZ SOTO</t>
  </si>
  <si>
    <t>JAVIER ENRIQUE TRUJILLO CASTILLO</t>
  </si>
  <si>
    <t>BRYAN RICARDO RIOS CURMAYARI</t>
  </si>
  <si>
    <t>FERIADO</t>
  </si>
  <si>
    <t>VACACIONES</t>
  </si>
  <si>
    <t>LUNES 01/01/24</t>
  </si>
  <si>
    <t>MARTES 02/01/24</t>
  </si>
  <si>
    <t>MIERCOLES 03/01/24</t>
  </si>
  <si>
    <t>JUEVES 04/01/24</t>
  </si>
  <si>
    <t>VIERNES 05/01/24</t>
  </si>
  <si>
    <t>SABADO 06/01/24</t>
  </si>
  <si>
    <t>FALTA</t>
  </si>
  <si>
    <t>DESCANSO</t>
  </si>
  <si>
    <t>LUNES 08/01/24</t>
  </si>
  <si>
    <t>MARTES 09/01/24</t>
  </si>
  <si>
    <t>MIERCOLES 10/01/24</t>
  </si>
  <si>
    <t>JUEVES 11/01/24</t>
  </si>
  <si>
    <t>VIERNES 12/01/24</t>
  </si>
  <si>
    <t>SABADO 13/01/24</t>
  </si>
  <si>
    <t>LUNES 15/01/24</t>
  </si>
  <si>
    <t>MARTES 16/01/24</t>
  </si>
  <si>
    <t>MIERCOLES 17/01/24</t>
  </si>
  <si>
    <t>JUEVES 18/01/24</t>
  </si>
  <si>
    <t>VIERNES 19/01/24</t>
  </si>
  <si>
    <t>SABADO 20/01/24</t>
  </si>
  <si>
    <t>FALTÓ</t>
  </si>
  <si>
    <t>LUNES 22/01/24</t>
  </si>
  <si>
    <t>MARTES 23/01/24</t>
  </si>
  <si>
    <t>MIERCOLES 24/01/24</t>
  </si>
  <si>
    <t>JUEVES 25/01/24</t>
  </si>
  <si>
    <t>VIERNES 26/01/24</t>
  </si>
  <si>
    <t>SABADO 27/01/24</t>
  </si>
  <si>
    <t>LUNES 29/01/24</t>
  </si>
  <si>
    <t>MARTES 30/01/24</t>
  </si>
  <si>
    <t>MIERCOLES 31/01/24</t>
  </si>
  <si>
    <t>JUEVES 01/02/24</t>
  </si>
  <si>
    <t>VIERNES 02/02/24</t>
  </si>
  <si>
    <t>SABADO 03/02/24</t>
  </si>
  <si>
    <t>Hora entrada</t>
  </si>
  <si>
    <t>LUNES 05/02/24</t>
  </si>
  <si>
    <t>MARTES 06/02/24</t>
  </si>
  <si>
    <t>MIERCOLES 07/02/24</t>
  </si>
  <si>
    <t>JUEVES 08/02/25</t>
  </si>
  <si>
    <t>VIERNES 09/02/26</t>
  </si>
  <si>
    <t>SABADO 10/02/27</t>
  </si>
  <si>
    <t>SUSPENSIÓN</t>
  </si>
  <si>
    <t>LUNES 12/02/24</t>
  </si>
  <si>
    <t>MARTES 13/02/24</t>
  </si>
  <si>
    <t>MIERCOLES 14/02/24</t>
  </si>
  <si>
    <t>JUEVES 15/02/25</t>
  </si>
  <si>
    <t>VIERNES 16/02/26</t>
  </si>
  <si>
    <t>SABADO 17/02/27</t>
  </si>
  <si>
    <t>CUMPLEAÑOS</t>
  </si>
  <si>
    <t>YA NO LABORA</t>
  </si>
  <si>
    <t>SABADO 17/02/24</t>
  </si>
  <si>
    <t>LUNES 19/02/24</t>
  </si>
  <si>
    <t>MARTES 20/02/24</t>
  </si>
  <si>
    <t>MIERCOLES 21/02/24</t>
  </si>
  <si>
    <t>JUEVES 22/02/25</t>
  </si>
  <si>
    <t>VIERNES 23/02/26</t>
  </si>
  <si>
    <t>SABADO 24/02/24</t>
  </si>
  <si>
    <t>LUNES 26/02/24</t>
  </si>
  <si>
    <t>MARTES 27/02/24</t>
  </si>
  <si>
    <t>MIERCOLES 28/02/24</t>
  </si>
  <si>
    <t>JUEVES 29/02/25</t>
  </si>
  <si>
    <t>VIERNES 01/03/24</t>
  </si>
  <si>
    <t>SABADO 02/03/24</t>
  </si>
  <si>
    <t>LUNES 04/03/24</t>
  </si>
  <si>
    <t>MARTES 05/03/24</t>
  </si>
  <si>
    <t>MIERCOLES 06/03/24</t>
  </si>
  <si>
    <t>JUEVES 07/03/24</t>
  </si>
  <si>
    <t>VIERNES 08/03/24</t>
  </si>
  <si>
    <t>SABADO 09/03/24</t>
  </si>
  <si>
    <t>LUNES 11/03/24</t>
  </si>
  <si>
    <t>MARTES 12/03/24</t>
  </si>
  <si>
    <t>MIERCOLES 13/03/24</t>
  </si>
  <si>
    <t>JUEVES 14/03/24</t>
  </si>
  <si>
    <t>VIERNES 15/03/24</t>
  </si>
  <si>
    <t>JUEVES 29/02/24</t>
  </si>
  <si>
    <t>LUNES 18/03/24</t>
  </si>
  <si>
    <t>MARTES 19/03/24</t>
  </si>
  <si>
    <t>MIERCOLES 20/03/24</t>
  </si>
  <si>
    <t>JUEVES 21/03/24</t>
  </si>
  <si>
    <t>VIERNES 22/03/24</t>
  </si>
  <si>
    <t>SABADO 23/03/24</t>
  </si>
  <si>
    <t>LUNES 25/03/24</t>
  </si>
  <si>
    <t>MARTES 26/03/24</t>
  </si>
  <si>
    <t>MIERCOLES 27/03/24</t>
  </si>
  <si>
    <t>JUEVES 28/03/24</t>
  </si>
  <si>
    <t>VIERNES 29/03/24</t>
  </si>
  <si>
    <t>SABADO 30/03/24</t>
  </si>
  <si>
    <t>FALTÓ (NO SE APLICA)</t>
  </si>
  <si>
    <t>LUNES 01/04/24</t>
  </si>
  <si>
    <t>MARTES 02/04/24</t>
  </si>
  <si>
    <t>MIERCOLES 03/04/24</t>
  </si>
  <si>
    <t>JUEVES 04/04/24</t>
  </si>
  <si>
    <t>VIERNES 05/04/24</t>
  </si>
  <si>
    <t>SABADO 06/04/24</t>
  </si>
  <si>
    <t>MARETS 02/04/24</t>
  </si>
  <si>
    <t>LUNES 08/04/24</t>
  </si>
  <si>
    <t>MARTES 09/04/24</t>
  </si>
  <si>
    <t>MIERCOLES 10/04/24</t>
  </si>
  <si>
    <t>JUEVES 11/04/24</t>
  </si>
  <si>
    <t>VIERNES 12/04/24</t>
  </si>
  <si>
    <t>SABADO 13/04/24</t>
  </si>
  <si>
    <t>SANCION POR INCUMPLIMIENTO LABORAL</t>
  </si>
  <si>
    <t>DESCUENTO DOMINICAL</t>
  </si>
  <si>
    <t>DOMINICAL</t>
  </si>
  <si>
    <t>LUNES 15/04/24</t>
  </si>
  <si>
    <t>MARTES 16/04/24</t>
  </si>
  <si>
    <t>MIERCOLES 17/04/24</t>
  </si>
  <si>
    <t>JUEVES 18/04/24</t>
  </si>
  <si>
    <t>VIERNES 19/04/24</t>
  </si>
  <si>
    <t>SABADO 20/04/24</t>
  </si>
  <si>
    <t>NO TRABAJABA AUN</t>
  </si>
  <si>
    <t>LUNES 22/04/24</t>
  </si>
  <si>
    <t>MARTES 23/04/24</t>
  </si>
  <si>
    <t>MIERCOLES 24/04/24</t>
  </si>
  <si>
    <t>JUEVES 25/04/24</t>
  </si>
  <si>
    <t>VIERNES 26/04/24</t>
  </si>
  <si>
    <t>SABADO 27/04/24</t>
  </si>
  <si>
    <t>FALTÓ JUSTIFICADO (DENGUE)</t>
  </si>
  <si>
    <t>NO</t>
  </si>
  <si>
    <t>DOMINGO</t>
  </si>
  <si>
    <t>LUNES 29/04/24</t>
  </si>
  <si>
    <t>MARTES 30/04/24</t>
  </si>
  <si>
    <t xml:space="preserve">VACACIONES </t>
  </si>
  <si>
    <t>FALTÓ SIN JUSTIFICAR</t>
  </si>
  <si>
    <t>MIERCOLES 01/05/24</t>
  </si>
  <si>
    <t>JUEVES 02/05/24</t>
  </si>
  <si>
    <t>VIERNES 03/05/24</t>
  </si>
  <si>
    <t>SABADO 04/05/24</t>
  </si>
  <si>
    <t>JUNIOR ALEXANDER VARILLAS ARANDA</t>
  </si>
  <si>
    <t>FERDIADO</t>
  </si>
  <si>
    <t>FALTÓ JUSTIFICADO</t>
  </si>
  <si>
    <t>FALTÓ JUSTIFICADO (POR VER)</t>
  </si>
  <si>
    <t>LUNES 06/05/24</t>
  </si>
  <si>
    <t>MARTES 07/05/24</t>
  </si>
  <si>
    <t>MIERCOLES 08/05/24</t>
  </si>
  <si>
    <t>JUEVES 09/05/24</t>
  </si>
  <si>
    <t>VIERNES 10/05/24</t>
  </si>
  <si>
    <t>SABADO 11/05/24</t>
  </si>
  <si>
    <t>LUNES 13/05/24</t>
  </si>
  <si>
    <t>MARTES 14/05/24</t>
  </si>
  <si>
    <t>MIERCOLES 15/05/24</t>
  </si>
  <si>
    <t>JUEVES 16/05/24</t>
  </si>
  <si>
    <t>VIERNES 17/05/24</t>
  </si>
  <si>
    <t>SABADO 18/05/24</t>
  </si>
  <si>
    <t>FALTÓ (JUSTIFICÓ)</t>
  </si>
  <si>
    <t>LUNES 20/05/24</t>
  </si>
  <si>
    <t>MARTES 21/05/24</t>
  </si>
  <si>
    <t>MIERCOLES 22/05/24</t>
  </si>
  <si>
    <t>JUEVES 23/05/24</t>
  </si>
  <si>
    <t>VIERNES 24/05/24</t>
  </si>
  <si>
    <t>SABADO 25/05/24</t>
  </si>
  <si>
    <t>DOMINICAL (NO APLICA)</t>
  </si>
  <si>
    <t xml:space="preserve">GABRIEL CHOQUE POCCO </t>
  </si>
  <si>
    <t xml:space="preserve">JUNIOR ALEXANDER </t>
  </si>
  <si>
    <t>LUNES 27/05/24</t>
  </si>
  <si>
    <t>MARTES 28/05/24</t>
  </si>
  <si>
    <t>MIERCOLES 29/05/24</t>
  </si>
  <si>
    <t>JUEVES 30/05/24</t>
  </si>
  <si>
    <t>VIERNES 31/05/24</t>
  </si>
  <si>
    <t>MARTES 07/06/24</t>
  </si>
  <si>
    <t>VIERNES 10/06/24</t>
  </si>
  <si>
    <t>SABADO 01/06/24</t>
  </si>
  <si>
    <t>LUNES 03/06/24</t>
  </si>
  <si>
    <t>MARTES 04/06/24</t>
  </si>
  <si>
    <t>MIERCOLES 05/06/24</t>
  </si>
  <si>
    <t>JUEVES 06/06/24</t>
  </si>
  <si>
    <t>SABADO 08/06/24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</si>
</sst>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&quot;* #,##0.00_ ;_ &quot;S/&quot;* \-#,##0.00_ ;_ &quot;S/&quot;* &quot;-&quot;??_ ;_ @_ "/>
    <numFmt numFmtId="165" formatCode="[$-280A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</fills>
  <borders count="7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horizontal="left" vertical="center"/>
    </xf>
    <xf numFmtId="165" fontId="0" fillId="0" borderId="10" xfId="0" applyNumberForma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3" borderId="12" xfId="0" quotePrefix="1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2" fontId="0" fillId="3" borderId="11" xfId="0" quotePrefix="1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165" fontId="0" fillId="0" borderId="18" xfId="0" applyNumberForma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3" borderId="19" xfId="0" quotePrefix="1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2" fontId="0" fillId="3" borderId="21" xfId="0" quotePrefix="1" applyNumberForma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164" fontId="7" fillId="0" borderId="2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1" applyFont="1" applyBorder="1" applyAlignment="1">
      <alignment horizontal="center" vertical="center"/>
    </xf>
    <xf numFmtId="0" fontId="3" fillId="0" borderId="30" xfId="0" applyFont="1" applyBorder="1" applyAlignment="1">
      <alignment horizontal="left"/>
    </xf>
    <xf numFmtId="165" fontId="0" fillId="0" borderId="3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left"/>
    </xf>
    <xf numFmtId="165" fontId="0" fillId="0" borderId="3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2" fontId="0" fillId="0" borderId="11" xfId="0" applyNumberForma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2" fontId="0" fillId="3" borderId="38" xfId="0" quotePrefix="1" applyNumberFormat="1" applyFill="1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 vertical="center"/>
    </xf>
    <xf numFmtId="2" fontId="0" fillId="3" borderId="40" xfId="0" quotePrefix="1" applyNumberForma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5" borderId="43" xfId="0" applyNumberFormat="1" applyFont="1" applyFill="1" applyBorder="1" applyAlignment="1">
      <alignment horizontal="center" vertical="center" wrapText="1"/>
    </xf>
    <xf numFmtId="14" fontId="3" fillId="5" borderId="44" xfId="0" applyNumberFormat="1" applyFont="1" applyFill="1" applyBorder="1" applyAlignment="1">
      <alignment horizontal="center" vertical="center" wrapText="1"/>
    </xf>
    <xf numFmtId="14" fontId="3" fillId="5" borderId="45" xfId="0" applyNumberFormat="1" applyFont="1" applyFill="1" applyBorder="1" applyAlignment="1">
      <alignment horizontal="center" vertical="center" wrapText="1"/>
    </xf>
    <xf numFmtId="14" fontId="3" fillId="5" borderId="22" xfId="0" applyNumberFormat="1" applyFont="1" applyFill="1" applyBorder="1" applyAlignment="1">
      <alignment horizontal="center" wrapText="1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14" fontId="3" fillId="5" borderId="10" xfId="0" applyNumberFormat="1" applyFont="1" applyFill="1" applyBorder="1" applyAlignment="1">
      <alignment horizontal="center" vertical="center" wrapText="1"/>
    </xf>
    <xf numFmtId="14" fontId="3" fillId="5" borderId="31" xfId="0" applyNumberFormat="1" applyFont="1" applyFill="1" applyBorder="1" applyAlignment="1">
      <alignment horizontal="center" vertical="center" wrapText="1"/>
    </xf>
    <xf numFmtId="14" fontId="3" fillId="5" borderId="50" xfId="0" applyNumberFormat="1" applyFont="1" applyFill="1" applyBorder="1" applyAlignment="1">
      <alignment horizontal="center" wrapText="1"/>
    </xf>
    <xf numFmtId="14" fontId="3" fillId="5" borderId="14" xfId="0" applyNumberFormat="1" applyFont="1" applyFill="1" applyBorder="1" applyAlignment="1">
      <alignment horizontal="center" vertical="center" wrapText="1"/>
    </xf>
    <xf numFmtId="14" fontId="3" fillId="5" borderId="51" xfId="0" applyNumberFormat="1" applyFont="1" applyFill="1" applyBorder="1" applyAlignment="1">
      <alignment horizontal="center" wrapText="1"/>
    </xf>
    <xf numFmtId="14" fontId="3" fillId="5" borderId="13" xfId="0" applyNumberFormat="1" applyFont="1" applyFill="1" applyBorder="1" applyAlignment="1">
      <alignment horizontal="center" wrapText="1"/>
    </xf>
    <xf numFmtId="2" fontId="0" fillId="6" borderId="12" xfId="0" quotePrefix="1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2" fontId="0" fillId="6" borderId="38" xfId="0" quotePrefix="1" applyNumberFormat="1" applyFill="1" applyBorder="1" applyAlignment="1">
      <alignment horizontal="center" vertical="center"/>
    </xf>
    <xf numFmtId="2" fontId="0" fillId="6" borderId="40" xfId="0" quotePrefix="1" applyNumberFormat="1" applyFill="1" applyBorder="1" applyAlignment="1">
      <alignment horizontal="center" vertical="center"/>
    </xf>
    <xf numFmtId="2" fontId="0" fillId="8" borderId="38" xfId="0" quotePrefix="1" applyNumberFormat="1" applyFill="1" applyBorder="1" applyAlignment="1">
      <alignment horizontal="center" vertical="center"/>
    </xf>
    <xf numFmtId="14" fontId="3" fillId="5" borderId="6" xfId="0" applyNumberFormat="1" applyFont="1" applyFill="1" applyBorder="1" applyAlignment="1">
      <alignment horizontal="center" vertical="center" wrapText="1"/>
    </xf>
    <xf numFmtId="14" fontId="3" fillId="5" borderId="52" xfId="0" applyNumberFormat="1" applyFont="1" applyFill="1" applyBorder="1" applyAlignment="1">
      <alignment horizontal="center" wrapText="1"/>
    </xf>
    <xf numFmtId="165" fontId="0" fillId="0" borderId="53" xfId="0" applyNumberFormat="1" applyBorder="1" applyAlignment="1">
      <alignment horizontal="center" vertical="center"/>
    </xf>
    <xf numFmtId="165" fontId="5" fillId="0" borderId="54" xfId="0" applyNumberFormat="1" applyFon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2" fontId="0" fillId="6" borderId="55" xfId="0" quotePrefix="1" applyNumberFormat="1" applyFill="1" applyBorder="1" applyAlignment="1">
      <alignment horizontal="center" vertical="center"/>
    </xf>
    <xf numFmtId="2" fontId="0" fillId="6" borderId="56" xfId="0" quotePrefix="1" applyNumberFormat="1" applyFill="1" applyBorder="1" applyAlignment="1">
      <alignment horizontal="center" vertical="center"/>
    </xf>
    <xf numFmtId="2" fontId="0" fillId="3" borderId="56" xfId="0" quotePrefix="1" applyNumberFormat="1" applyFill="1" applyBorder="1" applyAlignment="1">
      <alignment horizontal="center" vertical="center"/>
    </xf>
    <xf numFmtId="2" fontId="0" fillId="6" borderId="16" xfId="0" quotePrefix="1" applyNumberFormat="1" applyFill="1" applyBorder="1" applyAlignment="1">
      <alignment horizontal="center" vertical="center"/>
    </xf>
    <xf numFmtId="2" fontId="0" fillId="9" borderId="38" xfId="0" quotePrefix="1" applyNumberFormat="1" applyFill="1" applyBorder="1" applyAlignment="1">
      <alignment horizontal="center" vertical="center"/>
    </xf>
    <xf numFmtId="2" fontId="0" fillId="9" borderId="12" xfId="0" quotePrefix="1" applyNumberFormat="1" applyFill="1" applyBorder="1" applyAlignment="1">
      <alignment horizontal="center" vertical="center"/>
    </xf>
    <xf numFmtId="14" fontId="3" fillId="5" borderId="57" xfId="0" applyNumberFormat="1" applyFont="1" applyFill="1" applyBorder="1" applyAlignment="1">
      <alignment horizontal="center" wrapText="1"/>
    </xf>
    <xf numFmtId="14" fontId="12" fillId="10" borderId="31" xfId="0" applyNumberFormat="1" applyFont="1" applyFill="1" applyBorder="1" applyAlignment="1">
      <alignment horizontal="center" vertical="center" wrapText="1"/>
    </xf>
    <xf numFmtId="14" fontId="12" fillId="10" borderId="13" xfId="0" applyNumberFormat="1" applyFont="1" applyFill="1" applyBorder="1" applyAlignment="1">
      <alignment horizontal="center" wrapText="1"/>
    </xf>
    <xf numFmtId="2" fontId="13" fillId="10" borderId="12" xfId="0" quotePrefix="1" applyNumberFormat="1" applyFont="1" applyFill="1" applyBorder="1" applyAlignment="1">
      <alignment horizontal="center" vertical="center"/>
    </xf>
    <xf numFmtId="0" fontId="13" fillId="10" borderId="46" xfId="0" applyFont="1" applyFill="1" applyBorder="1" applyAlignment="1">
      <alignment vertical="center"/>
    </xf>
    <xf numFmtId="0" fontId="13" fillId="10" borderId="47" xfId="0" applyFont="1" applyFill="1" applyBorder="1" applyAlignment="1">
      <alignment vertical="center"/>
    </xf>
    <xf numFmtId="0" fontId="13" fillId="10" borderId="0" xfId="0" applyFont="1" applyFill="1"/>
    <xf numFmtId="14" fontId="12" fillId="10" borderId="10" xfId="0" applyNumberFormat="1" applyFont="1" applyFill="1" applyBorder="1" applyAlignment="1">
      <alignment horizontal="center" vertical="center" wrapText="1"/>
    </xf>
    <xf numFmtId="14" fontId="12" fillId="10" borderId="51" xfId="0" applyNumberFormat="1" applyFont="1" applyFill="1" applyBorder="1" applyAlignment="1">
      <alignment horizontal="center" wrapText="1"/>
    </xf>
    <xf numFmtId="14" fontId="12" fillId="10" borderId="6" xfId="0" applyNumberFormat="1" applyFont="1" applyFill="1" applyBorder="1" applyAlignment="1">
      <alignment horizontal="center" vertical="center" wrapText="1"/>
    </xf>
    <xf numFmtId="14" fontId="12" fillId="10" borderId="52" xfId="0" applyNumberFormat="1" applyFont="1" applyFill="1" applyBorder="1" applyAlignment="1">
      <alignment horizontal="center" wrapText="1"/>
    </xf>
    <xf numFmtId="165" fontId="0" fillId="0" borderId="58" xfId="0" applyNumberFormat="1" applyBorder="1" applyAlignment="1">
      <alignment horizontal="center" vertical="center"/>
    </xf>
    <xf numFmtId="2" fontId="13" fillId="10" borderId="37" xfId="0" quotePrefix="1" applyNumberFormat="1" applyFont="1" applyFill="1" applyBorder="1" applyAlignment="1">
      <alignment horizontal="center" vertical="center"/>
    </xf>
    <xf numFmtId="2" fontId="13" fillId="10" borderId="22" xfId="0" quotePrefix="1" applyNumberFormat="1" applyFont="1" applyFill="1" applyBorder="1" applyAlignment="1">
      <alignment horizontal="center" vertical="center"/>
    </xf>
    <xf numFmtId="2" fontId="13" fillId="3" borderId="12" xfId="0" quotePrefix="1" applyNumberFormat="1" applyFont="1" applyFill="1" applyBorder="1" applyAlignment="1">
      <alignment horizontal="center" vertical="center"/>
    </xf>
    <xf numFmtId="2" fontId="13" fillId="8" borderId="12" xfId="0" quotePrefix="1" applyNumberFormat="1" applyFont="1" applyFill="1" applyBorder="1" applyAlignment="1">
      <alignment horizontal="center" vertical="center"/>
    </xf>
    <xf numFmtId="2" fontId="13" fillId="8" borderId="59" xfId="0" quotePrefix="1" applyNumberFormat="1" applyFont="1" applyFill="1" applyBorder="1" applyAlignment="1">
      <alignment horizontal="center" vertical="center"/>
    </xf>
    <xf numFmtId="2" fontId="13" fillId="3" borderId="37" xfId="0" quotePrefix="1" applyNumberFormat="1" applyFont="1" applyFill="1" applyBorder="1" applyAlignment="1">
      <alignment horizontal="center" vertical="center"/>
    </xf>
    <xf numFmtId="2" fontId="13" fillId="8" borderId="37" xfId="0" quotePrefix="1" applyNumberFormat="1" applyFont="1" applyFill="1" applyBorder="1" applyAlignment="1">
      <alignment horizontal="center" vertical="center"/>
    </xf>
    <xf numFmtId="2" fontId="13" fillId="10" borderId="55" xfId="0" quotePrefix="1" applyNumberFormat="1" applyFont="1" applyFill="1" applyBorder="1" applyAlignment="1">
      <alignment horizontal="center" vertical="center"/>
    </xf>
    <xf numFmtId="2" fontId="13" fillId="10" borderId="16" xfId="0" quotePrefix="1" applyNumberFormat="1" applyFont="1" applyFill="1" applyBorder="1" applyAlignment="1">
      <alignment horizontal="center" vertical="center"/>
    </xf>
    <xf numFmtId="2" fontId="13" fillId="10" borderId="20" xfId="0" quotePrefix="1" applyNumberFormat="1" applyFont="1" applyFill="1" applyBorder="1" applyAlignment="1">
      <alignment horizontal="center" vertical="center"/>
    </xf>
    <xf numFmtId="2" fontId="13" fillId="8" borderId="16" xfId="0" quotePrefix="1" applyNumberFormat="1" applyFont="1" applyFill="1" applyBorder="1" applyAlignment="1">
      <alignment horizontal="center" vertical="center"/>
    </xf>
    <xf numFmtId="2" fontId="13" fillId="3" borderId="16" xfId="0" quotePrefix="1" applyNumberFormat="1" applyFont="1" applyFill="1" applyBorder="1" applyAlignment="1">
      <alignment horizontal="center" vertical="center"/>
    </xf>
    <xf numFmtId="2" fontId="13" fillId="11" borderId="16" xfId="0" quotePrefix="1" applyNumberFormat="1" applyFont="1" applyFill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13" fillId="10" borderId="38" xfId="0" quotePrefix="1" applyNumberFormat="1" applyFont="1" applyFill="1" applyBorder="1" applyAlignment="1">
      <alignment horizontal="center" vertical="center"/>
    </xf>
    <xf numFmtId="14" fontId="12" fillId="10" borderId="63" xfId="0" applyNumberFormat="1" applyFont="1" applyFill="1" applyBorder="1" applyAlignment="1">
      <alignment horizontal="center" vertical="center" wrapText="1"/>
    </xf>
    <xf numFmtId="14" fontId="12" fillId="10" borderId="26" xfId="0" applyNumberFormat="1" applyFont="1" applyFill="1" applyBorder="1" applyAlignment="1">
      <alignment horizontal="center" wrapText="1"/>
    </xf>
    <xf numFmtId="14" fontId="12" fillId="10" borderId="64" xfId="0" applyNumberFormat="1" applyFont="1" applyFill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/>
    </xf>
    <xf numFmtId="2" fontId="0" fillId="3" borderId="59" xfId="0" quotePrefix="1" applyNumberFormat="1" applyFill="1" applyBorder="1" applyAlignment="1">
      <alignment horizontal="center" vertical="center"/>
    </xf>
    <xf numFmtId="2" fontId="13" fillId="3" borderId="9" xfId="0" quotePrefix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5" fontId="0" fillId="0" borderId="2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3" fillId="10" borderId="11" xfId="0" quotePrefix="1" applyNumberFormat="1" applyFont="1" applyFill="1" applyBorder="1" applyAlignment="1">
      <alignment horizontal="center" vertical="center"/>
    </xf>
    <xf numFmtId="2" fontId="13" fillId="8" borderId="11" xfId="0" quotePrefix="1" applyNumberFormat="1" applyFont="1" applyFill="1" applyBorder="1" applyAlignment="1">
      <alignment horizontal="center" vertical="center"/>
    </xf>
    <xf numFmtId="2" fontId="13" fillId="3" borderId="11" xfId="0" quotePrefix="1" applyNumberFormat="1" applyFont="1" applyFill="1" applyBorder="1" applyAlignment="1">
      <alignment horizontal="center" vertical="center"/>
    </xf>
    <xf numFmtId="2" fontId="13" fillId="10" borderId="58" xfId="0" quotePrefix="1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left" vertical="center"/>
    </xf>
    <xf numFmtId="2" fontId="13" fillId="10" borderId="15" xfId="0" quotePrefix="1" applyNumberFormat="1" applyFont="1" applyFill="1" applyBorder="1" applyAlignment="1">
      <alignment horizontal="center" vertical="center"/>
    </xf>
    <xf numFmtId="14" fontId="12" fillId="10" borderId="24" xfId="0" applyNumberFormat="1" applyFont="1" applyFill="1" applyBorder="1" applyAlignment="1">
      <alignment horizontal="center" wrapText="1"/>
    </xf>
    <xf numFmtId="14" fontId="12" fillId="10" borderId="14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2" fontId="13" fillId="3" borderId="55" xfId="0" quotePrefix="1" applyNumberFormat="1" applyFont="1" applyFill="1" applyBorder="1" applyAlignment="1">
      <alignment horizontal="center" vertical="center"/>
    </xf>
    <xf numFmtId="16" fontId="3" fillId="0" borderId="9" xfId="0" applyNumberFormat="1" applyFont="1" applyBorder="1" applyAlignment="1">
      <alignment horizontal="left" vertical="center"/>
    </xf>
    <xf numFmtId="2" fontId="13" fillId="9" borderId="16" xfId="0" quotePrefix="1" applyNumberFormat="1" applyFont="1" applyFill="1" applyBorder="1" applyAlignment="1">
      <alignment horizontal="center" vertical="center"/>
    </xf>
    <xf numFmtId="2" fontId="13" fillId="3" borderId="20" xfId="0" quotePrefix="1" applyNumberFormat="1" applyFont="1" applyFill="1" applyBorder="1" applyAlignment="1">
      <alignment horizontal="center" vertical="center"/>
    </xf>
    <xf numFmtId="165" fontId="0" fillId="0" borderId="68" xfId="0" applyNumberFormat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2" fontId="0" fillId="11" borderId="13" xfId="0" applyNumberFormat="1" applyFill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2" fontId="13" fillId="9" borderId="11" xfId="0" quotePrefix="1" applyNumberFormat="1" applyFont="1" applyFill="1" applyBorder="1" applyAlignment="1">
      <alignment horizontal="center" vertical="center"/>
    </xf>
    <xf numFmtId="165" fontId="2" fillId="7" borderId="47" xfId="0" applyNumberFormat="1" applyFont="1" applyFill="1" applyBorder="1" applyAlignment="1">
      <alignment horizontal="center" vertical="center"/>
    </xf>
    <xf numFmtId="165" fontId="2" fillId="7" borderId="51" xfId="0" applyNumberFormat="1" applyFont="1" applyFill="1" applyBorder="1" applyAlignment="1">
      <alignment horizontal="center" vertical="center"/>
    </xf>
    <xf numFmtId="165" fontId="2" fillId="7" borderId="30" xfId="0" applyNumberFormat="1" applyFont="1" applyFill="1" applyBorder="1" applyAlignment="1">
      <alignment horizontal="center" vertical="center"/>
    </xf>
    <xf numFmtId="165" fontId="2" fillId="7" borderId="13" xfId="0" applyNumberFormat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4" borderId="2" xfId="0" applyNumberFormat="1" applyFont="1" applyFill="1" applyBorder="1" applyAlignment="1">
      <alignment horizontal="center"/>
    </xf>
    <xf numFmtId="14" fontId="9" fillId="4" borderId="25" xfId="0" applyNumberFormat="1" applyFont="1" applyFill="1" applyBorder="1" applyAlignment="1">
      <alignment horizontal="center"/>
    </xf>
    <xf numFmtId="14" fontId="9" fillId="4" borderId="41" xfId="0" applyNumberFormat="1" applyFont="1" applyFill="1" applyBorder="1" applyAlignment="1">
      <alignment horizontal="center"/>
    </xf>
    <xf numFmtId="14" fontId="9" fillId="4" borderId="27" xfId="0" applyNumberFormat="1" applyFont="1" applyFill="1" applyBorder="1" applyAlignment="1">
      <alignment horizontal="center"/>
    </xf>
    <xf numFmtId="14" fontId="9" fillId="4" borderId="28" xfId="0" applyNumberFormat="1" applyFont="1" applyFill="1" applyBorder="1" applyAlignment="1">
      <alignment horizontal="center"/>
    </xf>
    <xf numFmtId="14" fontId="9" fillId="4" borderId="49" xfId="0" applyNumberFormat="1" applyFont="1" applyFill="1" applyBorder="1" applyAlignment="1">
      <alignment horizontal="center"/>
    </xf>
    <xf numFmtId="165" fontId="10" fillId="9" borderId="47" xfId="0" applyNumberFormat="1" applyFont="1" applyFill="1" applyBorder="1" applyAlignment="1">
      <alignment horizontal="center" vertical="center"/>
    </xf>
    <xf numFmtId="165" fontId="10" fillId="9" borderId="51" xfId="0" applyNumberFormat="1" applyFont="1" applyFill="1" applyBorder="1" applyAlignment="1">
      <alignment horizontal="center" vertical="center"/>
    </xf>
    <xf numFmtId="165" fontId="10" fillId="9" borderId="50" xfId="0" applyNumberFormat="1" applyFont="1" applyFill="1" applyBorder="1" applyAlignment="1">
      <alignment horizontal="center" vertical="center"/>
    </xf>
    <xf numFmtId="165" fontId="2" fillId="7" borderId="50" xfId="0" applyNumberFormat="1" applyFont="1" applyFill="1" applyBorder="1" applyAlignment="1">
      <alignment horizontal="center" vertical="center"/>
    </xf>
    <xf numFmtId="14" fontId="9" fillId="4" borderId="26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4" fillId="2" borderId="27" xfId="0" applyNumberFormat="1" applyFont="1" applyFill="1" applyBorder="1" applyAlignment="1">
      <alignment horizontal="center"/>
    </xf>
    <xf numFmtId="14" fontId="4" fillId="2" borderId="28" xfId="0" applyNumberFormat="1" applyFont="1" applyFill="1" applyBorder="1" applyAlignment="1">
      <alignment horizontal="center"/>
    </xf>
    <xf numFmtId="14" fontId="4" fillId="2" borderId="29" xfId="0" applyNumberFormat="1" applyFont="1" applyFill="1" applyBorder="1" applyAlignment="1">
      <alignment horizontal="center"/>
    </xf>
    <xf numFmtId="14" fontId="4" fillId="2" borderId="36" xfId="0" applyNumberFormat="1" applyFont="1" applyFill="1" applyBorder="1" applyAlignment="1">
      <alignment horizontal="center"/>
    </xf>
    <xf numFmtId="14" fontId="4" fillId="2" borderId="24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165" fontId="10" fillId="9" borderId="11" xfId="0" applyNumberFormat="1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14" fontId="11" fillId="10" borderId="61" xfId="0" applyNumberFormat="1" applyFont="1" applyFill="1" applyBorder="1" applyAlignment="1">
      <alignment horizontal="center"/>
    </xf>
    <xf numFmtId="14" fontId="11" fillId="10" borderId="28" xfId="0" applyNumberFormat="1" applyFont="1" applyFill="1" applyBorder="1" applyAlignment="1">
      <alignment horizontal="center"/>
    </xf>
    <xf numFmtId="14" fontId="11" fillId="10" borderId="62" xfId="0" applyNumberFormat="1" applyFont="1" applyFill="1" applyBorder="1" applyAlignment="1">
      <alignment horizontal="center"/>
    </xf>
    <xf numFmtId="14" fontId="11" fillId="10" borderId="1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60" xfId="0" applyNumberFormat="1" applyFont="1" applyFill="1" applyBorder="1" applyAlignment="1">
      <alignment horizontal="center"/>
    </xf>
    <xf numFmtId="14" fontId="11" fillId="10" borderId="27" xfId="0" applyNumberFormat="1" applyFont="1" applyFill="1" applyBorder="1" applyAlignment="1">
      <alignment horizontal="center"/>
    </xf>
    <xf numFmtId="14" fontId="11" fillId="10" borderId="49" xfId="0" applyNumberFormat="1" applyFont="1" applyFill="1" applyBorder="1" applyAlignment="1">
      <alignment horizontal="center"/>
    </xf>
    <xf numFmtId="14" fontId="11" fillId="10" borderId="36" xfId="0" applyNumberFormat="1" applyFont="1" applyFill="1" applyBorder="1" applyAlignment="1">
      <alignment horizontal="center"/>
    </xf>
    <xf numFmtId="14" fontId="11" fillId="10" borderId="29" xfId="0" applyNumberFormat="1" applyFont="1" applyFill="1" applyBorder="1" applyAlignment="1">
      <alignment horizontal="center"/>
    </xf>
    <xf numFmtId="14" fontId="11" fillId="10" borderId="24" xfId="0" applyNumberFormat="1" applyFont="1" applyFill="1" applyBorder="1" applyAlignment="1">
      <alignment horizontal="center"/>
    </xf>
    <xf numFmtId="165" fontId="16" fillId="0" borderId="11" xfId="0" applyNumberFormat="1" applyFont="1" applyBorder="1" applyAlignment="1">
      <alignment horizontal="center" vertical="center"/>
    </xf>
    <xf numFmtId="165" fontId="15" fillId="7" borderId="58" xfId="0" applyNumberFormat="1" applyFont="1" applyFill="1" applyBorder="1" applyAlignment="1">
      <alignment horizontal="center" vertical="center"/>
    </xf>
    <xf numFmtId="165" fontId="15" fillId="7" borderId="51" xfId="0" applyNumberFormat="1" applyFont="1" applyFill="1" applyBorder="1" applyAlignment="1">
      <alignment horizontal="center" vertical="center"/>
    </xf>
    <xf numFmtId="165" fontId="15" fillId="7" borderId="14" xfId="0" applyNumberFormat="1" applyFont="1" applyFill="1" applyBorder="1" applyAlignment="1">
      <alignment horizontal="center" vertical="center"/>
    </xf>
    <xf numFmtId="165" fontId="3" fillId="0" borderId="67" xfId="0" applyNumberFormat="1" applyFont="1" applyBorder="1" applyAlignment="1">
      <alignment horizontal="center" vertical="center"/>
    </xf>
    <xf numFmtId="165" fontId="3" fillId="0" borderId="68" xfId="0" applyNumberFormat="1" applyFont="1" applyBorder="1" applyAlignment="1">
      <alignment horizontal="center" vertical="center"/>
    </xf>
    <xf numFmtId="165" fontId="17" fillId="9" borderId="11" xfId="0" applyNumberFormat="1" applyFont="1" applyFill="1" applyBorder="1" applyAlignment="1">
      <alignment horizontal="center" vertical="center"/>
    </xf>
    <xf numFmtId="0" fontId="14" fillId="10" borderId="65" xfId="0" applyFont="1" applyFill="1" applyBorder="1" applyAlignment="1">
      <alignment horizontal="center" vertical="center"/>
    </xf>
    <xf numFmtId="0" fontId="14" fillId="10" borderId="66" xfId="0" applyFont="1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E109"/>
  <sheetViews>
    <sheetView topLeftCell="A70" zoomScale="124" zoomScaleNormal="124" workbookViewId="0">
      <pane xSplit="1" topLeftCell="I1" activePane="topRight" state="frozen"/>
      <selection activeCell="A19" sqref="A19"/>
      <selection pane="topRight" activeCell="A81" sqref="A81:XFD81"/>
    </sheetView>
  </sheetViews>
  <sheetFormatPr baseColWidth="10" defaultRowHeight="15" x14ac:dyDescent="0.25"/>
  <cols>
    <col min="1" max="1" width="22.28515625" customWidth="1"/>
    <col min="2" max="2" width="12.7109375" customWidth="1"/>
    <col min="3" max="3" width="13.5703125" customWidth="1"/>
    <col min="4" max="4" width="14.28515625" customWidth="1"/>
    <col min="5" max="5" width="13.85546875" customWidth="1"/>
    <col min="6" max="6" width="12.140625" customWidth="1"/>
    <col min="7" max="7" width="12.28515625" customWidth="1"/>
    <col min="8" max="8" width="14.85546875" customWidth="1"/>
    <col min="9" max="9" width="13.5703125" customWidth="1"/>
    <col min="10" max="10" width="12.5703125" customWidth="1"/>
    <col min="11" max="11" width="12.42578125" customWidth="1"/>
    <col min="12" max="12" width="13.140625" customWidth="1"/>
    <col min="13" max="13" width="13.85546875" customWidth="1"/>
    <col min="14" max="14" width="13.42578125" customWidth="1"/>
    <col min="15" max="15" width="12.85546875" customWidth="1"/>
    <col min="16" max="16" width="12.42578125" customWidth="1"/>
    <col min="17" max="17" width="13.7109375" customWidth="1"/>
    <col min="18" max="18" width="14.28515625" customWidth="1"/>
    <col min="19" max="19" width="12.7109375" customWidth="1"/>
    <col min="20" max="20" width="13.140625" bestFit="1" customWidth="1"/>
    <col min="21" max="21" width="14.140625" customWidth="1"/>
    <col min="22" max="22" width="13.7109375" customWidth="1"/>
    <col min="23" max="23" width="14.5703125" customWidth="1"/>
    <col min="24" max="24" width="15" customWidth="1"/>
    <col min="25" max="25" width="13" bestFit="1" customWidth="1"/>
    <col min="26" max="26" width="12.140625" customWidth="1"/>
    <col min="27" max="27" width="13.5703125" customWidth="1"/>
    <col min="28" max="28" width="15.28515625" customWidth="1"/>
    <col min="29" max="29" width="15.140625" customWidth="1"/>
    <col min="30" max="30" width="13.85546875" customWidth="1"/>
    <col min="31" max="31" width="13.140625" customWidth="1"/>
    <col min="32" max="32" width="14.28515625" customWidth="1"/>
    <col min="33" max="33" width="14.7109375" customWidth="1"/>
    <col min="34" max="34" width="14.140625" customWidth="1"/>
    <col min="35" max="35" width="13.85546875" customWidth="1"/>
    <col min="36" max="36" width="14.140625" customWidth="1"/>
  </cols>
  <sheetData>
    <row r="3" spans="1:31" ht="15.75" thickBot="1" x14ac:dyDescent="0.3"/>
    <row r="4" spans="1:31" ht="25.15" customHeight="1" thickTop="1" thickBot="1" x14ac:dyDescent="0.45">
      <c r="A4" s="141" t="s">
        <v>20</v>
      </c>
      <c r="B4" s="143" t="s">
        <v>32</v>
      </c>
      <c r="C4" s="144"/>
      <c r="D4" s="144"/>
      <c r="E4" s="144"/>
      <c r="F4" s="144"/>
      <c r="G4" s="145" t="s">
        <v>33</v>
      </c>
      <c r="H4" s="146"/>
      <c r="I4" s="146"/>
      <c r="J4" s="146"/>
      <c r="K4" s="154"/>
      <c r="L4" s="144" t="s">
        <v>34</v>
      </c>
      <c r="M4" s="144"/>
      <c r="N4" s="144"/>
      <c r="O4" s="144"/>
      <c r="P4" s="144"/>
      <c r="Q4" s="147" t="s">
        <v>35</v>
      </c>
      <c r="R4" s="148"/>
      <c r="S4" s="148"/>
      <c r="T4" s="148"/>
      <c r="U4" s="149"/>
      <c r="V4" s="143" t="s">
        <v>36</v>
      </c>
      <c r="W4" s="144"/>
      <c r="X4" s="144"/>
      <c r="Y4" s="144"/>
      <c r="Z4" s="144"/>
      <c r="AA4" s="147" t="s">
        <v>37</v>
      </c>
      <c r="AB4" s="148"/>
      <c r="AC4" s="148"/>
      <c r="AD4" s="148"/>
      <c r="AE4" s="149"/>
    </row>
    <row r="5" spans="1:31" ht="31.5" customHeight="1" thickBot="1" x14ac:dyDescent="0.3">
      <c r="A5" s="142"/>
      <c r="B5" s="55" t="s">
        <v>3</v>
      </c>
      <c r="C5" s="56" t="s">
        <v>4</v>
      </c>
      <c r="D5" s="56" t="s">
        <v>5</v>
      </c>
      <c r="E5" s="56" t="s">
        <v>6</v>
      </c>
      <c r="F5" s="57" t="s">
        <v>7</v>
      </c>
      <c r="G5" s="49" t="s">
        <v>3</v>
      </c>
      <c r="H5" s="50" t="s">
        <v>4</v>
      </c>
      <c r="I5" s="50" t="s">
        <v>5</v>
      </c>
      <c r="J5" s="51" t="s">
        <v>6</v>
      </c>
      <c r="K5" s="52" t="s">
        <v>7</v>
      </c>
      <c r="L5" s="58" t="s">
        <v>3</v>
      </c>
      <c r="M5" s="56" t="s">
        <v>4</v>
      </c>
      <c r="N5" s="56" t="s">
        <v>5</v>
      </c>
      <c r="O5" s="56" t="s">
        <v>6</v>
      </c>
      <c r="P5" s="59" t="s">
        <v>7</v>
      </c>
      <c r="Q5" s="56" t="s">
        <v>3</v>
      </c>
      <c r="R5" s="56" t="s">
        <v>4</v>
      </c>
      <c r="S5" s="56" t="s">
        <v>5</v>
      </c>
      <c r="T5" s="56" t="s">
        <v>6</v>
      </c>
      <c r="U5" s="60" t="s">
        <v>7</v>
      </c>
      <c r="V5" s="55" t="s">
        <v>3</v>
      </c>
      <c r="W5" s="56" t="s">
        <v>4</v>
      </c>
      <c r="X5" s="56" t="s">
        <v>5</v>
      </c>
      <c r="Y5" s="56" t="s">
        <v>6</v>
      </c>
      <c r="Z5" s="59" t="s">
        <v>7</v>
      </c>
      <c r="AA5" s="56" t="s">
        <v>3</v>
      </c>
      <c r="AB5" s="56" t="s">
        <v>4</v>
      </c>
      <c r="AC5" s="56" t="s">
        <v>5</v>
      </c>
      <c r="AD5" s="56" t="s">
        <v>6</v>
      </c>
      <c r="AE5" s="60" t="s">
        <v>7</v>
      </c>
    </row>
    <row r="6" spans="1:31" ht="16.5" customHeight="1" thickTop="1" x14ac:dyDescent="0.25">
      <c r="A6" s="53" t="s">
        <v>13</v>
      </c>
      <c r="B6" s="137" t="s">
        <v>30</v>
      </c>
      <c r="C6" s="138"/>
      <c r="D6" s="138"/>
      <c r="E6" s="138"/>
      <c r="F6" s="153"/>
      <c r="G6" s="6">
        <v>0.33333333333333331</v>
      </c>
      <c r="H6" s="7">
        <v>0.54166666666666663</v>
      </c>
      <c r="I6" s="7">
        <v>0.58333333333333337</v>
      </c>
      <c r="J6" s="8">
        <v>0.72916666666666663</v>
      </c>
      <c r="K6" s="61">
        <f t="shared" ref="K6:K23" si="0">((J6-G6)-(I6-H6))*24</f>
        <v>8.4999999999999982</v>
      </c>
      <c r="L6" s="6">
        <v>0.33333333333333331</v>
      </c>
      <c r="M6" s="7">
        <v>0.54166666666666663</v>
      </c>
      <c r="N6" s="7">
        <v>0.58333333333333337</v>
      </c>
      <c r="O6" s="8">
        <v>0.72916666666666663</v>
      </c>
      <c r="P6" s="61">
        <f t="shared" ref="P6:P23" si="1">((O6-L6)-(N6-M6))*24</f>
        <v>8.4999999999999982</v>
      </c>
      <c r="Q6" s="6">
        <v>0.29166666666666669</v>
      </c>
      <c r="R6" s="7">
        <v>0.54166666666666663</v>
      </c>
      <c r="S6" s="7">
        <v>0.58333333333333337</v>
      </c>
      <c r="T6" s="8">
        <v>0.6875</v>
      </c>
      <c r="U6" s="61">
        <f t="shared" ref="U6:U23" si="2">((T6-Q6)-(S6-R6))*24</f>
        <v>8.4999999999999982</v>
      </c>
      <c r="V6" s="6">
        <v>0.3125</v>
      </c>
      <c r="W6" s="7">
        <v>0.54166666666666663</v>
      </c>
      <c r="X6" s="7">
        <v>0.58333333333333337</v>
      </c>
      <c r="Y6" s="8">
        <v>0.70833333333333337</v>
      </c>
      <c r="Z6" s="61">
        <f t="shared" ref="Z6:Z23" si="3">((Y6-V6)-(X6-W6))*24</f>
        <v>8.5</v>
      </c>
      <c r="AA6" s="33">
        <v>0.33333333333333331</v>
      </c>
      <c r="AB6" s="7"/>
      <c r="AC6" s="7"/>
      <c r="AD6" s="8">
        <v>0.5625</v>
      </c>
      <c r="AE6" s="63">
        <f t="shared" ref="AE6:AE23" si="4">((AD6-AA6)-(AC6-AB6))*24</f>
        <v>5.5</v>
      </c>
    </row>
    <row r="7" spans="1:31" ht="16.5" customHeight="1" x14ac:dyDescent="0.25">
      <c r="A7" s="53" t="s">
        <v>17</v>
      </c>
      <c r="B7" s="137" t="s">
        <v>30</v>
      </c>
      <c r="C7" s="138"/>
      <c r="D7" s="138"/>
      <c r="E7" s="138"/>
      <c r="F7" s="153"/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61">
        <f t="shared" si="0"/>
        <v>8.4999999999999982</v>
      </c>
      <c r="L7" s="6">
        <v>0.33333333333333331</v>
      </c>
      <c r="M7" s="7">
        <v>0.54166666666666663</v>
      </c>
      <c r="N7" s="7">
        <v>0.58333333333333337</v>
      </c>
      <c r="O7" s="8">
        <v>0.72916666666666663</v>
      </c>
      <c r="P7" s="61">
        <f t="shared" si="1"/>
        <v>8.4999999999999982</v>
      </c>
      <c r="Q7" s="6">
        <v>0.33333333333333331</v>
      </c>
      <c r="R7" s="7">
        <v>0.54166666666666663</v>
      </c>
      <c r="S7" s="7">
        <v>0.58333333333333337</v>
      </c>
      <c r="T7" s="8">
        <v>0.72916666666666663</v>
      </c>
      <c r="U7" s="61">
        <f t="shared" si="2"/>
        <v>8.4999999999999982</v>
      </c>
      <c r="V7" s="6">
        <v>0.33333333333333331</v>
      </c>
      <c r="W7" s="7">
        <v>0.54166666666666663</v>
      </c>
      <c r="X7" s="7">
        <v>0.58333333333333337</v>
      </c>
      <c r="Y7" s="8">
        <v>0.72916666666666663</v>
      </c>
      <c r="Z7" s="61">
        <f t="shared" si="3"/>
        <v>8.4999999999999982</v>
      </c>
      <c r="AA7" s="33">
        <v>0.33333333333333331</v>
      </c>
      <c r="AB7" s="7"/>
      <c r="AC7" s="7"/>
      <c r="AD7" s="8">
        <v>0.5625</v>
      </c>
      <c r="AE7" s="63">
        <f t="shared" si="4"/>
        <v>5.5</v>
      </c>
    </row>
    <row r="8" spans="1:31" ht="16.5" customHeight="1" x14ac:dyDescent="0.25">
      <c r="A8" s="53" t="s">
        <v>0</v>
      </c>
      <c r="B8" s="137" t="s">
        <v>30</v>
      </c>
      <c r="C8" s="138"/>
      <c r="D8" s="138"/>
      <c r="E8" s="138"/>
      <c r="F8" s="153"/>
      <c r="G8" s="6">
        <v>0.33333333333333331</v>
      </c>
      <c r="H8" s="7">
        <v>0.54166666666666663</v>
      </c>
      <c r="I8" s="7">
        <v>0.58333333333333337</v>
      </c>
      <c r="J8" s="8">
        <v>0.77361111111111114</v>
      </c>
      <c r="K8" s="62">
        <f t="shared" si="0"/>
        <v>9.5666666666666664</v>
      </c>
      <c r="L8" s="6">
        <v>0.33333333333333331</v>
      </c>
      <c r="M8" s="7">
        <v>0.54166666666666663</v>
      </c>
      <c r="N8" s="7">
        <v>0.58333333333333337</v>
      </c>
      <c r="O8" s="8">
        <v>0.72916666666666663</v>
      </c>
      <c r="P8" s="61">
        <f t="shared" si="1"/>
        <v>8.4999999999999982</v>
      </c>
      <c r="Q8" s="6">
        <v>0.33333333333333331</v>
      </c>
      <c r="R8" s="7">
        <v>0.54166666666666663</v>
      </c>
      <c r="S8" s="7">
        <v>0.58333333333333337</v>
      </c>
      <c r="T8" s="8">
        <v>0.72916666666666663</v>
      </c>
      <c r="U8" s="61">
        <f t="shared" si="2"/>
        <v>8.4999999999999982</v>
      </c>
      <c r="V8" s="6">
        <v>0.35625000000000001</v>
      </c>
      <c r="W8" s="7">
        <v>0.54166666666666663</v>
      </c>
      <c r="X8" s="7">
        <v>0.58333333333333337</v>
      </c>
      <c r="Y8" s="8">
        <v>0.72916666666666663</v>
      </c>
      <c r="Z8" s="9">
        <f t="shared" si="3"/>
        <v>7.9499999999999975</v>
      </c>
      <c r="AA8" s="33">
        <v>0.35347222222222219</v>
      </c>
      <c r="AB8" s="7"/>
      <c r="AC8" s="7"/>
      <c r="AD8" s="8">
        <v>0.58333333333333337</v>
      </c>
      <c r="AE8" s="63">
        <f t="shared" si="4"/>
        <v>5.5166666666666684</v>
      </c>
    </row>
    <row r="9" spans="1:31" ht="16.5" customHeight="1" x14ac:dyDescent="0.25">
      <c r="A9" s="53" t="s">
        <v>21</v>
      </c>
      <c r="B9" s="137" t="s">
        <v>30</v>
      </c>
      <c r="C9" s="138"/>
      <c r="D9" s="138"/>
      <c r="E9" s="138"/>
      <c r="F9" s="153"/>
      <c r="G9" s="6">
        <v>0.31597222222222221</v>
      </c>
      <c r="H9" s="7">
        <v>0.54166666666666663</v>
      </c>
      <c r="I9" s="7">
        <v>0.58333333333333337</v>
      </c>
      <c r="J9" s="8">
        <v>0.72916666666666663</v>
      </c>
      <c r="K9" s="61">
        <f t="shared" si="0"/>
        <v>8.9166666666666643</v>
      </c>
      <c r="L9" s="6">
        <v>0.30694444444444441</v>
      </c>
      <c r="M9" s="7">
        <v>0.54166666666666663</v>
      </c>
      <c r="N9" s="7">
        <v>0.58333333333333337</v>
      </c>
      <c r="O9" s="8">
        <v>0.70833333333333337</v>
      </c>
      <c r="P9" s="61">
        <f t="shared" si="1"/>
        <v>8.6333333333333329</v>
      </c>
      <c r="Q9" s="6">
        <v>0.29166666666666669</v>
      </c>
      <c r="R9" s="7">
        <v>0.54166666666666663</v>
      </c>
      <c r="S9" s="7">
        <v>0.58333333333333337</v>
      </c>
      <c r="T9" s="8">
        <v>0.6875</v>
      </c>
      <c r="U9" s="61">
        <f t="shared" si="2"/>
        <v>8.4999999999999982</v>
      </c>
      <c r="V9" s="6">
        <v>0.31944444444444448</v>
      </c>
      <c r="W9" s="7">
        <v>0.54166666666666663</v>
      </c>
      <c r="X9" s="7">
        <v>0.58333333333333337</v>
      </c>
      <c r="Y9" s="8">
        <v>0.71527777777777779</v>
      </c>
      <c r="Z9" s="61">
        <f t="shared" si="3"/>
        <v>8.4999999999999982</v>
      </c>
      <c r="AA9" s="33">
        <v>0.32708333333333334</v>
      </c>
      <c r="AB9" s="7"/>
      <c r="AC9" s="7"/>
      <c r="AD9" s="8">
        <v>0.62361111111111112</v>
      </c>
      <c r="AE9" s="65">
        <f t="shared" si="4"/>
        <v>7.1166666666666671</v>
      </c>
    </row>
    <row r="10" spans="1:31" ht="16.5" customHeight="1" x14ac:dyDescent="0.25">
      <c r="A10" s="53" t="s">
        <v>18</v>
      </c>
      <c r="B10" s="137" t="s">
        <v>30</v>
      </c>
      <c r="C10" s="138"/>
      <c r="D10" s="138"/>
      <c r="E10" s="138"/>
      <c r="F10" s="153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61">
        <f t="shared" si="0"/>
        <v>8.4999999999999982</v>
      </c>
      <c r="L10" s="6">
        <v>0.3430555555555555</v>
      </c>
      <c r="M10" s="7">
        <v>0.54166666666666663</v>
      </c>
      <c r="N10" s="7">
        <v>0.58333333333333337</v>
      </c>
      <c r="O10" s="8">
        <v>0.72916666666666663</v>
      </c>
      <c r="P10" s="9">
        <f t="shared" si="1"/>
        <v>8.2666666666666657</v>
      </c>
      <c r="Q10" s="6">
        <v>0.33333333333333331</v>
      </c>
      <c r="R10" s="7">
        <v>0.54166666666666663</v>
      </c>
      <c r="S10" s="7">
        <v>0.58333333333333337</v>
      </c>
      <c r="T10" s="8">
        <v>0.72916666666666663</v>
      </c>
      <c r="U10" s="61">
        <f t="shared" si="2"/>
        <v>8.4999999999999982</v>
      </c>
      <c r="V10" s="6">
        <v>0.33333333333333331</v>
      </c>
      <c r="W10" s="7">
        <v>0.54166666666666663</v>
      </c>
      <c r="X10" s="7">
        <v>0.58333333333333337</v>
      </c>
      <c r="Y10" s="8">
        <v>0.72916666666666663</v>
      </c>
      <c r="Z10" s="61">
        <f t="shared" si="3"/>
        <v>8.4999999999999982</v>
      </c>
      <c r="AA10" s="33">
        <v>0.32291666666666669</v>
      </c>
      <c r="AB10" s="7"/>
      <c r="AC10" s="7"/>
      <c r="AD10" s="8">
        <v>0.5625</v>
      </c>
      <c r="AE10" s="65">
        <f t="shared" si="4"/>
        <v>5.75</v>
      </c>
    </row>
    <row r="11" spans="1:31" ht="16.5" customHeight="1" x14ac:dyDescent="0.25">
      <c r="A11" s="53" t="s">
        <v>22</v>
      </c>
      <c r="B11" s="137" t="s">
        <v>30</v>
      </c>
      <c r="C11" s="138"/>
      <c r="D11" s="138"/>
      <c r="E11" s="138"/>
      <c r="F11" s="153"/>
      <c r="G11" s="6">
        <v>0.33333333333333331</v>
      </c>
      <c r="H11" s="7">
        <v>0.54166666666666663</v>
      </c>
      <c r="I11" s="7">
        <v>0.58333333333333337</v>
      </c>
      <c r="J11" s="8">
        <v>0.72916666666666663</v>
      </c>
      <c r="K11" s="61">
        <f t="shared" si="0"/>
        <v>8.4999999999999982</v>
      </c>
      <c r="L11" s="6">
        <v>0.33333333333333331</v>
      </c>
      <c r="M11" s="7">
        <v>0.54166666666666663</v>
      </c>
      <c r="N11" s="7">
        <v>0.58333333333333337</v>
      </c>
      <c r="O11" s="8">
        <v>0.72916666666666663</v>
      </c>
      <c r="P11" s="61">
        <f t="shared" si="1"/>
        <v>8.4999999999999982</v>
      </c>
      <c r="Q11" s="6">
        <v>0.33333333333333331</v>
      </c>
      <c r="R11" s="7">
        <v>0.54166666666666663</v>
      </c>
      <c r="S11" s="7">
        <v>0.58333333333333337</v>
      </c>
      <c r="T11" s="8">
        <v>0.72916666666666663</v>
      </c>
      <c r="U11" s="61">
        <f t="shared" si="2"/>
        <v>8.4999999999999982</v>
      </c>
      <c r="V11" s="6">
        <v>0.33333333333333331</v>
      </c>
      <c r="W11" s="7">
        <v>0.54166666666666663</v>
      </c>
      <c r="X11" s="7">
        <v>0.58333333333333337</v>
      </c>
      <c r="Y11" s="8">
        <v>0.72916666666666663</v>
      </c>
      <c r="Z11" s="61">
        <f t="shared" si="3"/>
        <v>8.4999999999999982</v>
      </c>
      <c r="AA11" s="33">
        <v>0.33333333333333331</v>
      </c>
      <c r="AB11" s="7"/>
      <c r="AC11" s="7"/>
      <c r="AD11" s="8">
        <v>0.5625</v>
      </c>
      <c r="AE11" s="63">
        <f t="shared" si="4"/>
        <v>5.5</v>
      </c>
    </row>
    <row r="12" spans="1:31" ht="16.5" customHeight="1" x14ac:dyDescent="0.25">
      <c r="A12" s="53" t="s">
        <v>2</v>
      </c>
      <c r="B12" s="137" t="s">
        <v>30</v>
      </c>
      <c r="C12" s="138"/>
      <c r="D12" s="138"/>
      <c r="E12" s="138"/>
      <c r="F12" s="153"/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61">
        <f t="shared" si="0"/>
        <v>8.4999999999999982</v>
      </c>
      <c r="L12" s="6">
        <v>0.33333333333333331</v>
      </c>
      <c r="M12" s="7">
        <v>0.54166666666666663</v>
      </c>
      <c r="N12" s="7">
        <v>0.58333333333333337</v>
      </c>
      <c r="O12" s="8">
        <v>0.72916666666666663</v>
      </c>
      <c r="P12" s="61">
        <f t="shared" si="1"/>
        <v>8.4999999999999982</v>
      </c>
      <c r="Q12" s="6">
        <v>0.33333333333333331</v>
      </c>
      <c r="R12" s="7">
        <v>0.54166666666666663</v>
      </c>
      <c r="S12" s="7">
        <v>0.58333333333333337</v>
      </c>
      <c r="T12" s="8">
        <v>0.72916666666666663</v>
      </c>
      <c r="U12" s="61">
        <f t="shared" si="2"/>
        <v>8.4999999999999982</v>
      </c>
      <c r="V12" s="6">
        <v>0.33333333333333331</v>
      </c>
      <c r="W12" s="7">
        <v>0.54166666666666663</v>
      </c>
      <c r="X12" s="7">
        <v>0.58333333333333337</v>
      </c>
      <c r="Y12" s="8">
        <v>0.72916666666666663</v>
      </c>
      <c r="Z12" s="61">
        <f t="shared" si="3"/>
        <v>8.4999999999999982</v>
      </c>
      <c r="AA12" s="33">
        <v>0.33333333333333331</v>
      </c>
      <c r="AB12" s="7"/>
      <c r="AC12" s="7"/>
      <c r="AD12" s="8">
        <v>0.5625</v>
      </c>
      <c r="AE12" s="63">
        <f t="shared" si="4"/>
        <v>5.5</v>
      </c>
    </row>
    <row r="13" spans="1:31" ht="16.5" customHeight="1" x14ac:dyDescent="0.25">
      <c r="A13" s="53" t="s">
        <v>11</v>
      </c>
      <c r="B13" s="137" t="s">
        <v>30</v>
      </c>
      <c r="C13" s="138"/>
      <c r="D13" s="138"/>
      <c r="E13" s="138"/>
      <c r="F13" s="153"/>
      <c r="G13" s="137" t="s">
        <v>31</v>
      </c>
      <c r="H13" s="138"/>
      <c r="I13" s="138"/>
      <c r="J13" s="138"/>
      <c r="K13" s="153"/>
      <c r="L13" s="137" t="s">
        <v>31</v>
      </c>
      <c r="M13" s="138"/>
      <c r="N13" s="138"/>
      <c r="O13" s="138"/>
      <c r="P13" s="153"/>
      <c r="Q13" s="137" t="s">
        <v>31</v>
      </c>
      <c r="R13" s="138"/>
      <c r="S13" s="138"/>
      <c r="T13" s="138"/>
      <c r="U13" s="153"/>
      <c r="V13" s="137" t="s">
        <v>31</v>
      </c>
      <c r="W13" s="138"/>
      <c r="X13" s="138"/>
      <c r="Y13" s="138"/>
      <c r="Z13" s="138"/>
      <c r="AA13" s="33">
        <v>0.31805555555555554</v>
      </c>
      <c r="AB13" s="7"/>
      <c r="AC13" s="7"/>
      <c r="AD13" s="8">
        <v>0.5625</v>
      </c>
      <c r="AE13" s="65">
        <f t="shared" si="4"/>
        <v>5.8666666666666671</v>
      </c>
    </row>
    <row r="14" spans="1:31" ht="16.5" customHeight="1" x14ac:dyDescent="0.25">
      <c r="A14" s="53" t="s">
        <v>16</v>
      </c>
      <c r="B14" s="137" t="s">
        <v>30</v>
      </c>
      <c r="C14" s="138"/>
      <c r="D14" s="138"/>
      <c r="E14" s="138"/>
      <c r="F14" s="153"/>
      <c r="G14" s="137" t="s">
        <v>38</v>
      </c>
      <c r="H14" s="138"/>
      <c r="I14" s="138"/>
      <c r="J14" s="138"/>
      <c r="K14" s="153"/>
      <c r="L14" s="6">
        <v>0.33333333333333331</v>
      </c>
      <c r="M14" s="7">
        <v>0.54166666666666663</v>
      </c>
      <c r="N14" s="7">
        <v>0.58333333333333337</v>
      </c>
      <c r="O14" s="8">
        <v>0.72916666666666663</v>
      </c>
      <c r="P14" s="61">
        <f t="shared" si="1"/>
        <v>8.4999999999999982</v>
      </c>
      <c r="Q14" s="6">
        <v>0.33333333333333331</v>
      </c>
      <c r="R14" s="7">
        <v>0.54166666666666663</v>
      </c>
      <c r="S14" s="7">
        <v>0.58333333333333337</v>
      </c>
      <c r="T14" s="8">
        <v>0.72916666666666663</v>
      </c>
      <c r="U14" s="61">
        <f t="shared" si="2"/>
        <v>8.4999999999999982</v>
      </c>
      <c r="V14" s="6">
        <v>0.33333333333333331</v>
      </c>
      <c r="W14" s="7">
        <v>0.54166666666666663</v>
      </c>
      <c r="X14" s="7">
        <v>0.58333333333333337</v>
      </c>
      <c r="Y14" s="8">
        <v>0.72916666666666663</v>
      </c>
      <c r="Z14" s="61">
        <f t="shared" si="3"/>
        <v>8.4999999999999982</v>
      </c>
      <c r="AA14" s="33">
        <v>0.33333333333333331</v>
      </c>
      <c r="AB14" s="7"/>
      <c r="AC14" s="7"/>
      <c r="AD14" s="8">
        <v>0.5625</v>
      </c>
      <c r="AE14" s="63">
        <f t="shared" si="4"/>
        <v>5.5</v>
      </c>
    </row>
    <row r="15" spans="1:31" ht="16.5" customHeight="1" x14ac:dyDescent="0.25">
      <c r="A15" s="53" t="s">
        <v>12</v>
      </c>
      <c r="B15" s="137" t="s">
        <v>30</v>
      </c>
      <c r="C15" s="138"/>
      <c r="D15" s="138"/>
      <c r="E15" s="138"/>
      <c r="F15" s="153"/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61">
        <f t="shared" si="0"/>
        <v>8.4999999999999982</v>
      </c>
      <c r="L15" s="6">
        <v>0.33333333333333331</v>
      </c>
      <c r="M15" s="7">
        <v>0.54166666666666663</v>
      </c>
      <c r="N15" s="7">
        <v>0.58333333333333337</v>
      </c>
      <c r="O15" s="8">
        <v>0.72916666666666663</v>
      </c>
      <c r="P15" s="61">
        <f t="shared" si="1"/>
        <v>8.4999999999999982</v>
      </c>
      <c r="Q15" s="6">
        <v>0.34236111111111112</v>
      </c>
      <c r="R15" s="7">
        <v>0.54166666666666663</v>
      </c>
      <c r="S15" s="7">
        <v>0.58333333333333337</v>
      </c>
      <c r="T15" s="8">
        <v>0.72916666666666663</v>
      </c>
      <c r="U15" s="9">
        <f t="shared" si="2"/>
        <v>8.2833333333333314</v>
      </c>
      <c r="V15" s="6">
        <v>0.33333333333333331</v>
      </c>
      <c r="W15" s="7">
        <v>0.54166666666666663</v>
      </c>
      <c r="X15" s="7">
        <v>0.58333333333333337</v>
      </c>
      <c r="Y15" s="8">
        <v>0.72916666666666663</v>
      </c>
      <c r="Z15" s="61">
        <f t="shared" si="3"/>
        <v>8.4999999999999982</v>
      </c>
      <c r="AA15" s="33">
        <v>0.33333333333333331</v>
      </c>
      <c r="AB15" s="7"/>
      <c r="AC15" s="7"/>
      <c r="AD15" s="8">
        <v>0.5625</v>
      </c>
      <c r="AE15" s="63">
        <f t="shared" si="4"/>
        <v>5.5</v>
      </c>
    </row>
    <row r="16" spans="1:31" ht="16.5" customHeight="1" x14ac:dyDescent="0.25">
      <c r="A16" s="53" t="s">
        <v>23</v>
      </c>
      <c r="B16" s="137" t="s">
        <v>30</v>
      </c>
      <c r="C16" s="138"/>
      <c r="D16" s="138"/>
      <c r="E16" s="138"/>
      <c r="F16" s="153"/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61">
        <f t="shared" si="0"/>
        <v>8.4999999999999982</v>
      </c>
      <c r="L16" s="6">
        <v>0.33333333333333331</v>
      </c>
      <c r="M16" s="7">
        <v>0.54166666666666663</v>
      </c>
      <c r="N16" s="7">
        <v>0.58333333333333337</v>
      </c>
      <c r="O16" s="8">
        <v>0.72916666666666663</v>
      </c>
      <c r="P16" s="61">
        <f t="shared" si="1"/>
        <v>8.4999999999999982</v>
      </c>
      <c r="Q16" s="6">
        <v>0.33333333333333331</v>
      </c>
      <c r="R16" s="7">
        <v>0.54166666666666663</v>
      </c>
      <c r="S16" s="7">
        <v>0.58333333333333337</v>
      </c>
      <c r="T16" s="8">
        <v>0.72916666666666663</v>
      </c>
      <c r="U16" s="61">
        <f t="shared" si="2"/>
        <v>8.4999999999999982</v>
      </c>
      <c r="V16" s="6">
        <v>0.33333333333333331</v>
      </c>
      <c r="W16" s="7">
        <v>0.54166666666666663</v>
      </c>
      <c r="X16" s="7">
        <v>0.58333333333333337</v>
      </c>
      <c r="Y16" s="8">
        <v>0.72916666666666663</v>
      </c>
      <c r="Z16" s="61">
        <f t="shared" si="3"/>
        <v>8.4999999999999982</v>
      </c>
      <c r="AA16" s="33">
        <v>0.33333333333333331</v>
      </c>
      <c r="AB16" s="7"/>
      <c r="AC16" s="7"/>
      <c r="AD16" s="8">
        <v>0.5625</v>
      </c>
      <c r="AE16" s="63">
        <f t="shared" si="4"/>
        <v>5.5</v>
      </c>
    </row>
    <row r="17" spans="1:31" ht="16.5" customHeight="1" x14ac:dyDescent="0.25">
      <c r="A17" s="53" t="s">
        <v>24</v>
      </c>
      <c r="B17" s="137" t="s">
        <v>30</v>
      </c>
      <c r="C17" s="138"/>
      <c r="D17" s="138"/>
      <c r="E17" s="138"/>
      <c r="F17" s="153"/>
      <c r="G17" s="6">
        <v>0.33333333333333331</v>
      </c>
      <c r="H17" s="7">
        <v>0.54166666666666663</v>
      </c>
      <c r="I17" s="7">
        <v>0.58333333333333337</v>
      </c>
      <c r="J17" s="8">
        <v>0.72916666666666663</v>
      </c>
      <c r="K17" s="61">
        <f t="shared" si="0"/>
        <v>8.4999999999999982</v>
      </c>
      <c r="L17" s="6">
        <v>0.33333333333333331</v>
      </c>
      <c r="M17" s="7">
        <v>0.54166666666666663</v>
      </c>
      <c r="N17" s="7">
        <v>0.58333333333333337</v>
      </c>
      <c r="O17" s="8">
        <v>0.72916666666666663</v>
      </c>
      <c r="P17" s="61">
        <f t="shared" si="1"/>
        <v>8.4999999999999982</v>
      </c>
      <c r="Q17" s="6">
        <v>0.33333333333333331</v>
      </c>
      <c r="R17" s="7">
        <v>0.54166666666666663</v>
      </c>
      <c r="S17" s="7">
        <v>0.58333333333333337</v>
      </c>
      <c r="T17" s="8">
        <v>0.72916666666666663</v>
      </c>
      <c r="U17" s="61">
        <f t="shared" si="2"/>
        <v>8.4999999999999982</v>
      </c>
      <c r="V17" s="6">
        <v>0.33333333333333331</v>
      </c>
      <c r="W17" s="7">
        <v>0.54166666666666663</v>
      </c>
      <c r="X17" s="7">
        <v>0.58333333333333337</v>
      </c>
      <c r="Y17" s="8">
        <v>0.72916666666666663</v>
      </c>
      <c r="Z17" s="61">
        <f t="shared" si="3"/>
        <v>8.4999999999999982</v>
      </c>
      <c r="AA17" s="33">
        <v>0.33333333333333331</v>
      </c>
      <c r="AB17" s="7"/>
      <c r="AC17" s="7"/>
      <c r="AD17" s="8">
        <v>0.5625</v>
      </c>
      <c r="AE17" s="63">
        <f t="shared" si="4"/>
        <v>5.5</v>
      </c>
    </row>
    <row r="18" spans="1:31" ht="16.5" customHeight="1" x14ac:dyDescent="0.25">
      <c r="A18" s="53" t="s">
        <v>25</v>
      </c>
      <c r="B18" s="137" t="s">
        <v>30</v>
      </c>
      <c r="C18" s="138"/>
      <c r="D18" s="138"/>
      <c r="E18" s="138"/>
      <c r="F18" s="153"/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61">
        <f t="shared" si="0"/>
        <v>8.4999999999999982</v>
      </c>
      <c r="L18" s="6">
        <v>0.33333333333333331</v>
      </c>
      <c r="M18" s="7">
        <v>0.54166666666666663</v>
      </c>
      <c r="N18" s="7">
        <v>0.58333333333333337</v>
      </c>
      <c r="O18" s="8">
        <v>0.72916666666666663</v>
      </c>
      <c r="P18" s="61">
        <f t="shared" si="1"/>
        <v>8.4999999999999982</v>
      </c>
      <c r="Q18" s="6">
        <v>0.33333333333333331</v>
      </c>
      <c r="R18" s="7">
        <v>0.54166666666666663</v>
      </c>
      <c r="S18" s="7">
        <v>0.58333333333333337</v>
      </c>
      <c r="T18" s="8">
        <v>0.72916666666666663</v>
      </c>
      <c r="U18" s="61">
        <f t="shared" si="2"/>
        <v>8.4999999999999982</v>
      </c>
      <c r="V18" s="6">
        <v>0.34097222222222223</v>
      </c>
      <c r="W18" s="7">
        <v>0.54166666666666663</v>
      </c>
      <c r="X18" s="7">
        <v>0.58333333333333337</v>
      </c>
      <c r="Y18" s="8">
        <v>0.72916666666666663</v>
      </c>
      <c r="Z18" s="9">
        <f t="shared" si="3"/>
        <v>8.3166666666666629</v>
      </c>
      <c r="AA18" s="33">
        <v>0.33333333333333331</v>
      </c>
      <c r="AB18" s="7"/>
      <c r="AC18" s="7"/>
      <c r="AD18" s="8">
        <v>0.5625</v>
      </c>
      <c r="AE18" s="63">
        <f t="shared" si="4"/>
        <v>5.5</v>
      </c>
    </row>
    <row r="19" spans="1:31" ht="16.5" customHeight="1" x14ac:dyDescent="0.25">
      <c r="A19" s="53" t="s">
        <v>19</v>
      </c>
      <c r="B19" s="137" t="s">
        <v>30</v>
      </c>
      <c r="C19" s="138"/>
      <c r="D19" s="138"/>
      <c r="E19" s="138"/>
      <c r="F19" s="153"/>
      <c r="G19" s="6">
        <v>0.33333333333333331</v>
      </c>
      <c r="H19" s="7">
        <v>0.54166666666666663</v>
      </c>
      <c r="I19" s="7">
        <v>0.58333333333333337</v>
      </c>
      <c r="J19" s="8">
        <v>0.72916666666666663</v>
      </c>
      <c r="K19" s="61">
        <f t="shared" si="0"/>
        <v>8.4999999999999982</v>
      </c>
      <c r="L19" s="6">
        <v>0.33333333333333331</v>
      </c>
      <c r="M19" s="7">
        <v>0.54166666666666663</v>
      </c>
      <c r="N19" s="7">
        <v>0.58333333333333337</v>
      </c>
      <c r="O19" s="8">
        <v>0.72916666666666663</v>
      </c>
      <c r="P19" s="61">
        <f t="shared" si="1"/>
        <v>8.4999999999999982</v>
      </c>
      <c r="Q19" s="6">
        <v>0.34097222222222223</v>
      </c>
      <c r="R19" s="7">
        <v>0.54166666666666663</v>
      </c>
      <c r="S19" s="7">
        <v>0.58333333333333337</v>
      </c>
      <c r="T19" s="8">
        <v>0.72916666666666663</v>
      </c>
      <c r="U19" s="9">
        <f t="shared" si="2"/>
        <v>8.3166666666666629</v>
      </c>
      <c r="V19" s="6">
        <v>0.33333333333333331</v>
      </c>
      <c r="W19" s="7">
        <v>0.54166666666666663</v>
      </c>
      <c r="X19" s="7">
        <v>0.58333333333333337</v>
      </c>
      <c r="Y19" s="8">
        <v>0.72916666666666663</v>
      </c>
      <c r="Z19" s="61">
        <f t="shared" si="3"/>
        <v>8.4999999999999982</v>
      </c>
      <c r="AA19" s="33">
        <v>0.34166666666666662</v>
      </c>
      <c r="AB19" s="7"/>
      <c r="AC19" s="7"/>
      <c r="AD19" s="8">
        <v>0.5625</v>
      </c>
      <c r="AE19" s="44">
        <f t="shared" si="4"/>
        <v>5.3000000000000007</v>
      </c>
    </row>
    <row r="20" spans="1:31" ht="16.5" customHeight="1" x14ac:dyDescent="0.25">
      <c r="A20" s="53" t="s">
        <v>26</v>
      </c>
      <c r="B20" s="137" t="s">
        <v>30</v>
      </c>
      <c r="C20" s="138"/>
      <c r="D20" s="138"/>
      <c r="E20" s="138"/>
      <c r="F20" s="153"/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61">
        <f t="shared" si="0"/>
        <v>8.4999999999999982</v>
      </c>
      <c r="L20" s="6">
        <v>0.33333333333333331</v>
      </c>
      <c r="M20" s="7">
        <v>0.54166666666666663</v>
      </c>
      <c r="N20" s="7">
        <v>0.58333333333333337</v>
      </c>
      <c r="O20" s="8">
        <v>0.72916666666666663</v>
      </c>
      <c r="P20" s="61">
        <f t="shared" si="1"/>
        <v>8.4999999999999982</v>
      </c>
      <c r="Q20" s="6">
        <v>0.33333333333333331</v>
      </c>
      <c r="R20" s="7">
        <v>0.54166666666666663</v>
      </c>
      <c r="S20" s="7">
        <v>0.58333333333333337</v>
      </c>
      <c r="T20" s="8">
        <v>0.72916666666666663</v>
      </c>
      <c r="U20" s="61">
        <f t="shared" si="2"/>
        <v>8.4999999999999982</v>
      </c>
      <c r="V20" s="6">
        <v>0.33333333333333331</v>
      </c>
      <c r="W20" s="7">
        <v>0.54166666666666663</v>
      </c>
      <c r="X20" s="7">
        <v>0.58333333333333337</v>
      </c>
      <c r="Y20" s="8">
        <v>0.72916666666666663</v>
      </c>
      <c r="Z20" s="61">
        <f t="shared" si="3"/>
        <v>8.4999999999999982</v>
      </c>
      <c r="AA20" s="33">
        <v>0.33333333333333331</v>
      </c>
      <c r="AB20" s="7"/>
      <c r="AC20" s="7"/>
      <c r="AD20" s="8">
        <v>0.5625</v>
      </c>
      <c r="AE20" s="63">
        <f t="shared" si="4"/>
        <v>5.5</v>
      </c>
    </row>
    <row r="21" spans="1:31" ht="16.5" customHeight="1" x14ac:dyDescent="0.25">
      <c r="A21" s="53" t="s">
        <v>27</v>
      </c>
      <c r="B21" s="137" t="s">
        <v>30</v>
      </c>
      <c r="C21" s="138"/>
      <c r="D21" s="138"/>
      <c r="E21" s="138"/>
      <c r="F21" s="153"/>
      <c r="G21" s="6">
        <v>0.33333333333333331</v>
      </c>
      <c r="H21" s="7">
        <v>0.54166666666666663</v>
      </c>
      <c r="I21" s="7">
        <v>0.58333333333333337</v>
      </c>
      <c r="J21" s="8">
        <v>0.79166666666666663</v>
      </c>
      <c r="K21" s="61">
        <f t="shared" si="0"/>
        <v>9.9999999999999982</v>
      </c>
      <c r="L21" s="150" t="s">
        <v>39</v>
      </c>
      <c r="M21" s="151"/>
      <c r="N21" s="151"/>
      <c r="O21" s="151"/>
      <c r="P21" s="152"/>
      <c r="Q21" s="6">
        <v>0.33333333333333331</v>
      </c>
      <c r="R21" s="7">
        <v>0.54166666666666663</v>
      </c>
      <c r="S21" s="7">
        <v>0.58333333333333337</v>
      </c>
      <c r="T21" s="8">
        <v>0.72916666666666663</v>
      </c>
      <c r="U21" s="61">
        <f t="shared" si="2"/>
        <v>8.4999999999999982</v>
      </c>
      <c r="V21" s="6">
        <v>0.33333333333333331</v>
      </c>
      <c r="W21" s="7">
        <v>0.54166666666666663</v>
      </c>
      <c r="X21" s="7">
        <v>0.58333333333333337</v>
      </c>
      <c r="Y21" s="8">
        <v>0.72916666666666663</v>
      </c>
      <c r="Z21" s="61">
        <f t="shared" si="3"/>
        <v>8.4999999999999982</v>
      </c>
      <c r="AA21" s="33">
        <v>0.33333333333333331</v>
      </c>
      <c r="AB21" s="7"/>
      <c r="AC21" s="7"/>
      <c r="AD21" s="8">
        <v>0.5625</v>
      </c>
      <c r="AE21" s="63">
        <f t="shared" si="4"/>
        <v>5.5</v>
      </c>
    </row>
    <row r="22" spans="1:31" ht="16.5" customHeight="1" x14ac:dyDescent="0.25">
      <c r="A22" s="54" t="s">
        <v>28</v>
      </c>
      <c r="B22" s="137" t="s">
        <v>30</v>
      </c>
      <c r="C22" s="138"/>
      <c r="D22" s="138"/>
      <c r="E22" s="138"/>
      <c r="F22" s="153"/>
      <c r="G22" s="6">
        <v>0.33333333333333331</v>
      </c>
      <c r="H22" s="7">
        <v>0.54166666666666663</v>
      </c>
      <c r="I22" s="7">
        <v>0.58333333333333337</v>
      </c>
      <c r="J22" s="8">
        <v>0.72916666666666663</v>
      </c>
      <c r="K22" s="61">
        <f t="shared" si="0"/>
        <v>8.4999999999999982</v>
      </c>
      <c r="L22" s="6">
        <v>0.33333333333333331</v>
      </c>
      <c r="M22" s="7">
        <v>0.54166666666666663</v>
      </c>
      <c r="N22" s="7">
        <v>0.58333333333333337</v>
      </c>
      <c r="O22" s="8">
        <v>0.72916666666666663</v>
      </c>
      <c r="P22" s="61">
        <f t="shared" si="1"/>
        <v>8.4999999999999982</v>
      </c>
      <c r="Q22" s="6">
        <v>0.33333333333333331</v>
      </c>
      <c r="R22" s="7">
        <v>0.54166666666666663</v>
      </c>
      <c r="S22" s="7">
        <v>0.58333333333333337</v>
      </c>
      <c r="T22" s="8">
        <v>0.72916666666666663</v>
      </c>
      <c r="U22" s="61">
        <f t="shared" si="2"/>
        <v>8.4999999999999982</v>
      </c>
      <c r="V22" s="6">
        <v>0.33333333333333331</v>
      </c>
      <c r="W22" s="7">
        <v>0.54166666666666663</v>
      </c>
      <c r="X22" s="7">
        <v>0.58333333333333337</v>
      </c>
      <c r="Y22" s="8">
        <v>0.72916666666666663</v>
      </c>
      <c r="Z22" s="61">
        <f t="shared" si="3"/>
        <v>8.4999999999999982</v>
      </c>
      <c r="AA22" s="33">
        <v>0.33333333333333331</v>
      </c>
      <c r="AB22" s="7"/>
      <c r="AC22" s="7"/>
      <c r="AD22" s="8">
        <v>0.5625</v>
      </c>
      <c r="AE22" s="63">
        <f t="shared" si="4"/>
        <v>5.5</v>
      </c>
    </row>
    <row r="23" spans="1:31" ht="16.5" customHeight="1" thickBot="1" x14ac:dyDescent="0.3">
      <c r="A23" s="54" t="s">
        <v>29</v>
      </c>
      <c r="B23" s="137" t="s">
        <v>30</v>
      </c>
      <c r="C23" s="138"/>
      <c r="D23" s="138"/>
      <c r="E23" s="138"/>
      <c r="F23" s="153"/>
      <c r="G23" s="6">
        <v>0.31597222222222221</v>
      </c>
      <c r="H23" s="7">
        <v>0.54166666666666663</v>
      </c>
      <c r="I23" s="7">
        <v>0.58333333333333337</v>
      </c>
      <c r="J23" s="8">
        <v>0.72916666666666663</v>
      </c>
      <c r="K23" s="62">
        <f t="shared" si="0"/>
        <v>8.9166666666666643</v>
      </c>
      <c r="L23" s="6">
        <v>0.33333333333333331</v>
      </c>
      <c r="M23" s="7">
        <v>0.54166666666666663</v>
      </c>
      <c r="N23" s="7">
        <v>0.58333333333333337</v>
      </c>
      <c r="O23" s="8">
        <v>0.72916666666666663</v>
      </c>
      <c r="P23" s="61">
        <f t="shared" si="1"/>
        <v>8.4999999999999982</v>
      </c>
      <c r="Q23" s="6">
        <v>0.33333333333333331</v>
      </c>
      <c r="R23" s="7">
        <v>0.54166666666666663</v>
      </c>
      <c r="S23" s="7">
        <v>0.58333333333333337</v>
      </c>
      <c r="T23" s="8">
        <v>0.72916666666666663</v>
      </c>
      <c r="U23" s="61">
        <f t="shared" si="2"/>
        <v>8.4999999999999982</v>
      </c>
      <c r="V23" s="6">
        <v>0.33333333333333331</v>
      </c>
      <c r="W23" s="7">
        <v>0.54166666666666663</v>
      </c>
      <c r="X23" s="7">
        <v>0.58333333333333337</v>
      </c>
      <c r="Y23" s="8">
        <v>0.72916666666666663</v>
      </c>
      <c r="Z23" s="61">
        <f t="shared" si="3"/>
        <v>8.4999999999999982</v>
      </c>
      <c r="AA23" s="36">
        <v>0.33333333333333331</v>
      </c>
      <c r="AB23" s="18"/>
      <c r="AC23" s="18"/>
      <c r="AD23" s="19">
        <v>0.5625</v>
      </c>
      <c r="AE23" s="64">
        <f t="shared" si="4"/>
        <v>5.5</v>
      </c>
    </row>
    <row r="25" spans="1:31" ht="15.75" thickBot="1" x14ac:dyDescent="0.3"/>
    <row r="26" spans="1:31" ht="21.75" customHeight="1" thickTop="1" thickBot="1" x14ac:dyDescent="0.45">
      <c r="A26" s="141" t="s">
        <v>20</v>
      </c>
      <c r="B26" s="143" t="s">
        <v>40</v>
      </c>
      <c r="C26" s="144"/>
      <c r="D26" s="144"/>
      <c r="E26" s="144"/>
      <c r="F26" s="144"/>
      <c r="G26" s="145" t="s">
        <v>41</v>
      </c>
      <c r="H26" s="146"/>
      <c r="I26" s="146"/>
      <c r="J26" s="146"/>
      <c r="K26" s="154"/>
      <c r="L26" s="144" t="s">
        <v>42</v>
      </c>
      <c r="M26" s="144"/>
      <c r="N26" s="144"/>
      <c r="O26" s="144"/>
      <c r="P26" s="144"/>
      <c r="Q26" s="147" t="s">
        <v>43</v>
      </c>
      <c r="R26" s="148"/>
      <c r="S26" s="148"/>
      <c r="T26" s="148"/>
      <c r="U26" s="149"/>
      <c r="V26" s="143" t="s">
        <v>44</v>
      </c>
      <c r="W26" s="144"/>
      <c r="X26" s="144"/>
      <c r="Y26" s="144"/>
      <c r="Z26" s="144"/>
      <c r="AA26" s="147" t="s">
        <v>45</v>
      </c>
      <c r="AB26" s="148"/>
      <c r="AC26" s="148"/>
      <c r="AD26" s="148"/>
      <c r="AE26" s="149"/>
    </row>
    <row r="27" spans="1:31" ht="29.25" customHeight="1" thickBot="1" x14ac:dyDescent="0.3">
      <c r="A27" s="142"/>
      <c r="B27" s="55" t="s">
        <v>3</v>
      </c>
      <c r="C27" s="56" t="s">
        <v>4</v>
      </c>
      <c r="D27" s="56" t="s">
        <v>5</v>
      </c>
      <c r="E27" s="56" t="s">
        <v>6</v>
      </c>
      <c r="F27" s="57" t="s">
        <v>7</v>
      </c>
      <c r="G27" s="49" t="s">
        <v>3</v>
      </c>
      <c r="H27" s="50" t="s">
        <v>4</v>
      </c>
      <c r="I27" s="50" t="s">
        <v>5</v>
      </c>
      <c r="J27" s="51" t="s">
        <v>6</v>
      </c>
      <c r="K27" s="52" t="s">
        <v>7</v>
      </c>
      <c r="L27" s="58" t="s">
        <v>3</v>
      </c>
      <c r="M27" s="56" t="s">
        <v>4</v>
      </c>
      <c r="N27" s="56" t="s">
        <v>5</v>
      </c>
      <c r="O27" s="56" t="s">
        <v>6</v>
      </c>
      <c r="P27" s="59" t="s">
        <v>7</v>
      </c>
      <c r="Q27" s="56" t="s">
        <v>3</v>
      </c>
      <c r="R27" s="56" t="s">
        <v>4</v>
      </c>
      <c r="S27" s="56" t="s">
        <v>5</v>
      </c>
      <c r="T27" s="56" t="s">
        <v>6</v>
      </c>
      <c r="U27" s="60" t="s">
        <v>7</v>
      </c>
      <c r="V27" s="55" t="s">
        <v>3</v>
      </c>
      <c r="W27" s="56" t="s">
        <v>4</v>
      </c>
      <c r="X27" s="56" t="s">
        <v>5</v>
      </c>
      <c r="Y27" s="56" t="s">
        <v>6</v>
      </c>
      <c r="Z27" s="59" t="s">
        <v>7</v>
      </c>
      <c r="AA27" s="66" t="s">
        <v>3</v>
      </c>
      <c r="AB27" s="66" t="s">
        <v>4</v>
      </c>
      <c r="AC27" s="66" t="s">
        <v>5</v>
      </c>
      <c r="AD27" s="66" t="s">
        <v>6</v>
      </c>
      <c r="AE27" s="67" t="s">
        <v>7</v>
      </c>
    </row>
    <row r="28" spans="1:31" ht="16.5" customHeight="1" thickTop="1" x14ac:dyDescent="0.25">
      <c r="A28" s="53" t="s">
        <v>13</v>
      </c>
      <c r="B28" s="6">
        <v>0.29166666666666669</v>
      </c>
      <c r="C28" s="7">
        <v>0.54166666666666663</v>
      </c>
      <c r="D28" s="7">
        <v>0.58333333333333337</v>
      </c>
      <c r="E28" s="8">
        <v>0.6875</v>
      </c>
      <c r="F28" s="61">
        <f>((E28-B28)-(D28-C28))*24</f>
        <v>8.4999999999999982</v>
      </c>
      <c r="G28" s="6">
        <v>0.29166666666666669</v>
      </c>
      <c r="H28" s="7">
        <v>0.54166666666666663</v>
      </c>
      <c r="I28" s="7">
        <v>0.58333333333333337</v>
      </c>
      <c r="J28" s="8">
        <v>0.6875</v>
      </c>
      <c r="K28" s="61">
        <f t="shared" ref="K28:K45" si="5">((J28-G28)-(I28-H28))*24</f>
        <v>8.4999999999999982</v>
      </c>
      <c r="L28" s="6">
        <v>0.33333333333333331</v>
      </c>
      <c r="M28" s="7">
        <v>0.54166666666666663</v>
      </c>
      <c r="N28" s="7">
        <v>0.58333333333333337</v>
      </c>
      <c r="O28" s="8">
        <v>0.72916666666666663</v>
      </c>
      <c r="P28" s="61">
        <f t="shared" ref="P28:P45" si="6">((O28-L28)-(N28-M28))*24</f>
        <v>8.4999999999999982</v>
      </c>
      <c r="Q28" s="6">
        <v>0.30069444444444443</v>
      </c>
      <c r="R28" s="7">
        <v>0.54166666666666663</v>
      </c>
      <c r="S28" s="7">
        <v>0.58333333333333337</v>
      </c>
      <c r="T28" s="8">
        <v>0.70277777777777783</v>
      </c>
      <c r="U28" s="61">
        <f t="shared" ref="U28:U45" si="7">((T28-Q28)-(S28-R28))*24</f>
        <v>8.65</v>
      </c>
      <c r="V28" s="6">
        <v>0.33333333333333331</v>
      </c>
      <c r="W28" s="7">
        <v>0.54166666666666663</v>
      </c>
      <c r="X28" s="7">
        <v>0.58333333333333337</v>
      </c>
      <c r="Y28" s="8">
        <v>0.72916666666666663</v>
      </c>
      <c r="Z28" s="61">
        <f t="shared" ref="Z28:Z45" si="8">((Y28-V28)-(X28-W28))*24</f>
        <v>8.4999999999999982</v>
      </c>
      <c r="AA28" s="68">
        <v>0.3125</v>
      </c>
      <c r="AB28" s="69"/>
      <c r="AC28" s="69"/>
      <c r="AD28" s="70">
        <v>0.54583333333333328</v>
      </c>
      <c r="AE28" s="71">
        <f t="shared" ref="AE28:AE45" si="9">((AD28-AA28)-(AC28-AB28))*24</f>
        <v>5.5999999999999988</v>
      </c>
    </row>
    <row r="29" spans="1:31" ht="16.5" customHeight="1" x14ac:dyDescent="0.25">
      <c r="A29" s="53" t="s">
        <v>17</v>
      </c>
      <c r="B29" s="6">
        <v>0.33333333333333331</v>
      </c>
      <c r="C29" s="7">
        <v>0.54166666666666663</v>
      </c>
      <c r="D29" s="7">
        <v>0.58333333333333337</v>
      </c>
      <c r="E29" s="8">
        <v>0.72916666666666663</v>
      </c>
      <c r="F29" s="61">
        <f t="shared" ref="F29:F45" si="10">((E29-B29)-(D29-C29))*24</f>
        <v>8.4999999999999982</v>
      </c>
      <c r="G29" s="6">
        <v>0.33333333333333331</v>
      </c>
      <c r="H29" s="7">
        <v>0.54166666666666663</v>
      </c>
      <c r="I29" s="7">
        <v>0.58333333333333337</v>
      </c>
      <c r="J29" s="8">
        <v>0.72916666666666663</v>
      </c>
      <c r="K29" s="61">
        <f t="shared" si="5"/>
        <v>8.4999999999999982</v>
      </c>
      <c r="L29" s="6">
        <v>0.33333333333333331</v>
      </c>
      <c r="M29" s="7">
        <v>0.54166666666666663</v>
      </c>
      <c r="N29" s="7">
        <v>0.58333333333333337</v>
      </c>
      <c r="O29" s="8">
        <v>0.72916666666666663</v>
      </c>
      <c r="P29" s="61">
        <f t="shared" si="6"/>
        <v>8.4999999999999982</v>
      </c>
      <c r="Q29" s="6">
        <v>0.33333333333333331</v>
      </c>
      <c r="R29" s="7">
        <v>0.54166666666666663</v>
      </c>
      <c r="S29" s="7">
        <v>0.58333333333333337</v>
      </c>
      <c r="T29" s="8">
        <v>0.72916666666666663</v>
      </c>
      <c r="U29" s="61">
        <f t="shared" si="7"/>
        <v>8.4999999999999982</v>
      </c>
      <c r="V29" s="6">
        <v>0.33333333333333331</v>
      </c>
      <c r="W29" s="7">
        <v>0.54166666666666663</v>
      </c>
      <c r="X29" s="7">
        <v>0.58333333333333337</v>
      </c>
      <c r="Y29" s="8">
        <v>0.72916666666666663</v>
      </c>
      <c r="Z29" s="61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63">
        <f t="shared" si="9"/>
        <v>5.5</v>
      </c>
    </row>
    <row r="30" spans="1:31" ht="16.5" customHeight="1" x14ac:dyDescent="0.25">
      <c r="A30" s="53" t="s">
        <v>0</v>
      </c>
      <c r="B30" s="6">
        <v>0.33333333333333331</v>
      </c>
      <c r="C30" s="7">
        <v>0.54166666666666663</v>
      </c>
      <c r="D30" s="7">
        <v>0.58333333333333337</v>
      </c>
      <c r="E30" s="8">
        <v>0.72916666666666663</v>
      </c>
      <c r="F30" s="61">
        <f t="shared" si="10"/>
        <v>8.4999999999999982</v>
      </c>
      <c r="G30" s="6">
        <v>0.33333333333333331</v>
      </c>
      <c r="H30" s="7">
        <v>0.54166666666666663</v>
      </c>
      <c r="I30" s="7">
        <v>0.58333333333333337</v>
      </c>
      <c r="J30" s="8">
        <v>0.72916666666666663</v>
      </c>
      <c r="K30" s="61">
        <f t="shared" si="5"/>
        <v>8.4999999999999982</v>
      </c>
      <c r="L30" s="6">
        <v>0.33333333333333331</v>
      </c>
      <c r="M30" s="7">
        <v>0.54166666666666663</v>
      </c>
      <c r="N30" s="7">
        <v>0.58333333333333337</v>
      </c>
      <c r="O30" s="8">
        <v>0.72916666666666663</v>
      </c>
      <c r="P30" s="61">
        <f t="shared" si="6"/>
        <v>8.4999999999999982</v>
      </c>
      <c r="Q30" s="6">
        <v>0.34236111111111112</v>
      </c>
      <c r="R30" s="7">
        <v>0.54166666666666663</v>
      </c>
      <c r="S30" s="7">
        <v>0.58333333333333337</v>
      </c>
      <c r="T30" s="8">
        <v>0.72916666666666663</v>
      </c>
      <c r="U30" s="9">
        <f t="shared" si="7"/>
        <v>8.2833333333333314</v>
      </c>
      <c r="V30" s="6">
        <v>0.34166666666666662</v>
      </c>
      <c r="W30" s="7">
        <v>0.54166666666666663</v>
      </c>
      <c r="X30" s="7">
        <v>0.58333333333333337</v>
      </c>
      <c r="Y30" s="8">
        <v>0.72916666666666663</v>
      </c>
      <c r="Z30" s="9">
        <f t="shared" si="8"/>
        <v>8.2999999999999989</v>
      </c>
      <c r="AA30" s="33">
        <v>0.34583333333333338</v>
      </c>
      <c r="AB30" s="7"/>
      <c r="AC30" s="7"/>
      <c r="AD30" s="8">
        <v>0.5625</v>
      </c>
      <c r="AE30" s="44">
        <f t="shared" si="9"/>
        <v>5.1999999999999993</v>
      </c>
    </row>
    <row r="31" spans="1:31" ht="16.5" customHeight="1" x14ac:dyDescent="0.25">
      <c r="A31" s="53" t="s">
        <v>21</v>
      </c>
      <c r="B31" s="6">
        <v>0.29166666666666669</v>
      </c>
      <c r="C31" s="7">
        <v>0.54166666666666663</v>
      </c>
      <c r="D31" s="7">
        <v>0.58333333333333337</v>
      </c>
      <c r="E31" s="8">
        <v>0.6875</v>
      </c>
      <c r="F31" s="61">
        <f t="shared" si="10"/>
        <v>8.4999999999999982</v>
      </c>
      <c r="G31" s="6">
        <v>0.29166666666666669</v>
      </c>
      <c r="H31" s="7">
        <v>0.54166666666666663</v>
      </c>
      <c r="I31" s="7">
        <v>0.58333333333333337</v>
      </c>
      <c r="J31" s="8">
        <v>0.6875</v>
      </c>
      <c r="K31" s="61">
        <f t="shared" si="5"/>
        <v>8.4999999999999982</v>
      </c>
      <c r="L31" s="6">
        <v>0.30208333333333331</v>
      </c>
      <c r="M31" s="7">
        <v>0.54166666666666663</v>
      </c>
      <c r="N31" s="7">
        <v>0.58333333333333337</v>
      </c>
      <c r="O31" s="8">
        <v>0.72916666666666663</v>
      </c>
      <c r="P31" s="62">
        <f t="shared" si="6"/>
        <v>9.2499999999999982</v>
      </c>
      <c r="Q31" s="6">
        <v>0.3034722222222222</v>
      </c>
      <c r="R31" s="7">
        <v>0.54166666666666663</v>
      </c>
      <c r="S31" s="7">
        <v>0.58333333333333337</v>
      </c>
      <c r="T31" s="8">
        <v>0.70416666666666661</v>
      </c>
      <c r="U31" s="61">
        <f t="shared" si="7"/>
        <v>8.6166666666666636</v>
      </c>
      <c r="V31" s="6">
        <v>0.33333333333333331</v>
      </c>
      <c r="W31" s="7">
        <v>0.54166666666666663</v>
      </c>
      <c r="X31" s="7">
        <v>0.58333333333333337</v>
      </c>
      <c r="Y31" s="8">
        <v>0.72916666666666663</v>
      </c>
      <c r="Z31" s="61">
        <f t="shared" si="8"/>
        <v>8.4999999999999982</v>
      </c>
      <c r="AA31" s="33">
        <v>0.2986111111111111</v>
      </c>
      <c r="AB31" s="7"/>
      <c r="AC31" s="7"/>
      <c r="AD31" s="8">
        <v>0.53055555555555556</v>
      </c>
      <c r="AE31" s="63">
        <f t="shared" si="9"/>
        <v>5.5666666666666664</v>
      </c>
    </row>
    <row r="32" spans="1:31" ht="16.5" customHeight="1" x14ac:dyDescent="0.25">
      <c r="A32" s="53" t="s">
        <v>18</v>
      </c>
      <c r="B32" s="6">
        <v>0.33333333333333331</v>
      </c>
      <c r="C32" s="7">
        <v>0.54166666666666663</v>
      </c>
      <c r="D32" s="7">
        <v>0.58333333333333337</v>
      </c>
      <c r="E32" s="8">
        <v>0.72916666666666663</v>
      </c>
      <c r="F32" s="61">
        <f t="shared" si="10"/>
        <v>8.4999999999999982</v>
      </c>
      <c r="G32" s="6">
        <v>0.33333333333333331</v>
      </c>
      <c r="H32" s="7">
        <v>0.54166666666666663</v>
      </c>
      <c r="I32" s="7">
        <v>0.58333333333333337</v>
      </c>
      <c r="J32" s="8">
        <v>0.72916666666666663</v>
      </c>
      <c r="K32" s="61">
        <f t="shared" si="5"/>
        <v>8.4999999999999982</v>
      </c>
      <c r="L32" s="6">
        <v>0.33333333333333331</v>
      </c>
      <c r="M32" s="7">
        <v>0.54166666666666663</v>
      </c>
      <c r="N32" s="7">
        <v>0.58333333333333337</v>
      </c>
      <c r="O32" s="8">
        <v>0.72916666666666663</v>
      </c>
      <c r="P32" s="61">
        <f t="shared" si="6"/>
        <v>8.4999999999999982</v>
      </c>
      <c r="Q32" s="6">
        <v>0.34166666666666662</v>
      </c>
      <c r="R32" s="7">
        <v>0.54166666666666663</v>
      </c>
      <c r="S32" s="7">
        <v>0.58333333333333337</v>
      </c>
      <c r="T32" s="8">
        <v>0.72916666666666663</v>
      </c>
      <c r="U32" s="9">
        <f t="shared" si="7"/>
        <v>8.2999999999999989</v>
      </c>
      <c r="V32" s="6">
        <v>0.33333333333333331</v>
      </c>
      <c r="W32" s="7">
        <v>0.54166666666666663</v>
      </c>
      <c r="X32" s="7">
        <v>0.58333333333333337</v>
      </c>
      <c r="Y32" s="8">
        <v>0.72916666666666663</v>
      </c>
      <c r="Z32" s="61">
        <f t="shared" si="8"/>
        <v>8.4999999999999982</v>
      </c>
      <c r="AA32" s="33">
        <v>0.33333333333333331</v>
      </c>
      <c r="AB32" s="7"/>
      <c r="AC32" s="7"/>
      <c r="AD32" s="8">
        <v>0.61597222222222225</v>
      </c>
      <c r="AE32" s="65">
        <f t="shared" si="9"/>
        <v>6.783333333333335</v>
      </c>
    </row>
    <row r="33" spans="1:31" ht="16.5" customHeight="1" x14ac:dyDescent="0.25">
      <c r="A33" s="53" t="s">
        <v>22</v>
      </c>
      <c r="B33" s="6">
        <v>0.33333333333333331</v>
      </c>
      <c r="C33" s="7">
        <v>0.54166666666666663</v>
      </c>
      <c r="D33" s="7">
        <v>0.58333333333333337</v>
      </c>
      <c r="E33" s="8">
        <v>0.72916666666666663</v>
      </c>
      <c r="F33" s="61">
        <f t="shared" si="10"/>
        <v>8.4999999999999982</v>
      </c>
      <c r="G33" s="6">
        <v>0.33333333333333331</v>
      </c>
      <c r="H33" s="7">
        <v>0.54166666666666663</v>
      </c>
      <c r="I33" s="7">
        <v>0.58333333333333337</v>
      </c>
      <c r="J33" s="8">
        <v>0.72916666666666663</v>
      </c>
      <c r="K33" s="61">
        <f t="shared" si="5"/>
        <v>8.4999999999999982</v>
      </c>
      <c r="L33" s="6">
        <v>0.33333333333333331</v>
      </c>
      <c r="M33" s="7">
        <v>0.54166666666666663</v>
      </c>
      <c r="N33" s="7">
        <v>0.58333333333333337</v>
      </c>
      <c r="O33" s="8">
        <v>0.72916666666666663</v>
      </c>
      <c r="P33" s="61">
        <f t="shared" si="6"/>
        <v>8.4999999999999982</v>
      </c>
      <c r="Q33" s="6">
        <v>0.33333333333333331</v>
      </c>
      <c r="R33" s="7">
        <v>0.54166666666666663</v>
      </c>
      <c r="S33" s="7">
        <v>0.58333333333333337</v>
      </c>
      <c r="T33" s="8">
        <v>0.72916666666666663</v>
      </c>
      <c r="U33" s="61">
        <f t="shared" si="7"/>
        <v>8.4999999999999982</v>
      </c>
      <c r="V33" s="6">
        <v>0.33333333333333331</v>
      </c>
      <c r="W33" s="7">
        <v>0.54166666666666663</v>
      </c>
      <c r="X33" s="7">
        <v>0.58333333333333337</v>
      </c>
      <c r="Y33" s="8">
        <v>0.72916666666666663</v>
      </c>
      <c r="Z33" s="61">
        <f t="shared" si="8"/>
        <v>8.4999999999999982</v>
      </c>
      <c r="AA33" s="33">
        <v>0.33333333333333331</v>
      </c>
      <c r="AB33" s="7"/>
      <c r="AC33" s="7"/>
      <c r="AD33" s="8">
        <v>0.5625</v>
      </c>
      <c r="AE33" s="63">
        <f t="shared" si="9"/>
        <v>5.5</v>
      </c>
    </row>
    <row r="34" spans="1:31" ht="16.5" customHeight="1" x14ac:dyDescent="0.25">
      <c r="A34" s="53" t="s">
        <v>2</v>
      </c>
      <c r="B34" s="6">
        <v>0.33333333333333331</v>
      </c>
      <c r="C34" s="7">
        <v>0.54166666666666663</v>
      </c>
      <c r="D34" s="7">
        <v>0.58333333333333337</v>
      </c>
      <c r="E34" s="8">
        <v>0.72916666666666663</v>
      </c>
      <c r="F34" s="61">
        <f t="shared" si="10"/>
        <v>8.4999999999999982</v>
      </c>
      <c r="G34" s="6">
        <v>0.33333333333333331</v>
      </c>
      <c r="H34" s="7">
        <v>0.54166666666666663</v>
      </c>
      <c r="I34" s="7">
        <v>0.58333333333333337</v>
      </c>
      <c r="J34" s="8">
        <v>0.72916666666666663</v>
      </c>
      <c r="K34" s="61">
        <f t="shared" si="5"/>
        <v>8.4999999999999982</v>
      </c>
      <c r="L34" s="6">
        <v>0.33333333333333331</v>
      </c>
      <c r="M34" s="7">
        <v>0.54166666666666663</v>
      </c>
      <c r="N34" s="7">
        <v>0.58333333333333337</v>
      </c>
      <c r="O34" s="8">
        <v>0.72916666666666663</v>
      </c>
      <c r="P34" s="61">
        <f t="shared" si="6"/>
        <v>8.4999999999999982</v>
      </c>
      <c r="Q34" s="6">
        <v>0.33333333333333331</v>
      </c>
      <c r="R34" s="7">
        <v>0.54166666666666663</v>
      </c>
      <c r="S34" s="7">
        <v>0.58333333333333337</v>
      </c>
      <c r="T34" s="8">
        <v>0.72916666666666663</v>
      </c>
      <c r="U34" s="61">
        <f t="shared" si="7"/>
        <v>8.4999999999999982</v>
      </c>
      <c r="V34" s="137" t="s">
        <v>31</v>
      </c>
      <c r="W34" s="138"/>
      <c r="X34" s="138"/>
      <c r="Y34" s="138"/>
      <c r="Z34" s="138"/>
      <c r="AA34" s="33">
        <v>0.33333333333333331</v>
      </c>
      <c r="AB34" s="7"/>
      <c r="AC34" s="7"/>
      <c r="AD34" s="8">
        <v>0.5625</v>
      </c>
      <c r="AE34" s="63">
        <f t="shared" si="9"/>
        <v>5.5</v>
      </c>
    </row>
    <row r="35" spans="1:31" ht="16.5" customHeight="1" x14ac:dyDescent="0.25">
      <c r="A35" s="53" t="s">
        <v>11</v>
      </c>
      <c r="B35" s="6">
        <v>0.33333333333333331</v>
      </c>
      <c r="C35" s="7">
        <v>0.54166666666666663</v>
      </c>
      <c r="D35" s="7">
        <v>0.58333333333333337</v>
      </c>
      <c r="E35" s="8">
        <v>0.72916666666666663</v>
      </c>
      <c r="F35" s="61">
        <f t="shared" si="10"/>
        <v>8.4999999999999982</v>
      </c>
      <c r="G35" s="6">
        <v>0.33333333333333331</v>
      </c>
      <c r="H35" s="7">
        <v>0.54166666666666663</v>
      </c>
      <c r="I35" s="7">
        <v>0.58333333333333337</v>
      </c>
      <c r="J35" s="8">
        <v>0.72916666666666663</v>
      </c>
      <c r="K35" s="61">
        <f t="shared" si="5"/>
        <v>8.4999999999999982</v>
      </c>
      <c r="L35" s="6">
        <v>0.28958333333333336</v>
      </c>
      <c r="M35" s="7">
        <v>0.54166666666666663</v>
      </c>
      <c r="N35" s="7">
        <v>0.58333333333333337</v>
      </c>
      <c r="O35" s="8">
        <v>0.71805555555555556</v>
      </c>
      <c r="P35" s="62">
        <f t="shared" si="6"/>
        <v>9.2833333333333314</v>
      </c>
      <c r="Q35" s="6">
        <v>0.33333333333333331</v>
      </c>
      <c r="R35" s="7">
        <v>0.54166666666666663</v>
      </c>
      <c r="S35" s="7">
        <v>0.58333333333333337</v>
      </c>
      <c r="T35" s="8">
        <v>0.72916666666666663</v>
      </c>
      <c r="U35" s="61">
        <f t="shared" si="7"/>
        <v>8.4999999999999982</v>
      </c>
      <c r="V35" s="6">
        <v>0.33333333333333331</v>
      </c>
      <c r="W35" s="7">
        <v>0.54166666666666663</v>
      </c>
      <c r="X35" s="7">
        <v>0.58333333333333337</v>
      </c>
      <c r="Y35" s="8">
        <v>0.72916666666666663</v>
      </c>
      <c r="Z35" s="61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63">
        <f t="shared" si="9"/>
        <v>5.5</v>
      </c>
    </row>
    <row r="36" spans="1:31" ht="16.5" customHeight="1" x14ac:dyDescent="0.25">
      <c r="A36" s="53" t="s">
        <v>16</v>
      </c>
      <c r="B36" s="6">
        <v>0.33333333333333331</v>
      </c>
      <c r="C36" s="7">
        <v>0.54166666666666663</v>
      </c>
      <c r="D36" s="7">
        <v>0.58333333333333337</v>
      </c>
      <c r="E36" s="8">
        <v>0.72916666666666663</v>
      </c>
      <c r="F36" s="61">
        <f t="shared" si="10"/>
        <v>8.4999999999999982</v>
      </c>
      <c r="G36" s="6">
        <v>0.33333333333333331</v>
      </c>
      <c r="H36" s="7">
        <v>0.54166666666666663</v>
      </c>
      <c r="I36" s="7">
        <v>0.58333333333333337</v>
      </c>
      <c r="J36" s="8">
        <v>0.72916666666666663</v>
      </c>
      <c r="K36" s="61">
        <f t="shared" si="5"/>
        <v>8.4999999999999982</v>
      </c>
      <c r="L36" s="6">
        <v>0.31388888888888888</v>
      </c>
      <c r="M36" s="7">
        <v>0.54166666666666663</v>
      </c>
      <c r="N36" s="7">
        <v>0.58333333333333337</v>
      </c>
      <c r="O36" s="8">
        <v>0.72916666666666663</v>
      </c>
      <c r="P36" s="62">
        <f t="shared" si="6"/>
        <v>8.966666666666665</v>
      </c>
      <c r="Q36" s="6">
        <v>0.33333333333333331</v>
      </c>
      <c r="R36" s="7"/>
      <c r="S36" s="7"/>
      <c r="T36" s="8">
        <v>0.72916666666666663</v>
      </c>
      <c r="U36" s="62">
        <f t="shared" si="7"/>
        <v>9.5</v>
      </c>
      <c r="V36" s="6">
        <v>0.33333333333333331</v>
      </c>
      <c r="W36" s="7">
        <v>0.54166666666666663</v>
      </c>
      <c r="X36" s="7">
        <v>0.58333333333333337</v>
      </c>
      <c r="Y36" s="8">
        <v>0.72916666666666663</v>
      </c>
      <c r="Z36" s="61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63">
        <f t="shared" si="9"/>
        <v>5.5</v>
      </c>
    </row>
    <row r="37" spans="1:31" ht="16.5" customHeight="1" x14ac:dyDescent="0.25">
      <c r="A37" s="53" t="s">
        <v>12</v>
      </c>
      <c r="B37" s="6">
        <v>0.33333333333333331</v>
      </c>
      <c r="C37" s="7">
        <v>0.54166666666666663</v>
      </c>
      <c r="D37" s="7">
        <v>0.58333333333333337</v>
      </c>
      <c r="E37" s="8">
        <v>0.72916666666666663</v>
      </c>
      <c r="F37" s="61">
        <f t="shared" si="10"/>
        <v>8.4999999999999982</v>
      </c>
      <c r="G37" s="6">
        <v>0.33333333333333331</v>
      </c>
      <c r="H37" s="7">
        <v>0.54166666666666663</v>
      </c>
      <c r="I37" s="7">
        <v>0.58333333333333337</v>
      </c>
      <c r="J37" s="8">
        <v>0.72916666666666663</v>
      </c>
      <c r="K37" s="61">
        <f t="shared" si="5"/>
        <v>8.4999999999999982</v>
      </c>
      <c r="L37" s="6">
        <v>0.33333333333333331</v>
      </c>
      <c r="M37" s="7">
        <v>0.54166666666666663</v>
      </c>
      <c r="N37" s="7">
        <v>0.58333333333333337</v>
      </c>
      <c r="O37" s="8">
        <v>0.72916666666666663</v>
      </c>
      <c r="P37" s="61">
        <f t="shared" si="6"/>
        <v>8.4999999999999982</v>
      </c>
      <c r="Q37" s="6">
        <v>0.34652777777777777</v>
      </c>
      <c r="R37" s="7">
        <v>0.54166666666666663</v>
      </c>
      <c r="S37" s="7">
        <v>0.58333333333333337</v>
      </c>
      <c r="T37" s="8">
        <v>0.72916666666666663</v>
      </c>
      <c r="U37" s="9">
        <f t="shared" si="7"/>
        <v>8.18333333333333</v>
      </c>
      <c r="V37" s="6">
        <v>0.34930555555555554</v>
      </c>
      <c r="W37" s="7">
        <v>0.54166666666666663</v>
      </c>
      <c r="X37" s="7">
        <v>0.58333333333333337</v>
      </c>
      <c r="Y37" s="8">
        <v>0.72916666666666663</v>
      </c>
      <c r="Z37" s="9">
        <f t="shared" si="8"/>
        <v>8.1166666666666636</v>
      </c>
      <c r="AA37" s="33">
        <v>0.34166666666666662</v>
      </c>
      <c r="AB37" s="7"/>
      <c r="AC37" s="7"/>
      <c r="AD37" s="8">
        <v>0.5625</v>
      </c>
      <c r="AE37" s="44">
        <f t="shared" si="9"/>
        <v>5.3000000000000007</v>
      </c>
    </row>
    <row r="38" spans="1:31" ht="16.5" customHeight="1" x14ac:dyDescent="0.25">
      <c r="A38" s="53" t="s">
        <v>23</v>
      </c>
      <c r="B38" s="6">
        <v>0.33333333333333331</v>
      </c>
      <c r="C38" s="7">
        <v>0.54166666666666663</v>
      </c>
      <c r="D38" s="7">
        <v>0.58333333333333337</v>
      </c>
      <c r="E38" s="8">
        <v>0.72916666666666663</v>
      </c>
      <c r="F38" s="61">
        <f t="shared" si="10"/>
        <v>8.4999999999999982</v>
      </c>
      <c r="G38" s="6">
        <v>0.33333333333333331</v>
      </c>
      <c r="H38" s="7">
        <v>0.54166666666666663</v>
      </c>
      <c r="I38" s="7">
        <v>0.58333333333333337</v>
      </c>
      <c r="J38" s="8">
        <v>0.72916666666666663</v>
      </c>
      <c r="K38" s="61">
        <f t="shared" si="5"/>
        <v>8.4999999999999982</v>
      </c>
      <c r="L38" s="6">
        <v>0.33333333333333331</v>
      </c>
      <c r="M38" s="7">
        <v>0.54166666666666663</v>
      </c>
      <c r="N38" s="7">
        <v>0.58333333333333337</v>
      </c>
      <c r="O38" s="8">
        <v>0.72916666666666663</v>
      </c>
      <c r="P38" s="61">
        <f t="shared" si="6"/>
        <v>8.4999999999999982</v>
      </c>
      <c r="Q38" s="6">
        <v>0.33333333333333331</v>
      </c>
      <c r="R38" s="7">
        <v>0.54166666666666663</v>
      </c>
      <c r="S38" s="7">
        <v>0.58333333333333337</v>
      </c>
      <c r="T38" s="8">
        <v>0.72916666666666663</v>
      </c>
      <c r="U38" s="61">
        <f t="shared" si="7"/>
        <v>8.4999999999999982</v>
      </c>
      <c r="V38" s="6">
        <v>0.33333333333333331</v>
      </c>
      <c r="W38" s="7">
        <v>0.54166666666666663</v>
      </c>
      <c r="X38" s="7">
        <v>0.58333333333333337</v>
      </c>
      <c r="Y38" s="8">
        <v>0.72916666666666663</v>
      </c>
      <c r="Z38" s="61">
        <f t="shared" si="8"/>
        <v>8.4999999999999982</v>
      </c>
      <c r="AA38" s="33">
        <v>0.33333333333333331</v>
      </c>
      <c r="AB38" s="7"/>
      <c r="AC38" s="7"/>
      <c r="AD38" s="8">
        <v>0.5625</v>
      </c>
      <c r="AE38" s="63">
        <f t="shared" si="9"/>
        <v>5.5</v>
      </c>
    </row>
    <row r="39" spans="1:31" ht="16.5" customHeight="1" x14ac:dyDescent="0.25">
      <c r="A39" s="53" t="s">
        <v>24</v>
      </c>
      <c r="B39" s="6">
        <v>0.33333333333333331</v>
      </c>
      <c r="C39" s="7">
        <v>0.54166666666666663</v>
      </c>
      <c r="D39" s="7">
        <v>0.58333333333333337</v>
      </c>
      <c r="E39" s="8">
        <v>0.72916666666666663</v>
      </c>
      <c r="F39" s="61">
        <f t="shared" si="10"/>
        <v>8.4999999999999982</v>
      </c>
      <c r="G39" s="6">
        <v>0.33333333333333331</v>
      </c>
      <c r="H39" s="7">
        <v>0.54166666666666663</v>
      </c>
      <c r="I39" s="7">
        <v>0.58333333333333337</v>
      </c>
      <c r="J39" s="8">
        <v>0.72916666666666663</v>
      </c>
      <c r="K39" s="61">
        <f t="shared" si="5"/>
        <v>8.4999999999999982</v>
      </c>
      <c r="L39" s="6">
        <v>0.33333333333333331</v>
      </c>
      <c r="M39" s="7">
        <v>0.54166666666666663</v>
      </c>
      <c r="N39" s="7">
        <v>0.58333333333333337</v>
      </c>
      <c r="O39" s="8">
        <v>0.72916666666666663</v>
      </c>
      <c r="P39" s="61">
        <f t="shared" si="6"/>
        <v>8.4999999999999982</v>
      </c>
      <c r="Q39" s="6">
        <v>0.33333333333333331</v>
      </c>
      <c r="R39" s="7">
        <v>0.54166666666666663</v>
      </c>
      <c r="S39" s="7">
        <v>0.58333333333333337</v>
      </c>
      <c r="T39" s="8">
        <v>0.72916666666666663</v>
      </c>
      <c r="U39" s="61">
        <f t="shared" si="7"/>
        <v>8.4999999999999982</v>
      </c>
      <c r="V39" s="6">
        <v>0.33333333333333331</v>
      </c>
      <c r="W39" s="7">
        <v>0.54166666666666663</v>
      </c>
      <c r="X39" s="7">
        <v>0.58333333333333337</v>
      </c>
      <c r="Y39" s="8">
        <v>0.72916666666666663</v>
      </c>
      <c r="Z39" s="61">
        <f t="shared" si="8"/>
        <v>8.4999999999999982</v>
      </c>
      <c r="AA39" s="33">
        <v>0.33333333333333331</v>
      </c>
      <c r="AB39" s="7"/>
      <c r="AC39" s="7"/>
      <c r="AD39" s="8">
        <v>0.5625</v>
      </c>
      <c r="AE39" s="63">
        <f t="shared" si="9"/>
        <v>5.5</v>
      </c>
    </row>
    <row r="40" spans="1:31" ht="16.5" customHeight="1" x14ac:dyDescent="0.25">
      <c r="A40" s="53" t="s">
        <v>25</v>
      </c>
      <c r="B40" s="6">
        <v>0.33333333333333331</v>
      </c>
      <c r="C40" s="7">
        <v>0.54166666666666663</v>
      </c>
      <c r="D40" s="7">
        <v>0.58333333333333337</v>
      </c>
      <c r="E40" s="8">
        <v>0.72916666666666663</v>
      </c>
      <c r="F40" s="61">
        <f t="shared" si="10"/>
        <v>8.4999999999999982</v>
      </c>
      <c r="G40" s="6">
        <v>0.33333333333333331</v>
      </c>
      <c r="H40" s="7">
        <v>0.54166666666666663</v>
      </c>
      <c r="I40" s="7">
        <v>0.58333333333333337</v>
      </c>
      <c r="J40" s="8">
        <v>0.72916666666666663</v>
      </c>
      <c r="K40" s="61">
        <f t="shared" si="5"/>
        <v>8.4999999999999982</v>
      </c>
      <c r="L40" s="6">
        <v>0.33333333333333331</v>
      </c>
      <c r="M40" s="7">
        <v>0.54166666666666663</v>
      </c>
      <c r="N40" s="7">
        <v>0.58333333333333337</v>
      </c>
      <c r="O40" s="8">
        <v>0.72916666666666663</v>
      </c>
      <c r="P40" s="61">
        <f t="shared" si="6"/>
        <v>8.4999999999999982</v>
      </c>
      <c r="Q40" s="6">
        <v>0.33333333333333331</v>
      </c>
      <c r="R40" s="7">
        <v>0.54166666666666663</v>
      </c>
      <c r="S40" s="7">
        <v>0.58333333333333337</v>
      </c>
      <c r="T40" s="8">
        <v>0.72916666666666663</v>
      </c>
      <c r="U40" s="61">
        <f t="shared" si="7"/>
        <v>8.4999999999999982</v>
      </c>
      <c r="V40" s="6">
        <v>0.34375</v>
      </c>
      <c r="W40" s="7">
        <v>0.54166666666666663</v>
      </c>
      <c r="X40" s="7">
        <v>0.58333333333333337</v>
      </c>
      <c r="Y40" s="8">
        <v>0.72916666666666663</v>
      </c>
      <c r="Z40" s="9">
        <f t="shared" si="8"/>
        <v>8.2499999999999964</v>
      </c>
      <c r="AA40" s="33">
        <v>0.3611111111111111</v>
      </c>
      <c r="AB40" s="7"/>
      <c r="AC40" s="7"/>
      <c r="AD40" s="8">
        <v>0.5625</v>
      </c>
      <c r="AE40" s="73">
        <f t="shared" si="9"/>
        <v>4.8333333333333339</v>
      </c>
    </row>
    <row r="41" spans="1:31" ht="16.5" customHeight="1" x14ac:dyDescent="0.25">
      <c r="A41" s="53" t="s">
        <v>19</v>
      </c>
      <c r="B41" s="6">
        <v>0.33333333333333331</v>
      </c>
      <c r="C41" s="7">
        <v>0.54166666666666663</v>
      </c>
      <c r="D41" s="7">
        <v>0.58333333333333337</v>
      </c>
      <c r="E41" s="8">
        <v>0.72916666666666663</v>
      </c>
      <c r="F41" s="61">
        <f t="shared" si="10"/>
        <v>8.4999999999999982</v>
      </c>
      <c r="G41" s="6">
        <v>0.33333333333333331</v>
      </c>
      <c r="H41" s="7">
        <v>0.54166666666666663</v>
      </c>
      <c r="I41" s="7">
        <v>0.58333333333333337</v>
      </c>
      <c r="J41" s="8">
        <v>0.72916666666666663</v>
      </c>
      <c r="K41" s="61">
        <f t="shared" si="5"/>
        <v>8.4999999999999982</v>
      </c>
      <c r="L41" s="6">
        <v>0.34166666666666662</v>
      </c>
      <c r="M41" s="7">
        <v>0.54166666666666663</v>
      </c>
      <c r="N41" s="7">
        <v>0.58333333333333337</v>
      </c>
      <c r="O41" s="8">
        <v>0.72916666666666663</v>
      </c>
      <c r="P41" s="9">
        <f t="shared" si="6"/>
        <v>8.2999999999999989</v>
      </c>
      <c r="Q41" s="6">
        <v>0.34166666666666662</v>
      </c>
      <c r="R41" s="7">
        <v>0.54166666666666663</v>
      </c>
      <c r="S41" s="7">
        <v>0.58333333333333337</v>
      </c>
      <c r="T41" s="8">
        <v>0.72916666666666663</v>
      </c>
      <c r="U41" s="9">
        <f t="shared" si="7"/>
        <v>8.2999999999999989</v>
      </c>
      <c r="V41" s="6">
        <v>0.34097222222222223</v>
      </c>
      <c r="W41" s="7">
        <v>0.54166666666666663</v>
      </c>
      <c r="X41" s="7">
        <v>0.58333333333333337</v>
      </c>
      <c r="Y41" s="8">
        <v>0.72916666666666663</v>
      </c>
      <c r="Z41" s="9">
        <f t="shared" si="8"/>
        <v>8.3166666666666629</v>
      </c>
      <c r="AA41" s="33">
        <v>0.33333333333333331</v>
      </c>
      <c r="AB41" s="7"/>
      <c r="AC41" s="7"/>
      <c r="AD41" s="8">
        <v>0.5625</v>
      </c>
      <c r="AE41" s="72">
        <f t="shared" si="9"/>
        <v>5.5</v>
      </c>
    </row>
    <row r="42" spans="1:31" ht="16.5" customHeight="1" x14ac:dyDescent="0.25">
      <c r="A42" s="53" t="s">
        <v>26</v>
      </c>
      <c r="B42" s="6">
        <v>0.33333333333333331</v>
      </c>
      <c r="C42" s="7">
        <v>0.54166666666666663</v>
      </c>
      <c r="D42" s="7">
        <v>0.58333333333333337</v>
      </c>
      <c r="E42" s="8">
        <v>0.72916666666666663</v>
      </c>
      <c r="F42" s="61">
        <f t="shared" si="10"/>
        <v>8.4999999999999982</v>
      </c>
      <c r="G42" s="6">
        <v>0.33333333333333331</v>
      </c>
      <c r="H42" s="7">
        <v>0.54166666666666663</v>
      </c>
      <c r="I42" s="7">
        <v>0.58333333333333337</v>
      </c>
      <c r="J42" s="8">
        <v>0.72916666666666663</v>
      </c>
      <c r="K42" s="61">
        <f t="shared" si="5"/>
        <v>8.4999999999999982</v>
      </c>
      <c r="L42" s="6">
        <v>0.33333333333333331</v>
      </c>
      <c r="M42" s="7">
        <v>0.54166666666666663</v>
      </c>
      <c r="N42" s="7">
        <v>0.58333333333333337</v>
      </c>
      <c r="O42" s="8">
        <v>0.72916666666666663</v>
      </c>
      <c r="P42" s="61">
        <f t="shared" si="6"/>
        <v>8.4999999999999982</v>
      </c>
      <c r="Q42" s="6">
        <v>0.33333333333333331</v>
      </c>
      <c r="R42" s="7">
        <v>0.54166666666666663</v>
      </c>
      <c r="S42" s="7">
        <v>0.58333333333333337</v>
      </c>
      <c r="T42" s="8">
        <v>0.72916666666666663</v>
      </c>
      <c r="U42" s="61">
        <f t="shared" si="7"/>
        <v>8.4999999999999982</v>
      </c>
      <c r="V42" s="6">
        <v>0.33333333333333331</v>
      </c>
      <c r="W42" s="7">
        <v>0.54166666666666663</v>
      </c>
      <c r="X42" s="7">
        <v>0.58333333333333337</v>
      </c>
      <c r="Y42" s="8">
        <v>0.72916666666666663</v>
      </c>
      <c r="Z42" s="61">
        <f t="shared" si="8"/>
        <v>8.4999999999999982</v>
      </c>
      <c r="AA42" s="33">
        <v>0.33333333333333331</v>
      </c>
      <c r="AB42" s="7"/>
      <c r="AC42" s="7"/>
      <c r="AD42" s="8">
        <v>0.5625</v>
      </c>
      <c r="AE42" s="72">
        <f t="shared" si="9"/>
        <v>5.5</v>
      </c>
    </row>
    <row r="43" spans="1:31" ht="16.5" customHeight="1" x14ac:dyDescent="0.25">
      <c r="A43" s="53" t="s">
        <v>27</v>
      </c>
      <c r="B43" s="6">
        <v>0.33333333333333331</v>
      </c>
      <c r="C43" s="7">
        <v>0.54166666666666663</v>
      </c>
      <c r="D43" s="7">
        <v>0.58333333333333337</v>
      </c>
      <c r="E43" s="8">
        <v>0.72916666666666663</v>
      </c>
      <c r="F43" s="61">
        <f t="shared" si="10"/>
        <v>8.4999999999999982</v>
      </c>
      <c r="G43" s="6">
        <v>0.34166666666666662</v>
      </c>
      <c r="H43" s="7">
        <v>0.54166666666666663</v>
      </c>
      <c r="I43" s="7">
        <v>0.58333333333333337</v>
      </c>
      <c r="J43" s="8">
        <v>0.8027777777777777</v>
      </c>
      <c r="K43" s="61">
        <f t="shared" si="5"/>
        <v>10.066666666666665</v>
      </c>
      <c r="L43" s="150" t="s">
        <v>39</v>
      </c>
      <c r="M43" s="151"/>
      <c r="N43" s="151"/>
      <c r="O43" s="151"/>
      <c r="P43" s="152"/>
      <c r="Q43" s="6">
        <v>0.33333333333333331</v>
      </c>
      <c r="R43" s="7">
        <v>0.54166666666666663</v>
      </c>
      <c r="S43" s="7">
        <v>0.58333333333333337</v>
      </c>
      <c r="T43" s="8">
        <v>0.72916666666666663</v>
      </c>
      <c r="U43" s="61">
        <f t="shared" si="7"/>
        <v>8.4999999999999982</v>
      </c>
      <c r="V43" s="6">
        <v>0.33333333333333331</v>
      </c>
      <c r="W43" s="7">
        <v>0.54166666666666663</v>
      </c>
      <c r="X43" s="7">
        <v>0.58333333333333337</v>
      </c>
      <c r="Y43" s="8">
        <v>0.72916666666666663</v>
      </c>
      <c r="Z43" s="61">
        <f t="shared" si="8"/>
        <v>8.4999999999999982</v>
      </c>
      <c r="AA43" s="33">
        <v>0.33333333333333331</v>
      </c>
      <c r="AB43" s="7"/>
      <c r="AC43" s="7"/>
      <c r="AD43" s="8">
        <v>0.5625</v>
      </c>
      <c r="AE43" s="72">
        <f t="shared" si="9"/>
        <v>5.5</v>
      </c>
    </row>
    <row r="44" spans="1:31" ht="16.5" customHeight="1" x14ac:dyDescent="0.25">
      <c r="A44" s="54" t="s">
        <v>28</v>
      </c>
      <c r="B44" s="6">
        <v>0.33333333333333331</v>
      </c>
      <c r="C44" s="7">
        <v>0.54166666666666663</v>
      </c>
      <c r="D44" s="7">
        <v>0.58333333333333337</v>
      </c>
      <c r="E44" s="8">
        <v>0.72916666666666663</v>
      </c>
      <c r="F44" s="61">
        <f t="shared" si="10"/>
        <v>8.4999999999999982</v>
      </c>
      <c r="G44" s="6">
        <v>0.33333333333333331</v>
      </c>
      <c r="H44" s="7">
        <v>0.54166666666666663</v>
      </c>
      <c r="I44" s="7">
        <v>0.58333333333333337</v>
      </c>
      <c r="J44" s="8">
        <v>0.72916666666666663</v>
      </c>
      <c r="K44" s="61">
        <f t="shared" si="5"/>
        <v>8.4999999999999982</v>
      </c>
      <c r="L44" s="6">
        <v>0.33333333333333331</v>
      </c>
      <c r="M44" s="7">
        <v>0.54166666666666663</v>
      </c>
      <c r="N44" s="7">
        <v>0.58333333333333337</v>
      </c>
      <c r="O44" s="8">
        <v>0.72916666666666663</v>
      </c>
      <c r="P44" s="61">
        <f t="shared" si="6"/>
        <v>8.4999999999999982</v>
      </c>
      <c r="Q44" s="6">
        <v>0.33333333333333331</v>
      </c>
      <c r="R44" s="7">
        <v>0.54166666666666663</v>
      </c>
      <c r="S44" s="7">
        <v>0.58333333333333337</v>
      </c>
      <c r="T44" s="8">
        <v>0.72916666666666663</v>
      </c>
      <c r="U44" s="61">
        <f t="shared" si="7"/>
        <v>8.4999999999999982</v>
      </c>
      <c r="V44" s="6">
        <v>0.33333333333333331</v>
      </c>
      <c r="W44" s="7">
        <v>0.54166666666666663</v>
      </c>
      <c r="X44" s="7">
        <v>0.58333333333333337</v>
      </c>
      <c r="Y44" s="8">
        <v>0.72916666666666663</v>
      </c>
      <c r="Z44" s="61">
        <f t="shared" si="8"/>
        <v>8.4999999999999982</v>
      </c>
      <c r="AA44" s="33">
        <v>0.33333333333333331</v>
      </c>
      <c r="AB44" s="7"/>
      <c r="AC44" s="7"/>
      <c r="AD44" s="8">
        <v>0.5625</v>
      </c>
      <c r="AE44" s="63">
        <f t="shared" si="9"/>
        <v>5.5</v>
      </c>
    </row>
    <row r="45" spans="1:31" ht="16.5" customHeight="1" thickBot="1" x14ac:dyDescent="0.3">
      <c r="A45" s="54" t="s">
        <v>29</v>
      </c>
      <c r="B45" s="6">
        <v>0.33333333333333331</v>
      </c>
      <c r="C45" s="7">
        <v>0.54166666666666663</v>
      </c>
      <c r="D45" s="7">
        <v>0.58333333333333337</v>
      </c>
      <c r="E45" s="8">
        <v>0.72916666666666663</v>
      </c>
      <c r="F45" s="61">
        <f t="shared" si="10"/>
        <v>8.4999999999999982</v>
      </c>
      <c r="G45" s="6">
        <v>0.33333333333333331</v>
      </c>
      <c r="H45" s="7">
        <v>0.54166666666666663</v>
      </c>
      <c r="I45" s="7">
        <v>0.58333333333333337</v>
      </c>
      <c r="J45" s="8">
        <v>0.72916666666666663</v>
      </c>
      <c r="K45" s="61">
        <f t="shared" si="5"/>
        <v>8.4999999999999982</v>
      </c>
      <c r="L45" s="6">
        <v>0.33333333333333331</v>
      </c>
      <c r="M45" s="7">
        <v>0.54166666666666663</v>
      </c>
      <c r="N45" s="7">
        <v>0.58333333333333337</v>
      </c>
      <c r="O45" s="8">
        <v>0.72916666666666663</v>
      </c>
      <c r="P45" s="61">
        <f t="shared" si="6"/>
        <v>8.4999999999999982</v>
      </c>
      <c r="Q45" s="6">
        <v>0.33333333333333331</v>
      </c>
      <c r="R45" s="7">
        <v>0.54166666666666663</v>
      </c>
      <c r="S45" s="7">
        <v>0.58333333333333337</v>
      </c>
      <c r="T45" s="8">
        <v>0.72916666666666663</v>
      </c>
      <c r="U45" s="61">
        <f t="shared" si="7"/>
        <v>8.4999999999999982</v>
      </c>
      <c r="V45" s="6">
        <v>0.33333333333333331</v>
      </c>
      <c r="W45" s="7">
        <v>0.54166666666666663</v>
      </c>
      <c r="X45" s="7">
        <v>0.58333333333333337</v>
      </c>
      <c r="Y45" s="8">
        <v>0.72916666666666663</v>
      </c>
      <c r="Z45" s="61">
        <f t="shared" si="8"/>
        <v>8.4999999999999982</v>
      </c>
      <c r="AA45" s="36">
        <v>0.33333333333333331</v>
      </c>
      <c r="AB45" s="18"/>
      <c r="AC45" s="18"/>
      <c r="AD45" s="19">
        <v>0.5625</v>
      </c>
      <c r="AE45" s="64">
        <f t="shared" si="9"/>
        <v>5.5</v>
      </c>
    </row>
    <row r="47" spans="1:31" ht="15.75" thickBot="1" x14ac:dyDescent="0.3"/>
    <row r="48" spans="1:31" ht="22.5" customHeight="1" thickTop="1" thickBot="1" x14ac:dyDescent="0.45">
      <c r="A48" s="141" t="s">
        <v>20</v>
      </c>
      <c r="B48" s="143" t="s">
        <v>46</v>
      </c>
      <c r="C48" s="144"/>
      <c r="D48" s="144"/>
      <c r="E48" s="144"/>
      <c r="F48" s="144"/>
      <c r="G48" s="145" t="s">
        <v>47</v>
      </c>
      <c r="H48" s="146"/>
      <c r="I48" s="146"/>
      <c r="J48" s="146"/>
      <c r="K48" s="154"/>
      <c r="L48" s="144" t="s">
        <v>48</v>
      </c>
      <c r="M48" s="144"/>
      <c r="N48" s="144"/>
      <c r="O48" s="144"/>
      <c r="P48" s="144"/>
      <c r="Q48" s="147" t="s">
        <v>49</v>
      </c>
      <c r="R48" s="148"/>
      <c r="S48" s="148"/>
      <c r="T48" s="148"/>
      <c r="U48" s="149"/>
      <c r="V48" s="143" t="s">
        <v>50</v>
      </c>
      <c r="W48" s="144"/>
      <c r="X48" s="144"/>
      <c r="Y48" s="144"/>
      <c r="Z48" s="144"/>
      <c r="AA48" s="147" t="s">
        <v>51</v>
      </c>
      <c r="AB48" s="148"/>
      <c r="AC48" s="148"/>
      <c r="AD48" s="148"/>
      <c r="AE48" s="149"/>
    </row>
    <row r="49" spans="1:31" ht="29.25" customHeight="1" thickBot="1" x14ac:dyDescent="0.3">
      <c r="A49" s="142"/>
      <c r="B49" s="55" t="s">
        <v>3</v>
      </c>
      <c r="C49" s="56" t="s">
        <v>4</v>
      </c>
      <c r="D49" s="56" t="s">
        <v>5</v>
      </c>
      <c r="E49" s="56" t="s">
        <v>6</v>
      </c>
      <c r="F49" s="57" t="s">
        <v>7</v>
      </c>
      <c r="G49" s="49" t="s">
        <v>3</v>
      </c>
      <c r="H49" s="50" t="s">
        <v>4</v>
      </c>
      <c r="I49" s="50" t="s">
        <v>5</v>
      </c>
      <c r="J49" s="51" t="s">
        <v>6</v>
      </c>
      <c r="K49" s="52" t="s">
        <v>7</v>
      </c>
      <c r="L49" s="58" t="s">
        <v>3</v>
      </c>
      <c r="M49" s="56" t="s">
        <v>4</v>
      </c>
      <c r="N49" s="56" t="s">
        <v>5</v>
      </c>
      <c r="O49" s="56" t="s">
        <v>6</v>
      </c>
      <c r="P49" s="59" t="s">
        <v>7</v>
      </c>
      <c r="Q49" s="56" t="s">
        <v>3</v>
      </c>
      <c r="R49" s="56" t="s">
        <v>4</v>
      </c>
      <c r="S49" s="56" t="s">
        <v>5</v>
      </c>
      <c r="T49" s="56" t="s">
        <v>6</v>
      </c>
      <c r="U49" s="60" t="s">
        <v>7</v>
      </c>
      <c r="V49" s="55" t="s">
        <v>3</v>
      </c>
      <c r="W49" s="56" t="s">
        <v>4</v>
      </c>
      <c r="X49" s="56" t="s">
        <v>5</v>
      </c>
      <c r="Y49" s="56" t="s">
        <v>6</v>
      </c>
      <c r="Z49" s="59" t="s">
        <v>7</v>
      </c>
      <c r="AA49" s="66" t="s">
        <v>3</v>
      </c>
      <c r="AB49" s="66" t="s">
        <v>4</v>
      </c>
      <c r="AC49" s="66" t="s">
        <v>5</v>
      </c>
      <c r="AD49" s="66" t="s">
        <v>6</v>
      </c>
      <c r="AE49" s="67" t="s">
        <v>7</v>
      </c>
    </row>
    <row r="50" spans="1:31" ht="16.5" customHeight="1" thickTop="1" x14ac:dyDescent="0.25">
      <c r="A50" s="53" t="s">
        <v>13</v>
      </c>
      <c r="B50" s="6">
        <v>0.29166666666666669</v>
      </c>
      <c r="C50" s="7">
        <v>0.54166666666666663</v>
      </c>
      <c r="D50" s="7">
        <v>0.58333333333333337</v>
      </c>
      <c r="E50" s="8">
        <v>0.70833333333333337</v>
      </c>
      <c r="F50" s="62">
        <f>((E50-B50)-(D50-C50))*24</f>
        <v>8.9999999999999982</v>
      </c>
      <c r="G50" s="6">
        <v>0.31041666666666667</v>
      </c>
      <c r="H50" s="7">
        <v>0.54166666666666663</v>
      </c>
      <c r="I50" s="7">
        <v>0.58333333333333337</v>
      </c>
      <c r="J50" s="8">
        <v>0.70833333333333337</v>
      </c>
      <c r="K50" s="61">
        <f>((J50-G50)-(I50-H50))*24</f>
        <v>8.5499999999999989</v>
      </c>
      <c r="L50" s="6">
        <v>0.33333333333333331</v>
      </c>
      <c r="M50" s="7">
        <v>0.54166666666666663</v>
      </c>
      <c r="N50" s="7">
        <v>0.58333333333333337</v>
      </c>
      <c r="O50" s="8">
        <v>0.72916666666666663</v>
      </c>
      <c r="P50" s="61">
        <f>((O50-L50)-(N50-M50))*24</f>
        <v>8.4999999999999982</v>
      </c>
      <c r="Q50" s="6">
        <v>0.3125</v>
      </c>
      <c r="R50" s="7">
        <v>0.54166666666666663</v>
      </c>
      <c r="S50" s="7">
        <v>0.58333333333333337</v>
      </c>
      <c r="T50" s="8">
        <v>0.72916666666666663</v>
      </c>
      <c r="U50" s="62">
        <f>((T50-Q50)-(S50-R50))*24</f>
        <v>8.9999999999999964</v>
      </c>
      <c r="V50" s="6">
        <v>0.33333333333333331</v>
      </c>
      <c r="W50" s="7">
        <v>0.54166666666666663</v>
      </c>
      <c r="X50" s="7">
        <v>0.58333333333333337</v>
      </c>
      <c r="Y50" s="8">
        <v>0.72916666666666663</v>
      </c>
      <c r="Z50" s="61">
        <f>((Y50-V50)-(X50-W50))*24</f>
        <v>8.4999999999999982</v>
      </c>
      <c r="AA50" s="33">
        <v>0.33333333333333331</v>
      </c>
      <c r="AB50" s="7"/>
      <c r="AC50" s="7"/>
      <c r="AD50" s="8">
        <v>0.5625</v>
      </c>
      <c r="AE50" s="74">
        <f>((AD50-AA50)-(AC50-AB50))*24</f>
        <v>5.5</v>
      </c>
    </row>
    <row r="51" spans="1:31" ht="16.5" customHeight="1" x14ac:dyDescent="0.25">
      <c r="A51" s="53" t="s">
        <v>17</v>
      </c>
      <c r="B51" s="6">
        <v>0.33333333333333331</v>
      </c>
      <c r="C51" s="7">
        <v>0.54166666666666663</v>
      </c>
      <c r="D51" s="7">
        <v>0.58333333333333337</v>
      </c>
      <c r="E51" s="8">
        <v>0.72916666666666663</v>
      </c>
      <c r="F51" s="61">
        <f t="shared" ref="F51:F67" si="11">((E51-B51)-(D51-C51))*24</f>
        <v>8.4999999999999982</v>
      </c>
      <c r="G51" s="6">
        <v>0.33333333333333331</v>
      </c>
      <c r="H51" s="7">
        <v>0.54166666666666663</v>
      </c>
      <c r="I51" s="7">
        <v>0.58333333333333337</v>
      </c>
      <c r="J51" s="8">
        <v>0.72916666666666663</v>
      </c>
      <c r="K51" s="61">
        <f t="shared" ref="K51:K67" si="12">((J51-G51)-(I51-H51))*24</f>
        <v>8.4999999999999982</v>
      </c>
      <c r="L51" s="6">
        <v>0.33333333333333331</v>
      </c>
      <c r="M51" s="7">
        <v>0.54166666666666663</v>
      </c>
      <c r="N51" s="7">
        <v>0.58333333333333337</v>
      </c>
      <c r="O51" s="8">
        <v>0.72916666666666663</v>
      </c>
      <c r="P51" s="61">
        <f t="shared" ref="P51:P67" si="13">((O51-L51)-(N51-M51))*24</f>
        <v>8.4999999999999982</v>
      </c>
      <c r="Q51" s="6">
        <v>0.34583333333333338</v>
      </c>
      <c r="R51" s="7">
        <v>0.54166666666666663</v>
      </c>
      <c r="S51" s="7">
        <v>0.58333333333333337</v>
      </c>
      <c r="T51" s="8">
        <v>0.72916666666666663</v>
      </c>
      <c r="U51" s="9">
        <f t="shared" ref="U51:U67" si="14">((T51-Q51)-(S51-R51))*24</f>
        <v>8.1999999999999957</v>
      </c>
      <c r="V51" s="6">
        <v>0.35000000000000003</v>
      </c>
      <c r="W51" s="7">
        <v>0.54166666666666663</v>
      </c>
      <c r="X51" s="7">
        <v>0.58333333333333337</v>
      </c>
      <c r="Y51" s="8">
        <v>0.72916666666666663</v>
      </c>
      <c r="Z51" s="9">
        <f t="shared" ref="Z51:Z67" si="15">((Y51-V51)-(X51-W51))*24</f>
        <v>8.0999999999999961</v>
      </c>
      <c r="AA51" s="33">
        <v>0.33333333333333331</v>
      </c>
      <c r="AB51" s="7"/>
      <c r="AC51" s="7"/>
      <c r="AD51" s="8">
        <v>0.5625</v>
      </c>
      <c r="AE51" s="63">
        <f t="shared" ref="AE51:AE67" si="16">((AD51-AA51)-(AC51-AB51))*24</f>
        <v>5.5</v>
      </c>
    </row>
    <row r="52" spans="1:31" ht="16.5" customHeight="1" x14ac:dyDescent="0.25">
      <c r="A52" s="53" t="s">
        <v>0</v>
      </c>
      <c r="B52" s="6">
        <v>0.3756944444444445</v>
      </c>
      <c r="C52" s="7">
        <v>0.54166666666666663</v>
      </c>
      <c r="D52" s="7">
        <v>0.58333333333333337</v>
      </c>
      <c r="E52" s="8">
        <v>0.72916666666666663</v>
      </c>
      <c r="F52" s="9">
        <f t="shared" si="11"/>
        <v>7.483333333333329</v>
      </c>
      <c r="G52" s="6">
        <v>0.33333333333333331</v>
      </c>
      <c r="H52" s="7">
        <v>0.54166666666666663</v>
      </c>
      <c r="I52" s="7">
        <v>0.58333333333333337</v>
      </c>
      <c r="J52" s="8">
        <v>0.72916666666666663</v>
      </c>
      <c r="K52" s="61">
        <f t="shared" si="12"/>
        <v>8.4999999999999982</v>
      </c>
      <c r="L52" s="6">
        <v>0.34166666666666662</v>
      </c>
      <c r="M52" s="7">
        <v>0.54166666666666663</v>
      </c>
      <c r="N52" s="7">
        <v>0.58333333333333337</v>
      </c>
      <c r="O52" s="8">
        <v>0.72916666666666663</v>
      </c>
      <c r="P52" s="9">
        <f t="shared" si="13"/>
        <v>8.2999999999999989</v>
      </c>
      <c r="Q52" s="6">
        <v>0.33333333333333331</v>
      </c>
      <c r="R52" s="7">
        <v>0.54166666666666663</v>
      </c>
      <c r="S52" s="7">
        <v>0.58333333333333337</v>
      </c>
      <c r="T52" s="8">
        <v>0.72916666666666663</v>
      </c>
      <c r="U52" s="61">
        <f t="shared" si="14"/>
        <v>8.4999999999999982</v>
      </c>
      <c r="V52" s="6">
        <v>0.33333333333333331</v>
      </c>
      <c r="W52" s="7">
        <v>0.54166666666666663</v>
      </c>
      <c r="X52" s="7">
        <v>0.58333333333333337</v>
      </c>
      <c r="Y52" s="8">
        <v>0.77222222222222225</v>
      </c>
      <c r="Z52" s="62">
        <f t="shared" si="15"/>
        <v>9.5333333333333332</v>
      </c>
      <c r="AA52" s="33">
        <v>0.31944444444444448</v>
      </c>
      <c r="AB52" s="7"/>
      <c r="AC52" s="7"/>
      <c r="AD52" s="8">
        <v>0.79305555555555562</v>
      </c>
      <c r="AE52" s="65">
        <f t="shared" si="16"/>
        <v>11.366666666666667</v>
      </c>
    </row>
    <row r="53" spans="1:31" ht="16.5" customHeight="1" x14ac:dyDescent="0.25">
      <c r="A53" s="53" t="s">
        <v>21</v>
      </c>
      <c r="B53" s="6">
        <v>0.29166666666666669</v>
      </c>
      <c r="C53" s="7">
        <v>0.54166666666666663</v>
      </c>
      <c r="D53" s="7">
        <v>0.58333333333333337</v>
      </c>
      <c r="E53" s="8">
        <v>0.6875</v>
      </c>
      <c r="F53" s="61">
        <f t="shared" si="11"/>
        <v>8.4999999999999982</v>
      </c>
      <c r="G53" s="6">
        <v>0.30208333333333331</v>
      </c>
      <c r="H53" s="7">
        <v>0.54166666666666663</v>
      </c>
      <c r="I53" s="7">
        <v>0.58333333333333337</v>
      </c>
      <c r="J53" s="8">
        <v>0.70277777777777783</v>
      </c>
      <c r="K53" s="61">
        <f t="shared" si="12"/>
        <v>8.6166666666666671</v>
      </c>
      <c r="L53" s="6">
        <v>0.30277777777777776</v>
      </c>
      <c r="M53" s="7">
        <v>0.54166666666666663</v>
      </c>
      <c r="N53" s="7">
        <v>0.58333333333333337</v>
      </c>
      <c r="O53" s="8">
        <v>0.70000000000000007</v>
      </c>
      <c r="P53" s="61">
        <f t="shared" si="13"/>
        <v>8.5333333333333332</v>
      </c>
      <c r="Q53" s="6">
        <v>0.3125</v>
      </c>
      <c r="R53" s="7">
        <v>0.54166666666666663</v>
      </c>
      <c r="S53" s="7">
        <v>0.58333333333333337</v>
      </c>
      <c r="T53" s="8">
        <v>0.72916666666666663</v>
      </c>
      <c r="U53" s="62">
        <f t="shared" si="14"/>
        <v>8.9999999999999964</v>
      </c>
      <c r="V53" s="6">
        <v>0.30555555555555552</v>
      </c>
      <c r="W53" s="7">
        <v>0.54166666666666663</v>
      </c>
      <c r="X53" s="7">
        <v>0.58333333333333337</v>
      </c>
      <c r="Y53" s="8">
        <v>0.72916666666666663</v>
      </c>
      <c r="Z53" s="62">
        <f t="shared" si="15"/>
        <v>9.1666666666666643</v>
      </c>
      <c r="AA53" s="33">
        <v>0.3125</v>
      </c>
      <c r="AB53" s="7"/>
      <c r="AC53" s="7"/>
      <c r="AD53" s="8">
        <v>0.54166666666666663</v>
      </c>
      <c r="AE53" s="63">
        <f t="shared" si="16"/>
        <v>5.4999999999999991</v>
      </c>
    </row>
    <row r="54" spans="1:31" ht="16.5" customHeight="1" x14ac:dyDescent="0.25">
      <c r="A54" s="53" t="s">
        <v>18</v>
      </c>
      <c r="B54" s="6">
        <v>0.33333333333333331</v>
      </c>
      <c r="C54" s="7">
        <v>0.54166666666666663</v>
      </c>
      <c r="D54" s="7">
        <v>0.58333333333333337</v>
      </c>
      <c r="E54" s="8">
        <v>0.72916666666666663</v>
      </c>
      <c r="F54" s="61">
        <f t="shared" si="11"/>
        <v>8.4999999999999982</v>
      </c>
      <c r="G54" s="6">
        <v>0.33333333333333331</v>
      </c>
      <c r="H54" s="7">
        <v>0.54166666666666663</v>
      </c>
      <c r="I54" s="7">
        <v>0.58333333333333337</v>
      </c>
      <c r="J54" s="8">
        <v>0.72916666666666663</v>
      </c>
      <c r="K54" s="61">
        <f t="shared" si="12"/>
        <v>8.4999999999999982</v>
      </c>
      <c r="L54" s="6">
        <v>0.38125000000000003</v>
      </c>
      <c r="M54" s="7">
        <v>0.54166666666666663</v>
      </c>
      <c r="N54" s="7">
        <v>0.58333333333333337</v>
      </c>
      <c r="O54" s="8">
        <v>0.72916666666666663</v>
      </c>
      <c r="P54" s="9">
        <f t="shared" si="13"/>
        <v>7.3499999999999961</v>
      </c>
      <c r="Q54" s="6">
        <v>0.34722222222222227</v>
      </c>
      <c r="R54" s="7">
        <v>0.54166666666666663</v>
      </c>
      <c r="S54" s="7">
        <v>0.58333333333333337</v>
      </c>
      <c r="T54" s="8">
        <v>0.72916666666666663</v>
      </c>
      <c r="U54" s="9">
        <f t="shared" si="14"/>
        <v>8.1666666666666625</v>
      </c>
      <c r="V54" s="6">
        <v>0.33333333333333331</v>
      </c>
      <c r="W54" s="7">
        <v>0.54166666666666663</v>
      </c>
      <c r="X54" s="7">
        <v>0.58333333333333337</v>
      </c>
      <c r="Y54" s="8">
        <v>0.72916666666666663</v>
      </c>
      <c r="Z54" s="61">
        <f t="shared" si="15"/>
        <v>8.4999999999999982</v>
      </c>
      <c r="AA54" s="33">
        <v>0.33333333333333331</v>
      </c>
      <c r="AB54" s="7"/>
      <c r="AC54" s="7"/>
      <c r="AD54" s="8">
        <v>0.5625</v>
      </c>
      <c r="AE54" s="63">
        <f t="shared" si="16"/>
        <v>5.5</v>
      </c>
    </row>
    <row r="55" spans="1:31" ht="16.5" customHeight="1" x14ac:dyDescent="0.25">
      <c r="A55" s="53" t="s">
        <v>22</v>
      </c>
      <c r="B55" s="6">
        <v>0.33333333333333331</v>
      </c>
      <c r="C55" s="7">
        <v>0.54166666666666663</v>
      </c>
      <c r="D55" s="7">
        <v>0.58333333333333337</v>
      </c>
      <c r="E55" s="8">
        <v>0.72916666666666663</v>
      </c>
      <c r="F55" s="61">
        <f t="shared" si="11"/>
        <v>8.4999999999999982</v>
      </c>
      <c r="G55" s="6">
        <v>0.33333333333333331</v>
      </c>
      <c r="H55" s="7">
        <v>0.54166666666666663</v>
      </c>
      <c r="I55" s="7">
        <v>0.58333333333333337</v>
      </c>
      <c r="J55" s="8">
        <v>0.72916666666666663</v>
      </c>
      <c r="K55" s="61">
        <f t="shared" si="12"/>
        <v>8.4999999999999982</v>
      </c>
      <c r="L55" s="6">
        <v>0.33333333333333331</v>
      </c>
      <c r="M55" s="7">
        <v>0.54166666666666663</v>
      </c>
      <c r="N55" s="7">
        <v>0.58333333333333337</v>
      </c>
      <c r="O55" s="8">
        <v>0.72916666666666663</v>
      </c>
      <c r="P55" s="61">
        <f t="shared" si="13"/>
        <v>8.4999999999999982</v>
      </c>
      <c r="Q55" s="6">
        <v>0.33333333333333331</v>
      </c>
      <c r="R55" s="7">
        <v>0.54166666666666663</v>
      </c>
      <c r="S55" s="7">
        <v>0.58333333333333337</v>
      </c>
      <c r="T55" s="8">
        <v>0.72916666666666663</v>
      </c>
      <c r="U55" s="61">
        <f t="shared" si="14"/>
        <v>8.4999999999999982</v>
      </c>
      <c r="V55" s="6">
        <v>0.33333333333333331</v>
      </c>
      <c r="W55" s="7">
        <v>0.54166666666666663</v>
      </c>
      <c r="X55" s="7">
        <v>0.58333333333333337</v>
      </c>
      <c r="Y55" s="8">
        <v>0.72916666666666663</v>
      </c>
      <c r="Z55" s="61">
        <f t="shared" si="15"/>
        <v>8.4999999999999982</v>
      </c>
      <c r="AA55" s="33">
        <v>0.33333333333333331</v>
      </c>
      <c r="AB55" s="7"/>
      <c r="AC55" s="7"/>
      <c r="AD55" s="8">
        <v>0.5625</v>
      </c>
      <c r="AE55" s="63">
        <f t="shared" si="16"/>
        <v>5.5</v>
      </c>
    </row>
    <row r="56" spans="1:31" ht="16.5" customHeight="1" x14ac:dyDescent="0.25">
      <c r="A56" s="53" t="s">
        <v>2</v>
      </c>
      <c r="B56" s="6">
        <v>0.33333333333333331</v>
      </c>
      <c r="C56" s="7">
        <v>0.54166666666666663</v>
      </c>
      <c r="D56" s="7">
        <v>0.58333333333333337</v>
      </c>
      <c r="E56" s="8">
        <v>0.72916666666666663</v>
      </c>
      <c r="F56" s="61">
        <f t="shared" si="11"/>
        <v>8.4999999999999982</v>
      </c>
      <c r="G56" s="6">
        <v>0.33333333333333331</v>
      </c>
      <c r="H56" s="7">
        <v>0.54166666666666663</v>
      </c>
      <c r="I56" s="7">
        <v>0.58333333333333337</v>
      </c>
      <c r="J56" s="8">
        <v>0.72916666666666663</v>
      </c>
      <c r="K56" s="61">
        <f t="shared" si="12"/>
        <v>8.4999999999999982</v>
      </c>
      <c r="L56" s="6">
        <v>0.33333333333333331</v>
      </c>
      <c r="M56" s="7">
        <v>0.54166666666666663</v>
      </c>
      <c r="N56" s="7">
        <v>0.58333333333333337</v>
      </c>
      <c r="O56" s="8">
        <v>0.72916666666666663</v>
      </c>
      <c r="P56" s="61">
        <f t="shared" si="13"/>
        <v>8.4999999999999982</v>
      </c>
      <c r="Q56" s="6">
        <v>0.33333333333333331</v>
      </c>
      <c r="R56" s="7">
        <v>0.54166666666666663</v>
      </c>
      <c r="S56" s="7">
        <v>0.58333333333333337</v>
      </c>
      <c r="T56" s="8">
        <v>0.72916666666666663</v>
      </c>
      <c r="U56" s="61">
        <f t="shared" si="14"/>
        <v>8.4999999999999982</v>
      </c>
      <c r="V56" s="6">
        <v>0.33333333333333331</v>
      </c>
      <c r="W56" s="7">
        <v>0.54166666666666663</v>
      </c>
      <c r="X56" s="7">
        <v>0.58333333333333337</v>
      </c>
      <c r="Y56" s="8">
        <v>0.72916666666666663</v>
      </c>
      <c r="Z56" s="61">
        <f t="shared" si="15"/>
        <v>8.4999999999999982</v>
      </c>
      <c r="AA56" s="33">
        <v>0.31944444444444448</v>
      </c>
      <c r="AB56" s="7"/>
      <c r="AC56" s="7"/>
      <c r="AD56" s="8">
        <v>0.61249999999999993</v>
      </c>
      <c r="AE56" s="65">
        <f t="shared" si="16"/>
        <v>7.0333333333333314</v>
      </c>
    </row>
    <row r="57" spans="1:31" ht="16.5" customHeight="1" x14ac:dyDescent="0.25">
      <c r="A57" s="53" t="s">
        <v>11</v>
      </c>
      <c r="B57" s="6">
        <v>0.33333333333333331</v>
      </c>
      <c r="C57" s="7">
        <v>0.54166666666666663</v>
      </c>
      <c r="D57" s="7">
        <v>0.58333333333333337</v>
      </c>
      <c r="E57" s="8">
        <v>0.72916666666666663</v>
      </c>
      <c r="F57" s="61">
        <f t="shared" si="11"/>
        <v>8.4999999999999982</v>
      </c>
      <c r="G57" s="6">
        <v>0.33333333333333331</v>
      </c>
      <c r="H57" s="7">
        <v>0.54166666666666663</v>
      </c>
      <c r="I57" s="7">
        <v>0.58333333333333337</v>
      </c>
      <c r="J57" s="8">
        <v>0.72916666666666663</v>
      </c>
      <c r="K57" s="61">
        <f t="shared" si="12"/>
        <v>8.4999999999999982</v>
      </c>
      <c r="L57" s="6">
        <v>0.33333333333333331</v>
      </c>
      <c r="M57" s="7">
        <v>0.54166666666666663</v>
      </c>
      <c r="N57" s="7">
        <v>0.58333333333333337</v>
      </c>
      <c r="O57" s="8">
        <v>0.72916666666666663</v>
      </c>
      <c r="P57" s="61">
        <f t="shared" si="13"/>
        <v>8.4999999999999982</v>
      </c>
      <c r="Q57" s="6">
        <v>0.33333333333333331</v>
      </c>
      <c r="R57" s="7">
        <v>0.54166666666666663</v>
      </c>
      <c r="S57" s="7">
        <v>0.58333333333333337</v>
      </c>
      <c r="T57" s="8">
        <v>0.72916666666666663</v>
      </c>
      <c r="U57" s="61">
        <f t="shared" si="14"/>
        <v>8.4999999999999982</v>
      </c>
      <c r="V57" s="6">
        <v>0.33333333333333331</v>
      </c>
      <c r="W57" s="7">
        <v>0.54166666666666663</v>
      </c>
      <c r="X57" s="7">
        <v>0.58333333333333337</v>
      </c>
      <c r="Y57" s="8">
        <v>0.74791666666666667</v>
      </c>
      <c r="Z57" s="62">
        <f t="shared" si="15"/>
        <v>8.9499999999999993</v>
      </c>
      <c r="AA57" s="33">
        <v>0.33333333333333331</v>
      </c>
      <c r="AB57" s="7"/>
      <c r="AC57" s="7"/>
      <c r="AD57" s="8">
        <v>0.80138888888888893</v>
      </c>
      <c r="AE57" s="65">
        <f t="shared" si="16"/>
        <v>11.233333333333334</v>
      </c>
    </row>
    <row r="58" spans="1:31" ht="16.5" customHeight="1" x14ac:dyDescent="0.25">
      <c r="A58" s="53" t="s">
        <v>16</v>
      </c>
      <c r="B58" s="6">
        <v>0.33333333333333331</v>
      </c>
      <c r="C58" s="7">
        <v>0.54166666666666663</v>
      </c>
      <c r="D58" s="7">
        <v>0.58333333333333337</v>
      </c>
      <c r="E58" s="8">
        <v>0.72916666666666663</v>
      </c>
      <c r="F58" s="61">
        <f t="shared" si="11"/>
        <v>8.4999999999999982</v>
      </c>
      <c r="G58" s="6">
        <v>0.33333333333333331</v>
      </c>
      <c r="H58" s="7">
        <v>0.54166666666666663</v>
      </c>
      <c r="I58" s="7">
        <v>0.58333333333333337</v>
      </c>
      <c r="J58" s="8">
        <v>0.72916666666666663</v>
      </c>
      <c r="K58" s="61">
        <f t="shared" si="12"/>
        <v>8.4999999999999982</v>
      </c>
      <c r="L58" s="6">
        <v>0.32222222222222224</v>
      </c>
      <c r="M58" s="7">
        <v>0.54166666666666663</v>
      </c>
      <c r="N58" s="7">
        <v>0.58333333333333337</v>
      </c>
      <c r="O58" s="8">
        <v>0.72916666666666663</v>
      </c>
      <c r="P58" s="62">
        <f t="shared" si="13"/>
        <v>8.7666666666666639</v>
      </c>
      <c r="Q58" s="6">
        <v>0.33333333333333331</v>
      </c>
      <c r="R58" s="7">
        <v>0.54166666666666663</v>
      </c>
      <c r="S58" s="7">
        <v>0.58333333333333337</v>
      </c>
      <c r="T58" s="8">
        <v>0.72916666666666663</v>
      </c>
      <c r="U58" s="61">
        <f t="shared" si="14"/>
        <v>8.4999999999999982</v>
      </c>
      <c r="V58" s="6">
        <v>0.33333333333333331</v>
      </c>
      <c r="W58" s="7">
        <v>0.54166666666666663</v>
      </c>
      <c r="X58" s="7">
        <v>0.58333333333333337</v>
      </c>
      <c r="Y58" s="8">
        <v>0.72916666666666663</v>
      </c>
      <c r="Z58" s="61">
        <f t="shared" si="15"/>
        <v>8.4999999999999982</v>
      </c>
      <c r="AA58" s="33">
        <v>0.3125</v>
      </c>
      <c r="AB58" s="7"/>
      <c r="AC58" s="7"/>
      <c r="AD58" s="8">
        <v>0.79583333333333339</v>
      </c>
      <c r="AE58" s="65">
        <f t="shared" si="16"/>
        <v>11.600000000000001</v>
      </c>
    </row>
    <row r="59" spans="1:31" ht="16.5" customHeight="1" x14ac:dyDescent="0.25">
      <c r="A59" s="53" t="s">
        <v>12</v>
      </c>
      <c r="B59" s="6">
        <v>0.33333333333333331</v>
      </c>
      <c r="C59" s="7">
        <v>0.54166666666666663</v>
      </c>
      <c r="D59" s="7">
        <v>0.58333333333333337</v>
      </c>
      <c r="E59" s="8">
        <v>0.72916666666666663</v>
      </c>
      <c r="F59" s="61">
        <f t="shared" si="11"/>
        <v>8.4999999999999982</v>
      </c>
      <c r="G59" s="6">
        <v>0.34513888888888888</v>
      </c>
      <c r="H59" s="7">
        <v>0.54166666666666663</v>
      </c>
      <c r="I59" s="7">
        <v>0.58333333333333337</v>
      </c>
      <c r="J59" s="8">
        <v>0.72916666666666663</v>
      </c>
      <c r="K59" s="9">
        <f t="shared" si="12"/>
        <v>8.216666666666665</v>
      </c>
      <c r="L59" s="6">
        <v>0.33333333333333331</v>
      </c>
      <c r="M59" s="7">
        <v>0.54166666666666663</v>
      </c>
      <c r="N59" s="7">
        <v>0.58333333333333337</v>
      </c>
      <c r="O59" s="8">
        <v>0.72916666666666663</v>
      </c>
      <c r="P59" s="61">
        <f t="shared" si="13"/>
        <v>8.4999999999999982</v>
      </c>
      <c r="Q59" s="6">
        <v>0.34513888888888888</v>
      </c>
      <c r="R59" s="7">
        <v>0.54166666666666663</v>
      </c>
      <c r="S59" s="7">
        <v>0.58333333333333337</v>
      </c>
      <c r="T59" s="8">
        <v>0.72916666666666663</v>
      </c>
      <c r="U59" s="9">
        <f t="shared" si="14"/>
        <v>8.216666666666665</v>
      </c>
      <c r="V59" s="6">
        <v>0.33333333333333331</v>
      </c>
      <c r="W59" s="7">
        <v>0.54166666666666663</v>
      </c>
      <c r="X59" s="7">
        <v>0.58333333333333337</v>
      </c>
      <c r="Y59" s="8">
        <v>0.72916666666666663</v>
      </c>
      <c r="Z59" s="61">
        <f t="shared" si="15"/>
        <v>8.4999999999999982</v>
      </c>
      <c r="AA59" s="33">
        <v>0.33333333333333331</v>
      </c>
      <c r="AB59" s="7"/>
      <c r="AC59" s="7"/>
      <c r="AD59" s="8">
        <v>0.5625</v>
      </c>
      <c r="AE59" s="63">
        <f t="shared" si="16"/>
        <v>5.5</v>
      </c>
    </row>
    <row r="60" spans="1:31" ht="16.5" customHeight="1" x14ac:dyDescent="0.25">
      <c r="A60" s="53" t="s">
        <v>23</v>
      </c>
      <c r="B60" s="6">
        <v>0.33333333333333331</v>
      </c>
      <c r="C60" s="7">
        <v>0.54166666666666663</v>
      </c>
      <c r="D60" s="7">
        <v>0.58333333333333337</v>
      </c>
      <c r="E60" s="8">
        <v>0.72916666666666663</v>
      </c>
      <c r="F60" s="61">
        <f t="shared" si="11"/>
        <v>8.4999999999999982</v>
      </c>
      <c r="G60" s="6">
        <v>0.33333333333333331</v>
      </c>
      <c r="H60" s="7">
        <v>0.54166666666666663</v>
      </c>
      <c r="I60" s="7">
        <v>0.58333333333333337</v>
      </c>
      <c r="J60" s="8">
        <v>0.72916666666666663</v>
      </c>
      <c r="K60" s="61">
        <f t="shared" si="12"/>
        <v>8.4999999999999982</v>
      </c>
      <c r="L60" s="137" t="s">
        <v>52</v>
      </c>
      <c r="M60" s="138"/>
      <c r="N60" s="138"/>
      <c r="O60" s="138"/>
      <c r="P60" s="153"/>
      <c r="Q60" s="6">
        <v>0.33333333333333331</v>
      </c>
      <c r="R60" s="7">
        <v>0.54166666666666663</v>
      </c>
      <c r="S60" s="7">
        <v>0.58333333333333337</v>
      </c>
      <c r="T60" s="8">
        <v>0.72916666666666663</v>
      </c>
      <c r="U60" s="61">
        <f t="shared" si="14"/>
        <v>8.4999999999999982</v>
      </c>
      <c r="V60" s="6">
        <v>0.33333333333333331</v>
      </c>
      <c r="W60" s="7">
        <v>0.54166666666666663</v>
      </c>
      <c r="X60" s="7">
        <v>0.58333333333333337</v>
      </c>
      <c r="Y60" s="8">
        <v>0.72916666666666663</v>
      </c>
      <c r="Z60" s="61">
        <f t="shared" si="15"/>
        <v>8.4999999999999982</v>
      </c>
      <c r="AA60" s="33">
        <v>0.33333333333333331</v>
      </c>
      <c r="AB60" s="7"/>
      <c r="AC60" s="7"/>
      <c r="AD60" s="8">
        <v>0.61249999999999993</v>
      </c>
      <c r="AE60" s="75">
        <f t="shared" si="16"/>
        <v>6.6999999999999993</v>
      </c>
    </row>
    <row r="61" spans="1:31" ht="16.5" customHeight="1" x14ac:dyDescent="0.25">
      <c r="A61" s="53" t="s">
        <v>24</v>
      </c>
      <c r="B61" s="6">
        <v>0.33333333333333331</v>
      </c>
      <c r="C61" s="7">
        <v>0.54166666666666663</v>
      </c>
      <c r="D61" s="7">
        <v>0.58333333333333337</v>
      </c>
      <c r="E61" s="8">
        <v>0.72916666666666663</v>
      </c>
      <c r="F61" s="61">
        <f t="shared" si="11"/>
        <v>8.4999999999999982</v>
      </c>
      <c r="G61" s="6">
        <v>0.33333333333333331</v>
      </c>
      <c r="H61" s="7">
        <v>0.54166666666666663</v>
      </c>
      <c r="I61" s="7">
        <v>0.70833333333333337</v>
      </c>
      <c r="J61" s="8">
        <v>0.72916666666666663</v>
      </c>
      <c r="K61" s="61">
        <f t="shared" si="12"/>
        <v>5.4999999999999982</v>
      </c>
      <c r="L61" s="6">
        <v>0.33333333333333331</v>
      </c>
      <c r="M61" s="7">
        <v>0.54166666666666663</v>
      </c>
      <c r="N61" s="7">
        <v>0.58333333333333337</v>
      </c>
      <c r="O61" s="8">
        <v>0.72916666666666663</v>
      </c>
      <c r="P61" s="61">
        <f t="shared" si="13"/>
        <v>8.4999999999999982</v>
      </c>
      <c r="Q61" s="6">
        <v>0.33333333333333331</v>
      </c>
      <c r="R61" s="7">
        <v>0.54166666666666663</v>
      </c>
      <c r="S61" s="7">
        <v>0.58333333333333337</v>
      </c>
      <c r="T61" s="8">
        <v>0.74722222222222223</v>
      </c>
      <c r="U61" s="62">
        <f t="shared" si="14"/>
        <v>8.9333333333333318</v>
      </c>
      <c r="V61" s="6">
        <v>0.33333333333333331</v>
      </c>
      <c r="W61" s="7">
        <v>0.54166666666666663</v>
      </c>
      <c r="X61" s="7">
        <v>0.58333333333333337</v>
      </c>
      <c r="Y61" s="8">
        <v>0.72916666666666663</v>
      </c>
      <c r="Z61" s="61">
        <f t="shared" si="15"/>
        <v>8.4999999999999982</v>
      </c>
      <c r="AA61" s="33">
        <v>0.33333333333333331</v>
      </c>
      <c r="AB61" s="7"/>
      <c r="AC61" s="7"/>
      <c r="AD61" s="8">
        <v>0.5625</v>
      </c>
      <c r="AE61" s="63">
        <f t="shared" si="16"/>
        <v>5.5</v>
      </c>
    </row>
    <row r="62" spans="1:31" ht="16.5" customHeight="1" x14ac:dyDescent="0.25">
      <c r="A62" s="53" t="s">
        <v>25</v>
      </c>
      <c r="B62" s="6">
        <v>0.33333333333333331</v>
      </c>
      <c r="C62" s="7">
        <v>0.54166666666666663</v>
      </c>
      <c r="D62" s="7">
        <v>0.58333333333333337</v>
      </c>
      <c r="E62" s="8">
        <v>0.72916666666666663</v>
      </c>
      <c r="F62" s="61">
        <f t="shared" si="11"/>
        <v>8.4999999999999982</v>
      </c>
      <c r="G62" s="6">
        <v>0.33333333333333331</v>
      </c>
      <c r="H62" s="7">
        <v>0.54166666666666663</v>
      </c>
      <c r="I62" s="7">
        <v>0.58333333333333337</v>
      </c>
      <c r="J62" s="8">
        <v>0.72916666666666663</v>
      </c>
      <c r="K62" s="61">
        <f t="shared" si="12"/>
        <v>8.4999999999999982</v>
      </c>
      <c r="L62" s="6">
        <v>0.33333333333333331</v>
      </c>
      <c r="M62" s="7">
        <v>0.54166666666666663</v>
      </c>
      <c r="N62" s="7">
        <v>0.58333333333333337</v>
      </c>
      <c r="O62" s="8">
        <v>0.72916666666666663</v>
      </c>
      <c r="P62" s="61">
        <f t="shared" si="13"/>
        <v>8.4999999999999982</v>
      </c>
      <c r="Q62" s="6">
        <v>0.33333333333333331</v>
      </c>
      <c r="R62" s="7">
        <v>0.54166666666666663</v>
      </c>
      <c r="S62" s="7">
        <v>0.58333333333333337</v>
      </c>
      <c r="T62" s="8">
        <v>0.72916666666666663</v>
      </c>
      <c r="U62" s="61">
        <f t="shared" si="14"/>
        <v>8.4999999999999982</v>
      </c>
      <c r="V62" s="6">
        <v>0.33333333333333331</v>
      </c>
      <c r="W62" s="7">
        <v>0.54166666666666663</v>
      </c>
      <c r="X62" s="7">
        <v>0.58333333333333337</v>
      </c>
      <c r="Y62" s="8">
        <v>0.72916666666666663</v>
      </c>
      <c r="Z62" s="61">
        <f t="shared" si="15"/>
        <v>8.4999999999999982</v>
      </c>
      <c r="AA62" s="33">
        <v>0.34583333333333338</v>
      </c>
      <c r="AB62" s="7"/>
      <c r="AC62" s="7"/>
      <c r="AD62" s="8">
        <v>0.5625</v>
      </c>
      <c r="AE62" s="44">
        <f t="shared" si="16"/>
        <v>5.1999999999999993</v>
      </c>
    </row>
    <row r="63" spans="1:31" ht="16.5" customHeight="1" x14ac:dyDescent="0.25">
      <c r="A63" s="53" t="s">
        <v>19</v>
      </c>
      <c r="B63" s="6">
        <v>0.33333333333333331</v>
      </c>
      <c r="C63" s="7">
        <v>0.54166666666666663</v>
      </c>
      <c r="D63" s="7">
        <v>0.58333333333333337</v>
      </c>
      <c r="E63" s="8">
        <v>0.72916666666666663</v>
      </c>
      <c r="F63" s="61">
        <f t="shared" si="11"/>
        <v>8.4999999999999982</v>
      </c>
      <c r="G63" s="6">
        <v>0.33333333333333331</v>
      </c>
      <c r="H63" s="7">
        <v>0.54166666666666663</v>
      </c>
      <c r="I63" s="7">
        <v>0.58333333333333337</v>
      </c>
      <c r="J63" s="8">
        <v>0.72916666666666663</v>
      </c>
      <c r="K63" s="61">
        <f t="shared" si="12"/>
        <v>8.4999999999999982</v>
      </c>
      <c r="L63" s="6">
        <v>0.33333333333333331</v>
      </c>
      <c r="M63" s="7">
        <v>0.54166666666666663</v>
      </c>
      <c r="N63" s="7">
        <v>0.58333333333333337</v>
      </c>
      <c r="O63" s="8">
        <v>0.72916666666666663</v>
      </c>
      <c r="P63" s="61">
        <f t="shared" si="13"/>
        <v>8.4999999999999982</v>
      </c>
      <c r="Q63" s="6">
        <v>0.33333333333333331</v>
      </c>
      <c r="R63" s="7">
        <v>0.54166666666666663</v>
      </c>
      <c r="S63" s="7">
        <v>0.58333333333333337</v>
      </c>
      <c r="T63" s="8">
        <v>0.72916666666666663</v>
      </c>
      <c r="U63" s="61">
        <f t="shared" si="14"/>
        <v>8.4999999999999982</v>
      </c>
      <c r="V63" s="6">
        <v>0.33333333333333331</v>
      </c>
      <c r="W63" s="7">
        <v>0.54166666666666663</v>
      </c>
      <c r="X63" s="7">
        <v>0.58333333333333337</v>
      </c>
      <c r="Y63" s="8">
        <v>0.72916666666666663</v>
      </c>
      <c r="Z63" s="61">
        <f t="shared" si="15"/>
        <v>8.4999999999999982</v>
      </c>
      <c r="AA63" s="33">
        <v>0.33333333333333331</v>
      </c>
      <c r="AB63" s="7"/>
      <c r="AC63" s="7"/>
      <c r="AD63" s="8">
        <v>0.5625</v>
      </c>
      <c r="AE63" s="63">
        <f t="shared" si="16"/>
        <v>5.5</v>
      </c>
    </row>
    <row r="64" spans="1:31" ht="16.5" customHeight="1" x14ac:dyDescent="0.25">
      <c r="A64" s="53" t="s">
        <v>26</v>
      </c>
      <c r="B64" s="6">
        <v>0.33333333333333331</v>
      </c>
      <c r="C64" s="7">
        <v>0.54166666666666663</v>
      </c>
      <c r="D64" s="7">
        <v>0.58333333333333337</v>
      </c>
      <c r="E64" s="8">
        <v>0.72916666666666663</v>
      </c>
      <c r="F64" s="61">
        <f t="shared" si="11"/>
        <v>8.4999999999999982</v>
      </c>
      <c r="G64" s="6">
        <v>0.33333333333333331</v>
      </c>
      <c r="H64" s="7">
        <v>0.54166666666666663</v>
      </c>
      <c r="I64" s="7">
        <v>0.58333333333333337</v>
      </c>
      <c r="J64" s="8">
        <v>0.72916666666666663</v>
      </c>
      <c r="K64" s="61">
        <f t="shared" si="12"/>
        <v>8.4999999999999982</v>
      </c>
      <c r="L64" s="6">
        <v>0.33333333333333331</v>
      </c>
      <c r="M64" s="7">
        <v>0.54166666666666663</v>
      </c>
      <c r="N64" s="7">
        <v>0.58333333333333337</v>
      </c>
      <c r="O64" s="8">
        <v>0.72916666666666663</v>
      </c>
      <c r="P64" s="61">
        <f t="shared" si="13"/>
        <v>8.4999999999999982</v>
      </c>
      <c r="Q64" s="6">
        <v>0.33333333333333331</v>
      </c>
      <c r="R64" s="7">
        <v>0.54166666666666663</v>
      </c>
      <c r="S64" s="7">
        <v>0.58333333333333337</v>
      </c>
      <c r="T64" s="8">
        <v>0.72916666666666663</v>
      </c>
      <c r="U64" s="61">
        <f t="shared" si="14"/>
        <v>8.4999999999999982</v>
      </c>
      <c r="V64" s="6">
        <v>0.33333333333333331</v>
      </c>
      <c r="W64" s="7">
        <v>0.54166666666666663</v>
      </c>
      <c r="X64" s="7">
        <v>0.58333333333333337</v>
      </c>
      <c r="Y64" s="8">
        <v>0.72916666666666663</v>
      </c>
      <c r="Z64" s="61">
        <f t="shared" si="15"/>
        <v>8.4999999999999982</v>
      </c>
      <c r="AA64" s="33">
        <v>0.33333333333333331</v>
      </c>
      <c r="AB64" s="7"/>
      <c r="AC64" s="7"/>
      <c r="AD64" s="8">
        <v>0.5625</v>
      </c>
      <c r="AE64" s="63">
        <f t="shared" si="16"/>
        <v>5.5</v>
      </c>
    </row>
    <row r="65" spans="1:31" ht="16.5" customHeight="1" x14ac:dyDescent="0.25">
      <c r="A65" s="53" t="s">
        <v>27</v>
      </c>
      <c r="B65" s="6">
        <v>0.34236111111111112</v>
      </c>
      <c r="C65" s="7">
        <v>0.54166666666666663</v>
      </c>
      <c r="D65" s="7">
        <v>0.58333333333333337</v>
      </c>
      <c r="E65" s="8">
        <v>0.8027777777777777</v>
      </c>
      <c r="F65" s="61">
        <f t="shared" si="11"/>
        <v>10.049999999999997</v>
      </c>
      <c r="G65" s="6">
        <v>0.33333333333333331</v>
      </c>
      <c r="H65" s="7">
        <v>0.54166666666666663</v>
      </c>
      <c r="I65" s="7">
        <v>0.58333333333333337</v>
      </c>
      <c r="J65" s="8">
        <v>0.72916666666666663</v>
      </c>
      <c r="K65" s="61">
        <f t="shared" si="12"/>
        <v>8.4999999999999982</v>
      </c>
      <c r="L65" s="6">
        <v>0.33333333333333331</v>
      </c>
      <c r="M65" s="7">
        <v>0.54166666666666663</v>
      </c>
      <c r="N65" s="7">
        <v>0.58333333333333337</v>
      </c>
      <c r="O65" s="8">
        <v>0.72916666666666663</v>
      </c>
      <c r="P65" s="61">
        <f t="shared" si="13"/>
        <v>8.4999999999999982</v>
      </c>
      <c r="Q65" s="150" t="s">
        <v>39</v>
      </c>
      <c r="R65" s="151"/>
      <c r="S65" s="151"/>
      <c r="T65" s="151"/>
      <c r="U65" s="152"/>
      <c r="V65" s="6">
        <v>0.33333333333333331</v>
      </c>
      <c r="W65" s="7">
        <v>0.54166666666666663</v>
      </c>
      <c r="X65" s="7">
        <v>0.58333333333333337</v>
      </c>
      <c r="Y65" s="8">
        <v>0.72916666666666663</v>
      </c>
      <c r="Z65" s="61">
        <f t="shared" si="15"/>
        <v>8.4999999999999982</v>
      </c>
      <c r="AA65" s="33">
        <v>0.33333333333333331</v>
      </c>
      <c r="AB65" s="7"/>
      <c r="AC65" s="7"/>
      <c r="AD65" s="8">
        <v>0.5625</v>
      </c>
      <c r="AE65" s="63">
        <f t="shared" si="16"/>
        <v>5.5</v>
      </c>
    </row>
    <row r="66" spans="1:31" ht="16.5" customHeight="1" x14ac:dyDescent="0.25">
      <c r="A66" s="54" t="s">
        <v>28</v>
      </c>
      <c r="B66" s="6">
        <v>0.33333333333333331</v>
      </c>
      <c r="C66" s="7">
        <v>0.54166666666666663</v>
      </c>
      <c r="D66" s="7">
        <v>0.58333333333333337</v>
      </c>
      <c r="E66" s="8">
        <v>0.72916666666666663</v>
      </c>
      <c r="F66" s="61">
        <f t="shared" si="11"/>
        <v>8.4999999999999982</v>
      </c>
      <c r="G66" s="6">
        <v>0.33333333333333331</v>
      </c>
      <c r="H66" s="7">
        <v>0.54166666666666663</v>
      </c>
      <c r="I66" s="7">
        <v>0.58333333333333337</v>
      </c>
      <c r="J66" s="8">
        <v>0.72916666666666663</v>
      </c>
      <c r="K66" s="61">
        <f t="shared" si="12"/>
        <v>8.4999999999999982</v>
      </c>
      <c r="L66" s="6">
        <v>0.33333333333333331</v>
      </c>
      <c r="M66" s="7">
        <v>0.54166666666666663</v>
      </c>
      <c r="N66" s="7">
        <v>0.58333333333333337</v>
      </c>
      <c r="O66" s="8">
        <v>0.72916666666666663</v>
      </c>
      <c r="P66" s="61">
        <f t="shared" si="13"/>
        <v>8.4999999999999982</v>
      </c>
      <c r="Q66" s="6">
        <v>0.33333333333333331</v>
      </c>
      <c r="R66" s="7">
        <v>0.54166666666666663</v>
      </c>
      <c r="S66" s="7">
        <v>0.58333333333333337</v>
      </c>
      <c r="T66" s="8">
        <v>0.72916666666666663</v>
      </c>
      <c r="U66" s="61">
        <f t="shared" si="14"/>
        <v>8.4999999999999982</v>
      </c>
      <c r="V66" s="6">
        <v>0.33333333333333331</v>
      </c>
      <c r="W66" s="7">
        <v>0.54166666666666663</v>
      </c>
      <c r="X66" s="7">
        <v>0.58333333333333337</v>
      </c>
      <c r="Y66" s="8">
        <v>0.72916666666666663</v>
      </c>
      <c r="Z66" s="61">
        <f t="shared" si="15"/>
        <v>8.4999999999999982</v>
      </c>
      <c r="AA66" s="33">
        <v>0.33333333333333331</v>
      </c>
      <c r="AB66" s="7"/>
      <c r="AC66" s="7"/>
      <c r="AD66" s="8">
        <v>0.5625</v>
      </c>
      <c r="AE66" s="63">
        <f t="shared" si="16"/>
        <v>5.5</v>
      </c>
    </row>
    <row r="67" spans="1:31" ht="16.5" customHeight="1" thickBot="1" x14ac:dyDescent="0.3">
      <c r="A67" s="54" t="s">
        <v>29</v>
      </c>
      <c r="B67" s="6">
        <v>0.33333333333333331</v>
      </c>
      <c r="C67" s="7">
        <v>0.54166666666666663</v>
      </c>
      <c r="D67" s="7">
        <v>0.58333333333333337</v>
      </c>
      <c r="E67" s="8">
        <v>0.72916666666666663</v>
      </c>
      <c r="F67" s="61">
        <f t="shared" si="11"/>
        <v>8.4999999999999982</v>
      </c>
      <c r="G67" s="6">
        <v>0.33333333333333331</v>
      </c>
      <c r="H67" s="7">
        <v>0.54166666666666663</v>
      </c>
      <c r="I67" s="7">
        <v>0.58333333333333337</v>
      </c>
      <c r="J67" s="8">
        <v>0.72916666666666663</v>
      </c>
      <c r="K67" s="61">
        <f t="shared" si="12"/>
        <v>8.4999999999999982</v>
      </c>
      <c r="L67" s="6">
        <v>0.31736111111111115</v>
      </c>
      <c r="M67" s="7">
        <v>0.54166666666666663</v>
      </c>
      <c r="N67" s="7">
        <v>0.58333333333333337</v>
      </c>
      <c r="O67" s="8">
        <v>0.7104166666666667</v>
      </c>
      <c r="P67" s="9">
        <f t="shared" si="13"/>
        <v>8.4333333333333318</v>
      </c>
      <c r="Q67" s="6">
        <v>0.33333333333333331</v>
      </c>
      <c r="R67" s="7">
        <v>0.54166666666666663</v>
      </c>
      <c r="S67" s="7">
        <v>0.58333333333333337</v>
      </c>
      <c r="T67" s="8">
        <v>0.72916666666666663</v>
      </c>
      <c r="U67" s="61">
        <f t="shared" si="14"/>
        <v>8.4999999999999982</v>
      </c>
      <c r="V67" s="6">
        <v>0.33333333333333331</v>
      </c>
      <c r="W67" s="7">
        <v>0.54166666666666663</v>
      </c>
      <c r="X67" s="7">
        <v>0.58333333333333337</v>
      </c>
      <c r="Y67" s="8">
        <v>0.72916666666666663</v>
      </c>
      <c r="Z67" s="61">
        <f t="shared" si="15"/>
        <v>8.4999999999999982</v>
      </c>
      <c r="AA67" s="36">
        <v>0.33333333333333331</v>
      </c>
      <c r="AB67" s="18"/>
      <c r="AC67" s="18"/>
      <c r="AD67" s="19">
        <v>0.5625</v>
      </c>
      <c r="AE67" s="64">
        <f t="shared" si="16"/>
        <v>5.5</v>
      </c>
    </row>
    <row r="69" spans="1:31" ht="15.75" thickBot="1" x14ac:dyDescent="0.3"/>
    <row r="70" spans="1:31" ht="22.5" customHeight="1" thickTop="1" thickBot="1" x14ac:dyDescent="0.45">
      <c r="A70" s="141" t="s">
        <v>20</v>
      </c>
      <c r="B70" s="143" t="s">
        <v>53</v>
      </c>
      <c r="C70" s="144"/>
      <c r="D70" s="144"/>
      <c r="E70" s="144"/>
      <c r="F70" s="144"/>
      <c r="G70" s="145" t="s">
        <v>54</v>
      </c>
      <c r="H70" s="146"/>
      <c r="I70" s="146"/>
      <c r="J70" s="146"/>
      <c r="K70" s="154"/>
      <c r="L70" s="144" t="s">
        <v>55</v>
      </c>
      <c r="M70" s="144"/>
      <c r="N70" s="144"/>
      <c r="O70" s="144"/>
      <c r="P70" s="144"/>
      <c r="Q70" s="147" t="s">
        <v>56</v>
      </c>
      <c r="R70" s="148"/>
      <c r="S70" s="148"/>
      <c r="T70" s="148"/>
      <c r="U70" s="149"/>
      <c r="V70" s="143" t="s">
        <v>57</v>
      </c>
      <c r="W70" s="144"/>
      <c r="X70" s="144"/>
      <c r="Y70" s="144"/>
      <c r="Z70" s="144"/>
      <c r="AA70" s="147" t="s">
        <v>58</v>
      </c>
      <c r="AB70" s="148"/>
      <c r="AC70" s="148"/>
      <c r="AD70" s="148"/>
      <c r="AE70" s="149"/>
    </row>
    <row r="71" spans="1:31" ht="29.25" customHeight="1" thickBot="1" x14ac:dyDescent="0.3">
      <c r="A71" s="142"/>
      <c r="B71" s="55" t="s">
        <v>3</v>
      </c>
      <c r="C71" s="56" t="s">
        <v>4</v>
      </c>
      <c r="D71" s="56" t="s">
        <v>5</v>
      </c>
      <c r="E71" s="56" t="s">
        <v>6</v>
      </c>
      <c r="F71" s="57" t="s">
        <v>7</v>
      </c>
      <c r="G71" s="49" t="s">
        <v>3</v>
      </c>
      <c r="H71" s="50" t="s">
        <v>4</v>
      </c>
      <c r="I71" s="50" t="s">
        <v>5</v>
      </c>
      <c r="J71" s="51" t="s">
        <v>6</v>
      </c>
      <c r="K71" s="52" t="s">
        <v>7</v>
      </c>
      <c r="L71" s="58" t="s">
        <v>3</v>
      </c>
      <c r="M71" s="56" t="s">
        <v>4</v>
      </c>
      <c r="N71" s="56" t="s">
        <v>5</v>
      </c>
      <c r="O71" s="56" t="s">
        <v>6</v>
      </c>
      <c r="P71" s="59" t="s">
        <v>7</v>
      </c>
      <c r="Q71" s="56" t="s">
        <v>3</v>
      </c>
      <c r="R71" s="56" t="s">
        <v>4</v>
      </c>
      <c r="S71" s="56" t="s">
        <v>5</v>
      </c>
      <c r="T71" s="56" t="s">
        <v>6</v>
      </c>
      <c r="U71" s="60" t="s">
        <v>7</v>
      </c>
      <c r="V71" s="55" t="s">
        <v>3</v>
      </c>
      <c r="W71" s="56" t="s">
        <v>4</v>
      </c>
      <c r="X71" s="56" t="s">
        <v>5</v>
      </c>
      <c r="Y71" s="56" t="s">
        <v>6</v>
      </c>
      <c r="Z71" s="59" t="s">
        <v>7</v>
      </c>
      <c r="AA71" s="66" t="s">
        <v>3</v>
      </c>
      <c r="AB71" s="66" t="s">
        <v>4</v>
      </c>
      <c r="AC71" s="66" t="s">
        <v>5</v>
      </c>
      <c r="AD71" s="66" t="s">
        <v>6</v>
      </c>
      <c r="AE71" s="67" t="s">
        <v>7</v>
      </c>
    </row>
    <row r="72" spans="1:31" ht="16.5" customHeight="1" thickTop="1" x14ac:dyDescent="0.25">
      <c r="A72" s="53" t="s">
        <v>13</v>
      </c>
      <c r="B72" s="6">
        <v>0.33333333333333331</v>
      </c>
      <c r="C72" s="7">
        <v>0.54166666666666663</v>
      </c>
      <c r="D72" s="7">
        <v>0.58333333333333337</v>
      </c>
      <c r="E72" s="8">
        <v>0.72916666666666663</v>
      </c>
      <c r="F72" s="61">
        <f t="shared" ref="F72:F76" si="17">((E72-B72)-(D72-C72))*24</f>
        <v>8.4999999999999982</v>
      </c>
      <c r="G72" s="6">
        <v>0.33333333333333331</v>
      </c>
      <c r="H72" s="7">
        <v>0.54166666666666663</v>
      </c>
      <c r="I72" s="7">
        <v>0.58333333333333337</v>
      </c>
      <c r="J72" s="8">
        <v>0.72916666666666663</v>
      </c>
      <c r="K72" s="61">
        <f t="shared" ref="K72:K88" si="18">((J72-G72)-(I72-H72))*24</f>
        <v>8.4999999999999982</v>
      </c>
      <c r="L72" s="6">
        <v>0.33333333333333331</v>
      </c>
      <c r="M72" s="7">
        <v>0.54166666666666663</v>
      </c>
      <c r="N72" s="7">
        <v>0.58333333333333337</v>
      </c>
      <c r="O72" s="8">
        <v>0.72916666666666663</v>
      </c>
      <c r="P72" s="61">
        <f t="shared" ref="P72:P88" si="19">((O72-L72)-(N72-M72))*24</f>
        <v>8.4999999999999982</v>
      </c>
      <c r="Q72" s="6">
        <v>0.33333333333333331</v>
      </c>
      <c r="R72" s="7">
        <v>0.54166666666666663</v>
      </c>
      <c r="S72" s="7">
        <v>0.58333333333333337</v>
      </c>
      <c r="T72" s="8">
        <v>0.72916666666666663</v>
      </c>
      <c r="U72" s="61">
        <f t="shared" ref="U72:U88" si="20">((T72-Q72)-(S72-R72))*24</f>
        <v>8.4999999999999982</v>
      </c>
      <c r="V72" s="6">
        <v>0.30624999999999997</v>
      </c>
      <c r="W72" s="7">
        <v>0.54166666666666663</v>
      </c>
      <c r="X72" s="7">
        <v>0.58333333333333337</v>
      </c>
      <c r="Y72" s="8">
        <v>0.72916666666666663</v>
      </c>
      <c r="Z72" s="62">
        <f t="shared" ref="Z72:Z88" si="21">((Y72-V72)-(X72-W72))*24</f>
        <v>9.1499999999999986</v>
      </c>
      <c r="AA72" s="68">
        <v>0.33333333333333331</v>
      </c>
      <c r="AB72" s="69"/>
      <c r="AC72" s="69"/>
      <c r="AD72" s="70">
        <v>0.5625</v>
      </c>
      <c r="AE72" s="71">
        <f t="shared" ref="AE72:AE88" si="22">((AD72-AA72)-(AC72-AB72))*24</f>
        <v>5.5</v>
      </c>
    </row>
    <row r="73" spans="1:31" ht="16.5" customHeight="1" x14ac:dyDescent="0.25">
      <c r="A73" s="53" t="s">
        <v>17</v>
      </c>
      <c r="B73" s="6">
        <v>0.33333333333333331</v>
      </c>
      <c r="C73" s="7">
        <v>0.54166666666666663</v>
      </c>
      <c r="D73" s="7">
        <v>0.58333333333333337</v>
      </c>
      <c r="E73" s="8">
        <v>0.72916666666666663</v>
      </c>
      <c r="F73" s="61">
        <f t="shared" si="17"/>
        <v>8.4999999999999982</v>
      </c>
      <c r="G73" s="6">
        <v>0.33333333333333331</v>
      </c>
      <c r="H73" s="7">
        <v>0.54166666666666663</v>
      </c>
      <c r="I73" s="7">
        <v>0.58333333333333337</v>
      </c>
      <c r="J73" s="8">
        <v>0.72916666666666663</v>
      </c>
      <c r="K73" s="61">
        <f t="shared" si="18"/>
        <v>8.4999999999999982</v>
      </c>
      <c r="L73" s="6">
        <v>0.33333333333333331</v>
      </c>
      <c r="M73" s="7">
        <v>0.54166666666666663</v>
      </c>
      <c r="N73" s="7">
        <v>0.58333333333333337</v>
      </c>
      <c r="O73" s="8">
        <v>0.72916666666666663</v>
      </c>
      <c r="P73" s="61">
        <f t="shared" si="19"/>
        <v>8.4999999999999982</v>
      </c>
      <c r="Q73" s="6">
        <v>0.33333333333333331</v>
      </c>
      <c r="R73" s="7">
        <v>0.54166666666666663</v>
      </c>
      <c r="S73" s="7">
        <v>0.58333333333333337</v>
      </c>
      <c r="T73" s="8">
        <v>0.72916666666666663</v>
      </c>
      <c r="U73" s="61">
        <f t="shared" si="20"/>
        <v>8.4999999999999982</v>
      </c>
      <c r="V73" s="6">
        <v>0.33333333333333331</v>
      </c>
      <c r="W73" s="7">
        <v>0.54166666666666663</v>
      </c>
      <c r="X73" s="7">
        <v>0.58333333333333337</v>
      </c>
      <c r="Y73" s="8">
        <v>0.72916666666666663</v>
      </c>
      <c r="Z73" s="61">
        <f t="shared" si="21"/>
        <v>8.4999999999999982</v>
      </c>
      <c r="AA73" s="33">
        <v>0.33333333333333331</v>
      </c>
      <c r="AB73" s="7"/>
      <c r="AC73" s="7"/>
      <c r="AD73" s="8">
        <v>0.62152777777777779</v>
      </c>
      <c r="AE73" s="65">
        <f t="shared" si="22"/>
        <v>6.9166666666666679</v>
      </c>
    </row>
    <row r="74" spans="1:31" ht="16.5" customHeight="1" x14ac:dyDescent="0.25">
      <c r="A74" s="53" t="s">
        <v>0</v>
      </c>
      <c r="B74" s="137" t="s">
        <v>31</v>
      </c>
      <c r="C74" s="138"/>
      <c r="D74" s="138"/>
      <c r="E74" s="138"/>
      <c r="F74" s="153"/>
      <c r="G74" s="137" t="s">
        <v>31</v>
      </c>
      <c r="H74" s="138"/>
      <c r="I74" s="138"/>
      <c r="J74" s="138"/>
      <c r="K74" s="153"/>
      <c r="L74" s="6">
        <v>0.34236111111111112</v>
      </c>
      <c r="M74" s="7">
        <v>0.54166666666666663</v>
      </c>
      <c r="N74" s="7">
        <v>0.58333333333333337</v>
      </c>
      <c r="O74" s="8">
        <v>0.66249999999999998</v>
      </c>
      <c r="P74" s="61">
        <f t="shared" si="19"/>
        <v>6.6833333333333309</v>
      </c>
      <c r="Q74" s="6">
        <v>0.44444444444444442</v>
      </c>
      <c r="R74" s="7">
        <v>0.54166666666666663</v>
      </c>
      <c r="S74" s="7">
        <v>0.58333333333333337</v>
      </c>
      <c r="T74" s="8">
        <v>0.72916666666666663</v>
      </c>
      <c r="U74" s="76">
        <f t="shared" si="20"/>
        <v>5.8333333333333313</v>
      </c>
      <c r="V74" s="6">
        <v>0.3444444444444445</v>
      </c>
      <c r="W74" s="7">
        <v>0.54166666666666663</v>
      </c>
      <c r="X74" s="7">
        <v>0.58333333333333337</v>
      </c>
      <c r="Y74" s="8">
        <v>0.72916666666666663</v>
      </c>
      <c r="Z74" s="9">
        <f t="shared" si="21"/>
        <v>8.233333333333329</v>
      </c>
      <c r="AA74" s="33">
        <v>0.37986111111111115</v>
      </c>
      <c r="AB74" s="7"/>
      <c r="AC74" s="7"/>
      <c r="AD74" s="8">
        <v>0.5625</v>
      </c>
      <c r="AE74" s="44">
        <f t="shared" si="22"/>
        <v>4.3833333333333329</v>
      </c>
    </row>
    <row r="75" spans="1:31" ht="16.5" customHeight="1" x14ac:dyDescent="0.25">
      <c r="A75" s="53" t="s">
        <v>21</v>
      </c>
      <c r="B75" s="6">
        <v>0.33333333333333331</v>
      </c>
      <c r="C75" s="7">
        <v>0.54166666666666663</v>
      </c>
      <c r="D75" s="7">
        <v>0.58333333333333337</v>
      </c>
      <c r="E75" s="8">
        <v>0.72916666666666663</v>
      </c>
      <c r="F75" s="61">
        <f t="shared" si="17"/>
        <v>8.4999999999999982</v>
      </c>
      <c r="G75" s="6">
        <v>0.31944444444444448</v>
      </c>
      <c r="H75" s="7">
        <v>0.54166666666666663</v>
      </c>
      <c r="I75" s="7">
        <v>0.58333333333333337</v>
      </c>
      <c r="J75" s="8">
        <v>0.72916666666666663</v>
      </c>
      <c r="K75" s="61">
        <f t="shared" si="18"/>
        <v>8.8333333333333304</v>
      </c>
      <c r="L75" s="6">
        <v>0.30208333333333331</v>
      </c>
      <c r="M75" s="7">
        <v>0.54166666666666663</v>
      </c>
      <c r="N75" s="7">
        <v>0.58333333333333337</v>
      </c>
      <c r="O75" s="8">
        <v>0.70833333333333337</v>
      </c>
      <c r="P75" s="61">
        <f t="shared" si="19"/>
        <v>8.75</v>
      </c>
      <c r="Q75" s="6">
        <v>0.33333333333333331</v>
      </c>
      <c r="R75" s="7">
        <v>0.54166666666666663</v>
      </c>
      <c r="S75" s="7">
        <v>0.58333333333333337</v>
      </c>
      <c r="T75" s="8">
        <v>0.72916666666666663</v>
      </c>
      <c r="U75" s="61">
        <f t="shared" si="20"/>
        <v>8.4999999999999982</v>
      </c>
      <c r="V75" s="6">
        <v>0.33333333333333331</v>
      </c>
      <c r="W75" s="7">
        <v>0.54166666666666663</v>
      </c>
      <c r="X75" s="7">
        <v>0.58333333333333337</v>
      </c>
      <c r="Y75" s="8">
        <v>0.76527777777777783</v>
      </c>
      <c r="Z75" s="62">
        <f t="shared" si="21"/>
        <v>9.3666666666666671</v>
      </c>
      <c r="AA75" s="33">
        <v>0.33333333333333331</v>
      </c>
      <c r="AB75" s="7"/>
      <c r="AC75" s="7"/>
      <c r="AD75" s="8">
        <v>0.5625</v>
      </c>
      <c r="AE75" s="63">
        <f t="shared" si="22"/>
        <v>5.5</v>
      </c>
    </row>
    <row r="76" spans="1:31" ht="16.5" customHeight="1" x14ac:dyDescent="0.25">
      <c r="A76" s="53" t="s">
        <v>18</v>
      </c>
      <c r="B76" s="6">
        <v>0.31944444444444448</v>
      </c>
      <c r="C76" s="7">
        <v>0.54166666666666663</v>
      </c>
      <c r="D76" s="7">
        <v>0.58333333333333337</v>
      </c>
      <c r="E76" s="8">
        <v>0.72916666666666663</v>
      </c>
      <c r="F76" s="62">
        <f t="shared" si="17"/>
        <v>8.8333333333333304</v>
      </c>
      <c r="G76" s="6">
        <v>0.33333333333333331</v>
      </c>
      <c r="H76" s="7">
        <v>0.54166666666666663</v>
      </c>
      <c r="I76" s="7">
        <v>0.58333333333333337</v>
      </c>
      <c r="J76" s="8">
        <v>0.72916666666666663</v>
      </c>
      <c r="K76" s="61">
        <f t="shared" si="18"/>
        <v>8.4999999999999982</v>
      </c>
      <c r="L76" s="6">
        <v>0.33333333333333331</v>
      </c>
      <c r="M76" s="7">
        <v>0.54166666666666663</v>
      </c>
      <c r="N76" s="7">
        <v>0.58333333333333337</v>
      </c>
      <c r="O76" s="8">
        <v>0.72916666666666663</v>
      </c>
      <c r="P76" s="61">
        <f t="shared" si="19"/>
        <v>8.4999999999999982</v>
      </c>
      <c r="Q76" s="6">
        <v>0.33333333333333331</v>
      </c>
      <c r="R76" s="7">
        <v>0.54166666666666663</v>
      </c>
      <c r="S76" s="7">
        <v>0.58333333333333337</v>
      </c>
      <c r="T76" s="8">
        <v>0.72916666666666663</v>
      </c>
      <c r="U76" s="61">
        <f t="shared" si="20"/>
        <v>8.4999999999999982</v>
      </c>
      <c r="V76" s="6">
        <v>0.33333333333333331</v>
      </c>
      <c r="W76" s="7">
        <v>0.54166666666666663</v>
      </c>
      <c r="X76" s="7">
        <v>0.58333333333333337</v>
      </c>
      <c r="Y76" s="8">
        <v>0.72916666666666663</v>
      </c>
      <c r="Z76" s="61">
        <f t="shared" si="21"/>
        <v>8.4999999999999982</v>
      </c>
      <c r="AA76" s="33">
        <v>0.33333333333333331</v>
      </c>
      <c r="AB76" s="7"/>
      <c r="AC76" s="7"/>
      <c r="AD76" s="8">
        <v>0.58888888888888891</v>
      </c>
      <c r="AE76" s="65">
        <f t="shared" si="22"/>
        <v>6.1333333333333346</v>
      </c>
    </row>
    <row r="77" spans="1:31" ht="16.5" customHeight="1" x14ac:dyDescent="0.25">
      <c r="A77" s="53" t="s">
        <v>22</v>
      </c>
      <c r="B77" s="6">
        <v>0.33333333333333331</v>
      </c>
      <c r="C77" s="7">
        <v>0.54166666666666663</v>
      </c>
      <c r="D77" s="7">
        <v>0.58333333333333337</v>
      </c>
      <c r="E77" s="8">
        <v>0.72916666666666663</v>
      </c>
      <c r="F77" s="61">
        <f t="shared" ref="F77" si="23">((E77-B77)-(D77-C77))*24</f>
        <v>8.4999999999999982</v>
      </c>
      <c r="G77" s="6">
        <v>0.33333333333333331</v>
      </c>
      <c r="H77" s="7">
        <v>0.54166666666666663</v>
      </c>
      <c r="I77" s="7">
        <v>0.58333333333333337</v>
      </c>
      <c r="J77" s="8">
        <v>0.72916666666666663</v>
      </c>
      <c r="K77" s="61">
        <f t="shared" si="18"/>
        <v>8.4999999999999982</v>
      </c>
      <c r="L77" s="6">
        <v>0.33333333333333331</v>
      </c>
      <c r="M77" s="7">
        <v>0.54166666666666663</v>
      </c>
      <c r="N77" s="7">
        <v>0.58333333333333337</v>
      </c>
      <c r="O77" s="8">
        <v>0.72916666666666663</v>
      </c>
      <c r="P77" s="61">
        <f t="shared" si="19"/>
        <v>8.4999999999999982</v>
      </c>
      <c r="Q77" s="6">
        <v>0.33333333333333331</v>
      </c>
      <c r="R77" s="7">
        <v>0.54166666666666663</v>
      </c>
      <c r="S77" s="7">
        <v>0.58333333333333337</v>
      </c>
      <c r="T77" s="8">
        <v>0.72916666666666663</v>
      </c>
      <c r="U77" s="61">
        <f t="shared" si="20"/>
        <v>8.4999999999999982</v>
      </c>
      <c r="V77" s="6">
        <v>0.33333333333333331</v>
      </c>
      <c r="W77" s="7">
        <v>0.54166666666666663</v>
      </c>
      <c r="X77" s="7">
        <v>0.58333333333333337</v>
      </c>
      <c r="Y77" s="8">
        <v>0.76666666666666661</v>
      </c>
      <c r="Z77" s="62">
        <f t="shared" si="21"/>
        <v>9.3999999999999968</v>
      </c>
      <c r="AA77" s="33">
        <v>0.33333333333333331</v>
      </c>
      <c r="AB77" s="7"/>
      <c r="AC77" s="7"/>
      <c r="AD77" s="8">
        <v>0.5625</v>
      </c>
      <c r="AE77" s="63">
        <f t="shared" si="22"/>
        <v>5.5</v>
      </c>
    </row>
    <row r="78" spans="1:31" ht="16.5" customHeight="1" x14ac:dyDescent="0.25">
      <c r="A78" s="53" t="s">
        <v>2</v>
      </c>
      <c r="B78" s="6">
        <v>0.33333333333333331</v>
      </c>
      <c r="C78" s="7">
        <v>0.54166666666666663</v>
      </c>
      <c r="D78" s="7">
        <v>0.58333333333333337</v>
      </c>
      <c r="E78" s="8">
        <v>0.72916666666666663</v>
      </c>
      <c r="F78" s="61">
        <f t="shared" ref="F78:F88" si="24">((E78-B78)-(D78-C78))*24</f>
        <v>8.4999999999999982</v>
      </c>
      <c r="G78" s="6">
        <v>0.33333333333333331</v>
      </c>
      <c r="H78" s="7">
        <v>0.54166666666666663</v>
      </c>
      <c r="I78" s="7">
        <v>0.58333333333333337</v>
      </c>
      <c r="J78" s="8">
        <v>0.72916666666666663</v>
      </c>
      <c r="K78" s="61">
        <f t="shared" si="18"/>
        <v>8.4999999999999982</v>
      </c>
      <c r="L78" s="6">
        <v>0.33333333333333331</v>
      </c>
      <c r="M78" s="7">
        <v>0.54166666666666663</v>
      </c>
      <c r="N78" s="7">
        <v>0.58333333333333337</v>
      </c>
      <c r="O78" s="8">
        <v>0.72916666666666663</v>
      </c>
      <c r="P78" s="61">
        <f t="shared" si="19"/>
        <v>8.4999999999999982</v>
      </c>
      <c r="Q78" s="6">
        <v>0.33333333333333331</v>
      </c>
      <c r="R78" s="7">
        <v>0.54166666666666663</v>
      </c>
      <c r="S78" s="7">
        <v>0.58333333333333337</v>
      </c>
      <c r="T78" s="8">
        <v>0.72916666666666663</v>
      </c>
      <c r="U78" s="61">
        <f t="shared" si="20"/>
        <v>8.4999999999999982</v>
      </c>
      <c r="V78" s="6">
        <v>0.33333333333333331</v>
      </c>
      <c r="W78" s="7">
        <v>0.54166666666666663</v>
      </c>
      <c r="X78" s="7">
        <v>0.58333333333333337</v>
      </c>
      <c r="Y78" s="8">
        <v>0.72916666666666663</v>
      </c>
      <c r="Z78" s="61">
        <f t="shared" si="21"/>
        <v>8.4999999999999982</v>
      </c>
      <c r="AA78" s="33">
        <v>0.33333333333333331</v>
      </c>
      <c r="AB78" s="7"/>
      <c r="AC78" s="7"/>
      <c r="AD78" s="8">
        <v>0.5625</v>
      </c>
      <c r="AE78" s="63">
        <f t="shared" si="22"/>
        <v>5.5</v>
      </c>
    </row>
    <row r="79" spans="1:31" ht="16.5" customHeight="1" x14ac:dyDescent="0.25">
      <c r="A79" s="53" t="s">
        <v>11</v>
      </c>
      <c r="B79" s="6">
        <v>0.33333333333333331</v>
      </c>
      <c r="C79" s="7">
        <v>0.54166666666666663</v>
      </c>
      <c r="D79" s="7">
        <v>0.58333333333333337</v>
      </c>
      <c r="E79" s="8">
        <v>0.72916666666666663</v>
      </c>
      <c r="F79" s="61">
        <f t="shared" si="24"/>
        <v>8.4999999999999982</v>
      </c>
      <c r="G79" s="6">
        <v>0.33333333333333331</v>
      </c>
      <c r="H79" s="7">
        <v>0.54166666666666663</v>
      </c>
      <c r="I79" s="7">
        <v>0.58333333333333337</v>
      </c>
      <c r="J79" s="8">
        <v>0.77569444444444446</v>
      </c>
      <c r="K79" s="62">
        <f t="shared" si="18"/>
        <v>9.6166666666666654</v>
      </c>
      <c r="L79" s="6">
        <v>0.33333333333333331</v>
      </c>
      <c r="M79" s="7">
        <v>0.54166666666666663</v>
      </c>
      <c r="N79" s="7">
        <v>0.58333333333333337</v>
      </c>
      <c r="O79" s="8">
        <v>0.63124999999999998</v>
      </c>
      <c r="P79" s="61">
        <f t="shared" si="19"/>
        <v>6.1499999999999986</v>
      </c>
      <c r="Q79" s="6">
        <v>0.375</v>
      </c>
      <c r="R79" s="7">
        <v>0.54166666666666663</v>
      </c>
      <c r="S79" s="7">
        <v>0.58333333333333337</v>
      </c>
      <c r="T79" s="8">
        <v>0.72916666666666663</v>
      </c>
      <c r="U79" s="76">
        <f t="shared" si="20"/>
        <v>7.4999999999999973</v>
      </c>
      <c r="V79" s="6">
        <v>0.33333333333333331</v>
      </c>
      <c r="W79" s="7">
        <v>0.54166666666666663</v>
      </c>
      <c r="X79" s="7">
        <v>0.58333333333333337</v>
      </c>
      <c r="Y79" s="8">
        <v>0.72916666666666663</v>
      </c>
      <c r="Z79" s="61">
        <f t="shared" si="21"/>
        <v>8.4999999999999982</v>
      </c>
      <c r="AA79" s="33">
        <v>0.33333333333333331</v>
      </c>
      <c r="AB79" s="7"/>
      <c r="AC79" s="7"/>
      <c r="AD79" s="8">
        <v>0.67569444444444438</v>
      </c>
      <c r="AE79" s="65">
        <f t="shared" si="22"/>
        <v>8.216666666666665</v>
      </c>
    </row>
    <row r="80" spans="1:31" ht="16.5" customHeight="1" x14ac:dyDescent="0.25">
      <c r="A80" s="53" t="s">
        <v>16</v>
      </c>
      <c r="B80" s="6">
        <v>0.33333333333333331</v>
      </c>
      <c r="C80" s="7">
        <v>0.54166666666666663</v>
      </c>
      <c r="D80" s="7">
        <v>0.58333333333333337</v>
      </c>
      <c r="E80" s="8">
        <v>0.72916666666666663</v>
      </c>
      <c r="F80" s="61">
        <f t="shared" si="24"/>
        <v>8.4999999999999982</v>
      </c>
      <c r="G80" s="6">
        <v>0.33333333333333331</v>
      </c>
      <c r="H80" s="7">
        <v>0.54166666666666663</v>
      </c>
      <c r="I80" s="7">
        <v>0.58333333333333337</v>
      </c>
      <c r="J80" s="8">
        <v>0.72916666666666663</v>
      </c>
      <c r="K80" s="61">
        <f t="shared" si="18"/>
        <v>8.4999999999999982</v>
      </c>
      <c r="L80" s="6">
        <v>0.33333333333333331</v>
      </c>
      <c r="M80" s="7">
        <v>0.54166666666666663</v>
      </c>
      <c r="N80" s="7">
        <v>0.58333333333333337</v>
      </c>
      <c r="O80" s="8">
        <v>0.66666666666666663</v>
      </c>
      <c r="P80" s="61">
        <f t="shared" si="19"/>
        <v>6.9999999999999982</v>
      </c>
      <c r="Q80" s="6">
        <v>0.41666666666666669</v>
      </c>
      <c r="R80" s="7">
        <v>0.54166666666666663</v>
      </c>
      <c r="S80" s="7">
        <v>0.58333333333333337</v>
      </c>
      <c r="T80" s="8">
        <v>0.72916666666666663</v>
      </c>
      <c r="U80" s="76">
        <f t="shared" si="20"/>
        <v>6.4999999999999964</v>
      </c>
      <c r="V80" s="6">
        <v>0.33333333333333331</v>
      </c>
      <c r="W80" s="7">
        <v>0.54166666666666663</v>
      </c>
      <c r="X80" s="7">
        <v>0.58333333333333337</v>
      </c>
      <c r="Y80" s="8">
        <v>0.72916666666666663</v>
      </c>
      <c r="Z80" s="61">
        <f t="shared" si="21"/>
        <v>8.4999999999999982</v>
      </c>
      <c r="AA80" s="33">
        <v>0.33333333333333331</v>
      </c>
      <c r="AB80" s="7"/>
      <c r="AC80" s="7"/>
      <c r="AD80" s="8">
        <v>0.5625</v>
      </c>
      <c r="AE80" s="63">
        <f t="shared" si="22"/>
        <v>5.5</v>
      </c>
    </row>
    <row r="81" spans="1:31" ht="16.5" customHeight="1" x14ac:dyDescent="0.25">
      <c r="A81" s="53" t="s">
        <v>12</v>
      </c>
      <c r="B81" s="6">
        <v>0.33333333333333331</v>
      </c>
      <c r="C81" s="7">
        <v>0.54166666666666663</v>
      </c>
      <c r="D81" s="7">
        <v>0.58333333333333337</v>
      </c>
      <c r="E81" s="8">
        <v>0.72916666666666663</v>
      </c>
      <c r="F81" s="61">
        <f t="shared" si="24"/>
        <v>8.4999999999999982</v>
      </c>
      <c r="G81" s="6">
        <v>0.33333333333333331</v>
      </c>
      <c r="H81" s="7">
        <v>0.54166666666666663</v>
      </c>
      <c r="I81" s="7">
        <v>0.58333333333333337</v>
      </c>
      <c r="J81" s="8">
        <v>0.72916666666666663</v>
      </c>
      <c r="K81" s="61">
        <f t="shared" si="18"/>
        <v>8.4999999999999982</v>
      </c>
      <c r="L81" s="6">
        <v>0.34166666666666662</v>
      </c>
      <c r="M81" s="7">
        <v>0.54166666666666663</v>
      </c>
      <c r="N81" s="7">
        <v>0.58333333333333337</v>
      </c>
      <c r="O81" s="8">
        <v>0.72916666666666663</v>
      </c>
      <c r="P81" s="9">
        <f t="shared" si="19"/>
        <v>8.2999999999999989</v>
      </c>
      <c r="Q81" s="6">
        <v>0.34791666666666665</v>
      </c>
      <c r="R81" s="7">
        <v>0.54166666666666663</v>
      </c>
      <c r="S81" s="7">
        <v>0.58333333333333337</v>
      </c>
      <c r="T81" s="8">
        <v>0.72916666666666663</v>
      </c>
      <c r="U81" s="9">
        <f t="shared" si="20"/>
        <v>8.1499999999999986</v>
      </c>
      <c r="V81" s="6">
        <v>0.34375</v>
      </c>
      <c r="W81" s="7">
        <v>0.54166666666666663</v>
      </c>
      <c r="X81" s="7">
        <v>0.58333333333333337</v>
      </c>
      <c r="Y81" s="8">
        <v>0.72916666666666663</v>
      </c>
      <c r="Z81" s="9">
        <f t="shared" si="21"/>
        <v>8.2499999999999964</v>
      </c>
      <c r="AA81" s="33">
        <v>0.34513888888888888</v>
      </c>
      <c r="AB81" s="7"/>
      <c r="AC81" s="7"/>
      <c r="AD81" s="8">
        <v>0.5625</v>
      </c>
      <c r="AE81" s="44">
        <f t="shared" si="22"/>
        <v>5.2166666666666668</v>
      </c>
    </row>
    <row r="82" spans="1:31" ht="16.5" customHeight="1" x14ac:dyDescent="0.25">
      <c r="A82" s="53" t="s">
        <v>23</v>
      </c>
      <c r="B82" s="6">
        <v>0.33333333333333331</v>
      </c>
      <c r="C82" s="7">
        <v>0.54166666666666663</v>
      </c>
      <c r="D82" s="7">
        <v>0.58333333333333337</v>
      </c>
      <c r="E82" s="8">
        <v>0.72916666666666663</v>
      </c>
      <c r="F82" s="61">
        <f t="shared" si="24"/>
        <v>8.4999999999999982</v>
      </c>
      <c r="G82" s="6">
        <v>0.33333333333333331</v>
      </c>
      <c r="H82" s="7">
        <v>0.54166666666666663</v>
      </c>
      <c r="I82" s="7">
        <v>0.58333333333333337</v>
      </c>
      <c r="J82" s="8">
        <v>0.72916666666666663</v>
      </c>
      <c r="K82" s="61">
        <f t="shared" si="18"/>
        <v>8.4999999999999982</v>
      </c>
      <c r="L82" s="6">
        <v>0.33333333333333331</v>
      </c>
      <c r="M82" s="7">
        <v>0.54166666666666663</v>
      </c>
      <c r="N82" s="7">
        <v>0.58333333333333337</v>
      </c>
      <c r="O82" s="8">
        <v>0.72916666666666663</v>
      </c>
      <c r="P82" s="61">
        <f t="shared" si="19"/>
        <v>8.4999999999999982</v>
      </c>
      <c r="Q82" s="6">
        <v>0.33333333333333331</v>
      </c>
      <c r="R82" s="7">
        <v>0.54166666666666663</v>
      </c>
      <c r="S82" s="7">
        <v>0.58333333333333337</v>
      </c>
      <c r="T82" s="8">
        <v>0.72916666666666663</v>
      </c>
      <c r="U82" s="61">
        <f t="shared" si="20"/>
        <v>8.4999999999999982</v>
      </c>
      <c r="V82" s="6">
        <v>0.33333333333333331</v>
      </c>
      <c r="W82" s="7">
        <v>0.54166666666666663</v>
      </c>
      <c r="X82" s="7">
        <v>0.58333333333333337</v>
      </c>
      <c r="Y82" s="8">
        <v>0.72916666666666663</v>
      </c>
      <c r="Z82" s="61">
        <f t="shared" si="21"/>
        <v>8.4999999999999982</v>
      </c>
      <c r="AA82" s="33">
        <v>0.33333333333333331</v>
      </c>
      <c r="AB82" s="7"/>
      <c r="AC82" s="7"/>
      <c r="AD82" s="8">
        <v>0.5625</v>
      </c>
      <c r="AE82" s="63">
        <f t="shared" si="22"/>
        <v>5.5</v>
      </c>
    </row>
    <row r="83" spans="1:31" ht="16.5" customHeight="1" x14ac:dyDescent="0.25">
      <c r="A83" s="53" t="s">
        <v>24</v>
      </c>
      <c r="B83" s="6">
        <v>0.33333333333333331</v>
      </c>
      <c r="C83" s="7">
        <v>0.54166666666666663</v>
      </c>
      <c r="D83" s="7">
        <v>0.58333333333333337</v>
      </c>
      <c r="E83" s="8">
        <v>0.72916666666666663</v>
      </c>
      <c r="F83" s="61">
        <f t="shared" si="24"/>
        <v>8.4999999999999982</v>
      </c>
      <c r="G83" s="6">
        <v>0.33333333333333331</v>
      </c>
      <c r="H83" s="7">
        <v>0.54166666666666663</v>
      </c>
      <c r="I83" s="7">
        <v>0.58333333333333337</v>
      </c>
      <c r="J83" s="8">
        <v>0.72916666666666663</v>
      </c>
      <c r="K83" s="61">
        <f t="shared" si="18"/>
        <v>8.4999999999999982</v>
      </c>
      <c r="L83" s="6">
        <v>0.33333333333333331</v>
      </c>
      <c r="M83" s="7">
        <v>0.54166666666666663</v>
      </c>
      <c r="N83" s="7">
        <v>0.58333333333333337</v>
      </c>
      <c r="O83" s="8">
        <v>0.72916666666666663</v>
      </c>
      <c r="P83" s="61">
        <f t="shared" si="19"/>
        <v>8.4999999999999982</v>
      </c>
      <c r="Q83" s="6">
        <v>0.33333333333333331</v>
      </c>
      <c r="R83" s="7">
        <v>0.54166666666666663</v>
      </c>
      <c r="S83" s="7">
        <v>0.58333333333333337</v>
      </c>
      <c r="T83" s="8">
        <v>0.72916666666666663</v>
      </c>
      <c r="U83" s="61">
        <f t="shared" si="20"/>
        <v>8.4999999999999982</v>
      </c>
      <c r="V83" s="6">
        <v>0.33333333333333331</v>
      </c>
      <c r="W83" s="7">
        <v>0.54166666666666663</v>
      </c>
      <c r="X83" s="7">
        <v>0.58333333333333337</v>
      </c>
      <c r="Y83" s="8">
        <v>0.72916666666666663</v>
      </c>
      <c r="Z83" s="61">
        <f t="shared" si="21"/>
        <v>8.4999999999999982</v>
      </c>
      <c r="AA83" s="33">
        <v>0.33333333333333331</v>
      </c>
      <c r="AB83" s="7"/>
      <c r="AC83" s="7"/>
      <c r="AD83" s="8">
        <v>0.5625</v>
      </c>
      <c r="AE83" s="63">
        <f t="shared" si="22"/>
        <v>5.5</v>
      </c>
    </row>
    <row r="84" spans="1:31" ht="16.5" customHeight="1" x14ac:dyDescent="0.25">
      <c r="A84" s="53" t="s">
        <v>25</v>
      </c>
      <c r="B84" s="6">
        <v>0.33333333333333331</v>
      </c>
      <c r="C84" s="7">
        <v>0.54166666666666663</v>
      </c>
      <c r="D84" s="7">
        <v>0.58333333333333337</v>
      </c>
      <c r="E84" s="8">
        <v>0.72916666666666663</v>
      </c>
      <c r="F84" s="61">
        <f t="shared" si="24"/>
        <v>8.4999999999999982</v>
      </c>
      <c r="G84" s="6">
        <v>0.33333333333333331</v>
      </c>
      <c r="H84" s="7">
        <v>0.54166666666666663</v>
      </c>
      <c r="I84" s="7">
        <v>0.58333333333333337</v>
      </c>
      <c r="J84" s="8">
        <v>0.72916666666666663</v>
      </c>
      <c r="K84" s="61">
        <f t="shared" si="18"/>
        <v>8.4999999999999982</v>
      </c>
      <c r="L84" s="6">
        <v>0.34166666666666662</v>
      </c>
      <c r="M84" s="7">
        <v>0.54166666666666663</v>
      </c>
      <c r="N84" s="7">
        <v>0.58333333333333337</v>
      </c>
      <c r="O84" s="8">
        <v>0.72916666666666663</v>
      </c>
      <c r="P84" s="9">
        <f t="shared" si="19"/>
        <v>8.2999999999999989</v>
      </c>
      <c r="Q84" s="6">
        <v>0.33333333333333331</v>
      </c>
      <c r="R84" s="7">
        <v>0.54166666666666663</v>
      </c>
      <c r="S84" s="7">
        <v>0.58333333333333337</v>
      </c>
      <c r="T84" s="8">
        <v>0.72916666666666663</v>
      </c>
      <c r="U84" s="61">
        <f t="shared" si="20"/>
        <v>8.4999999999999982</v>
      </c>
      <c r="V84" s="6">
        <v>0.3444444444444445</v>
      </c>
      <c r="W84" s="7">
        <v>0.54166666666666663</v>
      </c>
      <c r="X84" s="7">
        <v>0.58333333333333337</v>
      </c>
      <c r="Y84" s="8">
        <v>0.72916666666666663</v>
      </c>
      <c r="Z84" s="9">
        <f t="shared" si="21"/>
        <v>8.233333333333329</v>
      </c>
      <c r="AA84" s="33">
        <v>0.34236111111111112</v>
      </c>
      <c r="AB84" s="7"/>
      <c r="AC84" s="7"/>
      <c r="AD84" s="8">
        <v>0.5625</v>
      </c>
      <c r="AE84" s="44">
        <f t="shared" si="22"/>
        <v>5.2833333333333332</v>
      </c>
    </row>
    <row r="85" spans="1:31" ht="16.5" customHeight="1" x14ac:dyDescent="0.25">
      <c r="A85" s="53" t="s">
        <v>19</v>
      </c>
      <c r="B85" s="6">
        <v>0.33333333333333331</v>
      </c>
      <c r="C85" s="7">
        <v>0.54166666666666663</v>
      </c>
      <c r="D85" s="7">
        <v>0.58333333333333337</v>
      </c>
      <c r="E85" s="8">
        <v>0.72916666666666663</v>
      </c>
      <c r="F85" s="61">
        <f t="shared" si="24"/>
        <v>8.4999999999999982</v>
      </c>
      <c r="G85" s="6">
        <v>0.33333333333333331</v>
      </c>
      <c r="H85" s="7">
        <v>0.54166666666666663</v>
      </c>
      <c r="I85" s="7">
        <v>0.58333333333333337</v>
      </c>
      <c r="J85" s="8">
        <v>0.72916666666666663</v>
      </c>
      <c r="K85" s="61">
        <f t="shared" si="18"/>
        <v>8.4999999999999982</v>
      </c>
      <c r="L85" s="6">
        <v>0.33333333333333331</v>
      </c>
      <c r="M85" s="7">
        <v>0.54166666666666663</v>
      </c>
      <c r="N85" s="7">
        <v>0.58333333333333337</v>
      </c>
      <c r="O85" s="8">
        <v>0.72916666666666663</v>
      </c>
      <c r="P85" s="61">
        <f t="shared" si="19"/>
        <v>8.4999999999999982</v>
      </c>
      <c r="Q85" s="6">
        <v>0.33333333333333331</v>
      </c>
      <c r="R85" s="7">
        <v>0.54166666666666663</v>
      </c>
      <c r="S85" s="7">
        <v>0.58333333333333337</v>
      </c>
      <c r="T85" s="8">
        <v>0.72916666666666663</v>
      </c>
      <c r="U85" s="61">
        <f t="shared" si="20"/>
        <v>8.4999999999999982</v>
      </c>
      <c r="V85" s="6">
        <v>0.33333333333333331</v>
      </c>
      <c r="W85" s="7">
        <v>0.54166666666666663</v>
      </c>
      <c r="X85" s="7">
        <v>0.58333333333333337</v>
      </c>
      <c r="Y85" s="8">
        <v>0.72916666666666663</v>
      </c>
      <c r="Z85" s="61">
        <f t="shared" si="21"/>
        <v>8.4999999999999982</v>
      </c>
      <c r="AA85" s="33">
        <v>0.33333333333333331</v>
      </c>
      <c r="AB85" s="7"/>
      <c r="AC85" s="7"/>
      <c r="AD85" s="8">
        <v>0.5625</v>
      </c>
      <c r="AE85" s="63">
        <f t="shared" si="22"/>
        <v>5.5</v>
      </c>
    </row>
    <row r="86" spans="1:31" ht="16.5" customHeight="1" x14ac:dyDescent="0.25">
      <c r="A86" s="53" t="s">
        <v>26</v>
      </c>
      <c r="B86" s="6">
        <v>0.33333333333333331</v>
      </c>
      <c r="C86" s="7">
        <v>0.54166666666666663</v>
      </c>
      <c r="D86" s="7">
        <v>0.58333333333333337</v>
      </c>
      <c r="E86" s="8">
        <v>0.72916666666666663</v>
      </c>
      <c r="F86" s="61">
        <f t="shared" si="24"/>
        <v>8.4999999999999982</v>
      </c>
      <c r="G86" s="6">
        <v>0.33333333333333331</v>
      </c>
      <c r="H86" s="7">
        <v>0.54166666666666663</v>
      </c>
      <c r="I86" s="7">
        <v>0.58333333333333337</v>
      </c>
      <c r="J86" s="8">
        <v>0.72916666666666663</v>
      </c>
      <c r="K86" s="61">
        <f t="shared" si="18"/>
        <v>8.4999999999999982</v>
      </c>
      <c r="L86" s="6">
        <v>0.33333333333333331</v>
      </c>
      <c r="M86" s="7">
        <v>0.54166666666666663</v>
      </c>
      <c r="N86" s="7">
        <v>0.58333333333333337</v>
      </c>
      <c r="O86" s="8">
        <v>0.72916666666666663</v>
      </c>
      <c r="P86" s="61">
        <f t="shared" si="19"/>
        <v>8.4999999999999982</v>
      </c>
      <c r="Q86" s="6">
        <v>0.33333333333333331</v>
      </c>
      <c r="R86" s="7">
        <v>0.54166666666666663</v>
      </c>
      <c r="S86" s="7">
        <v>0.58333333333333337</v>
      </c>
      <c r="T86" s="8">
        <v>0.72916666666666663</v>
      </c>
      <c r="U86" s="61">
        <f t="shared" si="20"/>
        <v>8.4999999999999982</v>
      </c>
      <c r="V86" s="6">
        <v>0.33333333333333331</v>
      </c>
      <c r="W86" s="7">
        <v>0.54166666666666663</v>
      </c>
      <c r="X86" s="7">
        <v>0.58333333333333337</v>
      </c>
      <c r="Y86" s="8">
        <v>0.72916666666666663</v>
      </c>
      <c r="Z86" s="61">
        <f t="shared" si="21"/>
        <v>8.4999999999999982</v>
      </c>
      <c r="AA86" s="33">
        <v>0.33333333333333331</v>
      </c>
      <c r="AB86" s="7"/>
      <c r="AC86" s="7"/>
      <c r="AD86" s="8">
        <v>0.62013888888888891</v>
      </c>
      <c r="AE86" s="65">
        <f t="shared" si="22"/>
        <v>6.8833333333333346</v>
      </c>
    </row>
    <row r="87" spans="1:31" ht="16.5" customHeight="1" x14ac:dyDescent="0.25">
      <c r="A87" s="53" t="s">
        <v>27</v>
      </c>
      <c r="B87" s="6">
        <v>0.33333333333333331</v>
      </c>
      <c r="C87" s="7">
        <v>0.54166666666666663</v>
      </c>
      <c r="D87" s="7">
        <v>0.58333333333333337</v>
      </c>
      <c r="E87" s="8">
        <v>0.72916666666666663</v>
      </c>
      <c r="F87" s="61">
        <f t="shared" si="24"/>
        <v>8.4999999999999982</v>
      </c>
      <c r="G87" s="6">
        <v>0.33333333333333331</v>
      </c>
      <c r="H87" s="7">
        <v>0.54166666666666663</v>
      </c>
      <c r="I87" s="7">
        <v>0.58333333333333337</v>
      </c>
      <c r="J87" s="8">
        <v>0.72916666666666663</v>
      </c>
      <c r="K87" s="61">
        <f t="shared" si="18"/>
        <v>8.4999999999999982</v>
      </c>
      <c r="L87" s="150" t="s">
        <v>39</v>
      </c>
      <c r="M87" s="151"/>
      <c r="N87" s="151"/>
      <c r="O87" s="151"/>
      <c r="P87" s="152"/>
      <c r="Q87" s="6">
        <v>0.33333333333333331</v>
      </c>
      <c r="R87" s="7">
        <v>0.54166666666666663</v>
      </c>
      <c r="S87" s="7">
        <v>0.58333333333333337</v>
      </c>
      <c r="T87" s="8">
        <v>0.72916666666666663</v>
      </c>
      <c r="U87" s="61">
        <f t="shared" si="20"/>
        <v>8.4999999999999982</v>
      </c>
      <c r="V87" s="6">
        <v>0.33333333333333331</v>
      </c>
      <c r="W87" s="7">
        <v>0.54166666666666663</v>
      </c>
      <c r="X87" s="7">
        <v>0.58333333333333337</v>
      </c>
      <c r="Y87" s="8">
        <v>0.72916666666666663</v>
      </c>
      <c r="Z87" s="61">
        <f t="shared" si="21"/>
        <v>8.4999999999999982</v>
      </c>
      <c r="AA87" s="33">
        <v>0.33333333333333331</v>
      </c>
      <c r="AB87" s="7"/>
      <c r="AC87" s="7"/>
      <c r="AD87" s="8">
        <v>0.5625</v>
      </c>
      <c r="AE87" s="63">
        <f t="shared" si="22"/>
        <v>5.5</v>
      </c>
    </row>
    <row r="88" spans="1:31" ht="16.5" customHeight="1" thickBot="1" x14ac:dyDescent="0.3">
      <c r="A88" s="54" t="s">
        <v>28</v>
      </c>
      <c r="B88" s="6">
        <v>0.33333333333333331</v>
      </c>
      <c r="C88" s="7">
        <v>0.54166666666666663</v>
      </c>
      <c r="D88" s="7">
        <v>0.58333333333333337</v>
      </c>
      <c r="E88" s="8">
        <v>0.72916666666666663</v>
      </c>
      <c r="F88" s="61">
        <f t="shared" si="24"/>
        <v>8.4999999999999982</v>
      </c>
      <c r="G88" s="6">
        <v>0.33333333333333331</v>
      </c>
      <c r="H88" s="7">
        <v>0.54166666666666663</v>
      </c>
      <c r="I88" s="7">
        <v>0.58333333333333337</v>
      </c>
      <c r="J88" s="8">
        <v>0.72916666666666663</v>
      </c>
      <c r="K88" s="61">
        <f t="shared" si="18"/>
        <v>8.4999999999999982</v>
      </c>
      <c r="L88" s="6">
        <v>0.33333333333333331</v>
      </c>
      <c r="M88" s="7">
        <v>0.54166666666666663</v>
      </c>
      <c r="N88" s="7">
        <v>0.58333333333333337</v>
      </c>
      <c r="O88" s="8">
        <v>0.72916666666666663</v>
      </c>
      <c r="P88" s="61">
        <f t="shared" si="19"/>
        <v>8.4999999999999982</v>
      </c>
      <c r="Q88" s="6">
        <v>0.33333333333333331</v>
      </c>
      <c r="R88" s="7">
        <v>0.54166666666666663</v>
      </c>
      <c r="S88" s="7">
        <v>0.58333333333333337</v>
      </c>
      <c r="T88" s="8">
        <v>0.72916666666666663</v>
      </c>
      <c r="U88" s="61">
        <f t="shared" si="20"/>
        <v>8.4999999999999982</v>
      </c>
      <c r="V88" s="6">
        <v>0.33333333333333331</v>
      </c>
      <c r="W88" s="7">
        <v>0.54166666666666663</v>
      </c>
      <c r="X88" s="7">
        <v>0.58333333333333337</v>
      </c>
      <c r="Y88" s="8">
        <v>0.72916666666666663</v>
      </c>
      <c r="Z88" s="61">
        <f t="shared" si="21"/>
        <v>8.4999999999999982</v>
      </c>
      <c r="AA88" s="36">
        <v>0.33333333333333331</v>
      </c>
      <c r="AB88" s="18"/>
      <c r="AC88" s="18"/>
      <c r="AD88" s="19">
        <v>0.5625</v>
      </c>
      <c r="AE88" s="64">
        <f t="shared" si="22"/>
        <v>5.5</v>
      </c>
    </row>
    <row r="90" spans="1:31" ht="15.75" thickBot="1" x14ac:dyDescent="0.3"/>
    <row r="91" spans="1:31" ht="22.5" customHeight="1" thickTop="1" thickBot="1" x14ac:dyDescent="0.45">
      <c r="A91" s="141" t="s">
        <v>20</v>
      </c>
      <c r="B91" s="143" t="s">
        <v>59</v>
      </c>
      <c r="C91" s="144"/>
      <c r="D91" s="144"/>
      <c r="E91" s="144"/>
      <c r="F91" s="144"/>
      <c r="G91" s="145" t="s">
        <v>60</v>
      </c>
      <c r="H91" s="146"/>
      <c r="I91" s="146"/>
      <c r="J91" s="146"/>
      <c r="K91" s="146"/>
      <c r="L91" s="147" t="s">
        <v>61</v>
      </c>
      <c r="M91" s="148"/>
      <c r="N91" s="148"/>
      <c r="O91" s="148"/>
      <c r="P91" s="149"/>
    </row>
    <row r="92" spans="1:31" ht="29.25" customHeight="1" thickBot="1" x14ac:dyDescent="0.3">
      <c r="A92" s="142"/>
      <c r="B92" s="55" t="s">
        <v>3</v>
      </c>
      <c r="C92" s="56" t="s">
        <v>4</v>
      </c>
      <c r="D92" s="56" t="s">
        <v>5</v>
      </c>
      <c r="E92" s="56" t="s">
        <v>6</v>
      </c>
      <c r="F92" s="57" t="s">
        <v>7</v>
      </c>
      <c r="G92" s="49" t="s">
        <v>3</v>
      </c>
      <c r="H92" s="50" t="s">
        <v>4</v>
      </c>
      <c r="I92" s="50" t="s">
        <v>5</v>
      </c>
      <c r="J92" s="51" t="s">
        <v>6</v>
      </c>
      <c r="K92" s="77" t="s">
        <v>7</v>
      </c>
      <c r="L92" s="56" t="s">
        <v>3</v>
      </c>
      <c r="M92" s="56" t="s">
        <v>4</v>
      </c>
      <c r="N92" s="56" t="s">
        <v>5</v>
      </c>
      <c r="O92" s="56" t="s">
        <v>6</v>
      </c>
      <c r="P92" s="60" t="s">
        <v>7</v>
      </c>
    </row>
    <row r="93" spans="1:31" ht="17.25" customHeight="1" thickTop="1" x14ac:dyDescent="0.25">
      <c r="A93" s="53" t="s">
        <v>13</v>
      </c>
      <c r="B93" s="6">
        <v>0.33333333333333331</v>
      </c>
      <c r="C93" s="7">
        <v>0.54166666666666663</v>
      </c>
      <c r="D93" s="7">
        <v>0.58333333333333337</v>
      </c>
      <c r="E93" s="8">
        <v>0.72916666666666663</v>
      </c>
      <c r="F93" s="61">
        <f t="shared" ref="F93" si="25">((E93-B93)-(D93-C93))*24</f>
        <v>8.4999999999999982</v>
      </c>
      <c r="G93" s="6">
        <v>0.33333333333333331</v>
      </c>
      <c r="H93" s="7">
        <v>0.54166666666666663</v>
      </c>
      <c r="I93" s="7">
        <v>0.58333333333333337</v>
      </c>
      <c r="J93" s="8">
        <v>0.72916666666666663</v>
      </c>
      <c r="K93" s="61">
        <f t="shared" ref="K93:K109" si="26">((J93-G93)-(I93-H93))*24</f>
        <v>8.4999999999999982</v>
      </c>
      <c r="L93" s="33">
        <v>0.33333333333333331</v>
      </c>
      <c r="M93" s="7">
        <v>0.54166666666666663</v>
      </c>
      <c r="N93" s="7">
        <v>0.58333333333333337</v>
      </c>
      <c r="O93" s="8">
        <v>0.72916666666666663</v>
      </c>
      <c r="P93" s="63">
        <f t="shared" ref="P93:P109" si="27">((O93-L93)-(N93-M93))*24</f>
        <v>8.4999999999999982</v>
      </c>
    </row>
    <row r="94" spans="1:31" ht="17.25" customHeight="1" x14ac:dyDescent="0.25">
      <c r="A94" s="53" t="s">
        <v>17</v>
      </c>
      <c r="B94" s="6">
        <v>0.34097222222222223</v>
      </c>
      <c r="C94" s="7">
        <v>0.54166666666666663</v>
      </c>
      <c r="D94" s="7">
        <v>0.58333333333333337</v>
      </c>
      <c r="E94" s="8">
        <v>0.72916666666666663</v>
      </c>
      <c r="F94" s="9">
        <f t="shared" ref="F94:F109" si="28">((E94-B94)-(D94-C94))*24</f>
        <v>8.3166666666666629</v>
      </c>
      <c r="G94" s="6">
        <v>0.33333333333333331</v>
      </c>
      <c r="H94" s="7">
        <v>0.54166666666666663</v>
      </c>
      <c r="I94" s="7">
        <v>0.58333333333333337</v>
      </c>
      <c r="J94" s="8">
        <v>0.72916666666666663</v>
      </c>
      <c r="K94" s="61">
        <f t="shared" si="26"/>
        <v>8.4999999999999982</v>
      </c>
      <c r="L94" s="33">
        <v>0.35555555555555557</v>
      </c>
      <c r="M94" s="7">
        <v>0.54166666666666663</v>
      </c>
      <c r="N94" s="7">
        <v>0.58333333333333337</v>
      </c>
      <c r="O94" s="8">
        <v>0.72916666666666663</v>
      </c>
      <c r="P94" s="44">
        <f>((O94-L94)-(N94-M94))*24</f>
        <v>7.9666666666666632</v>
      </c>
    </row>
    <row r="95" spans="1:31" ht="17.25" customHeight="1" x14ac:dyDescent="0.25">
      <c r="A95" s="53" t="s">
        <v>0</v>
      </c>
      <c r="B95" s="6">
        <v>0.34236111111111112</v>
      </c>
      <c r="C95" s="7">
        <v>0.54166666666666663</v>
      </c>
      <c r="D95" s="7">
        <v>0.58333333333333337</v>
      </c>
      <c r="E95" s="8">
        <v>0.74652777777777779</v>
      </c>
      <c r="F95" s="61">
        <f t="shared" si="28"/>
        <v>8.6999999999999993</v>
      </c>
      <c r="G95" s="6">
        <v>0.3444444444444445</v>
      </c>
      <c r="H95" s="7">
        <v>0.54166666666666663</v>
      </c>
      <c r="I95" s="7">
        <v>0.58333333333333337</v>
      </c>
      <c r="J95" s="8">
        <v>0.72916666666666663</v>
      </c>
      <c r="K95" s="9">
        <f t="shared" si="26"/>
        <v>8.233333333333329</v>
      </c>
      <c r="L95" s="33">
        <v>0.34583333333333338</v>
      </c>
      <c r="M95" s="7">
        <v>0.54166666666666663</v>
      </c>
      <c r="N95" s="7">
        <v>0.58333333333333337</v>
      </c>
      <c r="O95" s="8">
        <v>0.72916666666666663</v>
      </c>
      <c r="P95" s="44">
        <f>((O95-L95)-(N95-M95))*24</f>
        <v>8.1999999999999957</v>
      </c>
    </row>
    <row r="96" spans="1:31" ht="17.25" customHeight="1" x14ac:dyDescent="0.25">
      <c r="A96" s="53" t="s">
        <v>21</v>
      </c>
      <c r="B96" s="6">
        <v>0.33333333333333331</v>
      </c>
      <c r="C96" s="7">
        <v>0.54166666666666663</v>
      </c>
      <c r="D96" s="7">
        <v>0.58333333333333337</v>
      </c>
      <c r="E96" s="8">
        <v>0.72916666666666663</v>
      </c>
      <c r="F96" s="61">
        <f t="shared" si="28"/>
        <v>8.4999999999999982</v>
      </c>
      <c r="G96" s="6">
        <v>0.33333333333333331</v>
      </c>
      <c r="H96" s="7">
        <v>0.54166666666666663</v>
      </c>
      <c r="I96" s="7">
        <v>0.58333333333333337</v>
      </c>
      <c r="J96" s="8">
        <v>0.72916666666666663</v>
      </c>
      <c r="K96" s="61">
        <f t="shared" si="26"/>
        <v>8.4999999999999982</v>
      </c>
      <c r="L96" s="33">
        <v>0.33333333333333331</v>
      </c>
      <c r="M96" s="7">
        <v>0.54166666666666663</v>
      </c>
      <c r="N96" s="7">
        <v>0.58333333333333337</v>
      </c>
      <c r="O96" s="8">
        <v>0.72916666666666663</v>
      </c>
      <c r="P96" s="63">
        <f>((O96-L96)-(N96-M96))*24</f>
        <v>8.4999999999999982</v>
      </c>
    </row>
    <row r="97" spans="1:16" ht="17.25" customHeight="1" x14ac:dyDescent="0.25">
      <c r="A97" s="53" t="s">
        <v>18</v>
      </c>
      <c r="B97" s="6">
        <v>0.33333333333333331</v>
      </c>
      <c r="C97" s="7"/>
      <c r="D97" s="7"/>
      <c r="E97" s="8">
        <v>0.70138888888888884</v>
      </c>
      <c r="F97" s="61">
        <f t="shared" si="28"/>
        <v>8.8333333333333321</v>
      </c>
      <c r="G97" s="6">
        <v>0.33333333333333331</v>
      </c>
      <c r="H97" s="7">
        <v>0.54166666666666663</v>
      </c>
      <c r="I97" s="7">
        <v>0.58333333333333337</v>
      </c>
      <c r="J97" s="8">
        <v>0.72916666666666663</v>
      </c>
      <c r="K97" s="61">
        <f t="shared" si="26"/>
        <v>8.4999999999999982</v>
      </c>
      <c r="L97" s="33">
        <v>0.33333333333333331</v>
      </c>
      <c r="M97" s="7">
        <v>0.54166666666666663</v>
      </c>
      <c r="N97" s="7">
        <v>0.58333333333333337</v>
      </c>
      <c r="O97" s="8">
        <v>0.72916666666666663</v>
      </c>
      <c r="P97" s="63">
        <f t="shared" si="27"/>
        <v>8.4999999999999982</v>
      </c>
    </row>
    <row r="98" spans="1:16" ht="17.25" customHeight="1" x14ac:dyDescent="0.25">
      <c r="A98" s="53" t="s">
        <v>22</v>
      </c>
      <c r="B98" s="6">
        <v>0.33333333333333331</v>
      </c>
      <c r="C98" s="7">
        <v>0.54166666666666663</v>
      </c>
      <c r="D98" s="7">
        <v>0.58333333333333337</v>
      </c>
      <c r="E98" s="8">
        <v>0.72916666666666663</v>
      </c>
      <c r="F98" s="61">
        <f t="shared" si="28"/>
        <v>8.4999999999999982</v>
      </c>
      <c r="G98" s="6">
        <v>0.3125</v>
      </c>
      <c r="H98" s="7">
        <v>0.54166666666666663</v>
      </c>
      <c r="I98" s="7">
        <v>0.58333333333333337</v>
      </c>
      <c r="J98" s="8">
        <v>0.70833333333333337</v>
      </c>
      <c r="K98" s="61">
        <f t="shared" si="26"/>
        <v>8.5</v>
      </c>
      <c r="L98" s="33">
        <v>0.33333333333333331</v>
      </c>
      <c r="M98" s="7">
        <v>0.54166666666666663</v>
      </c>
      <c r="N98" s="7">
        <v>0.58333333333333337</v>
      </c>
      <c r="O98" s="8">
        <v>0.72916666666666663</v>
      </c>
      <c r="P98" s="63">
        <f>((O98-L98)-(N98-M98))*24</f>
        <v>8.4999999999999982</v>
      </c>
    </row>
    <row r="99" spans="1:16" ht="17.25" customHeight="1" x14ac:dyDescent="0.25">
      <c r="A99" s="53" t="s">
        <v>2</v>
      </c>
      <c r="B99" s="6">
        <v>0.33333333333333331</v>
      </c>
      <c r="C99" s="7">
        <v>0.54166666666666663</v>
      </c>
      <c r="D99" s="7">
        <v>0.58333333333333337</v>
      </c>
      <c r="E99" s="8">
        <v>0.72916666666666663</v>
      </c>
      <c r="F99" s="61">
        <f t="shared" si="28"/>
        <v>8.4999999999999982</v>
      </c>
      <c r="G99" s="6">
        <v>0.33333333333333331</v>
      </c>
      <c r="H99" s="7">
        <v>0.54166666666666663</v>
      </c>
      <c r="I99" s="7">
        <v>0.58333333333333337</v>
      </c>
      <c r="J99" s="8">
        <v>0.72916666666666663</v>
      </c>
      <c r="K99" s="61">
        <f t="shared" si="26"/>
        <v>8.4999999999999982</v>
      </c>
      <c r="L99" s="139" t="s">
        <v>31</v>
      </c>
      <c r="M99" s="138"/>
      <c r="N99" s="138"/>
      <c r="O99" s="138"/>
      <c r="P99" s="140"/>
    </row>
    <row r="100" spans="1:16" ht="17.25" customHeight="1" x14ac:dyDescent="0.25">
      <c r="A100" s="53" t="s">
        <v>11</v>
      </c>
      <c r="B100" s="6">
        <v>0.3430555555555555</v>
      </c>
      <c r="C100" s="7">
        <v>0.54166666666666663</v>
      </c>
      <c r="D100" s="7">
        <v>0.58333333333333337</v>
      </c>
      <c r="E100" s="8">
        <v>0.72916666666666663</v>
      </c>
      <c r="F100" s="9">
        <f t="shared" si="28"/>
        <v>8.2666666666666657</v>
      </c>
      <c r="G100" s="6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61">
        <f t="shared" si="26"/>
        <v>8.4999999999999982</v>
      </c>
      <c r="L100" s="33">
        <v>0.34722222222222227</v>
      </c>
      <c r="M100" s="7">
        <v>0.54166666666666663</v>
      </c>
      <c r="N100" s="7">
        <v>0.58333333333333337</v>
      </c>
      <c r="O100" s="8">
        <v>0.72916666666666663</v>
      </c>
      <c r="P100" s="44">
        <f t="shared" si="27"/>
        <v>8.1666666666666625</v>
      </c>
    </row>
    <row r="101" spans="1:16" ht="17.25" customHeight="1" x14ac:dyDescent="0.25">
      <c r="A101" s="53" t="s">
        <v>16</v>
      </c>
      <c r="B101" s="6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61">
        <f t="shared" si="28"/>
        <v>8.4999999999999982</v>
      </c>
      <c r="G101" s="6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61">
        <f t="shared" si="26"/>
        <v>8.4999999999999982</v>
      </c>
      <c r="L101" s="33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63">
        <f t="shared" si="27"/>
        <v>8.4999999999999982</v>
      </c>
    </row>
    <row r="102" spans="1:16" ht="17.25" customHeight="1" x14ac:dyDescent="0.25">
      <c r="A102" s="53" t="s">
        <v>12</v>
      </c>
      <c r="B102" s="6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61">
        <f t="shared" si="28"/>
        <v>8.4999999999999982</v>
      </c>
      <c r="G102" s="6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61">
        <f t="shared" si="26"/>
        <v>8.4999999999999982</v>
      </c>
      <c r="L102" s="33">
        <v>0.34652777777777777</v>
      </c>
      <c r="M102" s="7">
        <v>0.54166666666666663</v>
      </c>
      <c r="N102" s="7">
        <v>0.58333333333333337</v>
      </c>
      <c r="O102" s="8">
        <v>0.72916666666666663</v>
      </c>
      <c r="P102" s="44">
        <f t="shared" si="27"/>
        <v>8.18333333333333</v>
      </c>
    </row>
    <row r="103" spans="1:16" ht="17.25" customHeight="1" x14ac:dyDescent="0.25">
      <c r="A103" s="53" t="s">
        <v>23</v>
      </c>
      <c r="B103" s="6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61">
        <f t="shared" si="28"/>
        <v>8.4999999999999982</v>
      </c>
      <c r="G103" s="137" t="s">
        <v>31</v>
      </c>
      <c r="H103" s="138"/>
      <c r="I103" s="138"/>
      <c r="J103" s="138"/>
      <c r="K103" s="138"/>
      <c r="L103" s="139" t="s">
        <v>31</v>
      </c>
      <c r="M103" s="138"/>
      <c r="N103" s="138"/>
      <c r="O103" s="138"/>
      <c r="P103" s="140"/>
    </row>
    <row r="104" spans="1:16" ht="17.25" customHeight="1" x14ac:dyDescent="0.25">
      <c r="A104" s="53" t="s">
        <v>24</v>
      </c>
      <c r="B104" s="6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61">
        <f t="shared" si="28"/>
        <v>8.4999999999999982</v>
      </c>
      <c r="G104" s="6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61">
        <f t="shared" si="26"/>
        <v>8.4999999999999982</v>
      </c>
      <c r="L104" s="33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63">
        <f t="shared" si="27"/>
        <v>8.4999999999999982</v>
      </c>
    </row>
    <row r="105" spans="1:16" ht="17.25" customHeight="1" x14ac:dyDescent="0.25">
      <c r="A105" s="53" t="s">
        <v>25</v>
      </c>
      <c r="B105" s="6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61">
        <f t="shared" si="28"/>
        <v>8.4999999999999982</v>
      </c>
      <c r="G105" s="6">
        <v>0.35625000000000001</v>
      </c>
      <c r="H105" s="7">
        <v>0.54166666666666663</v>
      </c>
      <c r="I105" s="7">
        <v>0.58333333333333337</v>
      </c>
      <c r="J105" s="8">
        <v>0.72916666666666663</v>
      </c>
      <c r="K105" s="9">
        <f t="shared" si="26"/>
        <v>7.9499999999999975</v>
      </c>
      <c r="L105" s="33">
        <v>0.33333333333333331</v>
      </c>
      <c r="M105" s="7">
        <v>0.54166666666666663</v>
      </c>
      <c r="N105" s="7">
        <v>0.58333333333333337</v>
      </c>
      <c r="O105" s="8">
        <v>0.72916666666666663</v>
      </c>
      <c r="P105" s="63">
        <f t="shared" si="27"/>
        <v>8.4999999999999982</v>
      </c>
    </row>
    <row r="106" spans="1:16" ht="17.25" customHeight="1" x14ac:dyDescent="0.25">
      <c r="A106" s="53" t="s">
        <v>19</v>
      </c>
      <c r="B106" s="6">
        <v>0.35972222222222222</v>
      </c>
      <c r="C106" s="7">
        <v>0.54166666666666663</v>
      </c>
      <c r="D106" s="7">
        <v>0.58333333333333337</v>
      </c>
      <c r="E106" s="8">
        <v>0.75555555555555554</v>
      </c>
      <c r="F106" s="61">
        <f t="shared" si="28"/>
        <v>8.4999999999999982</v>
      </c>
      <c r="G106" s="6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61">
        <f t="shared" si="26"/>
        <v>8.4999999999999982</v>
      </c>
      <c r="L106" s="33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63">
        <f t="shared" si="27"/>
        <v>8.4999999999999982</v>
      </c>
    </row>
    <row r="107" spans="1:16" ht="17.25" customHeight="1" x14ac:dyDescent="0.25">
      <c r="A107" s="53" t="s">
        <v>26</v>
      </c>
      <c r="B107" s="6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61">
        <f t="shared" si="28"/>
        <v>8.4999999999999982</v>
      </c>
      <c r="G107" s="6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61">
        <f t="shared" si="26"/>
        <v>8.4999999999999982</v>
      </c>
      <c r="L107" s="33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63">
        <f t="shared" si="27"/>
        <v>8.4999999999999982</v>
      </c>
    </row>
    <row r="108" spans="1:16" ht="17.25" customHeight="1" x14ac:dyDescent="0.25">
      <c r="A108" s="53" t="s">
        <v>27</v>
      </c>
      <c r="B108" s="6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61">
        <f t="shared" si="28"/>
        <v>8.4999999999999982</v>
      </c>
      <c r="G108" s="6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61">
        <f t="shared" si="26"/>
        <v>8.4999999999999982</v>
      </c>
      <c r="L108" s="33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63">
        <f t="shared" si="27"/>
        <v>8.4999999999999982</v>
      </c>
    </row>
    <row r="109" spans="1:16" ht="17.25" customHeight="1" thickBot="1" x14ac:dyDescent="0.3">
      <c r="A109" s="54" t="s">
        <v>28</v>
      </c>
      <c r="B109" s="6">
        <v>0.33333333333333331</v>
      </c>
      <c r="C109" s="7">
        <v>0.54166666666666663</v>
      </c>
      <c r="D109" s="7">
        <v>0.58333333333333337</v>
      </c>
      <c r="E109" s="8">
        <v>0.72916666666666663</v>
      </c>
      <c r="F109" s="61">
        <f t="shared" si="28"/>
        <v>8.4999999999999982</v>
      </c>
      <c r="G109" s="6">
        <v>0.33333333333333331</v>
      </c>
      <c r="H109" s="7">
        <v>0.54166666666666663</v>
      </c>
      <c r="I109" s="7">
        <v>0.58333333333333337</v>
      </c>
      <c r="J109" s="8">
        <v>0.72916666666666663</v>
      </c>
      <c r="K109" s="61">
        <f t="shared" si="26"/>
        <v>8.4999999999999982</v>
      </c>
      <c r="L109" s="36">
        <v>0.33333333333333331</v>
      </c>
      <c r="M109" s="18">
        <v>0.54166666666666663</v>
      </c>
      <c r="N109" s="18">
        <v>0.58333333333333337</v>
      </c>
      <c r="O109" s="19">
        <v>0.72916666666666663</v>
      </c>
      <c r="P109" s="64">
        <f t="shared" si="27"/>
        <v>8.4999999999999982</v>
      </c>
    </row>
  </sheetData>
  <mergeCells count="66">
    <mergeCell ref="V70:Z70"/>
    <mergeCell ref="AA70:AE70"/>
    <mergeCell ref="B74:F74"/>
    <mergeCell ref="A70:A71"/>
    <mergeCell ref="B70:F70"/>
    <mergeCell ref="G70:K70"/>
    <mergeCell ref="L70:P70"/>
    <mergeCell ref="Q70:U70"/>
    <mergeCell ref="G74:K74"/>
    <mergeCell ref="L60:P60"/>
    <mergeCell ref="V48:Z48"/>
    <mergeCell ref="AA48:AE48"/>
    <mergeCell ref="A48:A49"/>
    <mergeCell ref="B48:F48"/>
    <mergeCell ref="G48:K48"/>
    <mergeCell ref="L48:P48"/>
    <mergeCell ref="Q48:U48"/>
    <mergeCell ref="AA26:AE26"/>
    <mergeCell ref="V4:Z4"/>
    <mergeCell ref="A26:A27"/>
    <mergeCell ref="B26:F26"/>
    <mergeCell ref="G26:K26"/>
    <mergeCell ref="L26:P26"/>
    <mergeCell ref="Q26:U26"/>
    <mergeCell ref="V26:Z26"/>
    <mergeCell ref="AA4:AE4"/>
    <mergeCell ref="A4:A5"/>
    <mergeCell ref="B4:F4"/>
    <mergeCell ref="G4:K4"/>
    <mergeCell ref="Q13:U13"/>
    <mergeCell ref="B8:F8"/>
    <mergeCell ref="V13:Z13"/>
    <mergeCell ref="B11:F11"/>
    <mergeCell ref="B22:F22"/>
    <mergeCell ref="L4:P4"/>
    <mergeCell ref="Q4:U4"/>
    <mergeCell ref="B13:F13"/>
    <mergeCell ref="B6:F6"/>
    <mergeCell ref="B7:F7"/>
    <mergeCell ref="B9:F9"/>
    <mergeCell ref="B10:F10"/>
    <mergeCell ref="L13:P13"/>
    <mergeCell ref="G13:K13"/>
    <mergeCell ref="Q65:U65"/>
    <mergeCell ref="L87:P87"/>
    <mergeCell ref="B16:F16"/>
    <mergeCell ref="B12:F12"/>
    <mergeCell ref="V34:Z34"/>
    <mergeCell ref="G14:K14"/>
    <mergeCell ref="B14:F14"/>
    <mergeCell ref="B19:F19"/>
    <mergeCell ref="B20:F20"/>
    <mergeCell ref="B21:F21"/>
    <mergeCell ref="B15:F15"/>
    <mergeCell ref="L43:P43"/>
    <mergeCell ref="L21:P21"/>
    <mergeCell ref="B23:F23"/>
    <mergeCell ref="B17:F17"/>
    <mergeCell ref="B18:F18"/>
    <mergeCell ref="G103:K103"/>
    <mergeCell ref="L103:P103"/>
    <mergeCell ref="L99:P99"/>
    <mergeCell ref="A91:A92"/>
    <mergeCell ref="B91:F91"/>
    <mergeCell ref="G91:K91"/>
    <mergeCell ref="L91:P9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56" zoomScale="145" zoomScaleNormal="145" workbookViewId="0">
      <selection activeCell="B62" sqref="B62:B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125" t="s">
        <v>119</v>
      </c>
      <c r="B4" s="68">
        <v>0.35138888888888892</v>
      </c>
      <c r="C4" s="69">
        <v>0.54166666666666663</v>
      </c>
      <c r="D4" s="69">
        <v>0.58333333333333337</v>
      </c>
      <c r="E4" s="70">
        <v>0.72916666666666663</v>
      </c>
      <c r="F4" s="127">
        <f t="shared" ref="F4:F7" si="0">((E4-B4)-(D4-C4))*24</f>
        <v>8.0666666666666629</v>
      </c>
      <c r="G4" s="10">
        <f>F4-8.5</f>
        <v>-0.43333333333333712</v>
      </c>
      <c r="I4" s="5" t="s">
        <v>117</v>
      </c>
      <c r="J4" s="137" t="s">
        <v>52</v>
      </c>
      <c r="K4" s="138"/>
      <c r="L4" s="138"/>
      <c r="M4" s="138"/>
      <c r="N4" s="138"/>
      <c r="O4" s="10">
        <v>-5.5</v>
      </c>
    </row>
    <row r="5" spans="1:15" x14ac:dyDescent="0.25">
      <c r="A5" s="125" t="s">
        <v>123</v>
      </c>
      <c r="B5" s="33">
        <v>0.33333333333333331</v>
      </c>
      <c r="C5" s="7">
        <v>0.54166666666666663</v>
      </c>
      <c r="D5" s="7">
        <v>0.58333333333333337</v>
      </c>
      <c r="E5" s="8">
        <v>0.67361111111111116</v>
      </c>
      <c r="F5" s="100">
        <f t="shared" si="0"/>
        <v>7.1666666666666661</v>
      </c>
      <c r="G5" s="10">
        <f>F5-8.5</f>
        <v>-1.3333333333333339</v>
      </c>
      <c r="I5" s="5"/>
      <c r="J5" s="11"/>
      <c r="K5" s="12"/>
      <c r="L5" s="12"/>
      <c r="M5" s="8"/>
      <c r="N5" s="9"/>
      <c r="O5" s="10"/>
    </row>
    <row r="6" spans="1:15" x14ac:dyDescent="0.25">
      <c r="A6" s="125" t="s">
        <v>124</v>
      </c>
      <c r="B6" s="8">
        <v>0.34236111111111112</v>
      </c>
      <c r="C6" s="7"/>
      <c r="D6" s="7"/>
      <c r="E6" s="8">
        <v>0.5625</v>
      </c>
      <c r="F6" s="119">
        <f t="shared" si="0"/>
        <v>5.2833333333333332</v>
      </c>
      <c r="G6" s="10">
        <f>F6-5.5</f>
        <v>-0.21666666666666679</v>
      </c>
      <c r="I6" s="5"/>
      <c r="J6" s="11"/>
      <c r="K6" s="12"/>
      <c r="L6" s="12"/>
      <c r="M6" s="8"/>
      <c r="N6" s="9"/>
      <c r="O6" s="10"/>
    </row>
    <row r="7" spans="1:15" x14ac:dyDescent="0.25">
      <c r="A7" s="125" t="s">
        <v>126</v>
      </c>
      <c r="B7" s="33">
        <v>0.3444444444444445</v>
      </c>
      <c r="C7" s="7">
        <v>0.54166666666666663</v>
      </c>
      <c r="D7" s="7">
        <v>0.58333333333333337</v>
      </c>
      <c r="E7" s="8">
        <v>0.72916666666666663</v>
      </c>
      <c r="F7" s="100">
        <f t="shared" si="0"/>
        <v>8.233333333333329</v>
      </c>
      <c r="G7" s="10">
        <f>F7-8.5</f>
        <v>-0.26666666666667105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125"/>
      <c r="B8" s="33"/>
      <c r="C8" s="7"/>
      <c r="D8" s="7"/>
      <c r="E8" s="8"/>
      <c r="F8" s="44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-5.5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-2.2500000000000089</v>
      </c>
      <c r="M11" s="157" t="s">
        <v>10</v>
      </c>
      <c r="N11" s="158"/>
      <c r="O11" s="28">
        <f>((1500/30)/8)*O9</f>
        <v>-34.375</v>
      </c>
    </row>
    <row r="12" spans="1:15" ht="16.5" thickBot="1" x14ac:dyDescent="0.3">
      <c r="E12" s="157" t="s">
        <v>10</v>
      </c>
      <c r="F12" s="158"/>
      <c r="G12" s="28">
        <f>((1600/30)/8)*G11</f>
        <v>-15.00000000000006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13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125</v>
      </c>
      <c r="B16" s="11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8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122</v>
      </c>
      <c r="B17" s="8">
        <v>0.34375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8.2499999999999964</v>
      </c>
      <c r="G17" s="10">
        <f>F17-8.5</f>
        <v>-0.25000000000000355</v>
      </c>
      <c r="I17" s="5"/>
      <c r="J17" s="6"/>
      <c r="K17" s="7"/>
      <c r="L17" s="7"/>
      <c r="M17" s="8"/>
      <c r="N17" s="9"/>
      <c r="O17" s="10"/>
    </row>
    <row r="18" spans="1:15" x14ac:dyDescent="0.25">
      <c r="A18" s="125" t="s">
        <v>124</v>
      </c>
      <c r="B18" s="8">
        <v>0.34722222222222227</v>
      </c>
      <c r="C18" s="7"/>
      <c r="D18" s="7"/>
      <c r="E18" s="8">
        <v>0.5625</v>
      </c>
      <c r="F18" s="119">
        <f t="shared" si="1"/>
        <v>5.1666666666666661</v>
      </c>
      <c r="G18" s="10">
        <f>F18-5.5</f>
        <v>-0.33333333333333393</v>
      </c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-0.81666666666667176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-5.104166666666698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((1700/30)/8)*O23</f>
        <v>0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120</v>
      </c>
      <c r="J28" s="11">
        <v>0.3444444444444445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1" si="2">((M28-J28)-(L28-K28))*24</f>
        <v>8.233333333333329</v>
      </c>
      <c r="O28" s="10">
        <f>N28-8.5</f>
        <v>-0.26666666666667105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123</v>
      </c>
      <c r="J29" s="8">
        <v>0.34583333333333338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8.1999999999999957</v>
      </c>
      <c r="O29" s="10">
        <f>N29-8.5</f>
        <v>-0.30000000000000426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126</v>
      </c>
      <c r="J30" s="33">
        <v>0.34166666666666662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8.2999999999999989</v>
      </c>
      <c r="O30" s="10">
        <f>N30-8.5</f>
        <v>-0.20000000000000107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127</v>
      </c>
      <c r="J31" s="33">
        <v>0.3430555555555555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8.2666666666666657</v>
      </c>
      <c r="O31" s="10">
        <f>N31-8.5</f>
        <v>-0.23333333333333428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-1.0000000000000107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-6.2500000000000666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 t="s">
        <v>124</v>
      </c>
      <c r="B38" s="137" t="s">
        <v>52</v>
      </c>
      <c r="C38" s="138"/>
      <c r="D38" s="138"/>
      <c r="E38" s="138"/>
      <c r="F38" s="138"/>
      <c r="G38" s="10">
        <v>-5.5</v>
      </c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 t="s">
        <v>134</v>
      </c>
      <c r="B39" s="138" t="s">
        <v>133</v>
      </c>
      <c r="C39" s="138"/>
      <c r="D39" s="138"/>
      <c r="E39" s="138"/>
      <c r="F39" s="138"/>
      <c r="G39" s="10">
        <v>-8</v>
      </c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-13.5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-78.75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0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0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128" t="s">
        <v>121</v>
      </c>
      <c r="B49" s="186" t="s">
        <v>132</v>
      </c>
      <c r="C49" s="187"/>
      <c r="D49" s="187"/>
      <c r="E49" s="187"/>
      <c r="F49" s="187"/>
      <c r="G49" s="10">
        <v>-1</v>
      </c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119</v>
      </c>
      <c r="J51" s="33">
        <v>0.34583333333333338</v>
      </c>
      <c r="K51" s="7">
        <v>0.54166666666666663</v>
      </c>
      <c r="L51" s="7">
        <v>0.58333333333333337</v>
      </c>
      <c r="M51" s="8">
        <v>0.72916666666666663</v>
      </c>
      <c r="N51" s="100">
        <f t="shared" ref="N51:N58" si="3">((M51-J51)-(L51-K51))*24</f>
        <v>8.1999999999999957</v>
      </c>
      <c r="O51" s="10">
        <f>N51-8.5</f>
        <v>-0.30000000000000426</v>
      </c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120</v>
      </c>
      <c r="J52" s="11">
        <v>0.34513888888888888</v>
      </c>
      <c r="K52" s="7">
        <v>0.54166666666666663</v>
      </c>
      <c r="L52" s="7">
        <v>0.58333333333333337</v>
      </c>
      <c r="M52" s="8">
        <v>0.72916666666666663</v>
      </c>
      <c r="N52" s="119">
        <f t="shared" si="3"/>
        <v>8.216666666666665</v>
      </c>
      <c r="O52" s="10">
        <f>N52-8.5</f>
        <v>-0.28333333333333499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121</v>
      </c>
      <c r="J53" s="8">
        <v>0.34097222222222223</v>
      </c>
      <c r="K53" s="7">
        <v>0.54166666666666663</v>
      </c>
      <c r="L53" s="7">
        <v>0.58333333333333337</v>
      </c>
      <c r="M53" s="8">
        <v>0.72916666666666663</v>
      </c>
      <c r="N53" s="119">
        <f t="shared" si="3"/>
        <v>8.3166666666666629</v>
      </c>
      <c r="O53" s="10">
        <f>N53-8.5</f>
        <v>-0.18333333333333712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122</v>
      </c>
      <c r="J54" s="8">
        <v>0.34236111111111112</v>
      </c>
      <c r="K54" s="7">
        <v>0.54166666666666663</v>
      </c>
      <c r="L54" s="7">
        <v>0.58333333333333337</v>
      </c>
      <c r="M54" s="8">
        <v>0.72916666666666663</v>
      </c>
      <c r="N54" s="119">
        <f t="shared" si="3"/>
        <v>8.2833333333333314</v>
      </c>
      <c r="O54" s="10">
        <f>N54-8.5</f>
        <v>-0.21666666666666856</v>
      </c>
    </row>
    <row r="55" spans="1:15" ht="16.5" thickBot="1" x14ac:dyDescent="0.3">
      <c r="F55" s="24" t="s">
        <v>9</v>
      </c>
      <c r="G55" s="25">
        <f>SUM(G49:G54)</f>
        <v>-1</v>
      </c>
      <c r="I55" s="5" t="s">
        <v>123</v>
      </c>
      <c r="J55" s="8">
        <v>0.34166666666666662</v>
      </c>
      <c r="K55" s="7">
        <v>0.54166666666666663</v>
      </c>
      <c r="L55" s="7">
        <v>0.58333333333333337</v>
      </c>
      <c r="M55" s="8">
        <v>0.72916666666666663</v>
      </c>
      <c r="N55" s="119">
        <f t="shared" si="3"/>
        <v>8.2999999999999989</v>
      </c>
      <c r="O55" s="10">
        <f>N55-8.5</f>
        <v>-0.20000000000000107</v>
      </c>
    </row>
    <row r="56" spans="1:15" ht="16.5" thickBot="1" x14ac:dyDescent="0.3">
      <c r="E56" s="157" t="s">
        <v>10</v>
      </c>
      <c r="F56" s="158"/>
      <c r="G56" s="28">
        <f>((1600/30)/8)*G55</f>
        <v>-6.666666666666667</v>
      </c>
      <c r="I56" s="5" t="s">
        <v>124</v>
      </c>
      <c r="J56" s="8">
        <v>0.3430555555555555</v>
      </c>
      <c r="K56" s="7"/>
      <c r="L56" s="7"/>
      <c r="M56" s="8">
        <v>0.5625</v>
      </c>
      <c r="N56" s="119">
        <f t="shared" si="3"/>
        <v>5.2666666666666675</v>
      </c>
      <c r="O56" s="10">
        <f>N56-5.5</f>
        <v>-0.2333333333333325</v>
      </c>
    </row>
    <row r="57" spans="1:15" x14ac:dyDescent="0.25">
      <c r="I57" s="5" t="s">
        <v>127</v>
      </c>
      <c r="J57" s="33">
        <v>0.34166666666666662</v>
      </c>
      <c r="K57" s="7">
        <v>0.54166666666666663</v>
      </c>
      <c r="L57" s="7">
        <v>0.58333333333333337</v>
      </c>
      <c r="M57" s="8">
        <v>0.72916666666666663</v>
      </c>
      <c r="N57" s="100">
        <f t="shared" si="3"/>
        <v>8.2999999999999989</v>
      </c>
      <c r="O57" s="10">
        <f>N57-8.5</f>
        <v>-0.20000000000000107</v>
      </c>
    </row>
    <row r="58" spans="1:15" ht="15.75" thickBot="1" x14ac:dyDescent="0.3">
      <c r="I58" s="5" t="s">
        <v>130</v>
      </c>
      <c r="J58" s="33">
        <v>0.34166666666666662</v>
      </c>
      <c r="K58" s="7">
        <v>0.54166666666666663</v>
      </c>
      <c r="L58" s="7">
        <v>0.58333333333333337</v>
      </c>
      <c r="M58" s="8">
        <v>0.72916666666666663</v>
      </c>
      <c r="N58" s="100">
        <f t="shared" si="3"/>
        <v>8.2999999999999989</v>
      </c>
      <c r="O58" s="10">
        <f>N58-8.5</f>
        <v>-0.20000000000000107</v>
      </c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N60" s="24" t="s">
        <v>9</v>
      </c>
      <c r="O60" s="25">
        <f>SUM(O51:O59)</f>
        <v>-1.8166666666666806</v>
      </c>
    </row>
    <row r="61" spans="1:15" ht="16.5" thickBot="1" x14ac:dyDescent="0.3">
      <c r="A61" s="5" t="s">
        <v>117</v>
      </c>
      <c r="B61" s="137" t="s">
        <v>52</v>
      </c>
      <c r="C61" s="138"/>
      <c r="D61" s="138"/>
      <c r="E61" s="138"/>
      <c r="F61" s="138"/>
      <c r="G61" s="10">
        <v>-5.5</v>
      </c>
      <c r="M61" s="157" t="s">
        <v>10</v>
      </c>
      <c r="N61" s="158"/>
      <c r="O61" s="28">
        <f>((2000/30)/8)*O60</f>
        <v>-15.138888888889007</v>
      </c>
    </row>
    <row r="62" spans="1:15" x14ac:dyDescent="0.25">
      <c r="A62" s="5" t="s">
        <v>119</v>
      </c>
      <c r="B62" s="33">
        <v>0.34583333333333338</v>
      </c>
      <c r="C62" s="7">
        <v>0.54166666666666663</v>
      </c>
      <c r="D62" s="7">
        <v>0.58333333333333337</v>
      </c>
      <c r="E62" s="8">
        <v>0.72916666666666663</v>
      </c>
      <c r="F62" s="100">
        <f t="shared" ref="F62:F66" si="4">((E62-B62)-(D62-C62))*24</f>
        <v>8.1999999999999957</v>
      </c>
      <c r="G62" s="10">
        <f>F62-8.5</f>
        <v>-0.30000000000000426</v>
      </c>
    </row>
    <row r="63" spans="1:15" ht="15.75" thickBot="1" x14ac:dyDescent="0.3">
      <c r="A63" s="5" t="s">
        <v>120</v>
      </c>
      <c r="B63" s="11">
        <v>0.34791666666666665</v>
      </c>
      <c r="C63" s="7">
        <v>0.54166666666666663</v>
      </c>
      <c r="D63" s="7">
        <v>0.58333333333333337</v>
      </c>
      <c r="E63" s="8">
        <v>0.72916666666666663</v>
      </c>
      <c r="F63" s="119">
        <f t="shared" si="4"/>
        <v>8.1499999999999986</v>
      </c>
      <c r="G63" s="10">
        <f>F63-8.5</f>
        <v>-0.35000000000000142</v>
      </c>
    </row>
    <row r="64" spans="1:15" ht="27" thickBot="1" x14ac:dyDescent="0.45">
      <c r="A64" s="5" t="s">
        <v>121</v>
      </c>
      <c r="B64" s="8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19">
        <f t="shared" si="4"/>
        <v>8.2833333333333314</v>
      </c>
      <c r="G64" s="10">
        <f>F64-8.5</f>
        <v>-0.21666666666666856</v>
      </c>
      <c r="J64" s="159" t="s">
        <v>23</v>
      </c>
      <c r="K64" s="160"/>
      <c r="L64" s="160"/>
      <c r="M64" s="160"/>
      <c r="N64" s="161"/>
      <c r="O64" s="155" t="s">
        <v>1</v>
      </c>
    </row>
    <row r="65" spans="1:15" ht="30" x14ac:dyDescent="0.25">
      <c r="A65" s="5" t="s">
        <v>127</v>
      </c>
      <c r="B65" s="33">
        <v>0.34722222222222227</v>
      </c>
      <c r="C65" s="7">
        <v>0.54166666666666663</v>
      </c>
      <c r="D65" s="7">
        <v>0.58333333333333337</v>
      </c>
      <c r="E65" s="8">
        <v>0.72916666666666663</v>
      </c>
      <c r="F65" s="100">
        <f t="shared" si="4"/>
        <v>8.1666666666666625</v>
      </c>
      <c r="G65" s="10">
        <f>F65-8.5</f>
        <v>-0.33333333333333748</v>
      </c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56"/>
    </row>
    <row r="66" spans="1:15" ht="15.75" thickBot="1" x14ac:dyDescent="0.3">
      <c r="A66" s="22" t="s">
        <v>129</v>
      </c>
      <c r="B66" s="33">
        <v>0.34791666666666665</v>
      </c>
      <c r="C66" s="7">
        <v>0.54166666666666663</v>
      </c>
      <c r="D66" s="7">
        <v>0.58333333333333337</v>
      </c>
      <c r="E66" s="8">
        <v>0.72916666666666663</v>
      </c>
      <c r="F66" s="100">
        <f t="shared" si="4"/>
        <v>8.1499999999999986</v>
      </c>
      <c r="G66" s="10">
        <f>F66-8.5</f>
        <v>-0.35000000000000142</v>
      </c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-7.0500000000000131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7" t="s">
        <v>10</v>
      </c>
      <c r="F68" s="158"/>
      <c r="G68" s="28">
        <f>((1300/30)/8)*G67</f>
        <v>-38.187500000000071</v>
      </c>
      <c r="I68" s="5"/>
      <c r="J68" s="6"/>
      <c r="K68" s="7"/>
      <c r="L68" s="7"/>
      <c r="M68" s="8"/>
      <c r="N68" s="9"/>
      <c r="O68" s="10"/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  <c r="N72" s="24" t="s">
        <v>9</v>
      </c>
      <c r="O72" s="25">
        <f>SUM(O66:O71)</f>
        <v>0</v>
      </c>
    </row>
    <row r="73" spans="1:15" ht="16.5" thickBot="1" x14ac:dyDescent="0.3">
      <c r="A73" s="121" t="s">
        <v>122</v>
      </c>
      <c r="B73" s="11">
        <v>0.34097222222222223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5">((E73-B73)-(D73-C73))*24</f>
        <v>8.3166666666666629</v>
      </c>
      <c r="G73" s="10">
        <f>F73-8.5</f>
        <v>-0.18333333333333712</v>
      </c>
      <c r="M73" s="157" t="s">
        <v>10</v>
      </c>
      <c r="N73" s="158"/>
      <c r="O73" s="28">
        <f>((1500/30)/8)*O72</f>
        <v>0</v>
      </c>
    </row>
    <row r="74" spans="1:15" x14ac:dyDescent="0.25">
      <c r="A74" s="5" t="s">
        <v>123</v>
      </c>
      <c r="B74" s="138" t="s">
        <v>52</v>
      </c>
      <c r="C74" s="138"/>
      <c r="D74" s="138"/>
      <c r="E74" s="138"/>
      <c r="F74" s="138"/>
      <c r="G74" s="10">
        <f>F74-8.5</f>
        <v>-8.5</v>
      </c>
    </row>
    <row r="75" spans="1:15" x14ac:dyDescent="0.25">
      <c r="A75" s="5" t="s">
        <v>129</v>
      </c>
      <c r="B75" s="11">
        <v>0.34166666666666662</v>
      </c>
      <c r="C75" s="7">
        <v>0.54166666666666663</v>
      </c>
      <c r="D75" s="7">
        <v>0.58333333333333337</v>
      </c>
      <c r="E75" s="8">
        <v>0.72916666666666663</v>
      </c>
      <c r="F75" s="100">
        <f t="shared" ref="F75" si="6">((E75-B75)-(D75-C75))*24</f>
        <v>8.2999999999999989</v>
      </c>
      <c r="G75" s="10">
        <f>F75-8.5</f>
        <v>-0.20000000000000107</v>
      </c>
    </row>
    <row r="76" spans="1:15" x14ac:dyDescent="0.25">
      <c r="A76" s="5" t="s">
        <v>134</v>
      </c>
      <c r="B76" s="138" t="s">
        <v>133</v>
      </c>
      <c r="C76" s="138"/>
      <c r="D76" s="138"/>
      <c r="E76" s="138"/>
      <c r="F76" s="138"/>
      <c r="G76" s="10">
        <v>-8</v>
      </c>
    </row>
    <row r="77" spans="1:15" x14ac:dyDescent="0.25">
      <c r="A77" s="5"/>
      <c r="B77" s="11"/>
      <c r="C77" s="7"/>
      <c r="D77" s="7"/>
      <c r="E77" s="8"/>
      <c r="F77" s="9"/>
      <c r="G77" s="10"/>
    </row>
    <row r="78" spans="1:15" ht="15.75" thickBot="1" x14ac:dyDescent="0.3">
      <c r="A78" s="22"/>
      <c r="B78" s="11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-16.88333333333334</v>
      </c>
    </row>
    <row r="80" spans="1:15" ht="16.5" thickBot="1" x14ac:dyDescent="0.3">
      <c r="E80" s="157" t="s">
        <v>10</v>
      </c>
      <c r="F80" s="158"/>
      <c r="G80" s="28">
        <f>((1400/30)/8)*G79</f>
        <v>-98.486111111111143</v>
      </c>
    </row>
  </sheetData>
  <mergeCells count="45"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J4:N4"/>
    <mergeCell ref="B36:F36"/>
    <mergeCell ref="G36:G37"/>
    <mergeCell ref="M36:N36"/>
    <mergeCell ref="B14:F14"/>
    <mergeCell ref="G14:G15"/>
    <mergeCell ref="J14:N14"/>
    <mergeCell ref="B25:F25"/>
    <mergeCell ref="G25:G26"/>
    <mergeCell ref="J26:N26"/>
    <mergeCell ref="O26:O27"/>
    <mergeCell ref="E34:F34"/>
    <mergeCell ref="J64:N64"/>
    <mergeCell ref="O64:O65"/>
    <mergeCell ref="B61:F61"/>
    <mergeCell ref="J38:N38"/>
    <mergeCell ref="E45:F45"/>
    <mergeCell ref="B47:F47"/>
    <mergeCell ref="G47:G48"/>
    <mergeCell ref="M47:N47"/>
    <mergeCell ref="J49:N49"/>
    <mergeCell ref="O49:O50"/>
    <mergeCell ref="E56:F56"/>
    <mergeCell ref="M61:N61"/>
    <mergeCell ref="B59:F59"/>
    <mergeCell ref="G59:G60"/>
    <mergeCell ref="M73:N73"/>
    <mergeCell ref="B71:F71"/>
    <mergeCell ref="G71:G72"/>
    <mergeCell ref="E80:F80"/>
    <mergeCell ref="B74:F74"/>
    <mergeCell ref="B49:F49"/>
    <mergeCell ref="B76:F76"/>
    <mergeCell ref="B39:F39"/>
    <mergeCell ref="B38:F38"/>
    <mergeCell ref="E68:F68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AE105"/>
  <sheetViews>
    <sheetView topLeftCell="A72" zoomScale="117" zoomScaleNormal="117" workbookViewId="0">
      <pane xSplit="1" topLeftCell="U1" activePane="topRight" state="frozen"/>
      <selection activeCell="A19" sqref="A19"/>
      <selection pane="topRight" activeCell="V75" sqref="V75:Z7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4" spans="1:31" ht="15.75" thickBot="1" x14ac:dyDescent="0.3"/>
    <row r="5" spans="1:31" ht="27.75" thickTop="1" thickBot="1" x14ac:dyDescent="0.45">
      <c r="A5" s="189" t="s">
        <v>20</v>
      </c>
      <c r="B5" s="177" t="s">
        <v>119</v>
      </c>
      <c r="C5" s="172"/>
      <c r="D5" s="172"/>
      <c r="E5" s="172"/>
      <c r="F5" s="178"/>
      <c r="G5" s="175" t="s">
        <v>120</v>
      </c>
      <c r="H5" s="175"/>
      <c r="I5" s="175"/>
      <c r="J5" s="175"/>
      <c r="K5" s="175"/>
      <c r="L5" s="179" t="s">
        <v>121</v>
      </c>
      <c r="M5" s="180"/>
      <c r="N5" s="180"/>
      <c r="O5" s="180"/>
      <c r="P5" s="181"/>
      <c r="Q5" s="179" t="s">
        <v>122</v>
      </c>
      <c r="R5" s="180"/>
      <c r="S5" s="180"/>
      <c r="T5" s="180"/>
      <c r="U5" s="181"/>
      <c r="V5" s="179" t="s">
        <v>123</v>
      </c>
      <c r="W5" s="180"/>
      <c r="X5" s="180"/>
      <c r="Y5" s="180"/>
      <c r="Z5" s="181"/>
      <c r="AA5" s="177" t="s">
        <v>124</v>
      </c>
      <c r="AB5" s="172"/>
      <c r="AC5" s="172"/>
      <c r="AD5" s="172"/>
      <c r="AE5" s="178"/>
    </row>
    <row r="6" spans="1:31" ht="30.75" thickBot="1" x14ac:dyDescent="0.3">
      <c r="A6" s="190"/>
      <c r="B6" s="86" t="s">
        <v>3</v>
      </c>
      <c r="C6" s="86" t="s">
        <v>4</v>
      </c>
      <c r="D6" s="86" t="s">
        <v>5</v>
      </c>
      <c r="E6" s="86" t="s">
        <v>6</v>
      </c>
      <c r="F6" s="87" t="s">
        <v>7</v>
      </c>
      <c r="G6" s="124" t="s">
        <v>65</v>
      </c>
      <c r="H6" s="78" t="s">
        <v>4</v>
      </c>
      <c r="I6" s="78" t="s">
        <v>5</v>
      </c>
      <c r="J6" s="78" t="s">
        <v>6</v>
      </c>
      <c r="K6" s="85" t="s">
        <v>7</v>
      </c>
      <c r="L6" s="105" t="s">
        <v>3</v>
      </c>
      <c r="M6" s="105" t="s">
        <v>4</v>
      </c>
      <c r="N6" s="105" t="s">
        <v>5</v>
      </c>
      <c r="O6" s="105" t="s">
        <v>6</v>
      </c>
      <c r="P6" s="106" t="s">
        <v>7</v>
      </c>
      <c r="Q6" s="105" t="s">
        <v>3</v>
      </c>
      <c r="R6" s="105" t="s">
        <v>4</v>
      </c>
      <c r="S6" s="105" t="s">
        <v>5</v>
      </c>
      <c r="T6" s="105" t="s">
        <v>6</v>
      </c>
      <c r="U6" s="106" t="s">
        <v>7</v>
      </c>
      <c r="V6" s="105" t="s">
        <v>3</v>
      </c>
      <c r="W6" s="105" t="s">
        <v>4</v>
      </c>
      <c r="X6" s="105" t="s">
        <v>5</v>
      </c>
      <c r="Y6" s="105" t="s">
        <v>6</v>
      </c>
      <c r="Z6" s="106" t="s">
        <v>7</v>
      </c>
      <c r="AA6" s="86" t="s">
        <v>3</v>
      </c>
      <c r="AB6" s="86" t="s">
        <v>4</v>
      </c>
      <c r="AC6" s="86" t="s">
        <v>5</v>
      </c>
      <c r="AD6" s="86" t="s">
        <v>6</v>
      </c>
      <c r="AE6" s="87" t="s">
        <v>7</v>
      </c>
    </row>
    <row r="7" spans="1:31" ht="18.75" customHeight="1" thickTop="1" x14ac:dyDescent="0.25">
      <c r="A7" s="82" t="s">
        <v>13</v>
      </c>
      <c r="B7" s="33">
        <v>0.3125</v>
      </c>
      <c r="C7" s="7">
        <v>0.54166666666666663</v>
      </c>
      <c r="D7" s="7">
        <v>0.58333333333333337</v>
      </c>
      <c r="E7" s="8">
        <v>0.72916666666666663</v>
      </c>
      <c r="F7" s="99">
        <f t="shared" ref="F7" si="0">((E7-B7)-(D7-C7))*24</f>
        <v>8.9999999999999964</v>
      </c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ref="K7:K22" si="1">((J7-G7)-(I7-H7))*24</f>
        <v>8.4999999999999982</v>
      </c>
      <c r="L7" s="8">
        <v>0.33333333333333331</v>
      </c>
      <c r="M7" s="7">
        <v>0.54166666666666663</v>
      </c>
      <c r="N7" s="7">
        <v>0.58333333333333337</v>
      </c>
      <c r="O7" s="8">
        <v>0.72916666666666663</v>
      </c>
      <c r="P7" s="117">
        <f t="shared" ref="P7:P22" si="2">((O7-L7)-(N7-M7))*24</f>
        <v>8.4999999999999982</v>
      </c>
      <c r="Q7" s="103">
        <v>0.33333333333333331</v>
      </c>
      <c r="R7" s="12">
        <v>0.54166666666666663</v>
      </c>
      <c r="S7" s="12">
        <v>0.58333333333333337</v>
      </c>
      <c r="T7" s="103">
        <v>0.72916666666666663</v>
      </c>
      <c r="U7" s="122">
        <f t="shared" ref="U7:U22" si="3">((T7-Q7)-(S7-R7))*24</f>
        <v>8.4999999999999982</v>
      </c>
      <c r="V7" s="8">
        <v>0.33333333333333331</v>
      </c>
      <c r="W7" s="7">
        <v>0.54166666666666663</v>
      </c>
      <c r="X7" s="7">
        <v>0.58333333333333337</v>
      </c>
      <c r="Y7" s="8">
        <v>0.72916666666666663</v>
      </c>
      <c r="Z7" s="117">
        <f t="shared" ref="Z7:Z22" si="4">((Y7-V7)-(X7-W7))*24</f>
        <v>8.4999999999999982</v>
      </c>
      <c r="AA7" s="8">
        <v>0.33333333333333331</v>
      </c>
      <c r="AB7" s="7"/>
      <c r="AC7" s="7"/>
      <c r="AD7" s="8">
        <v>0.5625</v>
      </c>
      <c r="AE7" s="117">
        <f t="shared" ref="AE7:AE22" si="5">((AD7-AA7)-(AC7-AB7))*24</f>
        <v>5.5</v>
      </c>
    </row>
    <row r="8" spans="1:31" ht="18.75" customHeight="1" x14ac:dyDescent="0.25">
      <c r="A8" s="82" t="s">
        <v>17</v>
      </c>
      <c r="B8" s="33">
        <v>0.33333333333333331</v>
      </c>
      <c r="C8" s="7">
        <v>0.54166666666666663</v>
      </c>
      <c r="D8" s="7">
        <v>0.58333333333333337</v>
      </c>
      <c r="E8" s="8">
        <v>0.72916666666666663</v>
      </c>
      <c r="F8" s="97">
        <f t="shared" ref="F8:F22" si="6">((E8-B8)-(D8-C8))*24</f>
        <v>8.4999999999999982</v>
      </c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1"/>
        <v>8.4999999999999982</v>
      </c>
      <c r="L8" s="8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8">
        <v>0.33333333333333331</v>
      </c>
      <c r="R8" s="7">
        <v>0.54166666666666663</v>
      </c>
      <c r="S8" s="7">
        <v>0.58333333333333337</v>
      </c>
      <c r="T8" s="8">
        <v>0.72916666666666663</v>
      </c>
      <c r="U8" s="117">
        <f t="shared" si="3"/>
        <v>8.4999999999999982</v>
      </c>
      <c r="V8" s="8">
        <v>0.33333333333333331</v>
      </c>
      <c r="W8" s="7">
        <v>0.54166666666666663</v>
      </c>
      <c r="X8" s="7">
        <v>0.58333333333333337</v>
      </c>
      <c r="Y8" s="8">
        <v>0.72916666666666663</v>
      </c>
      <c r="Z8" s="117">
        <f t="shared" si="4"/>
        <v>8.4999999999999982</v>
      </c>
      <c r="AA8" s="8">
        <v>0.33333333333333331</v>
      </c>
      <c r="AB8" s="7"/>
      <c r="AC8" s="7"/>
      <c r="AD8" s="8">
        <v>0.5625</v>
      </c>
      <c r="AE8" s="117">
        <f t="shared" si="5"/>
        <v>5.5</v>
      </c>
    </row>
    <row r="9" spans="1:31" ht="18.75" customHeight="1" x14ac:dyDescent="0.25">
      <c r="A9" s="82" t="s">
        <v>0</v>
      </c>
      <c r="B9" s="33">
        <v>0.35138888888888892</v>
      </c>
      <c r="C9" s="7">
        <v>0.54166666666666663</v>
      </c>
      <c r="D9" s="7">
        <v>0.58333333333333337</v>
      </c>
      <c r="E9" s="8">
        <v>0.72916666666666663</v>
      </c>
      <c r="F9" s="100">
        <f t="shared" si="6"/>
        <v>8.0666666666666629</v>
      </c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1"/>
        <v>8.4999999999999982</v>
      </c>
      <c r="L9" s="8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8">
        <v>0.33333333333333331</v>
      </c>
      <c r="R9" s="7">
        <v>0.54166666666666663</v>
      </c>
      <c r="S9" s="7">
        <v>0.58333333333333337</v>
      </c>
      <c r="T9" s="8">
        <v>0.72916666666666663</v>
      </c>
      <c r="U9" s="117">
        <f t="shared" si="3"/>
        <v>8.4999999999999982</v>
      </c>
      <c r="V9" s="8">
        <v>0.33333333333333331</v>
      </c>
      <c r="W9" s="7">
        <v>0.54166666666666663</v>
      </c>
      <c r="X9" s="7">
        <v>0.58333333333333337</v>
      </c>
      <c r="Y9" s="8">
        <v>0.67361111111111116</v>
      </c>
      <c r="Z9" s="119">
        <f t="shared" si="4"/>
        <v>7.1666666666666661</v>
      </c>
      <c r="AA9" s="8">
        <v>0.34236111111111112</v>
      </c>
      <c r="AB9" s="7"/>
      <c r="AC9" s="7"/>
      <c r="AD9" s="8">
        <v>0.5625</v>
      </c>
      <c r="AE9" s="119">
        <f t="shared" si="5"/>
        <v>5.2833333333333332</v>
      </c>
    </row>
    <row r="10" spans="1:31" ht="18.75" customHeight="1" x14ac:dyDescent="0.25">
      <c r="A10" s="82" t="s">
        <v>21</v>
      </c>
      <c r="B10" s="33">
        <v>0.33333333333333331</v>
      </c>
      <c r="C10" s="7">
        <v>0.54166666666666663</v>
      </c>
      <c r="D10" s="7">
        <v>0.58333333333333337</v>
      </c>
      <c r="E10" s="8">
        <v>0.72916666666666663</v>
      </c>
      <c r="F10" s="97">
        <f t="shared" si="6"/>
        <v>8.4999999999999982</v>
      </c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1"/>
        <v>8.4999999999999982</v>
      </c>
      <c r="L10" s="8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8">
        <v>0.33333333333333331</v>
      </c>
      <c r="R10" s="7">
        <v>0.54166666666666663</v>
      </c>
      <c r="S10" s="7">
        <v>0.58333333333333337</v>
      </c>
      <c r="T10" s="8">
        <v>0.72916666666666663</v>
      </c>
      <c r="U10" s="117">
        <f t="shared" si="3"/>
        <v>8.4999999999999982</v>
      </c>
      <c r="V10" s="8">
        <v>0.31944444444444448</v>
      </c>
      <c r="W10" s="7">
        <v>0.54166666666666663</v>
      </c>
      <c r="X10" s="7">
        <v>0.58333333333333337</v>
      </c>
      <c r="Y10" s="8">
        <v>0.72916666666666663</v>
      </c>
      <c r="Z10" s="118">
        <f t="shared" si="4"/>
        <v>8.8333333333333304</v>
      </c>
      <c r="AA10" s="8">
        <v>0.33333333333333331</v>
      </c>
      <c r="AB10" s="7"/>
      <c r="AC10" s="7"/>
      <c r="AD10" s="8">
        <v>0.5625</v>
      </c>
      <c r="AE10" s="117">
        <f t="shared" si="5"/>
        <v>5.5</v>
      </c>
    </row>
    <row r="11" spans="1:31" ht="18.75" customHeight="1" x14ac:dyDescent="0.25">
      <c r="A11" s="82" t="s">
        <v>18</v>
      </c>
      <c r="B11" s="33">
        <v>0.33333333333333331</v>
      </c>
      <c r="C11" s="7">
        <v>0.54166666666666663</v>
      </c>
      <c r="D11" s="7">
        <v>0.58333333333333337</v>
      </c>
      <c r="E11" s="8">
        <v>0.72916666666666663</v>
      </c>
      <c r="F11" s="97">
        <f t="shared" si="6"/>
        <v>8.4999999999999982</v>
      </c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1"/>
        <v>8.4999999999999982</v>
      </c>
      <c r="L11" s="8">
        <v>0.33333333333333331</v>
      </c>
      <c r="M11" s="7">
        <v>0.54166666666666663</v>
      </c>
      <c r="N11" s="7">
        <v>0.58333333333333337</v>
      </c>
      <c r="O11" s="8">
        <v>0.72916666666666663</v>
      </c>
      <c r="P11" s="117">
        <f t="shared" si="2"/>
        <v>8.4999999999999982</v>
      </c>
      <c r="Q11" s="8">
        <v>0.31458333333333333</v>
      </c>
      <c r="R11" s="7">
        <v>0.54166666666666663</v>
      </c>
      <c r="S11" s="7">
        <v>0.58333333333333337</v>
      </c>
      <c r="T11" s="8">
        <v>0.72916666666666663</v>
      </c>
      <c r="U11" s="117">
        <f t="shared" si="3"/>
        <v>8.9499999999999975</v>
      </c>
      <c r="V11" s="8">
        <v>0.33333333333333331</v>
      </c>
      <c r="W11" s="7">
        <v>0.54166666666666663</v>
      </c>
      <c r="X11" s="7">
        <v>0.58333333333333337</v>
      </c>
      <c r="Y11" s="8">
        <v>0.72916666666666663</v>
      </c>
      <c r="Z11" s="117">
        <f t="shared" si="4"/>
        <v>8.4999999999999982</v>
      </c>
      <c r="AA11" s="8">
        <v>0.33333333333333331</v>
      </c>
      <c r="AB11" s="7"/>
      <c r="AC11" s="7"/>
      <c r="AD11" s="8">
        <v>0.5625</v>
      </c>
      <c r="AE11" s="117">
        <f t="shared" si="5"/>
        <v>5.5</v>
      </c>
    </row>
    <row r="12" spans="1:31" ht="18.75" customHeight="1" x14ac:dyDescent="0.25">
      <c r="A12" s="82" t="s">
        <v>22</v>
      </c>
      <c r="B12" s="33">
        <v>0.33333333333333331</v>
      </c>
      <c r="C12" s="7">
        <v>0.54166666666666663</v>
      </c>
      <c r="D12" s="7">
        <v>0.58333333333333337</v>
      </c>
      <c r="E12" s="8">
        <v>0.74652777777777779</v>
      </c>
      <c r="F12" s="99">
        <f t="shared" si="6"/>
        <v>8.9166666666666661</v>
      </c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1"/>
        <v>8.4999999999999982</v>
      </c>
      <c r="L12" s="8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8">
        <v>0.33333333333333331</v>
      </c>
      <c r="R12" s="7">
        <v>0.54166666666666663</v>
      </c>
      <c r="S12" s="7">
        <v>0.58333333333333337</v>
      </c>
      <c r="T12" s="8">
        <v>0.72916666666666663</v>
      </c>
      <c r="U12" s="117">
        <f t="shared" si="3"/>
        <v>8.4999999999999982</v>
      </c>
      <c r="V12" s="8">
        <v>0.33333333333333331</v>
      </c>
      <c r="W12" s="7">
        <v>0.54166666666666663</v>
      </c>
      <c r="X12" s="7">
        <v>0.58333333333333337</v>
      </c>
      <c r="Y12" s="8">
        <v>0.72916666666666663</v>
      </c>
      <c r="Z12" s="117">
        <f t="shared" si="4"/>
        <v>8.4999999999999982</v>
      </c>
      <c r="AA12" s="8">
        <v>0.33333333333333331</v>
      </c>
      <c r="AB12" s="7"/>
      <c r="AC12" s="7"/>
      <c r="AD12" s="8">
        <v>0.5625</v>
      </c>
      <c r="AE12" s="117">
        <f t="shared" si="5"/>
        <v>5.5</v>
      </c>
    </row>
    <row r="13" spans="1:31" ht="18.75" customHeight="1" x14ac:dyDescent="0.25">
      <c r="A13" s="82" t="s">
        <v>2</v>
      </c>
      <c r="B13" s="33">
        <v>0.33333333333333331</v>
      </c>
      <c r="C13" s="7">
        <v>0.54166666666666663</v>
      </c>
      <c r="D13" s="7">
        <v>0.58333333333333337</v>
      </c>
      <c r="E13" s="8">
        <v>0.72916666666666663</v>
      </c>
      <c r="F13" s="97">
        <f t="shared" si="6"/>
        <v>8.4999999999999982</v>
      </c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1"/>
        <v>8.4999999999999982</v>
      </c>
      <c r="L13" s="8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8">
        <v>0.34097222222222223</v>
      </c>
      <c r="R13" s="7">
        <v>0.54166666666666663</v>
      </c>
      <c r="S13" s="7">
        <v>0.58333333333333337</v>
      </c>
      <c r="T13" s="8">
        <v>0.72916666666666663</v>
      </c>
      <c r="U13" s="119">
        <f t="shared" si="3"/>
        <v>8.3166666666666629</v>
      </c>
      <c r="V13" s="137" t="s">
        <v>52</v>
      </c>
      <c r="W13" s="138"/>
      <c r="X13" s="138"/>
      <c r="Y13" s="138"/>
      <c r="Z13" s="138"/>
      <c r="AA13" s="8">
        <v>0.33333333333333331</v>
      </c>
      <c r="AB13" s="7"/>
      <c r="AC13" s="7"/>
      <c r="AD13" s="8">
        <v>0.5625</v>
      </c>
      <c r="AE13" s="117">
        <f t="shared" si="5"/>
        <v>5.5</v>
      </c>
    </row>
    <row r="14" spans="1:31" ht="18.75" customHeight="1" x14ac:dyDescent="0.25">
      <c r="A14" s="82" t="s">
        <v>11</v>
      </c>
      <c r="B14" s="33">
        <v>0.3125</v>
      </c>
      <c r="C14" s="7">
        <v>0.54166666666666663</v>
      </c>
      <c r="D14" s="7">
        <v>0.58333333333333337</v>
      </c>
      <c r="E14" s="8">
        <v>0.72916666666666663</v>
      </c>
      <c r="F14" s="99">
        <f t="shared" si="6"/>
        <v>8.9999999999999964</v>
      </c>
      <c r="G14" s="11">
        <v>0.3430555555555555</v>
      </c>
      <c r="H14" s="7">
        <v>0.54166666666666663</v>
      </c>
      <c r="I14" s="7">
        <v>0.58333333333333337</v>
      </c>
      <c r="J14" s="8">
        <v>0.72916666666666663</v>
      </c>
      <c r="K14" s="119">
        <f t="shared" si="1"/>
        <v>8.2666666666666657</v>
      </c>
      <c r="L14" s="8">
        <v>0.33333333333333331</v>
      </c>
      <c r="M14" s="7">
        <v>0.54166666666666663</v>
      </c>
      <c r="N14" s="7">
        <v>0.58333333333333337</v>
      </c>
      <c r="O14" s="8">
        <v>0.72916666666666663</v>
      </c>
      <c r="P14" s="117">
        <f t="shared" si="2"/>
        <v>8.4999999999999982</v>
      </c>
      <c r="Q14" s="8">
        <v>0.34375</v>
      </c>
      <c r="R14" s="7">
        <v>0.54166666666666663</v>
      </c>
      <c r="S14" s="7">
        <v>0.58333333333333337</v>
      </c>
      <c r="T14" s="8">
        <v>0.72916666666666663</v>
      </c>
      <c r="U14" s="119">
        <f t="shared" si="3"/>
        <v>8.2499999999999964</v>
      </c>
      <c r="V14" s="8">
        <v>0.33333333333333331</v>
      </c>
      <c r="W14" s="7">
        <v>0.54166666666666663</v>
      </c>
      <c r="X14" s="7">
        <v>0.58333333333333337</v>
      </c>
      <c r="Y14" s="8">
        <v>0.72916666666666663</v>
      </c>
      <c r="Z14" s="117">
        <f t="shared" si="4"/>
        <v>8.4999999999999982</v>
      </c>
      <c r="AA14" s="8">
        <v>0.34722222222222227</v>
      </c>
      <c r="AB14" s="7"/>
      <c r="AC14" s="7"/>
      <c r="AD14" s="8">
        <v>0.5625</v>
      </c>
      <c r="AE14" s="119">
        <f t="shared" si="5"/>
        <v>5.1666666666666661</v>
      </c>
    </row>
    <row r="15" spans="1:31" ht="18.75" customHeight="1" x14ac:dyDescent="0.25">
      <c r="A15" s="82" t="s">
        <v>16</v>
      </c>
      <c r="B15" s="33">
        <v>0.33333333333333331</v>
      </c>
      <c r="C15" s="7">
        <v>0.54166666666666663</v>
      </c>
      <c r="D15" s="7">
        <v>0.58333333333333337</v>
      </c>
      <c r="E15" s="8">
        <v>0.72916666666666663</v>
      </c>
      <c r="F15" s="97">
        <f t="shared" si="6"/>
        <v>8.4999999999999982</v>
      </c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1"/>
        <v>8.4999999999999982</v>
      </c>
      <c r="L15" s="8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8">
        <v>0.30972222222222223</v>
      </c>
      <c r="R15" s="7">
        <v>0.54166666666666663</v>
      </c>
      <c r="S15" s="7">
        <v>0.58333333333333337</v>
      </c>
      <c r="T15" s="8">
        <v>0.72916666666666663</v>
      </c>
      <c r="U15" s="118">
        <f t="shared" si="3"/>
        <v>9.0666666666666629</v>
      </c>
      <c r="V15" s="8">
        <v>0.33333333333333331</v>
      </c>
      <c r="W15" s="7">
        <v>0.54166666666666663</v>
      </c>
      <c r="X15" s="7">
        <v>0.58333333333333337</v>
      </c>
      <c r="Y15" s="8">
        <v>0.72916666666666663</v>
      </c>
      <c r="Z15" s="117">
        <f t="shared" si="4"/>
        <v>8.4999999999999982</v>
      </c>
      <c r="AA15" s="137" t="s">
        <v>52</v>
      </c>
      <c r="AB15" s="138"/>
      <c r="AC15" s="138"/>
      <c r="AD15" s="138"/>
      <c r="AE15" s="138"/>
    </row>
    <row r="16" spans="1:31" ht="18.75" customHeight="1" x14ac:dyDescent="0.25">
      <c r="A16" s="82" t="s">
        <v>23</v>
      </c>
      <c r="B16" s="33">
        <v>0.33333333333333331</v>
      </c>
      <c r="C16" s="7">
        <v>0.54166666666666663</v>
      </c>
      <c r="D16" s="7">
        <v>0.58333333333333337</v>
      </c>
      <c r="E16" s="8">
        <v>0.72916666666666663</v>
      </c>
      <c r="F16" s="97">
        <f t="shared" si="6"/>
        <v>8.4999999999999982</v>
      </c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1"/>
        <v>8.4999999999999982</v>
      </c>
      <c r="L16" s="168" t="s">
        <v>39</v>
      </c>
      <c r="M16" s="168"/>
      <c r="N16" s="168"/>
      <c r="O16" s="168"/>
      <c r="P16" s="168"/>
      <c r="Q16" s="8">
        <v>0.33333333333333331</v>
      </c>
      <c r="R16" s="7">
        <v>0.54166666666666663</v>
      </c>
      <c r="S16" s="7">
        <v>0.58333333333333337</v>
      </c>
      <c r="T16" s="8">
        <v>0.72916666666666663</v>
      </c>
      <c r="U16" s="117">
        <f t="shared" si="3"/>
        <v>8.4999999999999982</v>
      </c>
      <c r="V16" s="8">
        <v>0.33333333333333331</v>
      </c>
      <c r="W16" s="7">
        <v>0.54166666666666663</v>
      </c>
      <c r="X16" s="7">
        <v>0.58333333333333337</v>
      </c>
      <c r="Y16" s="8">
        <v>0.72916666666666663</v>
      </c>
      <c r="Z16" s="117">
        <f t="shared" si="4"/>
        <v>8.4999999999999982</v>
      </c>
      <c r="AA16" s="8">
        <v>0.3520833333333333</v>
      </c>
      <c r="AB16" s="7"/>
      <c r="AC16" s="7"/>
      <c r="AD16" s="8">
        <v>0.5625</v>
      </c>
      <c r="AE16" s="119">
        <f t="shared" si="5"/>
        <v>5.0500000000000007</v>
      </c>
    </row>
    <row r="17" spans="1:31" ht="18.75" customHeight="1" x14ac:dyDescent="0.25">
      <c r="A17" s="82" t="s">
        <v>24</v>
      </c>
      <c r="B17" s="33">
        <v>0.33333333333333331</v>
      </c>
      <c r="C17" s="7">
        <v>0.54166666666666663</v>
      </c>
      <c r="D17" s="7">
        <v>0.58333333333333337</v>
      </c>
      <c r="E17" s="8">
        <v>0.72916666666666663</v>
      </c>
      <c r="F17" s="97">
        <f t="shared" si="6"/>
        <v>8.4999999999999982</v>
      </c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1"/>
        <v>8.4999999999999982</v>
      </c>
      <c r="L17" s="8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8">
        <v>0.33333333333333331</v>
      </c>
      <c r="R17" s="7">
        <v>0.54166666666666663</v>
      </c>
      <c r="S17" s="7">
        <v>0.58333333333333337</v>
      </c>
      <c r="T17" s="8">
        <v>0.72916666666666663</v>
      </c>
      <c r="U17" s="117">
        <f t="shared" si="3"/>
        <v>8.4999999999999982</v>
      </c>
      <c r="V17" s="8">
        <v>0.33333333333333331</v>
      </c>
      <c r="W17" s="7">
        <v>0.54166666666666663</v>
      </c>
      <c r="X17" s="7">
        <v>0.58333333333333337</v>
      </c>
      <c r="Y17" s="8">
        <v>0.72916666666666663</v>
      </c>
      <c r="Z17" s="117">
        <f t="shared" si="4"/>
        <v>8.4999999999999982</v>
      </c>
      <c r="AA17" s="8">
        <v>0.33333333333333331</v>
      </c>
      <c r="AB17" s="7"/>
      <c r="AC17" s="7"/>
      <c r="AD17" s="8">
        <v>0.5625</v>
      </c>
      <c r="AE17" s="117">
        <f t="shared" si="5"/>
        <v>5.5</v>
      </c>
    </row>
    <row r="18" spans="1:31" ht="18.75" customHeight="1" x14ac:dyDescent="0.25">
      <c r="A18" s="82" t="s">
        <v>25</v>
      </c>
      <c r="B18" s="33">
        <v>0.33333333333333331</v>
      </c>
      <c r="C18" s="7">
        <v>0.54166666666666663</v>
      </c>
      <c r="D18" s="7">
        <v>0.58333333333333337</v>
      </c>
      <c r="E18" s="8">
        <v>0.72916666666666663</v>
      </c>
      <c r="F18" s="97">
        <f t="shared" si="6"/>
        <v>8.4999999999999982</v>
      </c>
      <c r="G18" s="11">
        <v>0.3444444444444445</v>
      </c>
      <c r="H18" s="7">
        <v>0.54166666666666663</v>
      </c>
      <c r="I18" s="7">
        <v>0.58333333333333337</v>
      </c>
      <c r="J18" s="8">
        <v>0.72916666666666663</v>
      </c>
      <c r="K18" s="119">
        <f t="shared" si="1"/>
        <v>8.233333333333329</v>
      </c>
      <c r="L18" s="8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8">
        <v>0.33333333333333331</v>
      </c>
      <c r="R18" s="7">
        <v>0.54166666666666663</v>
      </c>
      <c r="S18" s="7">
        <v>0.58333333333333337</v>
      </c>
      <c r="T18" s="8">
        <v>0.72916666666666663</v>
      </c>
      <c r="U18" s="117">
        <f t="shared" si="3"/>
        <v>8.4999999999999982</v>
      </c>
      <c r="V18" s="8">
        <v>0.34583333333333338</v>
      </c>
      <c r="W18" s="7">
        <v>0.54166666666666663</v>
      </c>
      <c r="X18" s="7">
        <v>0.58333333333333337</v>
      </c>
      <c r="Y18" s="8">
        <v>0.72916666666666663</v>
      </c>
      <c r="Z18" s="119">
        <f t="shared" si="4"/>
        <v>8.1999999999999957</v>
      </c>
      <c r="AA18" s="8">
        <v>0.33333333333333331</v>
      </c>
      <c r="AB18" s="7"/>
      <c r="AC18" s="7"/>
      <c r="AD18" s="8">
        <v>0.5625</v>
      </c>
      <c r="AE18" s="117">
        <f t="shared" si="5"/>
        <v>5.5</v>
      </c>
    </row>
    <row r="19" spans="1:31" ht="18.75" customHeight="1" x14ac:dyDescent="0.25">
      <c r="A19" s="82" t="s">
        <v>19</v>
      </c>
      <c r="B19" s="33">
        <v>0.34583333333333338</v>
      </c>
      <c r="C19" s="7">
        <v>0.54166666666666663</v>
      </c>
      <c r="D19" s="7">
        <v>0.58333333333333337</v>
      </c>
      <c r="E19" s="8">
        <v>0.72916666666666663</v>
      </c>
      <c r="F19" s="100">
        <f t="shared" si="6"/>
        <v>8.1999999999999957</v>
      </c>
      <c r="G19" s="11">
        <v>0.34513888888888888</v>
      </c>
      <c r="H19" s="7">
        <v>0.54166666666666663</v>
      </c>
      <c r="I19" s="7">
        <v>0.58333333333333337</v>
      </c>
      <c r="J19" s="8">
        <v>0.72916666666666663</v>
      </c>
      <c r="K19" s="119">
        <f t="shared" si="1"/>
        <v>8.216666666666665</v>
      </c>
      <c r="L19" s="8">
        <v>0.34097222222222223</v>
      </c>
      <c r="M19" s="7">
        <v>0.54166666666666663</v>
      </c>
      <c r="N19" s="7">
        <v>0.58333333333333337</v>
      </c>
      <c r="O19" s="8">
        <v>0.72916666666666663</v>
      </c>
      <c r="P19" s="119">
        <f t="shared" si="2"/>
        <v>8.3166666666666629</v>
      </c>
      <c r="Q19" s="8">
        <v>0.34236111111111112</v>
      </c>
      <c r="R19" s="7">
        <v>0.54166666666666663</v>
      </c>
      <c r="S19" s="7">
        <v>0.58333333333333337</v>
      </c>
      <c r="T19" s="8">
        <v>0.72916666666666663</v>
      </c>
      <c r="U19" s="119">
        <f t="shared" si="3"/>
        <v>8.2833333333333314</v>
      </c>
      <c r="V19" s="8">
        <v>0.34166666666666662</v>
      </c>
      <c r="W19" s="7">
        <v>0.54166666666666663</v>
      </c>
      <c r="X19" s="7">
        <v>0.58333333333333337</v>
      </c>
      <c r="Y19" s="8">
        <v>0.72916666666666663</v>
      </c>
      <c r="Z19" s="119">
        <f t="shared" si="4"/>
        <v>8.2999999999999989</v>
      </c>
      <c r="AA19" s="8">
        <v>0.3430555555555555</v>
      </c>
      <c r="AB19" s="7"/>
      <c r="AC19" s="7"/>
      <c r="AD19" s="8">
        <v>0.5625</v>
      </c>
      <c r="AE19" s="119">
        <f t="shared" si="5"/>
        <v>5.2666666666666675</v>
      </c>
    </row>
    <row r="20" spans="1:31" ht="18.75" customHeight="1" x14ac:dyDescent="0.25">
      <c r="A20" s="82" t="s">
        <v>26</v>
      </c>
      <c r="B20" s="33">
        <v>0.33333333333333331</v>
      </c>
      <c r="C20" s="7">
        <v>0.54166666666666663</v>
      </c>
      <c r="D20" s="7">
        <v>0.58333333333333337</v>
      </c>
      <c r="E20" s="8">
        <v>0.72916666666666663</v>
      </c>
      <c r="F20" s="97">
        <f t="shared" si="6"/>
        <v>8.4999999999999982</v>
      </c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1"/>
        <v>8.4999999999999982</v>
      </c>
      <c r="L20" s="8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8">
        <v>0.33333333333333331</v>
      </c>
      <c r="R20" s="7">
        <v>0.54166666666666663</v>
      </c>
      <c r="S20" s="7">
        <v>0.58333333333333337</v>
      </c>
      <c r="T20" s="8">
        <v>0.72916666666666663</v>
      </c>
      <c r="U20" s="117">
        <f t="shared" si="3"/>
        <v>8.4999999999999982</v>
      </c>
      <c r="V20" s="8">
        <v>0.33333333333333331</v>
      </c>
      <c r="W20" s="7">
        <v>0.54166666666666663</v>
      </c>
      <c r="X20" s="7">
        <v>0.58333333333333337</v>
      </c>
      <c r="Y20" s="8">
        <v>0.72916666666666663</v>
      </c>
      <c r="Z20" s="117">
        <f t="shared" si="4"/>
        <v>8.4999999999999982</v>
      </c>
      <c r="AA20" s="8">
        <v>0.33333333333333331</v>
      </c>
      <c r="AB20" s="7"/>
      <c r="AC20" s="7"/>
      <c r="AD20" s="8">
        <v>0.5625</v>
      </c>
      <c r="AE20" s="117">
        <f t="shared" si="5"/>
        <v>5.5</v>
      </c>
    </row>
    <row r="21" spans="1:31" ht="18.75" customHeight="1" x14ac:dyDescent="0.25">
      <c r="A21" s="82" t="s">
        <v>27</v>
      </c>
      <c r="B21" s="33">
        <v>0.34583333333333338</v>
      </c>
      <c r="C21" s="7">
        <v>0.54166666666666663</v>
      </c>
      <c r="D21" s="7">
        <v>0.58333333333333337</v>
      </c>
      <c r="E21" s="8">
        <v>0.72916666666666663</v>
      </c>
      <c r="F21" s="100">
        <f t="shared" si="6"/>
        <v>8.1999999999999957</v>
      </c>
      <c r="G21" s="11">
        <v>0.34791666666666665</v>
      </c>
      <c r="H21" s="7">
        <v>0.54166666666666663</v>
      </c>
      <c r="I21" s="7">
        <v>0.58333333333333337</v>
      </c>
      <c r="J21" s="8">
        <v>0.72916666666666663</v>
      </c>
      <c r="K21" s="119">
        <f t="shared" si="1"/>
        <v>8.1499999999999986</v>
      </c>
      <c r="L21" s="8">
        <v>0.34236111111111112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8.2833333333333314</v>
      </c>
      <c r="Q21" s="8">
        <v>0.33333333333333331</v>
      </c>
      <c r="R21" s="7">
        <v>0.54166666666666663</v>
      </c>
      <c r="S21" s="7">
        <v>0.58333333333333337</v>
      </c>
      <c r="T21" s="8">
        <v>0.72916666666666663</v>
      </c>
      <c r="U21" s="117">
        <f t="shared" si="3"/>
        <v>8.4999999999999982</v>
      </c>
      <c r="V21" s="8">
        <v>0.33333333333333331</v>
      </c>
      <c r="W21" s="7">
        <v>0.54166666666666663</v>
      </c>
      <c r="X21" s="7">
        <v>0.58333333333333337</v>
      </c>
      <c r="Y21" s="8">
        <v>0.72916666666666663</v>
      </c>
      <c r="Z21" s="117">
        <f t="shared" si="4"/>
        <v>8.4999999999999982</v>
      </c>
      <c r="AA21" s="8">
        <v>0.33333333333333331</v>
      </c>
      <c r="AB21" s="7"/>
      <c r="AC21" s="7"/>
      <c r="AD21" s="8">
        <v>0.5625</v>
      </c>
      <c r="AE21" s="117">
        <f t="shared" si="5"/>
        <v>5.5</v>
      </c>
    </row>
    <row r="22" spans="1:31" ht="18.75" customHeight="1" thickBot="1" x14ac:dyDescent="0.3">
      <c r="A22" s="82" t="s">
        <v>28</v>
      </c>
      <c r="B22" s="33">
        <v>0.33333333333333331</v>
      </c>
      <c r="C22" s="18">
        <v>0.54166666666666663</v>
      </c>
      <c r="D22" s="18">
        <v>0.58333333333333337</v>
      </c>
      <c r="E22" s="8">
        <v>0.72916666666666663</v>
      </c>
      <c r="F22" s="98">
        <f t="shared" si="6"/>
        <v>8.4999999999999982</v>
      </c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1"/>
        <v>8.4999999999999982</v>
      </c>
      <c r="L22" s="8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8">
        <v>0.33333333333333331</v>
      </c>
      <c r="R22" s="7">
        <v>0.54166666666666663</v>
      </c>
      <c r="S22" s="7">
        <v>0.58333333333333337</v>
      </c>
      <c r="T22" s="8">
        <v>0.72916666666666663</v>
      </c>
      <c r="U22" s="117">
        <f t="shared" si="3"/>
        <v>8.4999999999999982</v>
      </c>
      <c r="V22" s="8">
        <v>0.33333333333333331</v>
      </c>
      <c r="W22" s="7">
        <v>0.54166666666666663</v>
      </c>
      <c r="X22" s="7">
        <v>0.58333333333333337</v>
      </c>
      <c r="Y22" s="8">
        <v>0.72916666666666663</v>
      </c>
      <c r="Z22" s="117">
        <f t="shared" si="4"/>
        <v>8.4999999999999982</v>
      </c>
      <c r="AA22" s="8">
        <v>0.33333333333333331</v>
      </c>
      <c r="AB22" s="7"/>
      <c r="AC22" s="7"/>
      <c r="AD22" s="8">
        <v>0.5625</v>
      </c>
      <c r="AE22" s="117">
        <f t="shared" si="5"/>
        <v>5.5</v>
      </c>
    </row>
    <row r="24" spans="1:31" ht="15.75" thickBot="1" x14ac:dyDescent="0.3"/>
    <row r="25" spans="1:31" ht="27.75" thickTop="1" thickBot="1" x14ac:dyDescent="0.45">
      <c r="A25" s="189" t="s">
        <v>20</v>
      </c>
      <c r="B25" s="177" t="s">
        <v>126</v>
      </c>
      <c r="C25" s="172"/>
      <c r="D25" s="172"/>
      <c r="E25" s="172"/>
      <c r="F25" s="178"/>
      <c r="G25" s="175" t="s">
        <v>127</v>
      </c>
      <c r="H25" s="175"/>
      <c r="I25" s="175"/>
      <c r="J25" s="175"/>
      <c r="K25" s="175"/>
      <c r="L25" s="179" t="s">
        <v>128</v>
      </c>
      <c r="M25" s="180"/>
      <c r="N25" s="180"/>
      <c r="O25" s="180"/>
      <c r="P25" s="181"/>
      <c r="Q25" s="179" t="s">
        <v>129</v>
      </c>
      <c r="R25" s="180"/>
      <c r="S25" s="180"/>
      <c r="T25" s="180"/>
      <c r="U25" s="181"/>
      <c r="V25" s="179" t="s">
        <v>130</v>
      </c>
      <c r="W25" s="180"/>
      <c r="X25" s="180"/>
      <c r="Y25" s="180"/>
      <c r="Z25" s="181"/>
      <c r="AA25" s="177" t="s">
        <v>131</v>
      </c>
      <c r="AB25" s="172"/>
      <c r="AC25" s="172"/>
      <c r="AD25" s="172"/>
      <c r="AE25" s="178"/>
    </row>
    <row r="26" spans="1:31" ht="30.75" thickBot="1" x14ac:dyDescent="0.3">
      <c r="A26" s="190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7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ref="F27:F29" si="7">((E27-B27)-(D27-C27))*24</f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ref="K27:K42" si="8">((J27-G27)-(I27-H27))*24</f>
        <v>8.4999999999999982</v>
      </c>
      <c r="L27" s="33">
        <v>0.33333333333333331</v>
      </c>
      <c r="M27" s="7">
        <v>0.54166666666666663</v>
      </c>
      <c r="N27" s="7">
        <v>0.58333333333333337</v>
      </c>
      <c r="O27" s="8">
        <v>0.72916666666666663</v>
      </c>
      <c r="P27" s="97">
        <f t="shared" ref="P27:P42" si="9">((O27-L27)-(N27-M27))*24</f>
        <v>8.4999999999999982</v>
      </c>
      <c r="Q27" s="33">
        <v>0.33333333333333331</v>
      </c>
      <c r="R27" s="7">
        <v>0.54166666666666663</v>
      </c>
      <c r="S27" s="7">
        <v>0.58333333333333337</v>
      </c>
      <c r="T27" s="8">
        <v>0.72916666666666663</v>
      </c>
      <c r="U27" s="97">
        <f t="shared" ref="U27:U42" si="10">((T27-Q27)-(S27-R27))*24</f>
        <v>8.4999999999999982</v>
      </c>
      <c r="V27" s="33">
        <v>0.33333333333333331</v>
      </c>
      <c r="W27" s="7">
        <v>0.54166666666666663</v>
      </c>
      <c r="X27" s="7">
        <v>0.58333333333333337</v>
      </c>
      <c r="Y27" s="8">
        <v>0.72916666666666663</v>
      </c>
      <c r="Z27" s="97">
        <f t="shared" ref="Z27:Z42" si="11">((Y27-V27)-(X27-W27))*24</f>
        <v>8.4999999999999982</v>
      </c>
      <c r="AA27" s="33">
        <v>0.33333333333333331</v>
      </c>
      <c r="AB27" s="7"/>
      <c r="AC27" s="7"/>
      <c r="AD27" s="8">
        <v>0.5625</v>
      </c>
      <c r="AE27" s="97">
        <f t="shared" ref="AE27:AE42" si="12">((AD27-AA27)-(AC27-AB27))*24</f>
        <v>5.5</v>
      </c>
    </row>
    <row r="28" spans="1:31" ht="18.75" customHeight="1" x14ac:dyDescent="0.25">
      <c r="A28" s="82" t="s">
        <v>17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7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8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0.72916666666666663</v>
      </c>
      <c r="P28" s="97">
        <f t="shared" si="9"/>
        <v>8.4999999999999982</v>
      </c>
      <c r="Q28" s="33">
        <v>0.33333333333333331</v>
      </c>
      <c r="R28" s="7">
        <v>0.54166666666666663</v>
      </c>
      <c r="S28" s="7">
        <v>0.58333333333333337</v>
      </c>
      <c r="T28" s="8">
        <v>0.72916666666666663</v>
      </c>
      <c r="U28" s="97">
        <f t="shared" si="10"/>
        <v>8.4999999999999982</v>
      </c>
      <c r="V28" s="33">
        <v>0.33333333333333331</v>
      </c>
      <c r="W28" s="7">
        <v>0.54166666666666663</v>
      </c>
      <c r="X28" s="7">
        <v>0.58333333333333337</v>
      </c>
      <c r="Y28" s="8">
        <v>0.72916666666666663</v>
      </c>
      <c r="Z28" s="97">
        <f t="shared" si="11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12"/>
        <v>5.5</v>
      </c>
    </row>
    <row r="29" spans="1:31" ht="18.75" customHeight="1" x14ac:dyDescent="0.25">
      <c r="A29" s="82" t="s">
        <v>0</v>
      </c>
      <c r="B29" s="33">
        <v>0.3444444444444445</v>
      </c>
      <c r="C29" s="7">
        <v>0.54166666666666663</v>
      </c>
      <c r="D29" s="7">
        <v>0.58333333333333337</v>
      </c>
      <c r="E29" s="8">
        <v>0.72916666666666663</v>
      </c>
      <c r="F29" s="100">
        <f t="shared" si="7"/>
        <v>8.233333333333329</v>
      </c>
      <c r="G29" s="33">
        <v>0.33333333333333331</v>
      </c>
      <c r="H29" s="7">
        <v>0.54166666666666663</v>
      </c>
      <c r="I29" s="7">
        <v>0.58333333333333337</v>
      </c>
      <c r="J29" s="8">
        <v>0.77361111111111114</v>
      </c>
      <c r="K29" s="99">
        <f t="shared" si="8"/>
        <v>9.5666666666666664</v>
      </c>
      <c r="L29" s="33">
        <v>0.30138888888888887</v>
      </c>
      <c r="M29" s="7">
        <v>0.54166666666666663</v>
      </c>
      <c r="N29" s="7">
        <v>0.58333333333333337</v>
      </c>
      <c r="O29" s="8">
        <v>0.74791666666666667</v>
      </c>
      <c r="P29" s="99">
        <f t="shared" si="9"/>
        <v>9.716666666666665</v>
      </c>
      <c r="Q29" s="33">
        <v>0.33333333333333331</v>
      </c>
      <c r="R29" s="7">
        <v>0.54166666666666663</v>
      </c>
      <c r="S29" s="7">
        <v>0.58333333333333337</v>
      </c>
      <c r="T29" s="8">
        <v>0.72916666666666663</v>
      </c>
      <c r="U29" s="97">
        <f t="shared" si="10"/>
        <v>8.4999999999999982</v>
      </c>
      <c r="V29" s="33">
        <v>0.33333333333333331</v>
      </c>
      <c r="W29" s="7">
        <v>0.54166666666666663</v>
      </c>
      <c r="X29" s="7">
        <v>0.58333333333333337</v>
      </c>
      <c r="Y29" s="8">
        <v>0.72916666666666663</v>
      </c>
      <c r="Z29" s="97">
        <f t="shared" si="11"/>
        <v>8.4999999999999982</v>
      </c>
      <c r="AA29" s="33">
        <v>0.30208333333333331</v>
      </c>
      <c r="AB29" s="7"/>
      <c r="AC29" s="7"/>
      <c r="AD29" s="8">
        <v>0.5625</v>
      </c>
      <c r="AE29" s="99">
        <f t="shared" si="12"/>
        <v>6.25</v>
      </c>
    </row>
    <row r="30" spans="1:31" ht="18.75" customHeight="1" x14ac:dyDescent="0.25">
      <c r="A30" s="82" t="s">
        <v>21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ref="F30" si="13">((E30-B30)-(D30-C30))*24</f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8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8">
        <v>0.72916666666666663</v>
      </c>
      <c r="P30" s="97">
        <f t="shared" si="9"/>
        <v>8.4999999999999982</v>
      </c>
      <c r="Q30" s="33">
        <v>0.33333333333333331</v>
      </c>
      <c r="R30" s="7">
        <v>0.54166666666666663</v>
      </c>
      <c r="S30" s="7">
        <v>0.58333333333333337</v>
      </c>
      <c r="T30" s="8">
        <v>0.72916666666666663</v>
      </c>
      <c r="U30" s="97">
        <f t="shared" si="10"/>
        <v>8.4999999999999982</v>
      </c>
      <c r="V30" s="33">
        <v>0.33333333333333331</v>
      </c>
      <c r="W30" s="7">
        <v>0.54166666666666663</v>
      </c>
      <c r="X30" s="7">
        <v>0.58333333333333337</v>
      </c>
      <c r="Y30" s="8">
        <v>0.72916666666666663</v>
      </c>
      <c r="Z30" s="97">
        <f t="shared" si="11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12"/>
        <v>5.5</v>
      </c>
    </row>
    <row r="31" spans="1:31" ht="18.75" customHeight="1" x14ac:dyDescent="0.25">
      <c r="A31" s="82" t="s">
        <v>18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ref="F31:F42" si="14">((E31-B31)-(D31-C31))*24</f>
        <v>8.4999999999999982</v>
      </c>
      <c r="G31" s="33">
        <v>0.33333333333333331</v>
      </c>
      <c r="H31" s="7">
        <v>0.54166666666666663</v>
      </c>
      <c r="I31" s="7">
        <v>0.58333333333333337</v>
      </c>
      <c r="J31" s="8">
        <v>0.74861111111111101</v>
      </c>
      <c r="K31" s="99">
        <f t="shared" si="8"/>
        <v>8.9666666666666632</v>
      </c>
      <c r="L31" s="33">
        <v>0.33333333333333331</v>
      </c>
      <c r="M31" s="7">
        <v>0.54166666666666663</v>
      </c>
      <c r="N31" s="7">
        <v>0.58333333333333337</v>
      </c>
      <c r="O31" s="8">
        <v>0.72916666666666663</v>
      </c>
      <c r="P31" s="97">
        <f t="shared" si="9"/>
        <v>8.4999999999999982</v>
      </c>
      <c r="Q31" s="33">
        <v>0.33333333333333331</v>
      </c>
      <c r="R31" s="7">
        <v>0.54166666666666663</v>
      </c>
      <c r="S31" s="7">
        <v>0.58333333333333337</v>
      </c>
      <c r="T31" s="8">
        <v>0.72916666666666663</v>
      </c>
      <c r="U31" s="97">
        <f t="shared" si="10"/>
        <v>8.4999999999999982</v>
      </c>
      <c r="V31" s="33">
        <v>0.33333333333333331</v>
      </c>
      <c r="W31" s="7">
        <v>0.54166666666666663</v>
      </c>
      <c r="X31" s="7">
        <v>0.58333333333333337</v>
      </c>
      <c r="Y31" s="8">
        <v>0.72916666666666663</v>
      </c>
      <c r="Z31" s="97">
        <f t="shared" si="11"/>
        <v>8.4999999999999982</v>
      </c>
      <c r="AA31" s="33">
        <v>0.34791666666666665</v>
      </c>
      <c r="AB31" s="7"/>
      <c r="AC31" s="7"/>
      <c r="AD31" s="8">
        <v>0.5625</v>
      </c>
      <c r="AE31" s="100">
        <f t="shared" si="12"/>
        <v>5.15</v>
      </c>
    </row>
    <row r="32" spans="1:31" ht="18.75" customHeight="1" x14ac:dyDescent="0.25">
      <c r="A32" s="82" t="s">
        <v>22</v>
      </c>
      <c r="B32" s="33">
        <v>0.33333333333333331</v>
      </c>
      <c r="C32" s="7">
        <v>0.54166666666666663</v>
      </c>
      <c r="D32" s="7">
        <v>0.58333333333333337</v>
      </c>
      <c r="E32" s="8">
        <v>0.72916666666666663</v>
      </c>
      <c r="F32" s="97">
        <f t="shared" si="14"/>
        <v>8.4999999999999982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8"/>
        <v>8.4999999999999982</v>
      </c>
      <c r="L32" s="33">
        <v>0.29930555555555555</v>
      </c>
      <c r="M32" s="7">
        <v>0.54166666666666663</v>
      </c>
      <c r="N32" s="7">
        <v>0.58333333333333337</v>
      </c>
      <c r="O32" s="8">
        <v>0.72916666666666663</v>
      </c>
      <c r="P32" s="99">
        <f t="shared" si="9"/>
        <v>9.3166666666666647</v>
      </c>
      <c r="Q32" s="33">
        <v>0.33333333333333331</v>
      </c>
      <c r="R32" s="7">
        <v>0.54166666666666663</v>
      </c>
      <c r="S32" s="7">
        <v>0.58333333333333337</v>
      </c>
      <c r="T32" s="8">
        <v>0.72916666666666663</v>
      </c>
      <c r="U32" s="97">
        <f t="shared" si="10"/>
        <v>8.4999999999999982</v>
      </c>
      <c r="V32" s="33">
        <v>0.33333333333333331</v>
      </c>
      <c r="W32" s="7">
        <v>0.54166666666666663</v>
      </c>
      <c r="X32" s="7">
        <v>0.58333333333333337</v>
      </c>
      <c r="Y32" s="8">
        <v>0.72916666666666663</v>
      </c>
      <c r="Z32" s="97">
        <f t="shared" si="11"/>
        <v>8.4999999999999982</v>
      </c>
      <c r="AA32" s="33">
        <v>0.33333333333333331</v>
      </c>
      <c r="AB32" s="7"/>
      <c r="AC32" s="7"/>
      <c r="AD32" s="8">
        <v>0.5625</v>
      </c>
      <c r="AE32" s="97">
        <f t="shared" si="12"/>
        <v>5.5</v>
      </c>
    </row>
    <row r="33" spans="1:31" ht="18.75" customHeight="1" x14ac:dyDescent="0.25">
      <c r="A33" s="82" t="s">
        <v>2</v>
      </c>
      <c r="B33" s="33">
        <v>0.33333333333333331</v>
      </c>
      <c r="C33" s="7">
        <v>0.54166666666666663</v>
      </c>
      <c r="D33" s="7">
        <v>0.58333333333333337</v>
      </c>
      <c r="E33" s="8">
        <v>0.72916666666666663</v>
      </c>
      <c r="F33" s="97">
        <f t="shared" si="14"/>
        <v>8.4999999999999982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8"/>
        <v>8.4999999999999982</v>
      </c>
      <c r="L33" s="33">
        <v>0.33333333333333331</v>
      </c>
      <c r="M33" s="7">
        <v>0.54166666666666663</v>
      </c>
      <c r="N33" s="7">
        <v>0.58333333333333337</v>
      </c>
      <c r="O33" s="8">
        <v>0.72916666666666663</v>
      </c>
      <c r="P33" s="97">
        <f t="shared" si="9"/>
        <v>8.4999999999999982</v>
      </c>
      <c r="Q33" s="33">
        <v>0.34166666666666662</v>
      </c>
      <c r="R33" s="7">
        <v>0.54166666666666663</v>
      </c>
      <c r="S33" s="7">
        <v>0.58333333333333337</v>
      </c>
      <c r="T33" s="8">
        <v>0.72916666666666663</v>
      </c>
      <c r="U33" s="100">
        <f t="shared" si="10"/>
        <v>8.2999999999999989</v>
      </c>
      <c r="V33" s="33">
        <v>0.33333333333333331</v>
      </c>
      <c r="W33" s="7">
        <v>0.54166666666666663</v>
      </c>
      <c r="X33" s="7">
        <v>0.58333333333333337</v>
      </c>
      <c r="Y33" s="8">
        <v>0.72916666666666663</v>
      </c>
      <c r="Z33" s="97">
        <f t="shared" si="11"/>
        <v>8.4999999999999982</v>
      </c>
      <c r="AA33" s="33">
        <v>0.33333333333333331</v>
      </c>
      <c r="AB33" s="7"/>
      <c r="AC33" s="7"/>
      <c r="AD33" s="8">
        <v>0.5625</v>
      </c>
      <c r="AE33" s="97">
        <f t="shared" si="12"/>
        <v>5.5</v>
      </c>
    </row>
    <row r="34" spans="1:31" ht="18.75" customHeight="1" x14ac:dyDescent="0.25">
      <c r="A34" s="82" t="s">
        <v>11</v>
      </c>
      <c r="B34" s="33">
        <v>0.33333333333333331</v>
      </c>
      <c r="C34" s="7">
        <v>0.54166666666666663</v>
      </c>
      <c r="D34" s="7">
        <v>0.58333333333333337</v>
      </c>
      <c r="E34" s="8">
        <v>0.72916666666666663</v>
      </c>
      <c r="F34" s="97">
        <f t="shared" si="14"/>
        <v>8.4999999999999982</v>
      </c>
      <c r="G34" s="33">
        <v>0.33333333333333331</v>
      </c>
      <c r="H34" s="7">
        <v>0.54166666666666663</v>
      </c>
      <c r="I34" s="7">
        <v>0.58333333333333337</v>
      </c>
      <c r="J34" s="8">
        <v>0.72916666666666663</v>
      </c>
      <c r="K34" s="97">
        <f t="shared" si="8"/>
        <v>8.4999999999999982</v>
      </c>
      <c r="L34" s="33">
        <v>0.34236111111111112</v>
      </c>
      <c r="M34" s="7">
        <v>0.54166666666666663</v>
      </c>
      <c r="N34" s="7">
        <v>0.58333333333333337</v>
      </c>
      <c r="O34" s="8">
        <v>0.7680555555555556</v>
      </c>
      <c r="P34" s="99">
        <f t="shared" si="9"/>
        <v>9.216666666666665</v>
      </c>
      <c r="Q34" s="33">
        <v>0.33333333333333331</v>
      </c>
      <c r="R34" s="7">
        <v>0.54166666666666663</v>
      </c>
      <c r="S34" s="7">
        <v>0.58333333333333337</v>
      </c>
      <c r="T34" s="8">
        <v>0.72916666666666663</v>
      </c>
      <c r="U34" s="97">
        <f t="shared" si="10"/>
        <v>8.4999999999999982</v>
      </c>
      <c r="V34" s="33">
        <v>0.28333333333333333</v>
      </c>
      <c r="W34" s="7">
        <v>0.54166666666666663</v>
      </c>
      <c r="X34" s="7">
        <v>0.58333333333333337</v>
      </c>
      <c r="Y34" s="8">
        <v>0.68958333333333333</v>
      </c>
      <c r="Z34" s="97">
        <f t="shared" si="11"/>
        <v>8.7499999999999982</v>
      </c>
      <c r="AA34" s="33">
        <v>0.33333333333333331</v>
      </c>
      <c r="AB34" s="7"/>
      <c r="AC34" s="7"/>
      <c r="AD34" s="8">
        <v>0.5625</v>
      </c>
      <c r="AE34" s="97">
        <f t="shared" si="12"/>
        <v>5.5</v>
      </c>
    </row>
    <row r="35" spans="1:31" ht="18.75" customHeight="1" x14ac:dyDescent="0.25">
      <c r="A35" s="82" t="s">
        <v>16</v>
      </c>
      <c r="B35" s="33">
        <v>0.30277777777777776</v>
      </c>
      <c r="C35" s="7">
        <v>0.54166666666666663</v>
      </c>
      <c r="D35" s="7">
        <v>0.58333333333333337</v>
      </c>
      <c r="E35" s="8">
        <v>0.72916666666666663</v>
      </c>
      <c r="F35" s="99">
        <f t="shared" si="14"/>
        <v>9.2333333333333307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8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8">
        <v>0.72916666666666663</v>
      </c>
      <c r="P35" s="97">
        <f t="shared" si="9"/>
        <v>8.4999999999999982</v>
      </c>
      <c r="Q35" s="33">
        <v>0.33333333333333331</v>
      </c>
      <c r="R35" s="7">
        <v>0.54166666666666663</v>
      </c>
      <c r="S35" s="7">
        <v>0.58333333333333337</v>
      </c>
      <c r="T35" s="8">
        <v>0.72916666666666663</v>
      </c>
      <c r="U35" s="97">
        <f t="shared" si="10"/>
        <v>8.4999999999999982</v>
      </c>
      <c r="V35" s="33">
        <v>0.33333333333333331</v>
      </c>
      <c r="W35" s="7">
        <v>0.54166666666666663</v>
      </c>
      <c r="X35" s="7">
        <v>0.58333333333333337</v>
      </c>
      <c r="Y35" s="8">
        <v>0.72916666666666663</v>
      </c>
      <c r="Z35" s="97">
        <f t="shared" si="11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12"/>
        <v>5.5</v>
      </c>
    </row>
    <row r="36" spans="1:31" ht="18.75" customHeight="1" x14ac:dyDescent="0.25">
      <c r="A36" s="82" t="s">
        <v>23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4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0.67152777777777783</v>
      </c>
      <c r="K36" s="100">
        <f t="shared" si="8"/>
        <v>7.1166666666666671</v>
      </c>
      <c r="L36" s="33">
        <v>0.33333333333333331</v>
      </c>
      <c r="M36" s="7">
        <v>0.54166666666666663</v>
      </c>
      <c r="N36" s="7">
        <v>0.58333333333333337</v>
      </c>
      <c r="O36" s="8">
        <v>0.72916666666666663</v>
      </c>
      <c r="P36" s="97">
        <f t="shared" si="9"/>
        <v>8.4999999999999982</v>
      </c>
      <c r="Q36" s="33">
        <v>0.33333333333333331</v>
      </c>
      <c r="R36" s="7">
        <v>0.54166666666666663</v>
      </c>
      <c r="S36" s="7">
        <v>0.58333333333333337</v>
      </c>
      <c r="T36" s="8">
        <v>0.72916666666666663</v>
      </c>
      <c r="U36" s="97">
        <f t="shared" si="10"/>
        <v>8.4999999999999982</v>
      </c>
      <c r="V36" s="33">
        <v>0.33333333333333331</v>
      </c>
      <c r="W36" s="7">
        <v>0.54166666666666663</v>
      </c>
      <c r="X36" s="7">
        <v>0.58333333333333337</v>
      </c>
      <c r="Y36" s="8">
        <v>0.72916666666666663</v>
      </c>
      <c r="Z36" s="97">
        <f t="shared" si="11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12"/>
        <v>5.5</v>
      </c>
    </row>
    <row r="37" spans="1:31" ht="18.75" customHeight="1" x14ac:dyDescent="0.25">
      <c r="A37" s="82" t="s">
        <v>24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4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8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8">
        <v>0.74722222222222223</v>
      </c>
      <c r="P37" s="99">
        <f t="shared" si="9"/>
        <v>8.9333333333333318</v>
      </c>
      <c r="Q37" s="33">
        <v>0.33333333333333331</v>
      </c>
      <c r="R37" s="7">
        <v>0.54166666666666663</v>
      </c>
      <c r="S37" s="7">
        <v>0.58333333333333337</v>
      </c>
      <c r="T37" s="8">
        <v>0.72916666666666663</v>
      </c>
      <c r="U37" s="97">
        <f t="shared" si="10"/>
        <v>8.4999999999999982</v>
      </c>
      <c r="V37" s="33">
        <v>0.33333333333333331</v>
      </c>
      <c r="W37" s="7">
        <v>0.54166666666666663</v>
      </c>
      <c r="X37" s="7">
        <v>0.58333333333333337</v>
      </c>
      <c r="Y37" s="8">
        <v>0.72916666666666663</v>
      </c>
      <c r="Z37" s="97">
        <f t="shared" si="11"/>
        <v>8.4999999999999982</v>
      </c>
      <c r="AA37" s="33">
        <v>0.33333333333333331</v>
      </c>
      <c r="AB37" s="7"/>
      <c r="AC37" s="7"/>
      <c r="AD37" s="8">
        <v>0.5625</v>
      </c>
      <c r="AE37" s="97">
        <f t="shared" si="12"/>
        <v>5.5</v>
      </c>
    </row>
    <row r="38" spans="1:31" ht="18.75" customHeight="1" x14ac:dyDescent="0.25">
      <c r="A38" s="82" t="s">
        <v>25</v>
      </c>
      <c r="B38" s="33">
        <v>0.34166666666666662</v>
      </c>
      <c r="C38" s="7">
        <v>0.54166666666666663</v>
      </c>
      <c r="D38" s="7">
        <v>0.58333333333333337</v>
      </c>
      <c r="E38" s="8">
        <v>0.72916666666666663</v>
      </c>
      <c r="F38" s="100">
        <f t="shared" si="14"/>
        <v>8.2999999999999989</v>
      </c>
      <c r="G38" s="33">
        <v>0.3430555555555555</v>
      </c>
      <c r="H38" s="7">
        <v>0.54166666666666663</v>
      </c>
      <c r="I38" s="7">
        <v>0.58333333333333337</v>
      </c>
      <c r="J38" s="8">
        <v>0.72916666666666663</v>
      </c>
      <c r="K38" s="100">
        <f t="shared" si="8"/>
        <v>8.2666666666666657</v>
      </c>
      <c r="L38" s="33">
        <v>0.33333333333333331</v>
      </c>
      <c r="M38" s="7">
        <v>0.54166666666666663</v>
      </c>
      <c r="N38" s="7">
        <v>0.58333333333333337</v>
      </c>
      <c r="O38" s="8">
        <v>0.72916666666666663</v>
      </c>
      <c r="P38" s="97">
        <f t="shared" si="9"/>
        <v>8.4999999999999982</v>
      </c>
      <c r="Q38" s="33">
        <v>0.33333333333333331</v>
      </c>
      <c r="R38" s="7">
        <v>0.54166666666666663</v>
      </c>
      <c r="S38" s="7">
        <v>0.58333333333333337</v>
      </c>
      <c r="T38" s="8">
        <v>0.72916666666666663</v>
      </c>
      <c r="U38" s="97">
        <f t="shared" si="10"/>
        <v>8.4999999999999982</v>
      </c>
      <c r="V38" s="33">
        <v>0.33333333333333331</v>
      </c>
      <c r="W38" s="7">
        <v>0.54166666666666663</v>
      </c>
      <c r="X38" s="7">
        <v>0.58333333333333337</v>
      </c>
      <c r="Y38" s="8">
        <v>0.72916666666666663</v>
      </c>
      <c r="Z38" s="97">
        <f t="shared" si="11"/>
        <v>8.4999999999999982</v>
      </c>
      <c r="AA38" s="33">
        <v>0.34236111111111112</v>
      </c>
      <c r="AB38" s="7"/>
      <c r="AC38" s="7"/>
      <c r="AD38" s="8">
        <v>0.5625</v>
      </c>
      <c r="AE38" s="100">
        <f t="shared" si="12"/>
        <v>5.2833333333333332</v>
      </c>
    </row>
    <row r="39" spans="1:31" ht="18.75" customHeight="1" x14ac:dyDescent="0.25">
      <c r="A39" s="82" t="s">
        <v>19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4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8"/>
        <v>8.2999999999999989</v>
      </c>
      <c r="L39" s="33">
        <v>0.3430555555555555</v>
      </c>
      <c r="M39" s="7">
        <v>0.54166666666666663</v>
      </c>
      <c r="N39" s="7">
        <v>0.58333333333333337</v>
      </c>
      <c r="O39" s="8">
        <v>0.72916666666666663</v>
      </c>
      <c r="P39" s="100">
        <f t="shared" si="9"/>
        <v>8.2666666666666657</v>
      </c>
      <c r="Q39" s="33">
        <v>0.33333333333333331</v>
      </c>
      <c r="R39" s="7">
        <v>0.54166666666666663</v>
      </c>
      <c r="S39" s="7">
        <v>0.58333333333333337</v>
      </c>
      <c r="T39" s="8">
        <v>0.72916666666666663</v>
      </c>
      <c r="U39" s="97">
        <f t="shared" si="10"/>
        <v>8.4999999999999982</v>
      </c>
      <c r="V39" s="33">
        <v>0.34166666666666662</v>
      </c>
      <c r="W39" s="7">
        <v>0.54166666666666663</v>
      </c>
      <c r="X39" s="7">
        <v>0.58333333333333337</v>
      </c>
      <c r="Y39" s="8">
        <v>0.72916666666666663</v>
      </c>
      <c r="Z39" s="100">
        <f t="shared" si="11"/>
        <v>8.2999999999999989</v>
      </c>
      <c r="AA39" s="33">
        <v>0.33333333333333331</v>
      </c>
      <c r="AB39" s="7"/>
      <c r="AC39" s="7"/>
      <c r="AD39" s="8">
        <v>0.5625</v>
      </c>
      <c r="AE39" s="97">
        <f t="shared" si="12"/>
        <v>5.5</v>
      </c>
    </row>
    <row r="40" spans="1:31" ht="18.75" customHeight="1" x14ac:dyDescent="0.25">
      <c r="A40" s="82" t="s">
        <v>26</v>
      </c>
      <c r="B40" s="33">
        <v>0.33333333333333331</v>
      </c>
      <c r="C40" s="7">
        <v>0.54166666666666663</v>
      </c>
      <c r="D40" s="7">
        <v>0.58333333333333337</v>
      </c>
      <c r="E40" s="8">
        <v>0.72916666666666663</v>
      </c>
      <c r="F40" s="97">
        <f t="shared" si="14"/>
        <v>8.4999999999999982</v>
      </c>
      <c r="G40" s="33">
        <v>0.33333333333333331</v>
      </c>
      <c r="H40" s="7">
        <v>0.54166666666666663</v>
      </c>
      <c r="I40" s="7">
        <v>0.58333333333333337</v>
      </c>
      <c r="J40" s="8">
        <v>0.72916666666666663</v>
      </c>
      <c r="K40" s="97">
        <f t="shared" si="8"/>
        <v>8.4999999999999982</v>
      </c>
      <c r="L40" s="33">
        <v>0.33333333333333331</v>
      </c>
      <c r="M40" s="7">
        <v>0.54166666666666663</v>
      </c>
      <c r="N40" s="7">
        <v>0.58333333333333337</v>
      </c>
      <c r="O40" s="8">
        <v>0.72916666666666663</v>
      </c>
      <c r="P40" s="97">
        <f t="shared" si="9"/>
        <v>8.4999999999999982</v>
      </c>
      <c r="Q40" s="33">
        <v>0.33333333333333331</v>
      </c>
      <c r="R40" s="7">
        <v>0.54166666666666663</v>
      </c>
      <c r="S40" s="7">
        <v>0.58333333333333337</v>
      </c>
      <c r="T40" s="8">
        <v>0.72916666666666663</v>
      </c>
      <c r="U40" s="97">
        <f t="shared" si="10"/>
        <v>8.4999999999999982</v>
      </c>
      <c r="V40" s="33">
        <v>0.27638888888888885</v>
      </c>
      <c r="W40" s="7">
        <v>0.54166666666666663</v>
      </c>
      <c r="X40" s="7">
        <v>0.58333333333333337</v>
      </c>
      <c r="Y40" s="8">
        <v>0.72916666666666663</v>
      </c>
      <c r="Z40" s="99">
        <f t="shared" si="11"/>
        <v>9.8666666666666654</v>
      </c>
      <c r="AA40" s="33">
        <v>0.33333333333333331</v>
      </c>
      <c r="AB40" s="7"/>
      <c r="AC40" s="7"/>
      <c r="AD40" s="8">
        <v>0.5625</v>
      </c>
      <c r="AE40" s="97">
        <f t="shared" si="12"/>
        <v>5.5</v>
      </c>
    </row>
    <row r="41" spans="1:31" ht="18.75" customHeight="1" x14ac:dyDescent="0.25">
      <c r="A41" s="82" t="s">
        <v>27</v>
      </c>
      <c r="B41" s="33">
        <v>0.33333333333333331</v>
      </c>
      <c r="C41" s="7">
        <v>0.54166666666666663</v>
      </c>
      <c r="D41" s="7">
        <v>0.58333333333333337</v>
      </c>
      <c r="E41" s="8">
        <v>0.72916666666666663</v>
      </c>
      <c r="F41" s="97">
        <f t="shared" si="14"/>
        <v>8.4999999999999982</v>
      </c>
      <c r="G41" s="33">
        <v>0.34722222222222227</v>
      </c>
      <c r="H41" s="7">
        <v>0.54166666666666663</v>
      </c>
      <c r="I41" s="7">
        <v>0.58333333333333337</v>
      </c>
      <c r="J41" s="8">
        <v>0.72916666666666663</v>
      </c>
      <c r="K41" s="100">
        <f t="shared" si="8"/>
        <v>8.1666666666666625</v>
      </c>
      <c r="L41" s="188" t="s">
        <v>39</v>
      </c>
      <c r="M41" s="188"/>
      <c r="N41" s="188"/>
      <c r="O41" s="188"/>
      <c r="P41" s="188"/>
      <c r="Q41" s="33">
        <v>0.34791666666666665</v>
      </c>
      <c r="R41" s="7">
        <v>0.54166666666666663</v>
      </c>
      <c r="S41" s="7">
        <v>0.58333333333333337</v>
      </c>
      <c r="T41" s="8">
        <v>0.72916666666666663</v>
      </c>
      <c r="U41" s="100">
        <f t="shared" si="10"/>
        <v>8.1499999999999986</v>
      </c>
      <c r="V41" s="33">
        <v>0.33333333333333331</v>
      </c>
      <c r="W41" s="7">
        <v>0.54166666666666663</v>
      </c>
      <c r="X41" s="7">
        <v>0.58333333333333337</v>
      </c>
      <c r="Y41" s="8">
        <v>0.72916666666666663</v>
      </c>
      <c r="Z41" s="97">
        <f t="shared" si="11"/>
        <v>8.4999999999999982</v>
      </c>
      <c r="AA41" s="33">
        <v>0.33333333333333331</v>
      </c>
      <c r="AB41" s="7"/>
      <c r="AC41" s="7"/>
      <c r="AD41" s="8">
        <v>0.5625</v>
      </c>
      <c r="AE41" s="97">
        <f t="shared" si="12"/>
        <v>5.5</v>
      </c>
    </row>
    <row r="42" spans="1:31" ht="18.75" customHeight="1" x14ac:dyDescent="0.25">
      <c r="A42" s="82" t="s">
        <v>28</v>
      </c>
      <c r="B42" s="33">
        <v>0.33333333333333331</v>
      </c>
      <c r="C42" s="7">
        <v>0.54166666666666663</v>
      </c>
      <c r="D42" s="7">
        <v>0.58333333333333337</v>
      </c>
      <c r="E42" s="8">
        <v>0.72916666666666663</v>
      </c>
      <c r="F42" s="97">
        <f t="shared" si="14"/>
        <v>8.4999999999999982</v>
      </c>
      <c r="G42" s="33">
        <v>0.33333333333333331</v>
      </c>
      <c r="H42" s="7">
        <v>0.54166666666666663</v>
      </c>
      <c r="I42" s="7">
        <v>0.58333333333333337</v>
      </c>
      <c r="J42" s="8">
        <v>0.72916666666666663</v>
      </c>
      <c r="K42" s="97">
        <f t="shared" si="8"/>
        <v>8.4999999999999982</v>
      </c>
      <c r="L42" s="33">
        <v>0.33333333333333331</v>
      </c>
      <c r="M42" s="7">
        <v>0.54166666666666663</v>
      </c>
      <c r="N42" s="7">
        <v>0.58333333333333337</v>
      </c>
      <c r="O42" s="8">
        <v>0.72916666666666663</v>
      </c>
      <c r="P42" s="97">
        <f t="shared" si="9"/>
        <v>8.4999999999999982</v>
      </c>
      <c r="Q42" s="33">
        <v>0.33333333333333331</v>
      </c>
      <c r="R42" s="7">
        <v>0.54166666666666663</v>
      </c>
      <c r="S42" s="7">
        <v>0.58333333333333337</v>
      </c>
      <c r="T42" s="8">
        <v>0.72916666666666663</v>
      </c>
      <c r="U42" s="97">
        <f t="shared" si="10"/>
        <v>8.4999999999999982</v>
      </c>
      <c r="V42" s="33">
        <v>0.33333333333333331</v>
      </c>
      <c r="W42" s="7">
        <v>0.54166666666666663</v>
      </c>
      <c r="X42" s="7">
        <v>0.58333333333333337</v>
      </c>
      <c r="Y42" s="8">
        <v>0.72916666666666663</v>
      </c>
      <c r="Z42" s="97">
        <f t="shared" si="11"/>
        <v>8.4999999999999982</v>
      </c>
      <c r="AA42" s="33">
        <v>0.33333333333333331</v>
      </c>
      <c r="AB42" s="7"/>
      <c r="AC42" s="7"/>
      <c r="AD42" s="8">
        <v>0.5625</v>
      </c>
      <c r="AE42" s="97">
        <f t="shared" si="12"/>
        <v>5.5</v>
      </c>
    </row>
    <row r="44" spans="1:31" ht="15.75" thickBot="1" x14ac:dyDescent="0.3"/>
    <row r="45" spans="1:31" ht="27.75" thickTop="1" thickBot="1" x14ac:dyDescent="0.45">
      <c r="A45" s="189" t="s">
        <v>20</v>
      </c>
      <c r="B45" s="177" t="s">
        <v>135</v>
      </c>
      <c r="C45" s="172"/>
      <c r="D45" s="172"/>
      <c r="E45" s="172"/>
      <c r="F45" s="178"/>
      <c r="G45" s="175" t="s">
        <v>136</v>
      </c>
      <c r="H45" s="175"/>
      <c r="I45" s="175"/>
      <c r="J45" s="175"/>
      <c r="K45" s="175"/>
      <c r="L45" s="179" t="s">
        <v>137</v>
      </c>
      <c r="M45" s="180"/>
      <c r="N45" s="180"/>
      <c r="O45" s="180"/>
      <c r="P45" s="181"/>
      <c r="Q45" s="179" t="s">
        <v>138</v>
      </c>
      <c r="R45" s="180"/>
      <c r="S45" s="180"/>
      <c r="T45" s="180"/>
      <c r="U45" s="181"/>
      <c r="V45" s="179" t="s">
        <v>139</v>
      </c>
      <c r="W45" s="180"/>
      <c r="X45" s="180"/>
      <c r="Y45" s="180"/>
      <c r="Z45" s="181"/>
      <c r="AA45" s="177" t="s">
        <v>140</v>
      </c>
      <c r="AB45" s="172"/>
      <c r="AC45" s="172"/>
      <c r="AD45" s="172"/>
      <c r="AE45" s="178"/>
    </row>
    <row r="46" spans="1:31" ht="30.75" thickBot="1" x14ac:dyDescent="0.3">
      <c r="A46" s="190"/>
      <c r="B46" s="86" t="s">
        <v>3</v>
      </c>
      <c r="C46" s="86" t="s">
        <v>4</v>
      </c>
      <c r="D46" s="86" t="s">
        <v>5</v>
      </c>
      <c r="E46" s="86" t="s">
        <v>6</v>
      </c>
      <c r="F46" s="87" t="s">
        <v>7</v>
      </c>
      <c r="G46" s="124" t="s">
        <v>65</v>
      </c>
      <c r="H46" s="78" t="s">
        <v>4</v>
      </c>
      <c r="I46" s="78" t="s">
        <v>5</v>
      </c>
      <c r="J46" s="78" t="s">
        <v>6</v>
      </c>
      <c r="K46" s="85" t="s">
        <v>7</v>
      </c>
      <c r="L46" s="105" t="s">
        <v>3</v>
      </c>
      <c r="M46" s="105" t="s">
        <v>4</v>
      </c>
      <c r="N46" s="105" t="s">
        <v>5</v>
      </c>
      <c r="O46" s="105" t="s">
        <v>6</v>
      </c>
      <c r="P46" s="106" t="s">
        <v>7</v>
      </c>
      <c r="Q46" s="105" t="s">
        <v>3</v>
      </c>
      <c r="R46" s="105" t="s">
        <v>4</v>
      </c>
      <c r="S46" s="105" t="s">
        <v>5</v>
      </c>
      <c r="T46" s="107" t="s">
        <v>6</v>
      </c>
      <c r="U46" s="106" t="s">
        <v>7</v>
      </c>
      <c r="V46" s="105" t="s">
        <v>3</v>
      </c>
      <c r="W46" s="105" t="s">
        <v>4</v>
      </c>
      <c r="X46" s="105" t="s">
        <v>5</v>
      </c>
      <c r="Y46" s="105" t="s">
        <v>6</v>
      </c>
      <c r="Z46" s="106" t="s">
        <v>7</v>
      </c>
      <c r="AA46" s="86" t="s">
        <v>3</v>
      </c>
      <c r="AB46" s="86" t="s">
        <v>4</v>
      </c>
      <c r="AC46" s="86" t="s">
        <v>5</v>
      </c>
      <c r="AD46" s="86" t="s">
        <v>6</v>
      </c>
      <c r="AE46" s="87" t="s">
        <v>7</v>
      </c>
    </row>
    <row r="47" spans="1:31" ht="18.75" customHeight="1" thickTop="1" x14ac:dyDescent="0.25">
      <c r="A47" s="82" t="s">
        <v>13</v>
      </c>
      <c r="B47" s="33">
        <v>0.33333333333333331</v>
      </c>
      <c r="C47" s="7">
        <v>0.54166666666666663</v>
      </c>
      <c r="D47" s="7">
        <v>0.58333333333333337</v>
      </c>
      <c r="E47" s="8">
        <v>0.72916666666666663</v>
      </c>
      <c r="F47" s="97">
        <f t="shared" ref="F47" si="15">((E47-B47)-(D47-C47))*24</f>
        <v>8.4999999999999982</v>
      </c>
      <c r="G47" s="33">
        <v>0.33333333333333331</v>
      </c>
      <c r="H47" s="7">
        <v>0.54166666666666663</v>
      </c>
      <c r="I47" s="7">
        <v>0.58333333333333337</v>
      </c>
      <c r="J47" s="8">
        <v>0.72916666666666663</v>
      </c>
      <c r="K47" s="97">
        <f t="shared" ref="K47:K62" si="16">((J47-G47)-(I47-H47))*24</f>
        <v>8.4999999999999982</v>
      </c>
      <c r="L47" s="33">
        <v>0.33333333333333331</v>
      </c>
      <c r="M47" s="7">
        <v>0.54166666666666663</v>
      </c>
      <c r="N47" s="7">
        <v>0.58333333333333337</v>
      </c>
      <c r="O47" s="8">
        <v>0.72916666666666663</v>
      </c>
      <c r="P47" s="97">
        <f t="shared" ref="P47:P63" si="17">((O47-L47)-(N47-M47))*24</f>
        <v>8.4999999999999982</v>
      </c>
      <c r="Q47" s="33">
        <v>0.33333333333333331</v>
      </c>
      <c r="R47" s="7">
        <v>0.54166666666666663</v>
      </c>
      <c r="S47" s="7">
        <v>0.58333333333333337</v>
      </c>
      <c r="T47" s="8">
        <v>0.72916666666666663</v>
      </c>
      <c r="U47" s="97">
        <f t="shared" ref="U47:U62" si="18">((T47-Q47)-(S47-R47))*24</f>
        <v>8.4999999999999982</v>
      </c>
      <c r="V47" s="33">
        <v>0.33333333333333331</v>
      </c>
      <c r="W47" s="7">
        <v>0.54166666666666663</v>
      </c>
      <c r="X47" s="7">
        <v>0.58333333333333337</v>
      </c>
      <c r="Y47" s="8">
        <v>0.72916666666666663</v>
      </c>
      <c r="Z47" s="97">
        <f t="shared" ref="Z47:Z63" si="19">((Y47-V47)-(X47-W47))*24</f>
        <v>8.4999999999999982</v>
      </c>
      <c r="AA47" s="33">
        <v>0.33333333333333331</v>
      </c>
      <c r="AB47" s="7"/>
      <c r="AC47" s="7"/>
      <c r="AD47" s="8">
        <v>0.5625</v>
      </c>
      <c r="AE47" s="97">
        <f t="shared" ref="AE47:AE63" si="20">((AD47-AA47)-(AC47-AB47))*24</f>
        <v>5.5</v>
      </c>
    </row>
    <row r="48" spans="1:31" ht="18.75" customHeight="1" x14ac:dyDescent="0.25">
      <c r="A48" s="82" t="s">
        <v>17</v>
      </c>
      <c r="B48" s="33">
        <v>0.33333333333333331</v>
      </c>
      <c r="C48" s="7">
        <v>0.54166666666666663</v>
      </c>
      <c r="D48" s="7">
        <v>0.58333333333333337</v>
      </c>
      <c r="E48" s="8">
        <v>0.72916666666666663</v>
      </c>
      <c r="F48" s="97">
        <f t="shared" ref="F48:F62" si="21">((E48-B48)-(D48-C48))*24</f>
        <v>8.4999999999999982</v>
      </c>
      <c r="G48" s="33">
        <v>0.33333333333333331</v>
      </c>
      <c r="H48" s="7">
        <v>0.54166666666666663</v>
      </c>
      <c r="I48" s="7">
        <v>0.58333333333333337</v>
      </c>
      <c r="J48" s="8">
        <v>0.72916666666666663</v>
      </c>
      <c r="K48" s="97">
        <f t="shared" si="16"/>
        <v>8.4999999999999982</v>
      </c>
      <c r="L48" s="33">
        <v>0.33333333333333331</v>
      </c>
      <c r="M48" s="7">
        <v>0.54166666666666663</v>
      </c>
      <c r="N48" s="7">
        <v>0.58333333333333337</v>
      </c>
      <c r="O48" s="8">
        <v>0.72916666666666663</v>
      </c>
      <c r="P48" s="97">
        <f t="shared" si="17"/>
        <v>8.4999999999999982</v>
      </c>
      <c r="Q48" s="33">
        <v>0.33333333333333331</v>
      </c>
      <c r="R48" s="7">
        <v>0.54166666666666663</v>
      </c>
      <c r="S48" s="7">
        <v>0.58333333333333337</v>
      </c>
      <c r="T48" s="8">
        <v>0.72916666666666663</v>
      </c>
      <c r="U48" s="97">
        <f t="shared" si="18"/>
        <v>8.4999999999999982</v>
      </c>
      <c r="V48" s="33">
        <v>0.33333333333333331</v>
      </c>
      <c r="W48" s="7">
        <v>0.54166666666666663</v>
      </c>
      <c r="X48" s="7">
        <v>0.58333333333333337</v>
      </c>
      <c r="Y48" s="8">
        <v>0.72916666666666663</v>
      </c>
      <c r="Z48" s="97">
        <f t="shared" si="19"/>
        <v>8.4999999999999982</v>
      </c>
      <c r="AA48" s="33">
        <v>0.33333333333333331</v>
      </c>
      <c r="AB48" s="7"/>
      <c r="AC48" s="7"/>
      <c r="AD48" s="8">
        <v>0.63194444444444442</v>
      </c>
      <c r="AE48" s="99">
        <f t="shared" si="20"/>
        <v>7.1666666666666661</v>
      </c>
    </row>
    <row r="49" spans="1:31" ht="18.75" customHeight="1" x14ac:dyDescent="0.25">
      <c r="A49" s="82" t="s">
        <v>0</v>
      </c>
      <c r="B49" s="33">
        <v>0.33333333333333331</v>
      </c>
      <c r="C49" s="7">
        <v>0.54166666666666663</v>
      </c>
      <c r="D49" s="7">
        <v>0.58333333333333337</v>
      </c>
      <c r="E49" s="8">
        <v>0.72916666666666663</v>
      </c>
      <c r="F49" s="97">
        <f t="shared" si="21"/>
        <v>8.4999999999999982</v>
      </c>
      <c r="G49" s="33">
        <v>0.33333333333333331</v>
      </c>
      <c r="H49" s="7">
        <v>0.54166666666666663</v>
      </c>
      <c r="I49" s="7">
        <v>0.58333333333333337</v>
      </c>
      <c r="J49" s="8">
        <v>0.72916666666666663</v>
      </c>
      <c r="K49" s="97">
        <f t="shared" si="16"/>
        <v>8.4999999999999982</v>
      </c>
      <c r="L49" s="33">
        <v>0.33333333333333331</v>
      </c>
      <c r="M49" s="7">
        <v>0.54166666666666663</v>
      </c>
      <c r="N49" s="7">
        <v>0.58333333333333337</v>
      </c>
      <c r="O49" s="8">
        <v>0.72916666666666663</v>
      </c>
      <c r="P49" s="97">
        <f t="shared" si="17"/>
        <v>8.4999999999999982</v>
      </c>
      <c r="Q49" s="33">
        <v>0.34236111111111112</v>
      </c>
      <c r="R49" s="7">
        <v>0.54166666666666663</v>
      </c>
      <c r="S49" s="7">
        <v>0.58333333333333337</v>
      </c>
      <c r="T49" s="8">
        <v>0.72916666666666663</v>
      </c>
      <c r="U49" s="100">
        <f t="shared" si="18"/>
        <v>8.2833333333333314</v>
      </c>
      <c r="V49" s="33">
        <v>0.3430555555555555</v>
      </c>
      <c r="W49" s="7">
        <v>0.54166666666666663</v>
      </c>
      <c r="X49" s="7">
        <v>0.58333333333333337</v>
      </c>
      <c r="Y49" s="8">
        <v>0.72916666666666663</v>
      </c>
      <c r="Z49" s="100">
        <f t="shared" si="19"/>
        <v>8.2666666666666657</v>
      </c>
      <c r="AA49" s="33">
        <v>0.33333333333333331</v>
      </c>
      <c r="AB49" s="7"/>
      <c r="AC49" s="7"/>
      <c r="AD49" s="8">
        <v>0.5625</v>
      </c>
      <c r="AE49" s="97">
        <f t="shared" si="20"/>
        <v>5.5</v>
      </c>
    </row>
    <row r="50" spans="1:31" ht="18.75" customHeight="1" x14ac:dyDescent="0.25">
      <c r="A50" s="82" t="s">
        <v>21</v>
      </c>
      <c r="B50" s="33">
        <v>0.33333333333333331</v>
      </c>
      <c r="C50" s="7">
        <v>0.54166666666666663</v>
      </c>
      <c r="D50" s="7">
        <v>0.58333333333333337</v>
      </c>
      <c r="E50" s="8">
        <v>0.72916666666666663</v>
      </c>
      <c r="F50" s="97">
        <f t="shared" si="21"/>
        <v>8.4999999999999982</v>
      </c>
      <c r="G50" s="33">
        <v>0.33333333333333331</v>
      </c>
      <c r="H50" s="7">
        <v>0.54166666666666663</v>
      </c>
      <c r="I50" s="7">
        <v>0.58333333333333337</v>
      </c>
      <c r="J50" s="8">
        <v>0.72916666666666663</v>
      </c>
      <c r="K50" s="97">
        <f t="shared" si="16"/>
        <v>8.4999999999999982</v>
      </c>
      <c r="L50" s="33">
        <v>0.33333333333333331</v>
      </c>
      <c r="M50" s="7">
        <v>0.54166666666666663</v>
      </c>
      <c r="N50" s="7">
        <v>0.58333333333333337</v>
      </c>
      <c r="O50" s="8">
        <v>0.72916666666666663</v>
      </c>
      <c r="P50" s="97">
        <f t="shared" si="17"/>
        <v>8.4999999999999982</v>
      </c>
      <c r="Q50" s="33">
        <v>0.33333333333333331</v>
      </c>
      <c r="R50" s="7">
        <v>0.54166666666666663</v>
      </c>
      <c r="S50" s="7">
        <v>0.58333333333333337</v>
      </c>
      <c r="T50" s="8">
        <v>0.72916666666666663</v>
      </c>
      <c r="U50" s="97">
        <f t="shared" si="18"/>
        <v>8.4999999999999982</v>
      </c>
      <c r="V50" s="33">
        <v>0.33333333333333331</v>
      </c>
      <c r="W50" s="7">
        <v>0.54166666666666663</v>
      </c>
      <c r="X50" s="7">
        <v>0.58333333333333337</v>
      </c>
      <c r="Y50" s="8">
        <v>0.72916666666666663</v>
      </c>
      <c r="Z50" s="97">
        <f t="shared" si="19"/>
        <v>8.4999999999999982</v>
      </c>
      <c r="AA50" s="33">
        <v>0.33333333333333331</v>
      </c>
      <c r="AB50" s="7"/>
      <c r="AC50" s="7"/>
      <c r="AD50" s="8">
        <v>0.5625</v>
      </c>
      <c r="AE50" s="97">
        <f t="shared" si="20"/>
        <v>5.5</v>
      </c>
    </row>
    <row r="51" spans="1:31" ht="18.75" customHeight="1" x14ac:dyDescent="0.25">
      <c r="A51" s="82" t="s">
        <v>18</v>
      </c>
      <c r="B51" s="33">
        <v>0.33333333333333331</v>
      </c>
      <c r="C51" s="7">
        <v>0.54166666666666663</v>
      </c>
      <c r="D51" s="7">
        <v>0.58333333333333337</v>
      </c>
      <c r="E51" s="8">
        <v>0.72916666666666663</v>
      </c>
      <c r="F51" s="97">
        <f t="shared" si="21"/>
        <v>8.4999999999999982</v>
      </c>
      <c r="G51" s="33">
        <v>0.33333333333333331</v>
      </c>
      <c r="H51" s="7">
        <v>0.54166666666666663</v>
      </c>
      <c r="I51" s="7">
        <v>0.58333333333333337</v>
      </c>
      <c r="J51" s="8">
        <v>0.72916666666666663</v>
      </c>
      <c r="K51" s="97">
        <f t="shared" si="16"/>
        <v>8.4999999999999982</v>
      </c>
      <c r="L51" s="33">
        <v>0.33333333333333331</v>
      </c>
      <c r="M51" s="7">
        <v>0.54166666666666663</v>
      </c>
      <c r="N51" s="7">
        <v>0.58333333333333337</v>
      </c>
      <c r="O51" s="8">
        <v>0.72916666666666663</v>
      </c>
      <c r="P51" s="97">
        <f t="shared" si="17"/>
        <v>8.4999999999999982</v>
      </c>
      <c r="Q51" s="33">
        <v>0.33333333333333331</v>
      </c>
      <c r="R51" s="7">
        <v>0.54166666666666663</v>
      </c>
      <c r="S51" s="7">
        <v>0.58333333333333337</v>
      </c>
      <c r="T51" s="8">
        <v>0.72916666666666663</v>
      </c>
      <c r="U51" s="97">
        <f t="shared" si="18"/>
        <v>8.4999999999999982</v>
      </c>
      <c r="V51" s="33">
        <v>0.33333333333333331</v>
      </c>
      <c r="W51" s="7">
        <v>0.54166666666666663</v>
      </c>
      <c r="X51" s="7">
        <v>0.58333333333333337</v>
      </c>
      <c r="Y51" s="8">
        <v>0.72916666666666663</v>
      </c>
      <c r="Z51" s="97">
        <f t="shared" si="19"/>
        <v>8.4999999999999982</v>
      </c>
      <c r="AA51" s="33">
        <v>0.33333333333333331</v>
      </c>
      <c r="AB51" s="7"/>
      <c r="AC51" s="7"/>
      <c r="AD51" s="8">
        <v>0.5625</v>
      </c>
      <c r="AE51" s="97">
        <f t="shared" si="20"/>
        <v>5.5</v>
      </c>
    </row>
    <row r="52" spans="1:31" ht="18.75" customHeight="1" x14ac:dyDescent="0.25">
      <c r="A52" s="82" t="s">
        <v>22</v>
      </c>
      <c r="B52" s="33">
        <v>0.33333333333333331</v>
      </c>
      <c r="C52" s="7">
        <v>0.54166666666666663</v>
      </c>
      <c r="D52" s="7">
        <v>0.58333333333333337</v>
      </c>
      <c r="E52" s="8">
        <v>0.72916666666666663</v>
      </c>
      <c r="F52" s="97">
        <f t="shared" si="21"/>
        <v>8.4999999999999982</v>
      </c>
      <c r="G52" s="33">
        <v>0.33333333333333331</v>
      </c>
      <c r="H52" s="7">
        <v>0.54166666666666663</v>
      </c>
      <c r="I52" s="7">
        <v>0.58333333333333337</v>
      </c>
      <c r="J52" s="8">
        <v>0.72916666666666663</v>
      </c>
      <c r="K52" s="97">
        <f t="shared" si="16"/>
        <v>8.4999999999999982</v>
      </c>
      <c r="L52" s="33">
        <v>0.33333333333333331</v>
      </c>
      <c r="M52" s="7">
        <v>0.54166666666666663</v>
      </c>
      <c r="N52" s="7">
        <v>0.58333333333333337</v>
      </c>
      <c r="O52" s="8">
        <v>0.72916666666666663</v>
      </c>
      <c r="P52" s="97">
        <f t="shared" si="17"/>
        <v>8.4999999999999982</v>
      </c>
      <c r="Q52" s="33">
        <v>0.28125</v>
      </c>
      <c r="R52" s="7">
        <v>0.54166666666666663</v>
      </c>
      <c r="S52" s="7">
        <v>0.58333333333333337</v>
      </c>
      <c r="T52" s="8">
        <v>0.67708333333333337</v>
      </c>
      <c r="U52" s="97">
        <f t="shared" si="18"/>
        <v>8.5</v>
      </c>
      <c r="V52" s="33">
        <v>0.33333333333333331</v>
      </c>
      <c r="W52" s="7">
        <v>0.54166666666666663</v>
      </c>
      <c r="X52" s="7">
        <v>0.58333333333333337</v>
      </c>
      <c r="Y52" s="8">
        <v>0.72916666666666663</v>
      </c>
      <c r="Z52" s="97">
        <f t="shared" si="19"/>
        <v>8.4999999999999982</v>
      </c>
      <c r="AA52" s="33">
        <v>0.33333333333333331</v>
      </c>
      <c r="AB52" s="7"/>
      <c r="AC52" s="7"/>
      <c r="AD52" s="8">
        <v>0.5625</v>
      </c>
      <c r="AE52" s="97">
        <f t="shared" si="20"/>
        <v>5.5</v>
      </c>
    </row>
    <row r="53" spans="1:31" ht="18.75" customHeight="1" x14ac:dyDescent="0.25">
      <c r="A53" s="82" t="s">
        <v>2</v>
      </c>
      <c r="B53" s="33">
        <v>0.34722222222222227</v>
      </c>
      <c r="C53" s="7">
        <v>0.54166666666666663</v>
      </c>
      <c r="D53" s="7">
        <v>0.58333333333333337</v>
      </c>
      <c r="E53" s="8">
        <v>0.72916666666666663</v>
      </c>
      <c r="F53" s="100">
        <f t="shared" si="21"/>
        <v>8.1666666666666625</v>
      </c>
      <c r="G53" s="33">
        <v>0.33333333333333331</v>
      </c>
      <c r="H53" s="7">
        <v>0.54166666666666663</v>
      </c>
      <c r="I53" s="7">
        <v>0.58333333333333337</v>
      </c>
      <c r="J53" s="8">
        <v>0.72916666666666663</v>
      </c>
      <c r="K53" s="97">
        <f t="shared" si="16"/>
        <v>8.4999999999999982</v>
      </c>
      <c r="L53" s="33">
        <v>0.33333333333333331</v>
      </c>
      <c r="M53" s="7">
        <v>0.54166666666666663</v>
      </c>
      <c r="N53" s="7">
        <v>0.58333333333333337</v>
      </c>
      <c r="O53" s="8">
        <v>0.72916666666666663</v>
      </c>
      <c r="P53" s="97">
        <f t="shared" si="17"/>
        <v>8.4999999999999982</v>
      </c>
      <c r="Q53" s="33">
        <v>0.33333333333333331</v>
      </c>
      <c r="R53" s="7">
        <v>0.54166666666666663</v>
      </c>
      <c r="S53" s="7">
        <v>0.58333333333333337</v>
      </c>
      <c r="T53" s="8">
        <v>0.72916666666666663</v>
      </c>
      <c r="U53" s="97">
        <f t="shared" si="18"/>
        <v>8.4999999999999982</v>
      </c>
      <c r="V53" s="33">
        <v>0.33333333333333331</v>
      </c>
      <c r="W53" s="7">
        <v>0.54166666666666663</v>
      </c>
      <c r="X53" s="7">
        <v>0.58333333333333337</v>
      </c>
      <c r="Y53" s="8">
        <v>0.72916666666666663</v>
      </c>
      <c r="Z53" s="97">
        <f t="shared" si="19"/>
        <v>8.4999999999999982</v>
      </c>
      <c r="AA53" s="33">
        <v>0.33333333333333331</v>
      </c>
      <c r="AB53" s="7"/>
      <c r="AC53" s="7"/>
      <c r="AD53" s="8">
        <v>0.5625</v>
      </c>
      <c r="AE53" s="97">
        <f t="shared" si="20"/>
        <v>5.5</v>
      </c>
    </row>
    <row r="54" spans="1:31" ht="18.75" customHeight="1" x14ac:dyDescent="0.25">
      <c r="A54" s="82" t="s">
        <v>11</v>
      </c>
      <c r="B54" s="33">
        <v>0.28541666666666665</v>
      </c>
      <c r="C54" s="7">
        <v>0.54166666666666663</v>
      </c>
      <c r="D54" s="7">
        <v>0.58333333333333337</v>
      </c>
      <c r="E54" s="8">
        <v>0.68125000000000002</v>
      </c>
      <c r="F54" s="97">
        <f t="shared" si="21"/>
        <v>8.5</v>
      </c>
      <c r="G54" s="33">
        <v>0.33333333333333331</v>
      </c>
      <c r="H54" s="7">
        <v>0.54166666666666663</v>
      </c>
      <c r="I54" s="7">
        <v>0.58333333333333337</v>
      </c>
      <c r="J54" s="8">
        <v>0.72916666666666663</v>
      </c>
      <c r="K54" s="97">
        <f t="shared" si="16"/>
        <v>8.4999999999999982</v>
      </c>
      <c r="L54" s="33">
        <v>0.33333333333333331</v>
      </c>
      <c r="M54" s="7">
        <v>0.54166666666666663</v>
      </c>
      <c r="N54" s="7">
        <v>0.58333333333333337</v>
      </c>
      <c r="O54" s="8">
        <v>0.72916666666666663</v>
      </c>
      <c r="P54" s="97">
        <f t="shared" si="17"/>
        <v>8.4999999999999982</v>
      </c>
      <c r="Q54" s="33">
        <v>0.34583333333333338</v>
      </c>
      <c r="R54" s="7">
        <v>0.54166666666666663</v>
      </c>
      <c r="S54" s="7">
        <v>0.58333333333333337</v>
      </c>
      <c r="T54" s="8">
        <v>0.77986111111111101</v>
      </c>
      <c r="U54" s="99">
        <f t="shared" si="18"/>
        <v>9.4166666666666607</v>
      </c>
      <c r="V54" s="33">
        <v>0.33333333333333331</v>
      </c>
      <c r="W54" s="7">
        <v>0.54166666666666663</v>
      </c>
      <c r="X54" s="7">
        <v>0.58333333333333337</v>
      </c>
      <c r="Y54" s="8">
        <v>0.72916666666666663</v>
      </c>
      <c r="Z54" s="97">
        <f t="shared" si="19"/>
        <v>8.4999999999999982</v>
      </c>
      <c r="AA54" s="33">
        <v>0.33333333333333331</v>
      </c>
      <c r="AB54" s="7"/>
      <c r="AC54" s="7"/>
      <c r="AD54" s="8">
        <v>0.5625</v>
      </c>
      <c r="AE54" s="97">
        <f t="shared" si="20"/>
        <v>5.5</v>
      </c>
    </row>
    <row r="55" spans="1:31" ht="18.75" customHeight="1" x14ac:dyDescent="0.25">
      <c r="A55" s="82" t="s">
        <v>16</v>
      </c>
      <c r="B55" s="33">
        <v>0.33333333333333331</v>
      </c>
      <c r="C55" s="7">
        <v>0.54166666666666663</v>
      </c>
      <c r="D55" s="7">
        <v>0.58333333333333337</v>
      </c>
      <c r="E55" s="8">
        <v>0.72916666666666663</v>
      </c>
      <c r="F55" s="97">
        <f t="shared" si="21"/>
        <v>8.4999999999999982</v>
      </c>
      <c r="G55" s="33">
        <v>0.33333333333333331</v>
      </c>
      <c r="H55" s="7">
        <v>0.54166666666666663</v>
      </c>
      <c r="I55" s="7">
        <v>0.58333333333333337</v>
      </c>
      <c r="J55" s="8">
        <v>0.72916666666666663</v>
      </c>
      <c r="K55" s="97">
        <f t="shared" si="16"/>
        <v>8.4999999999999982</v>
      </c>
      <c r="L55" s="33">
        <v>0.31666666666666665</v>
      </c>
      <c r="M55" s="7">
        <v>0.54166666666666663</v>
      </c>
      <c r="N55" s="7">
        <v>0.58333333333333337</v>
      </c>
      <c r="O55" s="8">
        <v>0.72916666666666663</v>
      </c>
      <c r="P55" s="99">
        <f t="shared" si="17"/>
        <v>8.8999999999999986</v>
      </c>
      <c r="Q55" s="33">
        <v>0.33333333333333331</v>
      </c>
      <c r="R55" s="7">
        <v>0.54166666666666663</v>
      </c>
      <c r="S55" s="7">
        <v>0.58333333333333337</v>
      </c>
      <c r="T55" s="8">
        <v>0.72916666666666663</v>
      </c>
      <c r="U55" s="97">
        <f t="shared" si="18"/>
        <v>8.4999999999999982</v>
      </c>
      <c r="V55" s="33">
        <v>0.33333333333333331</v>
      </c>
      <c r="W55" s="7">
        <v>0.54166666666666663</v>
      </c>
      <c r="X55" s="7">
        <v>0.58333333333333337</v>
      </c>
      <c r="Y55" s="8">
        <v>0.72916666666666663</v>
      </c>
      <c r="Z55" s="97">
        <f t="shared" si="19"/>
        <v>8.4999999999999982</v>
      </c>
      <c r="AA55" s="33">
        <v>0.33333333333333331</v>
      </c>
      <c r="AB55" s="7"/>
      <c r="AC55" s="7"/>
      <c r="AD55" s="8">
        <v>0.5625</v>
      </c>
      <c r="AE55" s="97">
        <f t="shared" si="20"/>
        <v>5.5</v>
      </c>
    </row>
    <row r="56" spans="1:31" ht="18.75" customHeight="1" x14ac:dyDescent="0.25">
      <c r="A56" s="82" t="s">
        <v>23</v>
      </c>
      <c r="B56" s="33">
        <v>0.3444444444444445</v>
      </c>
      <c r="C56" s="7">
        <v>0.54166666666666663</v>
      </c>
      <c r="D56" s="7">
        <v>0.58333333333333337</v>
      </c>
      <c r="E56" s="8">
        <v>0.72916666666666663</v>
      </c>
      <c r="F56" s="100">
        <f t="shared" si="21"/>
        <v>8.233333333333329</v>
      </c>
      <c r="G56" s="33">
        <v>0.33333333333333331</v>
      </c>
      <c r="H56" s="7">
        <v>0.54166666666666663</v>
      </c>
      <c r="I56" s="7">
        <v>0.58333333333333337</v>
      </c>
      <c r="J56" s="8">
        <v>0.72916666666666663</v>
      </c>
      <c r="K56" s="97">
        <f t="shared" si="16"/>
        <v>8.4999999999999982</v>
      </c>
      <c r="L56" s="33">
        <v>0.33333333333333331</v>
      </c>
      <c r="M56" s="7">
        <v>0.54166666666666663</v>
      </c>
      <c r="N56" s="7">
        <v>0.58333333333333337</v>
      </c>
      <c r="O56" s="8">
        <v>0.72916666666666663</v>
      </c>
      <c r="P56" s="97">
        <f t="shared" si="17"/>
        <v>8.4999999999999982</v>
      </c>
      <c r="Q56" s="33">
        <v>0.33333333333333331</v>
      </c>
      <c r="R56" s="7">
        <v>0.54166666666666663</v>
      </c>
      <c r="S56" s="7">
        <v>0.58333333333333337</v>
      </c>
      <c r="T56" s="8">
        <v>0.72916666666666663</v>
      </c>
      <c r="U56" s="97">
        <f t="shared" si="18"/>
        <v>8.4999999999999982</v>
      </c>
      <c r="V56" s="33">
        <v>0.33333333333333331</v>
      </c>
      <c r="W56" s="7">
        <v>0.54166666666666663</v>
      </c>
      <c r="X56" s="7">
        <v>0.58333333333333337</v>
      </c>
      <c r="Y56" s="8">
        <v>0.72916666666666663</v>
      </c>
      <c r="Z56" s="97">
        <f t="shared" si="19"/>
        <v>8.4999999999999982</v>
      </c>
      <c r="AA56" s="33">
        <v>0.35416666666666669</v>
      </c>
      <c r="AB56" s="7"/>
      <c r="AC56" s="7"/>
      <c r="AD56" s="8">
        <v>0.5625</v>
      </c>
      <c r="AE56" s="100">
        <f t="shared" si="20"/>
        <v>5</v>
      </c>
    </row>
    <row r="57" spans="1:31" ht="18.75" customHeight="1" x14ac:dyDescent="0.25">
      <c r="A57" s="82" t="s">
        <v>24</v>
      </c>
      <c r="B57" s="33">
        <v>0.33333333333333331</v>
      </c>
      <c r="C57" s="7">
        <v>0.54166666666666663</v>
      </c>
      <c r="D57" s="7">
        <v>0.58333333333333337</v>
      </c>
      <c r="E57" s="8">
        <v>0.72916666666666663</v>
      </c>
      <c r="F57" s="97">
        <f t="shared" si="21"/>
        <v>8.4999999999999982</v>
      </c>
      <c r="G57" s="33">
        <v>0.33333333333333331</v>
      </c>
      <c r="H57" s="7">
        <v>0.54166666666666663</v>
      </c>
      <c r="I57" s="7">
        <v>0.58333333333333337</v>
      </c>
      <c r="J57" s="8">
        <v>0.72916666666666663</v>
      </c>
      <c r="K57" s="97">
        <f t="shared" si="16"/>
        <v>8.4999999999999982</v>
      </c>
      <c r="L57" s="33">
        <v>0.33333333333333331</v>
      </c>
      <c r="M57" s="7">
        <v>0.54166666666666663</v>
      </c>
      <c r="N57" s="7">
        <v>0.58333333333333337</v>
      </c>
      <c r="O57" s="8">
        <v>0.72916666666666663</v>
      </c>
      <c r="P57" s="97">
        <f t="shared" si="17"/>
        <v>8.4999999999999982</v>
      </c>
      <c r="Q57" s="33">
        <v>0.33333333333333331</v>
      </c>
      <c r="R57" s="7">
        <v>0.54166666666666663</v>
      </c>
      <c r="S57" s="7">
        <v>0.58333333333333337</v>
      </c>
      <c r="T57" s="8">
        <v>0.72916666666666663</v>
      </c>
      <c r="U57" s="97">
        <f t="shared" si="18"/>
        <v>8.4999999999999982</v>
      </c>
      <c r="V57" s="33">
        <v>0.33333333333333331</v>
      </c>
      <c r="W57" s="7">
        <v>0.54166666666666663</v>
      </c>
      <c r="X57" s="7">
        <v>0.58333333333333337</v>
      </c>
      <c r="Y57" s="8">
        <v>0.72916666666666663</v>
      </c>
      <c r="Z57" s="97">
        <f t="shared" si="19"/>
        <v>8.4999999999999982</v>
      </c>
      <c r="AA57" s="33">
        <v>0.33333333333333331</v>
      </c>
      <c r="AB57" s="7"/>
      <c r="AC57" s="7"/>
      <c r="AD57" s="8">
        <v>0.5625</v>
      </c>
      <c r="AE57" s="97">
        <f t="shared" si="20"/>
        <v>5.5</v>
      </c>
    </row>
    <row r="58" spans="1:31" ht="18.75" customHeight="1" x14ac:dyDescent="0.25">
      <c r="A58" s="82" t="s">
        <v>25</v>
      </c>
      <c r="B58" s="33">
        <v>0.3444444444444445</v>
      </c>
      <c r="C58" s="7">
        <v>0.54166666666666663</v>
      </c>
      <c r="D58" s="7">
        <v>0.58333333333333337</v>
      </c>
      <c r="E58" s="8">
        <v>0.72916666666666663</v>
      </c>
      <c r="F58" s="100">
        <f t="shared" si="21"/>
        <v>8.233333333333329</v>
      </c>
      <c r="G58" s="33">
        <v>0.34097222222222223</v>
      </c>
      <c r="H58" s="7">
        <v>0.54166666666666663</v>
      </c>
      <c r="I58" s="7">
        <v>0.58333333333333337</v>
      </c>
      <c r="J58" s="8">
        <v>0.72916666666666663</v>
      </c>
      <c r="K58" s="100">
        <f t="shared" si="16"/>
        <v>8.3166666666666629</v>
      </c>
      <c r="L58" s="33">
        <v>0.3444444444444445</v>
      </c>
      <c r="M58" s="7">
        <v>0.54166666666666663</v>
      </c>
      <c r="N58" s="7">
        <v>0.58333333333333337</v>
      </c>
      <c r="O58" s="8">
        <v>0.72916666666666663</v>
      </c>
      <c r="P58" s="100">
        <f t="shared" si="17"/>
        <v>8.233333333333329</v>
      </c>
      <c r="Q58" s="33">
        <v>0.33333333333333331</v>
      </c>
      <c r="R58" s="7">
        <v>0.54166666666666663</v>
      </c>
      <c r="S58" s="7">
        <v>0.58333333333333337</v>
      </c>
      <c r="T58" s="8">
        <v>0.72916666666666663</v>
      </c>
      <c r="U58" s="97">
        <f t="shared" si="18"/>
        <v>8.4999999999999982</v>
      </c>
      <c r="V58" s="33">
        <v>0.35069444444444442</v>
      </c>
      <c r="W58" s="7">
        <v>0.54166666666666663</v>
      </c>
      <c r="X58" s="7">
        <v>0.58333333333333337</v>
      </c>
      <c r="Y58" s="8">
        <v>0.72916666666666663</v>
      </c>
      <c r="Z58" s="100">
        <f t="shared" si="19"/>
        <v>8.0833333333333321</v>
      </c>
      <c r="AA58" s="33">
        <v>0.33333333333333331</v>
      </c>
      <c r="AB58" s="7"/>
      <c r="AC58" s="7"/>
      <c r="AD58" s="8">
        <v>0.5625</v>
      </c>
      <c r="AE58" s="97">
        <f t="shared" si="20"/>
        <v>5.5</v>
      </c>
    </row>
    <row r="59" spans="1:31" ht="18.75" customHeight="1" x14ac:dyDescent="0.25">
      <c r="A59" s="82" t="s">
        <v>19</v>
      </c>
      <c r="B59" s="33">
        <v>0.33333333333333331</v>
      </c>
      <c r="C59" s="7">
        <v>0.54166666666666663</v>
      </c>
      <c r="D59" s="7">
        <v>0.58333333333333337</v>
      </c>
      <c r="E59" s="8">
        <v>0.72916666666666663</v>
      </c>
      <c r="F59" s="97">
        <f t="shared" si="21"/>
        <v>8.4999999999999982</v>
      </c>
      <c r="G59" s="33">
        <v>0.33333333333333331</v>
      </c>
      <c r="H59" s="7">
        <v>0.54166666666666663</v>
      </c>
      <c r="I59" s="7">
        <v>0.58333333333333337</v>
      </c>
      <c r="J59" s="8">
        <v>0.72916666666666663</v>
      </c>
      <c r="K59" s="97">
        <f t="shared" si="16"/>
        <v>8.4999999999999982</v>
      </c>
      <c r="L59" s="33">
        <v>0.33333333333333331</v>
      </c>
      <c r="M59" s="7">
        <v>0.54166666666666663</v>
      </c>
      <c r="N59" s="7">
        <v>0.58333333333333337</v>
      </c>
      <c r="O59" s="8">
        <v>0.76111111111111107</v>
      </c>
      <c r="P59" s="129">
        <f t="shared" si="17"/>
        <v>9.2666666666666639</v>
      </c>
      <c r="Q59" s="33">
        <v>0.33333333333333331</v>
      </c>
      <c r="R59" s="7">
        <v>0.54166666666666663</v>
      </c>
      <c r="S59" s="7">
        <v>0.58333333333333337</v>
      </c>
      <c r="T59" s="8">
        <v>0.72916666666666663</v>
      </c>
      <c r="U59" s="97">
        <f t="shared" si="18"/>
        <v>8.4999999999999982</v>
      </c>
      <c r="V59" s="33">
        <v>0.33333333333333331</v>
      </c>
      <c r="W59" s="7">
        <v>0.54166666666666663</v>
      </c>
      <c r="X59" s="7">
        <v>0.58333333333333337</v>
      </c>
      <c r="Y59" s="8">
        <v>0.72916666666666663</v>
      </c>
      <c r="Z59" s="97">
        <f t="shared" si="19"/>
        <v>8.4999999999999982</v>
      </c>
      <c r="AA59" s="33">
        <v>0.34513888888888888</v>
      </c>
      <c r="AB59" s="7"/>
      <c r="AC59" s="7"/>
      <c r="AD59" s="8">
        <v>0.5625</v>
      </c>
      <c r="AE59" s="100">
        <f t="shared" si="20"/>
        <v>5.2166666666666668</v>
      </c>
    </row>
    <row r="60" spans="1:31" ht="18.75" customHeight="1" x14ac:dyDescent="0.25">
      <c r="A60" s="82" t="s">
        <v>26</v>
      </c>
      <c r="B60" s="33">
        <v>0.33333333333333331</v>
      </c>
      <c r="C60" s="7">
        <v>0.54166666666666663</v>
      </c>
      <c r="D60" s="7">
        <v>0.58333333333333337</v>
      </c>
      <c r="E60" s="8">
        <v>0.72916666666666663</v>
      </c>
      <c r="F60" s="97">
        <f t="shared" si="21"/>
        <v>8.4999999999999982</v>
      </c>
      <c r="G60" s="33">
        <v>0.33333333333333331</v>
      </c>
      <c r="H60" s="7">
        <v>0.54166666666666663</v>
      </c>
      <c r="I60" s="7">
        <v>0.58333333333333337</v>
      </c>
      <c r="J60" s="8">
        <v>0.72916666666666663</v>
      </c>
      <c r="K60" s="97">
        <f t="shared" si="16"/>
        <v>8.4999999999999982</v>
      </c>
      <c r="L60" s="33">
        <v>0.33333333333333331</v>
      </c>
      <c r="M60" s="7">
        <v>0.54166666666666663</v>
      </c>
      <c r="N60" s="7">
        <v>0.58333333333333337</v>
      </c>
      <c r="O60" s="8">
        <v>0.72916666666666663</v>
      </c>
      <c r="P60" s="97">
        <f t="shared" si="17"/>
        <v>8.4999999999999982</v>
      </c>
      <c r="Q60" s="33">
        <v>0.33333333333333331</v>
      </c>
      <c r="R60" s="7">
        <v>0.54166666666666663</v>
      </c>
      <c r="S60" s="7">
        <v>0.58333333333333337</v>
      </c>
      <c r="T60" s="8">
        <v>0.72916666666666663</v>
      </c>
      <c r="U60" s="97">
        <f t="shared" si="18"/>
        <v>8.4999999999999982</v>
      </c>
      <c r="V60" s="33">
        <v>0.33333333333333331</v>
      </c>
      <c r="W60" s="7">
        <v>0.54166666666666663</v>
      </c>
      <c r="X60" s="7">
        <v>0.58333333333333337</v>
      </c>
      <c r="Y60" s="8">
        <v>0.72916666666666663</v>
      </c>
      <c r="Z60" s="97">
        <f t="shared" si="19"/>
        <v>8.4999999999999982</v>
      </c>
      <c r="AA60" s="33">
        <v>0.33333333333333331</v>
      </c>
      <c r="AB60" s="7"/>
      <c r="AC60" s="7"/>
      <c r="AD60" s="8">
        <v>0.5625</v>
      </c>
      <c r="AE60" s="97">
        <f t="shared" si="20"/>
        <v>5.5</v>
      </c>
    </row>
    <row r="61" spans="1:31" ht="18.75" customHeight="1" x14ac:dyDescent="0.25">
      <c r="A61" s="82" t="s">
        <v>27</v>
      </c>
      <c r="B61" s="33">
        <v>0.33333333333333331</v>
      </c>
      <c r="C61" s="7">
        <v>0.54166666666666663</v>
      </c>
      <c r="D61" s="7">
        <v>0.58333333333333337</v>
      </c>
      <c r="E61" s="8">
        <v>0.72916666666666663</v>
      </c>
      <c r="F61" s="97">
        <f t="shared" si="21"/>
        <v>8.4999999999999982</v>
      </c>
      <c r="G61" s="33">
        <v>0.33333333333333331</v>
      </c>
      <c r="H61" s="7">
        <v>0.54166666666666663</v>
      </c>
      <c r="I61" s="7">
        <v>0.58333333333333337</v>
      </c>
      <c r="J61" s="8">
        <v>0.72916666666666663</v>
      </c>
      <c r="K61" s="97">
        <f t="shared" si="16"/>
        <v>8.4999999999999982</v>
      </c>
      <c r="L61" s="33">
        <v>0.33333333333333331</v>
      </c>
      <c r="M61" s="7">
        <v>0.54166666666666663</v>
      </c>
      <c r="N61" s="7">
        <v>0.58333333333333337</v>
      </c>
      <c r="O61" s="8">
        <v>0.72916666666666663</v>
      </c>
      <c r="P61" s="97">
        <f t="shared" si="17"/>
        <v>8.4999999999999982</v>
      </c>
      <c r="Q61" s="33">
        <v>0.33333333333333331</v>
      </c>
      <c r="R61" s="7">
        <v>0.54166666666666663</v>
      </c>
      <c r="S61" s="7">
        <v>0.58333333333333337</v>
      </c>
      <c r="T61" s="8">
        <v>0.72916666666666663</v>
      </c>
      <c r="U61" s="97">
        <f t="shared" si="18"/>
        <v>8.4999999999999982</v>
      </c>
      <c r="V61" s="33">
        <v>0.33333333333333331</v>
      </c>
      <c r="W61" s="7">
        <v>0.54166666666666663</v>
      </c>
      <c r="X61" s="7">
        <v>0.58333333333333337</v>
      </c>
      <c r="Y61" s="8">
        <v>0.72916666666666663</v>
      </c>
      <c r="Z61" s="97">
        <f t="shared" si="19"/>
        <v>8.4999999999999982</v>
      </c>
      <c r="AA61" s="33">
        <v>0.33333333333333331</v>
      </c>
      <c r="AB61" s="7"/>
      <c r="AC61" s="7"/>
      <c r="AD61" s="8">
        <v>0.5625</v>
      </c>
      <c r="AE61" s="97">
        <f t="shared" si="20"/>
        <v>5.5</v>
      </c>
    </row>
    <row r="62" spans="1:31" ht="18.75" customHeight="1" x14ac:dyDescent="0.25">
      <c r="A62" s="82" t="s">
        <v>28</v>
      </c>
      <c r="B62" s="33">
        <v>0.33333333333333331</v>
      </c>
      <c r="C62" s="7">
        <v>0.54166666666666663</v>
      </c>
      <c r="D62" s="7">
        <v>0.58333333333333337</v>
      </c>
      <c r="E62" s="8">
        <v>0.72916666666666663</v>
      </c>
      <c r="F62" s="97">
        <f t="shared" si="21"/>
        <v>8.4999999999999982</v>
      </c>
      <c r="G62" s="33">
        <v>0.33333333333333331</v>
      </c>
      <c r="H62" s="7">
        <v>0.54166666666666663</v>
      </c>
      <c r="I62" s="7">
        <v>0.58333333333333337</v>
      </c>
      <c r="J62" s="8">
        <v>0.72916666666666663</v>
      </c>
      <c r="K62" s="97">
        <f t="shared" si="16"/>
        <v>8.4999999999999982</v>
      </c>
      <c r="L62" s="33">
        <v>0.33333333333333331</v>
      </c>
      <c r="M62" s="7">
        <v>0.54166666666666663</v>
      </c>
      <c r="N62" s="7">
        <v>0.58333333333333337</v>
      </c>
      <c r="O62" s="8">
        <v>0.7597222222222223</v>
      </c>
      <c r="P62" s="99">
        <f t="shared" si="17"/>
        <v>9.2333333333333343</v>
      </c>
      <c r="Q62" s="33">
        <v>0.33333333333333331</v>
      </c>
      <c r="R62" s="7">
        <v>0.54166666666666663</v>
      </c>
      <c r="S62" s="7">
        <v>0.58333333333333337</v>
      </c>
      <c r="T62" s="8">
        <v>0.72916666666666663</v>
      </c>
      <c r="U62" s="97">
        <f t="shared" si="18"/>
        <v>8.4999999999999982</v>
      </c>
      <c r="V62" s="33">
        <v>0.33333333333333331</v>
      </c>
      <c r="W62" s="7">
        <v>0.54166666666666663</v>
      </c>
      <c r="X62" s="7">
        <v>0.58333333333333337</v>
      </c>
      <c r="Y62" s="8">
        <v>0.72916666666666663</v>
      </c>
      <c r="Z62" s="97">
        <f t="shared" si="19"/>
        <v>8.4999999999999982</v>
      </c>
      <c r="AA62" s="33">
        <v>0.33333333333333331</v>
      </c>
      <c r="AB62" s="7"/>
      <c r="AC62" s="7"/>
      <c r="AD62" s="8">
        <v>0.5625</v>
      </c>
      <c r="AE62" s="97">
        <f t="shared" si="20"/>
        <v>5.5</v>
      </c>
    </row>
    <row r="63" spans="1:31" ht="18.75" customHeight="1" x14ac:dyDescent="0.25">
      <c r="A63" s="82" t="s">
        <v>12</v>
      </c>
      <c r="B63" s="191" t="s">
        <v>141</v>
      </c>
      <c r="C63" s="192"/>
      <c r="D63" s="192"/>
      <c r="E63" s="192"/>
      <c r="F63" s="193"/>
      <c r="G63" s="191" t="s">
        <v>141</v>
      </c>
      <c r="H63" s="192"/>
      <c r="I63" s="192"/>
      <c r="J63" s="192"/>
      <c r="K63" s="193"/>
      <c r="L63" s="33">
        <v>0.33333333333333331</v>
      </c>
      <c r="M63" s="7">
        <v>0.54166666666666663</v>
      </c>
      <c r="N63" s="7">
        <v>0.58333333333333337</v>
      </c>
      <c r="O63" s="8">
        <v>0.72916666666666663</v>
      </c>
      <c r="P63" s="97">
        <f t="shared" si="17"/>
        <v>8.4999999999999982</v>
      </c>
      <c r="Q63" s="33">
        <v>0.33333333333333331</v>
      </c>
      <c r="R63" s="7">
        <v>0.54166666666666663</v>
      </c>
      <c r="S63" s="7">
        <v>0.58333333333333337</v>
      </c>
      <c r="T63" s="8">
        <v>0.72916666666666663</v>
      </c>
      <c r="U63" s="97">
        <f t="shared" ref="U63" si="22">((T63-Q63)-(S63-R63))*24</f>
        <v>8.4999999999999982</v>
      </c>
      <c r="V63" s="33">
        <v>0.33333333333333331</v>
      </c>
      <c r="W63" s="7">
        <v>0.54166666666666663</v>
      </c>
      <c r="X63" s="7">
        <v>0.58333333333333337</v>
      </c>
      <c r="Y63" s="8">
        <v>0.72916666666666663</v>
      </c>
      <c r="Z63" s="97">
        <f t="shared" si="19"/>
        <v>8.4999999999999982</v>
      </c>
      <c r="AA63" s="33">
        <v>0.33333333333333331</v>
      </c>
      <c r="AB63" s="7"/>
      <c r="AC63" s="7"/>
      <c r="AD63" s="8">
        <v>0.5625</v>
      </c>
      <c r="AE63" s="97">
        <f t="shared" si="20"/>
        <v>5.5</v>
      </c>
    </row>
    <row r="65" spans="1:31" ht="15.75" thickBot="1" x14ac:dyDescent="0.3"/>
    <row r="66" spans="1:31" ht="27.75" thickTop="1" thickBot="1" x14ac:dyDescent="0.45">
      <c r="A66" s="189" t="s">
        <v>20</v>
      </c>
      <c r="B66" s="177" t="s">
        <v>142</v>
      </c>
      <c r="C66" s="172"/>
      <c r="D66" s="172"/>
      <c r="E66" s="172"/>
      <c r="F66" s="178"/>
      <c r="G66" s="175" t="s">
        <v>143</v>
      </c>
      <c r="H66" s="175"/>
      <c r="I66" s="175"/>
      <c r="J66" s="175"/>
      <c r="K66" s="175"/>
      <c r="L66" s="179" t="s">
        <v>144</v>
      </c>
      <c r="M66" s="180"/>
      <c r="N66" s="180"/>
      <c r="O66" s="180"/>
      <c r="P66" s="181"/>
      <c r="Q66" s="179" t="s">
        <v>145</v>
      </c>
      <c r="R66" s="180"/>
      <c r="S66" s="180"/>
      <c r="T66" s="180"/>
      <c r="U66" s="181"/>
      <c r="V66" s="179" t="s">
        <v>146</v>
      </c>
      <c r="W66" s="180"/>
      <c r="X66" s="180"/>
      <c r="Y66" s="180"/>
      <c r="Z66" s="181"/>
      <c r="AA66" s="177" t="s">
        <v>147</v>
      </c>
      <c r="AB66" s="172"/>
      <c r="AC66" s="172"/>
      <c r="AD66" s="172"/>
      <c r="AE66" s="178"/>
    </row>
    <row r="67" spans="1:31" ht="30.75" thickBot="1" x14ac:dyDescent="0.3">
      <c r="A67" s="190"/>
      <c r="B67" s="86" t="s">
        <v>3</v>
      </c>
      <c r="C67" s="86" t="s">
        <v>4</v>
      </c>
      <c r="D67" s="86" t="s">
        <v>5</v>
      </c>
      <c r="E67" s="86" t="s">
        <v>6</v>
      </c>
      <c r="F67" s="87" t="s">
        <v>7</v>
      </c>
      <c r="G67" s="124" t="s">
        <v>65</v>
      </c>
      <c r="H67" s="78" t="s">
        <v>4</v>
      </c>
      <c r="I67" s="78" t="s">
        <v>5</v>
      </c>
      <c r="J67" s="78" t="s">
        <v>6</v>
      </c>
      <c r="K67" s="85" t="s">
        <v>7</v>
      </c>
      <c r="L67" s="105" t="s">
        <v>3</v>
      </c>
      <c r="M67" s="105" t="s">
        <v>4</v>
      </c>
      <c r="N67" s="105" t="s">
        <v>5</v>
      </c>
      <c r="O67" s="105" t="s">
        <v>6</v>
      </c>
      <c r="P67" s="106" t="s">
        <v>7</v>
      </c>
      <c r="Q67" s="105" t="s">
        <v>3</v>
      </c>
      <c r="R67" s="105" t="s">
        <v>4</v>
      </c>
      <c r="S67" s="105" t="s">
        <v>5</v>
      </c>
      <c r="T67" s="105" t="s">
        <v>6</v>
      </c>
      <c r="U67" s="106" t="s">
        <v>7</v>
      </c>
      <c r="V67" s="105" t="s">
        <v>3</v>
      </c>
      <c r="W67" s="105" t="s">
        <v>4</v>
      </c>
      <c r="X67" s="105" t="s">
        <v>5</v>
      </c>
      <c r="Y67" s="105" t="s">
        <v>6</v>
      </c>
      <c r="Z67" s="106" t="s">
        <v>7</v>
      </c>
      <c r="AA67" s="86" t="s">
        <v>3</v>
      </c>
      <c r="AB67" s="86" t="s">
        <v>4</v>
      </c>
      <c r="AC67" s="86" t="s">
        <v>5</v>
      </c>
      <c r="AD67" s="86" t="s">
        <v>6</v>
      </c>
      <c r="AE67" s="87" t="s">
        <v>7</v>
      </c>
    </row>
    <row r="68" spans="1:31" ht="18.75" customHeight="1" thickTop="1" x14ac:dyDescent="0.25">
      <c r="A68" s="82" t="s">
        <v>13</v>
      </c>
      <c r="B68" s="33">
        <v>0.33333333333333331</v>
      </c>
      <c r="C68" s="7">
        <v>0.54166666666666663</v>
      </c>
      <c r="D68" s="7">
        <v>0.58333333333333337</v>
      </c>
      <c r="E68" s="8">
        <v>0.72916666666666663</v>
      </c>
      <c r="F68" s="97">
        <f t="shared" ref="F68" si="23">((E68-B68)-(D68-C68))*24</f>
        <v>8.4999999999999982</v>
      </c>
      <c r="G68" s="33">
        <v>0.33333333333333331</v>
      </c>
      <c r="H68" s="7">
        <v>0.54166666666666663</v>
      </c>
      <c r="I68" s="7">
        <v>0.58333333333333337</v>
      </c>
      <c r="J68" s="8">
        <v>0.72916666666666663</v>
      </c>
      <c r="K68" s="97">
        <f t="shared" ref="K68:K84" si="24">((J68-G68)-(I68-H68))*24</f>
        <v>8.4999999999999982</v>
      </c>
      <c r="L68" s="33">
        <v>0.33333333333333331</v>
      </c>
      <c r="M68" s="7">
        <v>0.54166666666666663</v>
      </c>
      <c r="N68" s="7">
        <v>0.58333333333333337</v>
      </c>
      <c r="O68" s="8">
        <v>0.72916666666666663</v>
      </c>
      <c r="P68" s="97">
        <f t="shared" ref="P68:P84" si="25">((O68-L68)-(N68-M68))*24</f>
        <v>8.4999999999999982</v>
      </c>
      <c r="Q68" s="102">
        <v>0.33333333333333331</v>
      </c>
      <c r="R68" s="12">
        <v>0.54166666666666663</v>
      </c>
      <c r="S68" s="12">
        <v>0.58333333333333337</v>
      </c>
      <c r="T68" s="8">
        <v>0.72916666666666663</v>
      </c>
      <c r="U68" s="104">
        <f t="shared" ref="U68:U84" si="26">((T68-Q68)-(S68-R68))*24</f>
        <v>8.4999999999999982</v>
      </c>
      <c r="V68" s="33">
        <v>0.33333333333333331</v>
      </c>
      <c r="W68" s="7">
        <v>0.54166666666666663</v>
      </c>
      <c r="X68" s="7">
        <v>0.58333333333333337</v>
      </c>
      <c r="Y68" s="8">
        <v>0.72916666666666663</v>
      </c>
      <c r="Z68" s="97">
        <f t="shared" ref="Z68:Z84" si="27">((Y68-V68)-(X68-W68))*24</f>
        <v>8.4999999999999982</v>
      </c>
      <c r="AA68" s="33">
        <v>0.33333333333333331</v>
      </c>
      <c r="AB68" s="7"/>
      <c r="AC68" s="7"/>
      <c r="AD68" s="8">
        <v>0.5625</v>
      </c>
      <c r="AE68" s="97">
        <f t="shared" ref="AE68:AE84" si="28">((AD68-AA68)-(AC68-AB68))*24</f>
        <v>5.5</v>
      </c>
    </row>
    <row r="69" spans="1:31" ht="18.75" customHeight="1" x14ac:dyDescent="0.25">
      <c r="A69" s="82" t="s">
        <v>17</v>
      </c>
      <c r="B69" s="33">
        <v>0.33333333333333331</v>
      </c>
      <c r="C69" s="7">
        <v>0.54166666666666663</v>
      </c>
      <c r="D69" s="7">
        <v>0.58333333333333337</v>
      </c>
      <c r="E69" s="8">
        <v>0.72916666666666663</v>
      </c>
      <c r="F69" s="97">
        <f t="shared" ref="F69:F84" si="29">((E69-B69)-(D69-C69))*24</f>
        <v>8.4999999999999982</v>
      </c>
      <c r="G69" s="33">
        <v>0.33333333333333331</v>
      </c>
      <c r="H69" s="7">
        <v>0.54166666666666663</v>
      </c>
      <c r="I69" s="7">
        <v>0.58333333333333337</v>
      </c>
      <c r="J69" s="8">
        <v>0.72916666666666663</v>
      </c>
      <c r="K69" s="97">
        <f t="shared" si="24"/>
        <v>8.4999999999999982</v>
      </c>
      <c r="L69" s="33">
        <v>0.33333333333333331</v>
      </c>
      <c r="M69" s="7">
        <v>0.54166666666666663</v>
      </c>
      <c r="N69" s="7">
        <v>0.58333333333333337</v>
      </c>
      <c r="O69" s="8">
        <v>0.72916666666666663</v>
      </c>
      <c r="P69" s="97">
        <f t="shared" si="25"/>
        <v>8.4999999999999982</v>
      </c>
      <c r="Q69" s="33">
        <v>0.34722222222222227</v>
      </c>
      <c r="R69" s="7">
        <v>0.54166666666666663</v>
      </c>
      <c r="S69" s="7">
        <v>0.58333333333333337</v>
      </c>
      <c r="T69" s="8">
        <v>0.72916666666666663</v>
      </c>
      <c r="U69" s="100">
        <f t="shared" si="26"/>
        <v>8.1666666666666625</v>
      </c>
      <c r="V69" s="33">
        <v>0.33333333333333331</v>
      </c>
      <c r="W69" s="7">
        <v>0.54166666666666663</v>
      </c>
      <c r="X69" s="7">
        <v>0.58333333333333337</v>
      </c>
      <c r="Y69" s="8">
        <v>0.72916666666666663</v>
      </c>
      <c r="Z69" s="97">
        <f t="shared" si="27"/>
        <v>8.4999999999999982</v>
      </c>
      <c r="AA69" s="33">
        <v>0.33333333333333331</v>
      </c>
      <c r="AB69" s="7"/>
      <c r="AC69" s="7"/>
      <c r="AD69" s="8">
        <v>0.5625</v>
      </c>
      <c r="AE69" s="97">
        <f t="shared" si="28"/>
        <v>5.5</v>
      </c>
    </row>
    <row r="70" spans="1:31" ht="18.75" customHeight="1" x14ac:dyDescent="0.25">
      <c r="A70" s="82" t="s">
        <v>0</v>
      </c>
      <c r="B70" s="33">
        <v>0.33333333333333331</v>
      </c>
      <c r="C70" s="7">
        <v>0.54166666666666663</v>
      </c>
      <c r="D70" s="7">
        <v>0.58333333333333337</v>
      </c>
      <c r="E70" s="8">
        <v>0.72916666666666663</v>
      </c>
      <c r="F70" s="97">
        <f t="shared" si="29"/>
        <v>8.4999999999999982</v>
      </c>
      <c r="G70" s="33">
        <v>0.33333333333333331</v>
      </c>
      <c r="H70" s="7">
        <v>0.54166666666666663</v>
      </c>
      <c r="I70" s="7">
        <v>0.58333333333333337</v>
      </c>
      <c r="J70" s="8">
        <v>0.72916666666666663</v>
      </c>
      <c r="K70" s="97">
        <f t="shared" si="24"/>
        <v>8.4999999999999982</v>
      </c>
      <c r="L70" s="33">
        <v>0.32291666666666669</v>
      </c>
      <c r="M70" s="7">
        <v>0.54166666666666663</v>
      </c>
      <c r="N70" s="7">
        <v>0.58333333333333337</v>
      </c>
      <c r="O70" s="8">
        <v>0.65625</v>
      </c>
      <c r="P70" s="97">
        <f t="shared" si="25"/>
        <v>6.9999999999999982</v>
      </c>
      <c r="Q70" s="33">
        <v>0.34097222222222223</v>
      </c>
      <c r="R70" s="7">
        <v>0.54166666666666663</v>
      </c>
      <c r="S70" s="7">
        <v>0.58333333333333337</v>
      </c>
      <c r="T70" s="8">
        <v>0.72916666666666663</v>
      </c>
      <c r="U70" s="100">
        <f t="shared" si="26"/>
        <v>8.3166666666666629</v>
      </c>
      <c r="V70" s="33">
        <v>0.33333333333333331</v>
      </c>
      <c r="W70" s="7">
        <v>0.54166666666666663</v>
      </c>
      <c r="X70" s="7">
        <v>0.58333333333333337</v>
      </c>
      <c r="Y70" s="8">
        <v>0.72916666666666663</v>
      </c>
      <c r="Z70" s="97">
        <f t="shared" si="27"/>
        <v>8.4999999999999982</v>
      </c>
      <c r="AA70" s="33">
        <v>0.33333333333333331</v>
      </c>
      <c r="AB70" s="7"/>
      <c r="AC70" s="7"/>
      <c r="AD70" s="8">
        <v>0.5625</v>
      </c>
      <c r="AE70" s="97">
        <f t="shared" si="28"/>
        <v>5.5</v>
      </c>
    </row>
    <row r="71" spans="1:31" ht="18.75" customHeight="1" x14ac:dyDescent="0.25">
      <c r="A71" s="82" t="s">
        <v>21</v>
      </c>
      <c r="B71" s="33">
        <v>0.33333333333333331</v>
      </c>
      <c r="C71" s="7">
        <v>0.54166666666666663</v>
      </c>
      <c r="D71" s="7">
        <v>0.58333333333333337</v>
      </c>
      <c r="E71" s="8">
        <v>0.72916666666666663</v>
      </c>
      <c r="F71" s="97">
        <f t="shared" si="29"/>
        <v>8.4999999999999982</v>
      </c>
      <c r="G71" s="33">
        <v>0.33333333333333331</v>
      </c>
      <c r="H71" s="7">
        <v>0.54166666666666663</v>
      </c>
      <c r="I71" s="7">
        <v>0.58333333333333337</v>
      </c>
      <c r="J71" s="8">
        <v>0.76666666666666661</v>
      </c>
      <c r="K71" s="99">
        <f t="shared" si="24"/>
        <v>9.3999999999999968</v>
      </c>
      <c r="L71" s="33">
        <v>0.33333333333333331</v>
      </c>
      <c r="M71" s="7">
        <v>0.54166666666666663</v>
      </c>
      <c r="N71" s="7">
        <v>0.58333333333333337</v>
      </c>
      <c r="O71" s="8">
        <v>0.72916666666666663</v>
      </c>
      <c r="P71" s="97">
        <f t="shared" si="25"/>
        <v>8.4999999999999982</v>
      </c>
      <c r="Q71" s="33">
        <v>0.33333333333333331</v>
      </c>
      <c r="R71" s="7">
        <v>0.54166666666666663</v>
      </c>
      <c r="S71" s="7">
        <v>0.58333333333333337</v>
      </c>
      <c r="T71" s="8">
        <v>0.72916666666666663</v>
      </c>
      <c r="U71" s="97">
        <f t="shared" si="26"/>
        <v>8.4999999999999982</v>
      </c>
      <c r="V71" s="33">
        <v>0.33333333333333331</v>
      </c>
      <c r="W71" s="7">
        <v>0.54166666666666663</v>
      </c>
      <c r="X71" s="7">
        <v>0.58333333333333337</v>
      </c>
      <c r="Y71" s="8">
        <v>0.72916666666666663</v>
      </c>
      <c r="Z71" s="97">
        <f t="shared" si="27"/>
        <v>8.4999999999999982</v>
      </c>
      <c r="AA71" s="33">
        <v>0.33333333333333331</v>
      </c>
      <c r="AB71" s="7"/>
      <c r="AC71" s="7"/>
      <c r="AD71" s="8">
        <v>0.5625</v>
      </c>
      <c r="AE71" s="97">
        <f t="shared" si="28"/>
        <v>5.5</v>
      </c>
    </row>
    <row r="72" spans="1:31" ht="18.75" customHeight="1" x14ac:dyDescent="0.25">
      <c r="A72" s="82" t="s">
        <v>18</v>
      </c>
      <c r="B72" s="33">
        <v>0.33333333333333331</v>
      </c>
      <c r="C72" s="7">
        <v>0.54166666666666663</v>
      </c>
      <c r="D72" s="7">
        <v>0.58333333333333337</v>
      </c>
      <c r="E72" s="8">
        <v>0.72916666666666663</v>
      </c>
      <c r="F72" s="97">
        <f t="shared" si="29"/>
        <v>8.4999999999999982</v>
      </c>
      <c r="G72" s="33">
        <v>0.33333333333333331</v>
      </c>
      <c r="H72" s="7">
        <v>0.54166666666666663</v>
      </c>
      <c r="I72" s="7">
        <v>0.58333333333333337</v>
      </c>
      <c r="J72" s="8">
        <v>0.72916666666666663</v>
      </c>
      <c r="K72" s="97">
        <f t="shared" si="24"/>
        <v>8.4999999999999982</v>
      </c>
      <c r="L72" s="33">
        <v>0.33333333333333331</v>
      </c>
      <c r="M72" s="7">
        <v>0.54166666666666663</v>
      </c>
      <c r="N72" s="7">
        <v>0.58333333333333337</v>
      </c>
      <c r="O72" s="8">
        <v>0.72916666666666663</v>
      </c>
      <c r="P72" s="97">
        <f t="shared" si="25"/>
        <v>8.4999999999999982</v>
      </c>
      <c r="Q72" s="33">
        <v>0.33333333333333331</v>
      </c>
      <c r="R72" s="7">
        <v>0.54166666666666663</v>
      </c>
      <c r="S72" s="7">
        <v>0.58333333333333337</v>
      </c>
      <c r="T72" s="8">
        <v>0.72916666666666663</v>
      </c>
      <c r="U72" s="97">
        <f t="shared" si="26"/>
        <v>8.4999999999999982</v>
      </c>
      <c r="V72" s="33">
        <v>0.33333333333333331</v>
      </c>
      <c r="W72" s="7">
        <v>0.54166666666666663</v>
      </c>
      <c r="X72" s="7">
        <v>0.58333333333333337</v>
      </c>
      <c r="Y72" s="8">
        <v>0.72916666666666663</v>
      </c>
      <c r="Z72" s="97">
        <f t="shared" si="27"/>
        <v>8.4999999999999982</v>
      </c>
      <c r="AA72" s="33">
        <v>0.33333333333333331</v>
      </c>
      <c r="AB72" s="7"/>
      <c r="AC72" s="7"/>
      <c r="AD72" s="8">
        <v>0.5625</v>
      </c>
      <c r="AE72" s="97">
        <f t="shared" si="28"/>
        <v>5.5</v>
      </c>
    </row>
    <row r="73" spans="1:31" ht="18.75" customHeight="1" x14ac:dyDescent="0.25">
      <c r="A73" s="82" t="s">
        <v>22</v>
      </c>
      <c r="B73" s="33">
        <v>0.33333333333333331</v>
      </c>
      <c r="C73" s="7">
        <v>0.54166666666666663</v>
      </c>
      <c r="D73" s="7">
        <v>0.58333333333333337</v>
      </c>
      <c r="E73" s="8">
        <v>0.72916666666666663</v>
      </c>
      <c r="F73" s="97">
        <f t="shared" si="29"/>
        <v>8.4999999999999982</v>
      </c>
      <c r="G73" s="33">
        <v>0.33333333333333331</v>
      </c>
      <c r="H73" s="7">
        <v>0.54166666666666663</v>
      </c>
      <c r="I73" s="7">
        <v>0.58333333333333337</v>
      </c>
      <c r="J73" s="8">
        <v>0.72916666666666663</v>
      </c>
      <c r="K73" s="97">
        <f t="shared" si="24"/>
        <v>8.4999999999999982</v>
      </c>
      <c r="L73" s="33">
        <v>0.33333333333333331</v>
      </c>
      <c r="M73" s="7"/>
      <c r="N73" s="7"/>
      <c r="O73" s="8">
        <v>0.6875</v>
      </c>
      <c r="P73" s="97">
        <f t="shared" si="25"/>
        <v>8.5</v>
      </c>
      <c r="Q73" s="33">
        <v>0.31944444444444448</v>
      </c>
      <c r="R73" s="7">
        <v>0.54166666666666663</v>
      </c>
      <c r="S73" s="7">
        <v>0.58333333333333337</v>
      </c>
      <c r="T73" s="8">
        <v>0.75347222222222221</v>
      </c>
      <c r="U73" s="99">
        <f t="shared" si="26"/>
        <v>9.4166666666666643</v>
      </c>
      <c r="V73" s="33">
        <v>0.33333333333333331</v>
      </c>
      <c r="W73" s="7">
        <v>0.54166666666666663</v>
      </c>
      <c r="X73" s="7">
        <v>0.58333333333333337</v>
      </c>
      <c r="Y73" s="8">
        <v>0.72916666666666663</v>
      </c>
      <c r="Z73" s="97">
        <f t="shared" si="27"/>
        <v>8.4999999999999982</v>
      </c>
      <c r="AA73" s="33">
        <v>0.34097222222222223</v>
      </c>
      <c r="AB73" s="7"/>
      <c r="AC73" s="7"/>
      <c r="AD73" s="8">
        <v>0.5625</v>
      </c>
      <c r="AE73" s="100">
        <f t="shared" si="28"/>
        <v>5.3166666666666664</v>
      </c>
    </row>
    <row r="74" spans="1:31" ht="18.75" customHeight="1" x14ac:dyDescent="0.25">
      <c r="A74" s="82" t="s">
        <v>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29"/>
        <v>8.3166666666666629</v>
      </c>
      <c r="G74" s="33">
        <v>0.33333333333333331</v>
      </c>
      <c r="H74" s="7">
        <v>0.54166666666666663</v>
      </c>
      <c r="I74" s="7">
        <v>0.58333333333333337</v>
      </c>
      <c r="J74" s="8">
        <v>0.72916666666666663</v>
      </c>
      <c r="K74" s="97">
        <f t="shared" si="24"/>
        <v>8.4999999999999982</v>
      </c>
      <c r="L74" s="33">
        <v>0.33333333333333331</v>
      </c>
      <c r="M74" s="7">
        <v>0.54166666666666663</v>
      </c>
      <c r="N74" s="7">
        <v>0.58333333333333337</v>
      </c>
      <c r="O74" s="8">
        <v>0.72916666666666663</v>
      </c>
      <c r="P74" s="97">
        <f t="shared" si="25"/>
        <v>8.4999999999999982</v>
      </c>
      <c r="Q74" s="33">
        <v>0.33333333333333331</v>
      </c>
      <c r="R74" s="7">
        <v>0.54166666666666663</v>
      </c>
      <c r="S74" s="7">
        <v>0.58333333333333337</v>
      </c>
      <c r="T74" s="8">
        <v>0.72916666666666663</v>
      </c>
      <c r="U74" s="97">
        <f t="shared" si="26"/>
        <v>8.4999999999999982</v>
      </c>
      <c r="V74" s="33">
        <v>0.33333333333333331</v>
      </c>
      <c r="W74" s="7">
        <v>0.54166666666666663</v>
      </c>
      <c r="X74" s="7">
        <v>0.58333333333333337</v>
      </c>
      <c r="Y74" s="8">
        <v>0.72916666666666663</v>
      </c>
      <c r="Z74" s="97">
        <f t="shared" si="27"/>
        <v>8.4999999999999982</v>
      </c>
      <c r="AA74" s="33">
        <v>0.33333333333333331</v>
      </c>
      <c r="AB74" s="7"/>
      <c r="AC74" s="7"/>
      <c r="AD74" s="8">
        <v>0.5625</v>
      </c>
      <c r="AE74" s="97">
        <f t="shared" si="28"/>
        <v>5.5</v>
      </c>
    </row>
    <row r="75" spans="1:31" ht="18.75" customHeight="1" x14ac:dyDescent="0.25">
      <c r="A75" s="82" t="s">
        <v>11</v>
      </c>
      <c r="B75" s="33">
        <v>0.33333333333333331</v>
      </c>
      <c r="C75" s="7">
        <v>0.54166666666666663</v>
      </c>
      <c r="D75" s="7">
        <v>0.58333333333333337</v>
      </c>
      <c r="E75" s="8">
        <v>0.72916666666666663</v>
      </c>
      <c r="F75" s="97">
        <f t="shared" si="29"/>
        <v>8.4999999999999982</v>
      </c>
      <c r="G75" s="33">
        <v>0.33333333333333331</v>
      </c>
      <c r="H75" s="7">
        <v>0.54166666666666663</v>
      </c>
      <c r="I75" s="7">
        <v>0.58333333333333337</v>
      </c>
      <c r="J75" s="8">
        <v>0.72916666666666663</v>
      </c>
      <c r="K75" s="97">
        <f t="shared" si="24"/>
        <v>8.4999999999999982</v>
      </c>
      <c r="L75" s="33">
        <v>0.33333333333333331</v>
      </c>
      <c r="M75" s="7">
        <v>0.54166666666666663</v>
      </c>
      <c r="N75" s="7">
        <v>0.58333333333333337</v>
      </c>
      <c r="O75" s="8">
        <v>0.75138888888888899</v>
      </c>
      <c r="P75" s="99">
        <f t="shared" si="25"/>
        <v>9.033333333333335</v>
      </c>
      <c r="Q75" s="33">
        <v>0.33333333333333331</v>
      </c>
      <c r="R75" s="7">
        <v>0.54166666666666663</v>
      </c>
      <c r="S75" s="7">
        <v>0.58333333333333337</v>
      </c>
      <c r="T75" s="8">
        <v>0.72916666666666663</v>
      </c>
      <c r="U75" s="97">
        <f t="shared" si="26"/>
        <v>8.4999999999999982</v>
      </c>
      <c r="V75" s="138" t="s">
        <v>52</v>
      </c>
      <c r="W75" s="138"/>
      <c r="X75" s="138"/>
      <c r="Y75" s="138"/>
      <c r="Z75" s="138"/>
      <c r="AA75" s="33">
        <v>0.3430555555555555</v>
      </c>
      <c r="AB75" s="7"/>
      <c r="AC75" s="7"/>
      <c r="AD75" s="8">
        <v>0.58333333333333337</v>
      </c>
      <c r="AE75" s="97">
        <f t="shared" si="28"/>
        <v>5.7666666666666693</v>
      </c>
    </row>
    <row r="76" spans="1:31" ht="18.75" customHeight="1" x14ac:dyDescent="0.25">
      <c r="A76" s="82" t="s">
        <v>16</v>
      </c>
      <c r="B76" s="33">
        <v>0.33333333333333331</v>
      </c>
      <c r="C76" s="7">
        <v>0.54166666666666663</v>
      </c>
      <c r="D76" s="7">
        <v>0.58333333333333337</v>
      </c>
      <c r="E76" s="8">
        <v>0.72916666666666663</v>
      </c>
      <c r="F76" s="97">
        <f t="shared" si="29"/>
        <v>8.4999999999999982</v>
      </c>
      <c r="G76" s="33">
        <v>0.33333333333333331</v>
      </c>
      <c r="H76" s="7">
        <v>0.54166666666666663</v>
      </c>
      <c r="I76" s="7">
        <v>0.58333333333333337</v>
      </c>
      <c r="J76" s="8">
        <v>0.75416666666666676</v>
      </c>
      <c r="K76" s="99">
        <f t="shared" si="24"/>
        <v>9.1000000000000014</v>
      </c>
      <c r="L76" s="33">
        <v>0.33333333333333331</v>
      </c>
      <c r="M76" s="7">
        <v>0.54166666666666663</v>
      </c>
      <c r="N76" s="7">
        <v>0.58333333333333337</v>
      </c>
      <c r="O76" s="8">
        <v>0.72916666666666663</v>
      </c>
      <c r="P76" s="97">
        <f t="shared" si="25"/>
        <v>8.4999999999999982</v>
      </c>
      <c r="Q76" s="33">
        <v>0.3125</v>
      </c>
      <c r="R76" s="7">
        <v>0.54166666666666663</v>
      </c>
      <c r="S76" s="7">
        <v>0.58333333333333337</v>
      </c>
      <c r="T76" s="8">
        <v>0.70833333333333337</v>
      </c>
      <c r="U76" s="97">
        <f t="shared" si="26"/>
        <v>8.5</v>
      </c>
      <c r="V76" s="33">
        <v>0.33333333333333331</v>
      </c>
      <c r="W76" s="7">
        <v>0.54166666666666663</v>
      </c>
      <c r="X76" s="7">
        <v>0.58333333333333337</v>
      </c>
      <c r="Y76" s="8">
        <v>0.72916666666666663</v>
      </c>
      <c r="Z76" s="97">
        <f t="shared" si="27"/>
        <v>8.4999999999999982</v>
      </c>
      <c r="AA76" s="33">
        <v>0.33333333333333331</v>
      </c>
      <c r="AB76" s="7"/>
      <c r="AC76" s="7"/>
      <c r="AD76" s="8">
        <v>0.5625</v>
      </c>
      <c r="AE76" s="97">
        <f t="shared" si="28"/>
        <v>5.5</v>
      </c>
    </row>
    <row r="77" spans="1:31" ht="18.75" customHeight="1" x14ac:dyDescent="0.25">
      <c r="A77" s="82" t="s">
        <v>23</v>
      </c>
      <c r="B77" s="138" t="s">
        <v>52</v>
      </c>
      <c r="C77" s="138"/>
      <c r="D77" s="138"/>
      <c r="E77" s="138"/>
      <c r="F77" s="138"/>
      <c r="G77" s="33">
        <v>0.33333333333333331</v>
      </c>
      <c r="H77" s="7">
        <v>0.54166666666666663</v>
      </c>
      <c r="I77" s="7">
        <v>0.58333333333333337</v>
      </c>
      <c r="J77" s="8">
        <v>0.72916666666666663</v>
      </c>
      <c r="K77" s="97">
        <f t="shared" si="24"/>
        <v>8.4999999999999982</v>
      </c>
      <c r="L77" s="33">
        <v>0.33333333333333331</v>
      </c>
      <c r="M77" s="7">
        <v>0.54166666666666663</v>
      </c>
      <c r="N77" s="7">
        <v>0.58333333333333337</v>
      </c>
      <c r="O77" s="8">
        <v>0.72916666666666663</v>
      </c>
      <c r="P77" s="97">
        <f t="shared" si="25"/>
        <v>8.4999999999999982</v>
      </c>
      <c r="Q77" s="33">
        <v>0.33333333333333331</v>
      </c>
      <c r="R77" s="7">
        <v>0.54166666666666663</v>
      </c>
      <c r="S77" s="7">
        <v>0.58333333333333337</v>
      </c>
      <c r="T77" s="8">
        <v>0.72916666666666663</v>
      </c>
      <c r="U77" s="97">
        <f t="shared" si="26"/>
        <v>8.4999999999999982</v>
      </c>
      <c r="V77" s="33">
        <v>0.33333333333333331</v>
      </c>
      <c r="W77" s="7">
        <v>0.54166666666666663</v>
      </c>
      <c r="X77" s="7">
        <v>0.58333333333333337</v>
      </c>
      <c r="Y77" s="8">
        <v>0.72916666666666663</v>
      </c>
      <c r="Z77" s="97">
        <f t="shared" si="27"/>
        <v>8.4999999999999982</v>
      </c>
      <c r="AA77" s="33">
        <v>0.33333333333333331</v>
      </c>
      <c r="AB77" s="7"/>
      <c r="AC77" s="7"/>
      <c r="AD77" s="8">
        <v>0.5625</v>
      </c>
      <c r="AE77" s="97">
        <f t="shared" si="28"/>
        <v>5.5</v>
      </c>
    </row>
    <row r="78" spans="1:31" ht="18.75" customHeight="1" x14ac:dyDescent="0.25">
      <c r="A78" s="82" t="s">
        <v>24</v>
      </c>
      <c r="B78" s="33">
        <v>0.33333333333333331</v>
      </c>
      <c r="C78" s="7"/>
      <c r="D78" s="7"/>
      <c r="E78" s="8">
        <v>0.45833333333333331</v>
      </c>
      <c r="F78" s="100">
        <f t="shared" si="29"/>
        <v>3</v>
      </c>
      <c r="G78" s="138" t="s">
        <v>148</v>
      </c>
      <c r="H78" s="138"/>
      <c r="I78" s="138"/>
      <c r="J78" s="138"/>
      <c r="K78" s="138"/>
      <c r="L78" s="138" t="s">
        <v>148</v>
      </c>
      <c r="M78" s="138"/>
      <c r="N78" s="138"/>
      <c r="O78" s="138"/>
      <c r="P78" s="138"/>
      <c r="Q78" s="138" t="s">
        <v>148</v>
      </c>
      <c r="R78" s="138"/>
      <c r="S78" s="138"/>
      <c r="T78" s="138"/>
      <c r="U78" s="138"/>
      <c r="V78" s="138" t="s">
        <v>148</v>
      </c>
      <c r="W78" s="138"/>
      <c r="X78" s="138"/>
      <c r="Y78" s="138"/>
      <c r="Z78" s="138"/>
      <c r="AA78" s="138" t="s">
        <v>148</v>
      </c>
      <c r="AB78" s="138"/>
      <c r="AC78" s="138"/>
      <c r="AD78" s="138"/>
      <c r="AE78" s="138"/>
    </row>
    <row r="79" spans="1:31" ht="18.75" customHeight="1" x14ac:dyDescent="0.25">
      <c r="A79" s="82" t="s">
        <v>25</v>
      </c>
      <c r="B79" s="33">
        <v>0.34166666666666662</v>
      </c>
      <c r="C79" s="7">
        <v>0.54166666666666663</v>
      </c>
      <c r="D79" s="7">
        <v>0.58333333333333337</v>
      </c>
      <c r="E79" s="8">
        <v>0.72916666666666663</v>
      </c>
      <c r="F79" s="97">
        <f t="shared" si="29"/>
        <v>8.2999999999999989</v>
      </c>
      <c r="G79" s="33">
        <v>0.33333333333333331</v>
      </c>
      <c r="H79" s="7">
        <v>0.54166666666666663</v>
      </c>
      <c r="I79" s="7">
        <v>0.58333333333333337</v>
      </c>
      <c r="J79" s="8">
        <v>0.72916666666666663</v>
      </c>
      <c r="K79" s="97">
        <f t="shared" si="24"/>
        <v>8.4999999999999982</v>
      </c>
      <c r="L79" s="33">
        <v>0.33333333333333331</v>
      </c>
      <c r="M79" s="7">
        <v>0.54166666666666663</v>
      </c>
      <c r="N79" s="7">
        <v>0.58333333333333337</v>
      </c>
      <c r="O79" s="8">
        <v>0.72916666666666663</v>
      </c>
      <c r="P79" s="97">
        <f t="shared" si="25"/>
        <v>8.4999999999999982</v>
      </c>
      <c r="Q79" s="33">
        <v>0.34097222222222223</v>
      </c>
      <c r="R79" s="7">
        <v>0.54166666666666663</v>
      </c>
      <c r="S79" s="7">
        <v>0.58333333333333337</v>
      </c>
      <c r="T79" s="8">
        <v>0.72916666666666663</v>
      </c>
      <c r="U79" s="100">
        <f t="shared" si="26"/>
        <v>8.3166666666666629</v>
      </c>
      <c r="V79" s="33">
        <v>0.34236111111111112</v>
      </c>
      <c r="W79" s="7">
        <v>0.54166666666666663</v>
      </c>
      <c r="X79" s="7">
        <v>0.58333333333333337</v>
      </c>
      <c r="Y79" s="8">
        <v>0.72916666666666663</v>
      </c>
      <c r="Z79" s="100">
        <f t="shared" si="27"/>
        <v>8.2833333333333314</v>
      </c>
      <c r="AA79" s="33">
        <v>0.34166666666666662</v>
      </c>
      <c r="AB79" s="7"/>
      <c r="AC79" s="7"/>
      <c r="AD79" s="8">
        <v>0.5625</v>
      </c>
      <c r="AE79" s="100">
        <f t="shared" si="28"/>
        <v>5.3000000000000007</v>
      </c>
    </row>
    <row r="80" spans="1:31" ht="18.75" customHeight="1" x14ac:dyDescent="0.25">
      <c r="A80" s="82" t="s">
        <v>19</v>
      </c>
      <c r="B80" s="33">
        <v>0.33333333333333331</v>
      </c>
      <c r="C80" s="7">
        <v>0.54166666666666663</v>
      </c>
      <c r="D80" s="7">
        <v>0.58333333333333337</v>
      </c>
      <c r="E80" s="8">
        <v>0.72916666666666663</v>
      </c>
      <c r="F80" s="97">
        <f t="shared" si="29"/>
        <v>8.4999999999999982</v>
      </c>
      <c r="G80" s="33">
        <v>0.33333333333333331</v>
      </c>
      <c r="H80" s="7">
        <v>0.54166666666666663</v>
      </c>
      <c r="I80" s="7">
        <v>0.58333333333333337</v>
      </c>
      <c r="J80" s="8">
        <v>0.72916666666666663</v>
      </c>
      <c r="K80" s="97">
        <f t="shared" si="24"/>
        <v>8.4999999999999982</v>
      </c>
      <c r="L80" s="33">
        <v>0.33333333333333331</v>
      </c>
      <c r="M80" s="7">
        <v>0.54166666666666663</v>
      </c>
      <c r="N80" s="7">
        <v>0.58333333333333337</v>
      </c>
      <c r="O80" s="8">
        <v>0.72916666666666663</v>
      </c>
      <c r="P80" s="97">
        <f t="shared" si="25"/>
        <v>8.4999999999999982</v>
      </c>
      <c r="Q80" s="33">
        <v>0.33333333333333331</v>
      </c>
      <c r="R80" s="7">
        <v>0.54166666666666663</v>
      </c>
      <c r="S80" s="7">
        <v>0.58333333333333337</v>
      </c>
      <c r="T80" s="8">
        <v>0.72916666666666663</v>
      </c>
      <c r="U80" s="97">
        <f t="shared" si="26"/>
        <v>8.4999999999999982</v>
      </c>
      <c r="V80" s="33">
        <v>0.33333333333333331</v>
      </c>
      <c r="W80" s="7">
        <v>0.54166666666666663</v>
      </c>
      <c r="X80" s="7">
        <v>0.58333333333333337</v>
      </c>
      <c r="Y80" s="8">
        <v>0.72916666666666663</v>
      </c>
      <c r="Z80" s="97">
        <f t="shared" si="27"/>
        <v>8.4999999999999982</v>
      </c>
      <c r="AA80" s="33">
        <v>0.33333333333333331</v>
      </c>
      <c r="AB80" s="7"/>
      <c r="AC80" s="7"/>
      <c r="AD80" s="8">
        <v>0.5625</v>
      </c>
      <c r="AE80" s="97">
        <f t="shared" si="28"/>
        <v>5.5</v>
      </c>
    </row>
    <row r="81" spans="1:31" ht="18.75" customHeight="1" x14ac:dyDescent="0.25">
      <c r="A81" s="82" t="s">
        <v>26</v>
      </c>
      <c r="B81" s="33">
        <v>0.33333333333333331</v>
      </c>
      <c r="C81" s="7">
        <v>0.54166666666666663</v>
      </c>
      <c r="D81" s="7">
        <v>0.58333333333333337</v>
      </c>
      <c r="E81" s="8">
        <v>0.72916666666666663</v>
      </c>
      <c r="F81" s="97">
        <f t="shared" si="29"/>
        <v>8.4999999999999982</v>
      </c>
      <c r="G81" s="33">
        <v>0.33333333333333331</v>
      </c>
      <c r="H81" s="7">
        <v>0.54166666666666663</v>
      </c>
      <c r="I81" s="7">
        <v>0.58333333333333337</v>
      </c>
      <c r="J81" s="8">
        <v>0.72916666666666663</v>
      </c>
      <c r="K81" s="97">
        <f t="shared" si="24"/>
        <v>8.4999999999999982</v>
      </c>
      <c r="L81" s="33">
        <v>0.33333333333333331</v>
      </c>
      <c r="M81" s="7">
        <v>0.54166666666666663</v>
      </c>
      <c r="N81" s="7">
        <v>0.58333333333333337</v>
      </c>
      <c r="O81" s="8">
        <v>0.72916666666666663</v>
      </c>
      <c r="P81" s="97">
        <f t="shared" si="25"/>
        <v>8.4999999999999982</v>
      </c>
      <c r="Q81" s="33">
        <v>0.33333333333333331</v>
      </c>
      <c r="R81" s="7">
        <v>0.54166666666666663</v>
      </c>
      <c r="S81" s="7">
        <v>0.58333333333333337</v>
      </c>
      <c r="T81" s="8">
        <v>0.72916666666666663</v>
      </c>
      <c r="U81" s="97">
        <f t="shared" si="26"/>
        <v>8.4999999999999982</v>
      </c>
      <c r="V81" s="33">
        <v>0.3125</v>
      </c>
      <c r="W81" s="7">
        <v>0.54166666666666663</v>
      </c>
      <c r="X81" s="7">
        <v>0.58333333333333337</v>
      </c>
      <c r="Y81" s="8">
        <v>0.72916666666666663</v>
      </c>
      <c r="Z81" s="99">
        <f t="shared" si="27"/>
        <v>8.9999999999999964</v>
      </c>
      <c r="AA81" s="33">
        <v>0.33333333333333331</v>
      </c>
      <c r="AB81" s="7"/>
      <c r="AC81" s="7"/>
      <c r="AD81" s="8">
        <v>0.63680555555555551</v>
      </c>
      <c r="AE81" s="99">
        <f t="shared" si="28"/>
        <v>7.2833333333333332</v>
      </c>
    </row>
    <row r="82" spans="1:31" ht="18.75" customHeight="1" x14ac:dyDescent="0.25">
      <c r="A82" s="82" t="s">
        <v>27</v>
      </c>
      <c r="B82" s="33">
        <v>0.34097222222222223</v>
      </c>
      <c r="C82" s="7">
        <v>0.54166666666666663</v>
      </c>
      <c r="D82" s="7">
        <v>0.58333333333333337</v>
      </c>
      <c r="E82" s="8">
        <v>0.72916666666666663</v>
      </c>
      <c r="F82" s="100">
        <f t="shared" si="29"/>
        <v>8.3166666666666629</v>
      </c>
      <c r="G82" s="33">
        <v>0.34513888888888888</v>
      </c>
      <c r="H82" s="7">
        <v>0.54166666666666663</v>
      </c>
      <c r="I82" s="7">
        <v>0.58333333333333337</v>
      </c>
      <c r="J82" s="8">
        <v>0.72916666666666663</v>
      </c>
      <c r="K82" s="100">
        <f t="shared" si="24"/>
        <v>8.216666666666665</v>
      </c>
      <c r="L82" s="188" t="s">
        <v>39</v>
      </c>
      <c r="M82" s="188"/>
      <c r="N82" s="188"/>
      <c r="O82" s="188"/>
      <c r="P82" s="188"/>
      <c r="Q82" s="33">
        <v>0.34097222222222223</v>
      </c>
      <c r="R82" s="7">
        <v>0.54166666666666663</v>
      </c>
      <c r="S82" s="7">
        <v>0.58333333333333337</v>
      </c>
      <c r="T82" s="8">
        <v>0.72916666666666663</v>
      </c>
      <c r="U82" s="100">
        <f t="shared" si="26"/>
        <v>8.3166666666666629</v>
      </c>
      <c r="V82" s="33">
        <v>0.34236111111111112</v>
      </c>
      <c r="W82" s="7">
        <v>0.54166666666666663</v>
      </c>
      <c r="X82" s="7">
        <v>0.58333333333333337</v>
      </c>
      <c r="Y82" s="8">
        <v>0.72916666666666663</v>
      </c>
      <c r="Z82" s="100">
        <f t="shared" si="27"/>
        <v>8.2833333333333314</v>
      </c>
      <c r="AA82" s="33">
        <v>0.33333333333333331</v>
      </c>
      <c r="AB82" s="7"/>
      <c r="AC82" s="7"/>
      <c r="AD82" s="8">
        <v>0.5625</v>
      </c>
      <c r="AE82" s="97">
        <f t="shared" si="28"/>
        <v>5.5</v>
      </c>
    </row>
    <row r="83" spans="1:31" ht="18.75" customHeight="1" x14ac:dyDescent="0.25">
      <c r="A83" s="82" t="s">
        <v>28</v>
      </c>
      <c r="B83" s="33">
        <v>0.33333333333333331</v>
      </c>
      <c r="C83" s="7">
        <v>0.54166666666666663</v>
      </c>
      <c r="D83" s="7">
        <v>0.58333333333333337</v>
      </c>
      <c r="E83" s="8">
        <v>0.72916666666666663</v>
      </c>
      <c r="F83" s="97">
        <f t="shared" si="29"/>
        <v>8.4999999999999982</v>
      </c>
      <c r="G83" s="33">
        <v>0.33333333333333331</v>
      </c>
      <c r="H83" s="7">
        <v>0.54166666666666663</v>
      </c>
      <c r="I83" s="7">
        <v>0.58333333333333337</v>
      </c>
      <c r="J83" s="8">
        <v>0.72916666666666663</v>
      </c>
      <c r="K83" s="97">
        <f t="shared" si="24"/>
        <v>8.4999999999999982</v>
      </c>
      <c r="L83" s="33">
        <v>0.33333333333333331</v>
      </c>
      <c r="M83" s="7">
        <v>0.54166666666666663</v>
      </c>
      <c r="N83" s="7">
        <v>0.58333333333333337</v>
      </c>
      <c r="O83" s="8">
        <v>0.72916666666666663</v>
      </c>
      <c r="P83" s="97">
        <f t="shared" si="25"/>
        <v>8.4999999999999982</v>
      </c>
      <c r="Q83" s="33">
        <v>0.33333333333333331</v>
      </c>
      <c r="R83" s="7">
        <v>0.54166666666666663</v>
      </c>
      <c r="S83" s="7">
        <v>0.58333333333333337</v>
      </c>
      <c r="T83" s="8">
        <v>0.72916666666666663</v>
      </c>
      <c r="U83" s="97">
        <f t="shared" si="26"/>
        <v>8.4999999999999982</v>
      </c>
      <c r="V83" s="33">
        <v>0.33333333333333331</v>
      </c>
      <c r="W83" s="7">
        <v>0.54166666666666663</v>
      </c>
      <c r="X83" s="7">
        <v>0.58333333333333337</v>
      </c>
      <c r="Y83" s="8">
        <v>0.72916666666666663</v>
      </c>
      <c r="Z83" s="97">
        <f t="shared" si="27"/>
        <v>8.4999999999999982</v>
      </c>
      <c r="AA83" s="33">
        <v>0.33333333333333331</v>
      </c>
      <c r="AB83" s="7"/>
      <c r="AC83" s="7"/>
      <c r="AD83" s="8">
        <v>0.5625</v>
      </c>
      <c r="AE83" s="97">
        <f t="shared" si="28"/>
        <v>5.5</v>
      </c>
    </row>
    <row r="84" spans="1:31" ht="18.75" customHeight="1" x14ac:dyDescent="0.25">
      <c r="A84" s="82" t="s">
        <v>12</v>
      </c>
      <c r="B84" s="33">
        <v>0.33333333333333331</v>
      </c>
      <c r="C84" s="7">
        <v>0.54166666666666663</v>
      </c>
      <c r="D84" s="7">
        <v>0.58333333333333337</v>
      </c>
      <c r="E84" s="8">
        <v>0.72916666666666663</v>
      </c>
      <c r="F84" s="97">
        <f t="shared" si="29"/>
        <v>8.4999999999999982</v>
      </c>
      <c r="G84" s="33">
        <v>0.33333333333333331</v>
      </c>
      <c r="H84" s="7">
        <v>0.54166666666666663</v>
      </c>
      <c r="I84" s="7">
        <v>0.58333333333333337</v>
      </c>
      <c r="J84" s="8">
        <v>0.72916666666666663</v>
      </c>
      <c r="K84" s="97">
        <f t="shared" si="24"/>
        <v>8.4999999999999982</v>
      </c>
      <c r="L84" s="33">
        <v>0.33333333333333331</v>
      </c>
      <c r="M84" s="7">
        <v>0.54166666666666663</v>
      </c>
      <c r="N84" s="7">
        <v>0.58333333333333337</v>
      </c>
      <c r="O84" s="8">
        <v>0.72916666666666663</v>
      </c>
      <c r="P84" s="97">
        <f t="shared" si="25"/>
        <v>8.4999999999999982</v>
      </c>
      <c r="Q84" s="33">
        <v>0.34375</v>
      </c>
      <c r="R84" s="7">
        <v>0.54166666666666663</v>
      </c>
      <c r="S84" s="7">
        <v>0.58333333333333337</v>
      </c>
      <c r="T84" s="8">
        <v>0.72916666666666663</v>
      </c>
      <c r="U84" s="100">
        <f t="shared" si="26"/>
        <v>8.2499999999999964</v>
      </c>
      <c r="V84" s="33">
        <v>0.34236111111111112</v>
      </c>
      <c r="W84" s="7">
        <v>0.54166666666666663</v>
      </c>
      <c r="X84" s="7">
        <v>0.58333333333333337</v>
      </c>
      <c r="Y84" s="8">
        <v>0.72916666666666663</v>
      </c>
      <c r="Z84" s="100">
        <f t="shared" si="27"/>
        <v>8.2833333333333314</v>
      </c>
      <c r="AA84" s="33">
        <v>0.33333333333333331</v>
      </c>
      <c r="AB84" s="7"/>
      <c r="AC84" s="7"/>
      <c r="AD84" s="8">
        <v>0.5625</v>
      </c>
      <c r="AE84" s="97">
        <f t="shared" si="28"/>
        <v>5.5</v>
      </c>
    </row>
    <row r="86" spans="1:31" ht="15.75" thickBot="1" x14ac:dyDescent="0.3"/>
    <row r="87" spans="1:31" ht="27" thickTop="1" x14ac:dyDescent="0.4">
      <c r="A87" s="189" t="s">
        <v>20</v>
      </c>
      <c r="B87" s="177" t="s">
        <v>151</v>
      </c>
      <c r="C87" s="172"/>
      <c r="D87" s="172"/>
      <c r="E87" s="172"/>
      <c r="F87" s="178"/>
      <c r="G87" s="177" t="s">
        <v>152</v>
      </c>
      <c r="H87" s="172"/>
      <c r="I87" s="172"/>
      <c r="J87" s="172"/>
      <c r="K87" s="178"/>
    </row>
    <row r="88" spans="1:31" ht="30.75" thickBot="1" x14ac:dyDescent="0.3">
      <c r="A88" s="190"/>
      <c r="B88" s="86" t="s">
        <v>3</v>
      </c>
      <c r="C88" s="86" t="s">
        <v>4</v>
      </c>
      <c r="D88" s="86" t="s">
        <v>5</v>
      </c>
      <c r="E88" s="86" t="s">
        <v>6</v>
      </c>
      <c r="F88" s="87" t="s">
        <v>7</v>
      </c>
      <c r="G88" s="78" t="s">
        <v>65</v>
      </c>
      <c r="H88" s="78" t="s">
        <v>4</v>
      </c>
      <c r="I88" s="78" t="s">
        <v>5</v>
      </c>
      <c r="J88" s="78" t="s">
        <v>6</v>
      </c>
      <c r="K88" s="79" t="s">
        <v>7</v>
      </c>
    </row>
    <row r="89" spans="1:31" ht="18.75" customHeight="1" thickTop="1" x14ac:dyDescent="0.25">
      <c r="A89" s="82" t="s">
        <v>13</v>
      </c>
      <c r="B89" s="33">
        <v>0.33333333333333331</v>
      </c>
      <c r="C89" s="7">
        <v>0.54166666666666663</v>
      </c>
      <c r="D89" s="7">
        <v>0.58333333333333337</v>
      </c>
      <c r="E89" s="8">
        <v>0.72916666666666663</v>
      </c>
      <c r="F89" s="97">
        <f t="shared" ref="F89" si="30">((E89-B89)-(D89-C89))*24</f>
        <v>8.4999999999999982</v>
      </c>
      <c r="G89" s="33">
        <v>0.33333333333333331</v>
      </c>
      <c r="H89" s="7">
        <v>0.54166666666666663</v>
      </c>
      <c r="I89" s="7">
        <v>0.58333333333333337</v>
      </c>
      <c r="J89" s="8">
        <v>0.72916666666666663</v>
      </c>
      <c r="K89" s="97">
        <f t="shared" ref="K89:K105" si="31">((J89-G89)-(I89-H89))*24</f>
        <v>8.4999999999999982</v>
      </c>
    </row>
    <row r="90" spans="1:31" ht="18.75" customHeight="1" x14ac:dyDescent="0.25">
      <c r="A90" s="82" t="s">
        <v>17</v>
      </c>
      <c r="B90" s="33">
        <v>0.33333333333333331</v>
      </c>
      <c r="C90" s="7">
        <v>0.54166666666666663</v>
      </c>
      <c r="D90" s="7">
        <v>0.58333333333333337</v>
      </c>
      <c r="E90" s="8">
        <v>0.72916666666666663</v>
      </c>
      <c r="F90" s="97">
        <f t="shared" ref="F90:F105" si="32">((E90-B90)-(D90-C90))*24</f>
        <v>8.4999999999999982</v>
      </c>
      <c r="G90" s="33">
        <v>0.33333333333333331</v>
      </c>
      <c r="H90" s="7">
        <v>0.54166666666666663</v>
      </c>
      <c r="I90" s="7">
        <v>0.58333333333333337</v>
      </c>
      <c r="J90" s="8">
        <v>0.72916666666666663</v>
      </c>
      <c r="K90" s="97">
        <f t="shared" si="31"/>
        <v>8.4999999999999982</v>
      </c>
    </row>
    <row r="91" spans="1:31" ht="18.75" customHeight="1" x14ac:dyDescent="0.25">
      <c r="A91" s="82" t="s">
        <v>0</v>
      </c>
      <c r="B91" s="33">
        <v>0.32291666666666669</v>
      </c>
      <c r="C91" s="7">
        <v>0.54166666666666663</v>
      </c>
      <c r="D91" s="7">
        <v>0.58333333333333337</v>
      </c>
      <c r="E91" s="8">
        <v>0.72916666666666663</v>
      </c>
      <c r="F91" s="99">
        <f t="shared" si="32"/>
        <v>8.7499999999999964</v>
      </c>
      <c r="G91" s="33">
        <v>0.34097222222222223</v>
      </c>
      <c r="H91" s="7">
        <v>0.54166666666666663</v>
      </c>
      <c r="I91" s="7">
        <v>0.58333333333333337</v>
      </c>
      <c r="J91" s="8">
        <v>0.72916666666666663</v>
      </c>
      <c r="K91" s="100">
        <f t="shared" si="31"/>
        <v>8.3166666666666629</v>
      </c>
    </row>
    <row r="92" spans="1:31" ht="18.75" customHeight="1" x14ac:dyDescent="0.25">
      <c r="A92" s="82" t="s">
        <v>21</v>
      </c>
      <c r="B92" s="33">
        <v>0.33333333333333331</v>
      </c>
      <c r="C92" s="7">
        <v>0.54166666666666663</v>
      </c>
      <c r="D92" s="7">
        <v>0.58333333333333337</v>
      </c>
      <c r="E92" s="8">
        <v>0.72916666666666663</v>
      </c>
      <c r="F92" s="97">
        <f t="shared" si="32"/>
        <v>8.4999999999999982</v>
      </c>
      <c r="G92" s="33">
        <v>0.33333333333333331</v>
      </c>
      <c r="H92" s="7">
        <v>0.54166666666666663</v>
      </c>
      <c r="I92" s="7">
        <v>0.58333333333333337</v>
      </c>
      <c r="J92" s="8">
        <v>0.72916666666666663</v>
      </c>
      <c r="K92" s="97">
        <f t="shared" si="31"/>
        <v>8.4999999999999982</v>
      </c>
    </row>
    <row r="93" spans="1:31" ht="18.75" customHeight="1" x14ac:dyDescent="0.25">
      <c r="A93" s="82" t="s">
        <v>18</v>
      </c>
      <c r="B93" s="33">
        <v>0.33333333333333331</v>
      </c>
      <c r="C93" s="7">
        <v>0.54166666666666663</v>
      </c>
      <c r="D93" s="7">
        <v>0.58333333333333337</v>
      </c>
      <c r="E93" s="8">
        <v>0.72916666666666663</v>
      </c>
      <c r="F93" s="97">
        <f t="shared" si="32"/>
        <v>8.4999999999999982</v>
      </c>
      <c r="G93" s="33">
        <v>0.33333333333333331</v>
      </c>
      <c r="H93" s="7">
        <v>0.54166666666666663</v>
      </c>
      <c r="I93" s="7">
        <v>0.58333333333333337</v>
      </c>
      <c r="J93" s="8">
        <v>0.72916666666666663</v>
      </c>
      <c r="K93" s="97">
        <f t="shared" si="31"/>
        <v>8.4999999999999982</v>
      </c>
    </row>
    <row r="94" spans="1:31" ht="18.75" customHeight="1" x14ac:dyDescent="0.25">
      <c r="A94" s="82" t="s">
        <v>22</v>
      </c>
      <c r="B94" s="33">
        <v>0.33333333333333331</v>
      </c>
      <c r="C94" s="7">
        <v>0.54166666666666663</v>
      </c>
      <c r="D94" s="7">
        <v>0.58333333333333337</v>
      </c>
      <c r="E94" s="8">
        <v>0.72916666666666663</v>
      </c>
      <c r="F94" s="97">
        <f t="shared" si="32"/>
        <v>8.4999999999999982</v>
      </c>
      <c r="G94" s="33">
        <v>0.33333333333333331</v>
      </c>
      <c r="H94" s="7">
        <v>0.54166666666666663</v>
      </c>
      <c r="I94" s="7">
        <v>0.58333333333333337</v>
      </c>
      <c r="J94" s="8">
        <v>0.72916666666666663</v>
      </c>
      <c r="K94" s="97">
        <f t="shared" si="31"/>
        <v>8.4999999999999982</v>
      </c>
    </row>
    <row r="95" spans="1:31" ht="18.75" customHeight="1" x14ac:dyDescent="0.25">
      <c r="A95" s="82" t="s">
        <v>2</v>
      </c>
      <c r="B95" s="33">
        <v>0.33333333333333331</v>
      </c>
      <c r="C95" s="7">
        <v>0.54166666666666663</v>
      </c>
      <c r="D95" s="7">
        <v>0.58333333333333337</v>
      </c>
      <c r="E95" s="8">
        <v>0.72916666666666663</v>
      </c>
      <c r="F95" s="97">
        <f t="shared" si="32"/>
        <v>8.4999999999999982</v>
      </c>
      <c r="G95" s="33">
        <v>0.34652777777777777</v>
      </c>
      <c r="H95" s="7">
        <v>0.54166666666666663</v>
      </c>
      <c r="I95" s="7">
        <v>0.58333333333333337</v>
      </c>
      <c r="J95" s="8">
        <v>0.72916666666666663</v>
      </c>
      <c r="K95" s="100">
        <f t="shared" si="31"/>
        <v>8.18333333333333</v>
      </c>
    </row>
    <row r="96" spans="1:31" ht="18.75" customHeight="1" x14ac:dyDescent="0.25">
      <c r="A96" s="82" t="s">
        <v>11</v>
      </c>
      <c r="B96" s="33">
        <v>0.33333333333333331</v>
      </c>
      <c r="C96" s="7">
        <v>0.54166666666666663</v>
      </c>
      <c r="D96" s="7">
        <v>0.58333333333333337</v>
      </c>
      <c r="E96" s="8">
        <v>0.72916666666666663</v>
      </c>
      <c r="F96" s="97">
        <f t="shared" si="32"/>
        <v>8.4999999999999982</v>
      </c>
      <c r="G96" s="33">
        <v>0.31041666666666667</v>
      </c>
      <c r="H96" s="7">
        <v>0.54166666666666663</v>
      </c>
      <c r="I96" s="7">
        <v>0.58333333333333337</v>
      </c>
      <c r="J96" s="8">
        <v>0.72916666666666663</v>
      </c>
      <c r="K96" s="99">
        <f t="shared" si="31"/>
        <v>9.0499999999999972</v>
      </c>
    </row>
    <row r="97" spans="1:11" ht="18.75" customHeight="1" x14ac:dyDescent="0.25">
      <c r="A97" s="82" t="s">
        <v>16</v>
      </c>
      <c r="B97" s="33">
        <v>0.33333333333333331</v>
      </c>
      <c r="C97" s="7">
        <v>0.54166666666666663</v>
      </c>
      <c r="D97" s="7">
        <v>0.58333333333333337</v>
      </c>
      <c r="E97" s="8">
        <v>0.72916666666666663</v>
      </c>
      <c r="F97" s="97">
        <f t="shared" si="32"/>
        <v>8.4999999999999982</v>
      </c>
      <c r="G97" s="33">
        <v>0.33333333333333331</v>
      </c>
      <c r="H97" s="7">
        <v>0.54166666666666663</v>
      </c>
      <c r="I97" s="7">
        <v>0.58333333333333337</v>
      </c>
      <c r="J97" s="8">
        <v>0.72916666666666663</v>
      </c>
      <c r="K97" s="97">
        <f t="shared" si="31"/>
        <v>8.4999999999999982</v>
      </c>
    </row>
    <row r="98" spans="1:11" ht="18.75" customHeight="1" x14ac:dyDescent="0.25">
      <c r="A98" s="82" t="s">
        <v>23</v>
      </c>
      <c r="B98" s="33">
        <v>0.34930555555555554</v>
      </c>
      <c r="C98" s="7">
        <v>0.54166666666666663</v>
      </c>
      <c r="D98" s="7">
        <v>0.58333333333333337</v>
      </c>
      <c r="E98" s="8">
        <v>0.72916666666666663</v>
      </c>
      <c r="F98" s="100">
        <f t="shared" si="32"/>
        <v>8.1166666666666636</v>
      </c>
      <c r="G98" s="33">
        <v>0.34513888888888888</v>
      </c>
      <c r="H98" s="7">
        <v>0.54166666666666663</v>
      </c>
      <c r="I98" s="7">
        <v>0.58333333333333337</v>
      </c>
      <c r="J98" s="8">
        <v>0.72916666666666663</v>
      </c>
      <c r="K98" s="100">
        <f t="shared" si="31"/>
        <v>8.216666666666665</v>
      </c>
    </row>
    <row r="99" spans="1:11" ht="18.75" customHeight="1" x14ac:dyDescent="0.25">
      <c r="A99" s="82" t="s">
        <v>24</v>
      </c>
      <c r="B99" s="138" t="s">
        <v>154</v>
      </c>
      <c r="C99" s="138"/>
      <c r="D99" s="138"/>
      <c r="E99" s="138"/>
      <c r="F99" s="138"/>
      <c r="G99" s="138" t="s">
        <v>154</v>
      </c>
      <c r="H99" s="138"/>
      <c r="I99" s="138"/>
      <c r="J99" s="138"/>
      <c r="K99" s="138"/>
    </row>
    <row r="100" spans="1:11" ht="18.75" customHeight="1" x14ac:dyDescent="0.25">
      <c r="A100" s="82" t="s">
        <v>25</v>
      </c>
      <c r="B100" s="33">
        <v>0.34166666666666662</v>
      </c>
      <c r="C100" s="7">
        <v>0.54166666666666663</v>
      </c>
      <c r="D100" s="7">
        <v>0.58333333333333337</v>
      </c>
      <c r="E100" s="8">
        <v>0.72916666666666663</v>
      </c>
      <c r="F100" s="100">
        <f t="shared" si="32"/>
        <v>8.2999999999999989</v>
      </c>
      <c r="G100" s="33">
        <v>0.34097222222222223</v>
      </c>
      <c r="H100" s="7">
        <v>0.54166666666666663</v>
      </c>
      <c r="I100" s="7">
        <v>0.58333333333333337</v>
      </c>
      <c r="J100" s="8">
        <v>0.72916666666666663</v>
      </c>
      <c r="K100" s="100">
        <f t="shared" si="31"/>
        <v>8.3166666666666629</v>
      </c>
    </row>
    <row r="101" spans="1:11" ht="18.75" customHeight="1" x14ac:dyDescent="0.25">
      <c r="A101" s="82" t="s">
        <v>19</v>
      </c>
      <c r="B101" s="138" t="s">
        <v>153</v>
      </c>
      <c r="C101" s="138"/>
      <c r="D101" s="138"/>
      <c r="E101" s="138"/>
      <c r="F101" s="138"/>
      <c r="G101" s="138" t="s">
        <v>153</v>
      </c>
      <c r="H101" s="138"/>
      <c r="I101" s="138"/>
      <c r="J101" s="138"/>
      <c r="K101" s="138"/>
    </row>
    <row r="102" spans="1:11" ht="18.75" customHeight="1" x14ac:dyDescent="0.25">
      <c r="A102" s="82" t="s">
        <v>26</v>
      </c>
      <c r="B102" s="33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97">
        <f t="shared" si="32"/>
        <v>8.4999999999999982</v>
      </c>
      <c r="G102" s="138" t="s">
        <v>79</v>
      </c>
      <c r="H102" s="138"/>
      <c r="I102" s="138"/>
      <c r="J102" s="138"/>
      <c r="K102" s="138"/>
    </row>
    <row r="103" spans="1:11" ht="18.75" customHeight="1" x14ac:dyDescent="0.25">
      <c r="A103" s="82" t="s">
        <v>27</v>
      </c>
      <c r="B103" s="33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97">
        <f t="shared" si="32"/>
        <v>8.4999999999999982</v>
      </c>
      <c r="G103" s="33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97">
        <f t="shared" si="31"/>
        <v>8.4999999999999982</v>
      </c>
    </row>
    <row r="104" spans="1:11" ht="18.75" customHeight="1" x14ac:dyDescent="0.25">
      <c r="A104" s="82" t="s">
        <v>28</v>
      </c>
      <c r="B104" s="33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97">
        <f t="shared" si="32"/>
        <v>8.4999999999999982</v>
      </c>
      <c r="G104" s="33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97">
        <f t="shared" si="31"/>
        <v>8.4999999999999982</v>
      </c>
    </row>
    <row r="105" spans="1:11" ht="18.75" customHeight="1" thickBot="1" x14ac:dyDescent="0.3">
      <c r="A105" s="82" t="s">
        <v>12</v>
      </c>
      <c r="B105" s="33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97">
        <f t="shared" si="32"/>
        <v>8.4999999999999982</v>
      </c>
      <c r="G105" s="36">
        <v>0.34097222222222223</v>
      </c>
      <c r="H105" s="18">
        <v>0.54166666666666663</v>
      </c>
      <c r="I105" s="18">
        <v>0.58333333333333337</v>
      </c>
      <c r="J105" s="8">
        <v>0.72916666666666663</v>
      </c>
      <c r="K105" s="130">
        <f t="shared" si="31"/>
        <v>8.3166666666666629</v>
      </c>
    </row>
  </sheetData>
  <mergeCells count="50">
    <mergeCell ref="G102:K102"/>
    <mergeCell ref="B101:F101"/>
    <mergeCell ref="B99:F99"/>
    <mergeCell ref="A87:A88"/>
    <mergeCell ref="B87:F87"/>
    <mergeCell ref="G87:K87"/>
    <mergeCell ref="G101:K101"/>
    <mergeCell ref="G99:K99"/>
    <mergeCell ref="V45:Z45"/>
    <mergeCell ref="AA45:AE45"/>
    <mergeCell ref="A45:A46"/>
    <mergeCell ref="B45:F45"/>
    <mergeCell ref="G45:K45"/>
    <mergeCell ref="L45:P45"/>
    <mergeCell ref="Q45:U45"/>
    <mergeCell ref="L41:P41"/>
    <mergeCell ref="L5:P5"/>
    <mergeCell ref="AA15:AE15"/>
    <mergeCell ref="Q5:U5"/>
    <mergeCell ref="V5:Z5"/>
    <mergeCell ref="AA5:AE5"/>
    <mergeCell ref="V13:Z13"/>
    <mergeCell ref="L25:P25"/>
    <mergeCell ref="Q25:U25"/>
    <mergeCell ref="V25:Z25"/>
    <mergeCell ref="AA25:AE25"/>
    <mergeCell ref="L16:P16"/>
    <mergeCell ref="B63:F63"/>
    <mergeCell ref="G63:K63"/>
    <mergeCell ref="A5:A6"/>
    <mergeCell ref="B5:F5"/>
    <mergeCell ref="G5:K5"/>
    <mergeCell ref="A25:A26"/>
    <mergeCell ref="B25:F25"/>
    <mergeCell ref="G25:K25"/>
    <mergeCell ref="B77:F77"/>
    <mergeCell ref="A66:A67"/>
    <mergeCell ref="B66:F66"/>
    <mergeCell ref="G66:K66"/>
    <mergeCell ref="L66:P66"/>
    <mergeCell ref="G78:K78"/>
    <mergeCell ref="L78:P78"/>
    <mergeCell ref="L82:P82"/>
    <mergeCell ref="V66:Z66"/>
    <mergeCell ref="AA66:AE66"/>
    <mergeCell ref="Q66:U66"/>
    <mergeCell ref="Q78:U78"/>
    <mergeCell ref="V78:Z78"/>
    <mergeCell ref="V75:Z75"/>
    <mergeCell ref="AA78:AE78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0"/>
  <sheetViews>
    <sheetView topLeftCell="A55" zoomScale="110" zoomScaleNormal="110" workbookViewId="0">
      <selection activeCell="B71" sqref="B71:F71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125" t="s">
        <v>139</v>
      </c>
      <c r="B4" s="33">
        <v>0.3430555555555555</v>
      </c>
      <c r="C4" s="7">
        <v>0.54166666666666663</v>
      </c>
      <c r="D4" s="7">
        <v>0.58333333333333337</v>
      </c>
      <c r="E4" s="8">
        <v>0.72916666666666663</v>
      </c>
      <c r="F4" s="100">
        <f t="shared" ref="F4:F5" si="0">((E4-B4)-(D4-C4))*24</f>
        <v>8.2666666666666657</v>
      </c>
      <c r="G4" s="10">
        <f>F4-8.5</f>
        <v>-0.23333333333333428</v>
      </c>
      <c r="I4" s="125" t="s">
        <v>142</v>
      </c>
      <c r="J4" s="138" t="s">
        <v>148</v>
      </c>
      <c r="K4" s="138"/>
      <c r="L4" s="138"/>
      <c r="M4" s="138"/>
      <c r="N4" s="138"/>
      <c r="O4" s="10"/>
    </row>
    <row r="5" spans="1:15" x14ac:dyDescent="0.25">
      <c r="A5" s="125" t="s">
        <v>145</v>
      </c>
      <c r="B5" s="33">
        <v>0.34097222222222223</v>
      </c>
      <c r="C5" s="7">
        <v>0.54166666666666663</v>
      </c>
      <c r="D5" s="7">
        <v>0.58333333333333337</v>
      </c>
      <c r="E5" s="8">
        <v>0.72916666666666663</v>
      </c>
      <c r="F5" s="100">
        <f t="shared" si="0"/>
        <v>8.3166666666666629</v>
      </c>
      <c r="G5" s="10">
        <f>F5-8.5</f>
        <v>-0.18333333333333712</v>
      </c>
      <c r="I5" s="125"/>
      <c r="J5" s="33"/>
      <c r="K5" s="7"/>
      <c r="L5" s="7"/>
      <c r="M5" s="8"/>
      <c r="N5" s="44"/>
      <c r="O5" s="10"/>
    </row>
    <row r="6" spans="1:15" x14ac:dyDescent="0.25">
      <c r="A6" s="125"/>
      <c r="B6" s="33"/>
      <c r="C6" s="7"/>
      <c r="D6" s="7"/>
      <c r="E6" s="8"/>
      <c r="F6" s="44"/>
      <c r="G6" s="10"/>
      <c r="I6" s="125"/>
      <c r="J6" s="33"/>
      <c r="K6" s="7"/>
      <c r="L6" s="7"/>
      <c r="M6" s="8"/>
      <c r="N6" s="44"/>
      <c r="O6" s="10"/>
    </row>
    <row r="7" spans="1:15" x14ac:dyDescent="0.25">
      <c r="A7" s="125"/>
      <c r="B7" s="33"/>
      <c r="C7" s="7"/>
      <c r="D7" s="7"/>
      <c r="E7" s="8"/>
      <c r="F7" s="44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125"/>
      <c r="B8" s="33"/>
      <c r="C8" s="7"/>
      <c r="D8" s="7"/>
      <c r="E8" s="8"/>
      <c r="F8" s="44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0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-0.4166666666666714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-2.7777777777778097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125" t="s">
        <v>146</v>
      </c>
      <c r="B16" s="138" t="s">
        <v>52</v>
      </c>
      <c r="C16" s="138"/>
      <c r="D16" s="138"/>
      <c r="E16" s="138"/>
      <c r="F16" s="138"/>
      <c r="G16" s="10">
        <v>-8.5</v>
      </c>
      <c r="I16" s="5" t="s">
        <v>145</v>
      </c>
      <c r="J16" s="33">
        <v>0.34375</v>
      </c>
      <c r="K16" s="7">
        <v>0.54166666666666663</v>
      </c>
      <c r="L16" s="7">
        <v>0.58333333333333337</v>
      </c>
      <c r="M16" s="8">
        <v>0.72916666666666663</v>
      </c>
      <c r="N16" s="100">
        <f t="shared" ref="N16:N17" si="1">((M16-J16)-(L16-K16))*24</f>
        <v>8.2499999999999964</v>
      </c>
      <c r="O16" s="10">
        <f>N16-8.5</f>
        <v>-0.25000000000000355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5" t="s">
        <v>146</v>
      </c>
      <c r="J17" s="33">
        <v>0.34236111111111112</v>
      </c>
      <c r="K17" s="7">
        <v>0.54166666666666663</v>
      </c>
      <c r="L17" s="7">
        <v>0.58333333333333337</v>
      </c>
      <c r="M17" s="8">
        <v>0.72916666666666663</v>
      </c>
      <c r="N17" s="100">
        <f t="shared" si="1"/>
        <v>8.2833333333333314</v>
      </c>
      <c r="O17" s="10">
        <f>N17-8.5</f>
        <v>-0.21666666666666856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125"/>
      <c r="B19" s="33"/>
      <c r="C19" s="7"/>
      <c r="D19" s="7"/>
      <c r="E19" s="8"/>
      <c r="F19" s="44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125"/>
      <c r="B20" s="33"/>
      <c r="C20" s="7"/>
      <c r="D20" s="7"/>
      <c r="E20" s="8"/>
      <c r="F20" s="44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-8.5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-53.125</v>
      </c>
      <c r="N23" s="24" t="s">
        <v>9</v>
      </c>
      <c r="O23" s="25">
        <f>SUM(O16:O22)</f>
        <v>-0.46666666666667211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-2.9166666666667007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125" t="s">
        <v>131</v>
      </c>
      <c r="J28" s="33">
        <v>0.34236111111111112</v>
      </c>
      <c r="K28" s="7"/>
      <c r="L28" s="7"/>
      <c r="M28" s="8">
        <v>0.5625</v>
      </c>
      <c r="N28" s="100">
        <f t="shared" ref="N28:N34" si="2">((M28-J28)-(L28-K28))*24</f>
        <v>5.2833333333333332</v>
      </c>
      <c r="O28" s="10">
        <f>N28-5.5</f>
        <v>-0.21666666666666679</v>
      </c>
    </row>
    <row r="29" spans="1:15" x14ac:dyDescent="0.25">
      <c r="A29" s="5"/>
      <c r="B29" s="6"/>
      <c r="C29" s="7"/>
      <c r="D29" s="7"/>
      <c r="E29" s="8"/>
      <c r="F29" s="9"/>
      <c r="G29" s="10"/>
      <c r="I29" s="125" t="s">
        <v>135</v>
      </c>
      <c r="J29" s="33">
        <v>0.3444444444444445</v>
      </c>
      <c r="K29" s="7">
        <v>0.54166666666666663</v>
      </c>
      <c r="L29" s="7">
        <v>0.58333333333333337</v>
      </c>
      <c r="M29" s="8">
        <v>0.72916666666666663</v>
      </c>
      <c r="N29" s="100">
        <f t="shared" si="2"/>
        <v>8.233333333333329</v>
      </c>
      <c r="O29" s="10">
        <f t="shared" ref="O29:O34" si="3">N29-8.5</f>
        <v>-0.26666666666667105</v>
      </c>
    </row>
    <row r="30" spans="1:15" x14ac:dyDescent="0.25">
      <c r="A30" s="5"/>
      <c r="B30" s="6"/>
      <c r="C30" s="7"/>
      <c r="D30" s="7"/>
      <c r="E30" s="8"/>
      <c r="F30" s="9"/>
      <c r="G30" s="10"/>
      <c r="I30" s="125" t="s">
        <v>136</v>
      </c>
      <c r="J30" s="33">
        <v>0.34097222222222223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8.3166666666666629</v>
      </c>
      <c r="O30" s="10">
        <f t="shared" si="3"/>
        <v>-0.18333333333333712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125" t="s">
        <v>137</v>
      </c>
      <c r="J31" s="33">
        <v>0.3444444444444445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8.233333333333329</v>
      </c>
      <c r="O31" s="10">
        <f t="shared" si="3"/>
        <v>-0.26666666666667105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125" t="s">
        <v>139</v>
      </c>
      <c r="J32" s="33">
        <v>0.35069444444444442</v>
      </c>
      <c r="K32" s="7">
        <v>0.54166666666666663</v>
      </c>
      <c r="L32" s="7">
        <v>0.58333333333333337</v>
      </c>
      <c r="M32" s="8">
        <v>0.72916666666666663</v>
      </c>
      <c r="N32" s="100">
        <f t="shared" si="2"/>
        <v>8.0833333333333321</v>
      </c>
      <c r="O32" s="10">
        <f t="shared" si="3"/>
        <v>-0.41666666666666785</v>
      </c>
    </row>
    <row r="33" spans="1:15" ht="16.5" thickBot="1" x14ac:dyDescent="0.3">
      <c r="F33" s="24" t="s">
        <v>9</v>
      </c>
      <c r="G33" s="25">
        <f>SUM(G27:G32)</f>
        <v>0</v>
      </c>
      <c r="I33" s="125" t="s">
        <v>145</v>
      </c>
      <c r="J33" s="33">
        <v>0.34097222222222223</v>
      </c>
      <c r="K33" s="7">
        <v>0.54166666666666663</v>
      </c>
      <c r="L33" s="7">
        <v>0.58333333333333337</v>
      </c>
      <c r="M33" s="8">
        <v>0.72916666666666663</v>
      </c>
      <c r="N33" s="100">
        <f t="shared" si="2"/>
        <v>8.3166666666666629</v>
      </c>
      <c r="O33" s="10">
        <f t="shared" si="3"/>
        <v>-0.18333333333333712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125" t="s">
        <v>146</v>
      </c>
      <c r="J34" s="33">
        <v>0.34236111111111112</v>
      </c>
      <c r="K34" s="7">
        <v>0.54166666666666663</v>
      </c>
      <c r="L34" s="7">
        <v>0.58333333333333337</v>
      </c>
      <c r="M34" s="8">
        <v>0.72916666666666663</v>
      </c>
      <c r="N34" s="100">
        <f t="shared" si="2"/>
        <v>8.2833333333333314</v>
      </c>
      <c r="O34" s="10">
        <f t="shared" si="3"/>
        <v>-0.21666666666666856</v>
      </c>
    </row>
    <row r="35" spans="1:15" ht="16.5" thickBot="1" x14ac:dyDescent="0.3">
      <c r="N35" s="24" t="s">
        <v>9</v>
      </c>
      <c r="O35" s="25">
        <f>SUM(O28:O34)</f>
        <v>-1.7500000000000195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-10.937500000000123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125"/>
      <c r="B38" s="33"/>
      <c r="C38" s="7"/>
      <c r="D38" s="7"/>
      <c r="E38" s="8"/>
      <c r="F38" s="44"/>
      <c r="G38" s="10"/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125"/>
      <c r="B39" s="33"/>
      <c r="C39" s="7"/>
      <c r="D39" s="7"/>
      <c r="E39" s="8"/>
      <c r="F39" s="44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125"/>
      <c r="B40" s="33"/>
      <c r="C40" s="7"/>
      <c r="D40" s="7"/>
      <c r="E40" s="8"/>
      <c r="F40" s="44"/>
      <c r="G40" s="10"/>
      <c r="I40" s="5" t="s">
        <v>145</v>
      </c>
      <c r="J40" s="33">
        <v>0.34722222222222227</v>
      </c>
      <c r="K40" s="7">
        <v>0.54166666666666663</v>
      </c>
      <c r="L40" s="7">
        <v>0.58333333333333337</v>
      </c>
      <c r="M40" s="8">
        <v>0.72916666666666663</v>
      </c>
      <c r="N40" s="100">
        <f t="shared" ref="N40" si="4">((M40-J40)-(L40-K40))*24</f>
        <v>8.1666666666666625</v>
      </c>
      <c r="O40" s="10">
        <f>N40-8.5</f>
        <v>-0.33333333333333748</v>
      </c>
    </row>
    <row r="41" spans="1:15" x14ac:dyDescent="0.25">
      <c r="A41" s="125"/>
      <c r="B41" s="33"/>
      <c r="C41" s="7"/>
      <c r="D41" s="7"/>
      <c r="E41" s="8"/>
      <c r="F41" s="44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-0.33333333333333748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-2.2222222222222499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125" t="s">
        <v>131</v>
      </c>
      <c r="B49" s="33">
        <v>0.34791666666666665</v>
      </c>
      <c r="C49" s="7"/>
      <c r="D49" s="7"/>
      <c r="E49" s="8">
        <v>0.5625</v>
      </c>
      <c r="F49" s="100">
        <f t="shared" ref="F49" si="5">((E49-B49)-(D49-C49))*24</f>
        <v>5.15</v>
      </c>
      <c r="G49" s="10">
        <f>F49-5.5</f>
        <v>-0.34999999999999964</v>
      </c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125"/>
      <c r="B50" s="33"/>
      <c r="C50" s="7"/>
      <c r="D50" s="7"/>
      <c r="E50" s="8"/>
      <c r="F50" s="44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125"/>
      <c r="B51" s="33"/>
      <c r="C51" s="7"/>
      <c r="D51" s="7"/>
      <c r="E51" s="8"/>
      <c r="F51" s="44"/>
      <c r="G51" s="10"/>
      <c r="I51" s="5" t="s">
        <v>140</v>
      </c>
      <c r="J51" s="33">
        <v>0.34513888888888888</v>
      </c>
      <c r="K51" s="7"/>
      <c r="L51" s="7"/>
      <c r="M51" s="8">
        <v>0.5625</v>
      </c>
      <c r="N51" s="100">
        <f t="shared" ref="N51" si="6">((M51-J51)-(L51-K51))*24</f>
        <v>5.2166666666666668</v>
      </c>
      <c r="O51" s="10">
        <f>N51-5.5</f>
        <v>-0.28333333333333321</v>
      </c>
    </row>
    <row r="52" spans="1:15" x14ac:dyDescent="0.25">
      <c r="A52" s="125"/>
      <c r="B52" s="33"/>
      <c r="C52" s="7"/>
      <c r="D52" s="7"/>
      <c r="E52" s="8"/>
      <c r="F52" s="44"/>
      <c r="G52" s="10"/>
      <c r="I52" s="125"/>
      <c r="J52" s="33"/>
      <c r="K52" s="7"/>
      <c r="L52" s="7"/>
      <c r="M52" s="8"/>
      <c r="N52" s="44"/>
      <c r="O52" s="10"/>
    </row>
    <row r="53" spans="1:15" x14ac:dyDescent="0.25">
      <c r="A53" s="125"/>
      <c r="B53" s="33"/>
      <c r="C53" s="7"/>
      <c r="D53" s="7"/>
      <c r="E53" s="8"/>
      <c r="F53" s="44"/>
      <c r="G53" s="10"/>
      <c r="I53" s="125"/>
      <c r="J53" s="33"/>
      <c r="K53" s="7"/>
      <c r="L53" s="7"/>
      <c r="M53" s="8"/>
      <c r="N53" s="44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125"/>
      <c r="J54" s="33"/>
      <c r="K54" s="7"/>
      <c r="L54" s="7"/>
      <c r="M54" s="8"/>
      <c r="N54" s="44"/>
      <c r="O54" s="10"/>
    </row>
    <row r="55" spans="1:15" ht="16.5" thickBot="1" x14ac:dyDescent="0.3">
      <c r="F55" s="24" t="s">
        <v>9</v>
      </c>
      <c r="G55" s="25">
        <f>SUM(G49:G54)</f>
        <v>-0.34999999999999964</v>
      </c>
      <c r="I55" s="125"/>
      <c r="J55" s="33"/>
      <c r="K55" s="7"/>
      <c r="L55" s="7"/>
      <c r="M55" s="8"/>
      <c r="N55" s="44"/>
      <c r="O55" s="10"/>
    </row>
    <row r="56" spans="1:15" ht="16.5" thickBot="1" x14ac:dyDescent="0.3">
      <c r="E56" s="157" t="s">
        <v>10</v>
      </c>
      <c r="F56" s="158"/>
      <c r="G56" s="28">
        <f>((1600/30)/8)*G55</f>
        <v>-2.3333333333333313</v>
      </c>
      <c r="I56" s="125"/>
      <c r="J56" s="33"/>
      <c r="K56" s="7"/>
      <c r="L56" s="7"/>
      <c r="M56" s="8"/>
      <c r="N56" s="44"/>
      <c r="O56" s="10"/>
    </row>
    <row r="57" spans="1:15" x14ac:dyDescent="0.25">
      <c r="I57" s="125"/>
      <c r="J57" s="33"/>
      <c r="K57" s="7"/>
      <c r="L57" s="7"/>
      <c r="M57" s="8"/>
      <c r="N57" s="44"/>
      <c r="O57" s="10"/>
    </row>
    <row r="58" spans="1:15" ht="15.75" thickBot="1" x14ac:dyDescent="0.3">
      <c r="I58" s="125"/>
      <c r="J58" s="33"/>
      <c r="K58" s="7"/>
      <c r="L58" s="7"/>
      <c r="M58" s="8"/>
      <c r="N58" s="44"/>
      <c r="O58" s="10"/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N60" s="24" t="s">
        <v>9</v>
      </c>
      <c r="O60" s="25">
        <f>SUM(O51:O59)</f>
        <v>-0.28333333333333321</v>
      </c>
    </row>
    <row r="61" spans="1:15" ht="16.5" thickBot="1" x14ac:dyDescent="0.3">
      <c r="A61" s="125" t="s">
        <v>142</v>
      </c>
      <c r="B61" s="33">
        <v>0.34097222222222223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4" si="7">((E61-B61)-(D61-C61))*24</f>
        <v>8.3166666666666629</v>
      </c>
      <c r="G61" s="10" t="s">
        <v>149</v>
      </c>
      <c r="M61" s="157" t="s">
        <v>10</v>
      </c>
      <c r="N61" s="158"/>
      <c r="O61" s="28">
        <f>((2000/30)/8)*O60</f>
        <v>-2.3611111111111103</v>
      </c>
    </row>
    <row r="62" spans="1:15" x14ac:dyDescent="0.25">
      <c r="A62" s="125" t="s">
        <v>143</v>
      </c>
      <c r="B62" s="33">
        <v>0.34513888888888888</v>
      </c>
      <c r="C62" s="7">
        <v>0.54166666666666663</v>
      </c>
      <c r="D62" s="7">
        <v>0.58333333333333337</v>
      </c>
      <c r="E62" s="8">
        <v>0.72916666666666663</v>
      </c>
      <c r="F62" s="100">
        <f t="shared" si="7"/>
        <v>8.216666666666665</v>
      </c>
      <c r="G62" s="10">
        <f>F62-8.5</f>
        <v>-0.28333333333333499</v>
      </c>
    </row>
    <row r="63" spans="1:15" ht="15.75" thickBot="1" x14ac:dyDescent="0.3">
      <c r="A63" s="125" t="s">
        <v>145</v>
      </c>
      <c r="B63" s="33">
        <v>0.34097222222222223</v>
      </c>
      <c r="C63" s="7">
        <v>0.54166666666666663</v>
      </c>
      <c r="D63" s="7">
        <v>0.58333333333333337</v>
      </c>
      <c r="E63" s="8">
        <v>0.72916666666666663</v>
      </c>
      <c r="F63" s="100">
        <f t="shared" si="7"/>
        <v>8.3166666666666629</v>
      </c>
      <c r="G63" s="10">
        <f>F63-8.5</f>
        <v>-0.18333333333333712</v>
      </c>
    </row>
    <row r="64" spans="1:15" ht="27" thickBot="1" x14ac:dyDescent="0.45">
      <c r="A64" s="125" t="s">
        <v>146</v>
      </c>
      <c r="B64" s="33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00">
        <f t="shared" si="7"/>
        <v>8.2833333333333314</v>
      </c>
      <c r="G64" s="10" t="s">
        <v>149</v>
      </c>
      <c r="J64" s="159" t="s">
        <v>23</v>
      </c>
      <c r="K64" s="160"/>
      <c r="L64" s="160"/>
      <c r="M64" s="160"/>
      <c r="N64" s="161"/>
      <c r="O64" s="155" t="s">
        <v>1</v>
      </c>
    </row>
    <row r="65" spans="1:15" ht="30" x14ac:dyDescent="0.25">
      <c r="A65" s="125"/>
      <c r="B65" s="33"/>
      <c r="C65" s="7"/>
      <c r="D65" s="7"/>
      <c r="E65" s="8"/>
      <c r="F65" s="44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56"/>
    </row>
    <row r="66" spans="1:15" x14ac:dyDescent="0.25">
      <c r="A66" s="125"/>
      <c r="B66" s="33"/>
      <c r="C66" s="7"/>
      <c r="D66" s="7"/>
      <c r="E66" s="8"/>
      <c r="F66" s="44"/>
      <c r="G66" s="10"/>
      <c r="I66" s="5" t="s">
        <v>135</v>
      </c>
      <c r="J66" s="33">
        <v>0.3444444444444445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7" si="8">((M66-J66)-(L66-K66))*24</f>
        <v>8.233333333333329</v>
      </c>
      <c r="O66" s="10" t="s">
        <v>149</v>
      </c>
    </row>
    <row r="67" spans="1:15" ht="16.5" thickBot="1" x14ac:dyDescent="0.3">
      <c r="F67" s="24" t="s">
        <v>9</v>
      </c>
      <c r="G67" s="25">
        <f>SUM(G61:G66)</f>
        <v>-0.46666666666667211</v>
      </c>
      <c r="I67" s="5" t="s">
        <v>140</v>
      </c>
      <c r="J67" s="33">
        <v>0.35416666666666669</v>
      </c>
      <c r="K67" s="7"/>
      <c r="L67" s="7"/>
      <c r="M67" s="8">
        <v>0.5625</v>
      </c>
      <c r="N67" s="100">
        <f t="shared" si="8"/>
        <v>5</v>
      </c>
      <c r="O67" s="10" t="s">
        <v>149</v>
      </c>
    </row>
    <row r="68" spans="1:15" ht="16.5" thickBot="1" x14ac:dyDescent="0.3">
      <c r="E68" s="157" t="s">
        <v>10</v>
      </c>
      <c r="F68" s="158"/>
      <c r="G68" s="28">
        <f>((1300/30)/8)*G67</f>
        <v>-2.5277777777778074</v>
      </c>
      <c r="I68" s="5" t="s">
        <v>142</v>
      </c>
      <c r="J68" s="138" t="s">
        <v>52</v>
      </c>
      <c r="K68" s="138"/>
      <c r="L68" s="138"/>
      <c r="M68" s="138"/>
      <c r="N68" s="138"/>
      <c r="O68" s="10">
        <f>N68-8.5</f>
        <v>-8.5</v>
      </c>
    </row>
    <row r="69" spans="1:15" x14ac:dyDescent="0.25">
      <c r="I69" s="5" t="s">
        <v>150</v>
      </c>
      <c r="J69" s="138" t="s">
        <v>134</v>
      </c>
      <c r="K69" s="138"/>
      <c r="L69" s="138"/>
      <c r="M69" s="138"/>
      <c r="N69" s="138"/>
      <c r="O69" s="10">
        <v>-8</v>
      </c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  <c r="N72" s="24" t="s">
        <v>9</v>
      </c>
      <c r="O72" s="25">
        <f>SUM(O66:O71)</f>
        <v>-16.5</v>
      </c>
    </row>
    <row r="73" spans="1:15" ht="16.5" thickBot="1" x14ac:dyDescent="0.3">
      <c r="A73" s="125" t="s">
        <v>135</v>
      </c>
      <c r="B73" s="33">
        <v>0.34722222222222227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4" si="9">((E73-B73)-(D73-C73))*24</f>
        <v>8.1666666666666625</v>
      </c>
      <c r="G73" s="10">
        <f>F73-8.5</f>
        <v>-0.33333333333333748</v>
      </c>
      <c r="M73" s="157" t="s">
        <v>10</v>
      </c>
      <c r="N73" s="158"/>
      <c r="O73" s="28">
        <f>((1500/30)/8)*O72</f>
        <v>-103.125</v>
      </c>
    </row>
    <row r="74" spans="1:15" x14ac:dyDescent="0.25">
      <c r="A74" s="125" t="s">
        <v>142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9"/>
        <v>8.3166666666666629</v>
      </c>
      <c r="G74" s="10">
        <f>F74-8.5</f>
        <v>-0.18333333333333712</v>
      </c>
    </row>
    <row r="75" spans="1:15" x14ac:dyDescent="0.25">
      <c r="A75" s="125"/>
      <c r="B75" s="33"/>
      <c r="C75" s="7"/>
      <c r="D75" s="7"/>
      <c r="E75" s="8"/>
      <c r="F75" s="44"/>
      <c r="G75" s="10"/>
    </row>
    <row r="76" spans="1:15" x14ac:dyDescent="0.25">
      <c r="A76" s="125"/>
      <c r="B76" s="33"/>
      <c r="C76" s="7"/>
      <c r="D76" s="7"/>
      <c r="E76" s="8"/>
      <c r="F76" s="44"/>
      <c r="G76" s="10"/>
    </row>
    <row r="77" spans="1:15" x14ac:dyDescent="0.25">
      <c r="A77" s="125"/>
      <c r="B77" s="33"/>
      <c r="C77" s="7"/>
      <c r="D77" s="7"/>
      <c r="E77" s="8"/>
      <c r="F77" s="44"/>
      <c r="G77" s="10"/>
    </row>
    <row r="78" spans="1:15" x14ac:dyDescent="0.25">
      <c r="A78" s="125"/>
      <c r="B78" s="33"/>
      <c r="C78" s="7"/>
      <c r="D78" s="7"/>
      <c r="E78" s="8"/>
      <c r="F78" s="44"/>
      <c r="G78" s="10"/>
    </row>
    <row r="79" spans="1:15" ht="16.5" thickBot="1" x14ac:dyDescent="0.3">
      <c r="F79" s="24" t="s">
        <v>9</v>
      </c>
      <c r="G79" s="25">
        <f>SUM(G73:G78)</f>
        <v>-0.5166666666666746</v>
      </c>
    </row>
    <row r="80" spans="1:15" ht="16.5" thickBot="1" x14ac:dyDescent="0.3">
      <c r="E80" s="157" t="s">
        <v>10</v>
      </c>
      <c r="F80" s="158"/>
      <c r="G80" s="28">
        <f>((1400/30)/8)*G79</f>
        <v>-3.013888888888935</v>
      </c>
    </row>
  </sheetData>
  <mergeCells count="42">
    <mergeCell ref="E80:F80"/>
    <mergeCell ref="J64:N64"/>
    <mergeCell ref="O64:O65"/>
    <mergeCell ref="E68:F68"/>
    <mergeCell ref="B71:F71"/>
    <mergeCell ref="G71:G72"/>
    <mergeCell ref="M73:N73"/>
    <mergeCell ref="J68:N68"/>
    <mergeCell ref="J69:N69"/>
    <mergeCell ref="O49:O50"/>
    <mergeCell ref="E56:F56"/>
    <mergeCell ref="B59:F59"/>
    <mergeCell ref="G59:G60"/>
    <mergeCell ref="M61:N61"/>
    <mergeCell ref="E45:F45"/>
    <mergeCell ref="B47:F47"/>
    <mergeCell ref="G47:G48"/>
    <mergeCell ref="M47:N47"/>
    <mergeCell ref="J49:N49"/>
    <mergeCell ref="B36:F36"/>
    <mergeCell ref="G36:G37"/>
    <mergeCell ref="M36:N36"/>
    <mergeCell ref="J38:N38"/>
    <mergeCell ref="M24:N24"/>
    <mergeCell ref="B25:F25"/>
    <mergeCell ref="G25:G26"/>
    <mergeCell ref="J26:N26"/>
    <mergeCell ref="O26:O27"/>
    <mergeCell ref="E34:F34"/>
    <mergeCell ref="E12:F12"/>
    <mergeCell ref="B14:F14"/>
    <mergeCell ref="G14:G15"/>
    <mergeCell ref="J14:N14"/>
    <mergeCell ref="O14:O15"/>
    <mergeCell ref="E23:F23"/>
    <mergeCell ref="B16:F16"/>
    <mergeCell ref="B2:F2"/>
    <mergeCell ref="G2:G3"/>
    <mergeCell ref="J2:N2"/>
    <mergeCell ref="O2:O3"/>
    <mergeCell ref="M11:N11"/>
    <mergeCell ref="J4:N4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E110"/>
  <sheetViews>
    <sheetView topLeftCell="A22" zoomScale="110" zoomScaleNormal="110" workbookViewId="0">
      <pane xSplit="1" topLeftCell="N1" activePane="topRight" state="frozen"/>
      <selection activeCell="A19" sqref="A19"/>
      <selection pane="topRight" activeCell="L41" sqref="L41:P41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57031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21" ht="15.75" thickBot="1" x14ac:dyDescent="0.3"/>
    <row r="3" spans="1:21" ht="27.75" thickTop="1" thickBot="1" x14ac:dyDescent="0.45">
      <c r="A3" s="189" t="s">
        <v>20</v>
      </c>
      <c r="B3" s="179" t="s">
        <v>155</v>
      </c>
      <c r="C3" s="180"/>
      <c r="D3" s="180"/>
      <c r="E3" s="180"/>
      <c r="F3" s="181"/>
      <c r="G3" s="179" t="s">
        <v>156</v>
      </c>
      <c r="H3" s="180"/>
      <c r="I3" s="180"/>
      <c r="J3" s="180"/>
      <c r="K3" s="181"/>
      <c r="L3" s="179" t="s">
        <v>157</v>
      </c>
      <c r="M3" s="180"/>
      <c r="N3" s="180"/>
      <c r="O3" s="180"/>
      <c r="P3" s="181"/>
      <c r="Q3" s="177" t="s">
        <v>158</v>
      </c>
      <c r="R3" s="172"/>
      <c r="S3" s="172"/>
      <c r="T3" s="172"/>
      <c r="U3" s="178"/>
    </row>
    <row r="4" spans="1:21" ht="30.75" thickBot="1" x14ac:dyDescent="0.3">
      <c r="A4" s="190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105" t="s">
        <v>3</v>
      </c>
      <c r="H4" s="105" t="s">
        <v>4</v>
      </c>
      <c r="I4" s="105" t="s">
        <v>5</v>
      </c>
      <c r="J4" s="105" t="s">
        <v>6</v>
      </c>
      <c r="K4" s="106" t="s">
        <v>7</v>
      </c>
      <c r="L4" s="105" t="s">
        <v>3</v>
      </c>
      <c r="M4" s="105" t="s">
        <v>4</v>
      </c>
      <c r="N4" s="105" t="s">
        <v>5</v>
      </c>
      <c r="O4" s="105" t="s">
        <v>6</v>
      </c>
      <c r="P4" s="106" t="s">
        <v>7</v>
      </c>
      <c r="Q4" s="86" t="s">
        <v>3</v>
      </c>
      <c r="R4" s="86" t="s">
        <v>4</v>
      </c>
      <c r="S4" s="86" t="s">
        <v>5</v>
      </c>
      <c r="T4" s="86" t="s">
        <v>6</v>
      </c>
      <c r="U4" s="87" t="s">
        <v>7</v>
      </c>
    </row>
    <row r="5" spans="1:21" ht="18.75" customHeight="1" thickTop="1" x14ac:dyDescent="0.25">
      <c r="A5" s="82" t="s">
        <v>13</v>
      </c>
      <c r="B5" s="138" t="s">
        <v>160</v>
      </c>
      <c r="C5" s="138"/>
      <c r="D5" s="138"/>
      <c r="E5" s="138"/>
      <c r="F5" s="138"/>
      <c r="G5" s="11">
        <v>0.33333333333333331</v>
      </c>
      <c r="H5" s="7">
        <v>0.54166666666666663</v>
      </c>
      <c r="I5" s="7">
        <v>0.58333333333333337</v>
      </c>
      <c r="J5" s="8">
        <v>0.72916666666666663</v>
      </c>
      <c r="K5" s="117">
        <f t="shared" ref="K5:K22" si="0">((J5-G5)-(I5-H5))*24</f>
        <v>8.4999999999999982</v>
      </c>
      <c r="L5" s="138" t="s">
        <v>161</v>
      </c>
      <c r="M5" s="138"/>
      <c r="N5" s="138"/>
      <c r="O5" s="138"/>
      <c r="P5" s="138"/>
      <c r="Q5" s="11">
        <v>0.33333333333333331</v>
      </c>
      <c r="R5" s="7"/>
      <c r="S5" s="7"/>
      <c r="T5" s="8">
        <v>0.5625</v>
      </c>
      <c r="U5" s="117">
        <f t="shared" ref="U5:U22" si="1">((T5-Q5)-(S5-R5))*24</f>
        <v>5.5</v>
      </c>
    </row>
    <row r="6" spans="1:21" ht="18.75" customHeight="1" x14ac:dyDescent="0.25">
      <c r="A6" s="82" t="s">
        <v>17</v>
      </c>
      <c r="B6" s="138" t="s">
        <v>160</v>
      </c>
      <c r="C6" s="138"/>
      <c r="D6" s="138"/>
      <c r="E6" s="138"/>
      <c r="F6" s="138"/>
      <c r="G6" s="11">
        <v>0.33333333333333331</v>
      </c>
      <c r="H6" s="7">
        <v>0.54166666666666663</v>
      </c>
      <c r="I6" s="7">
        <v>0.58333333333333337</v>
      </c>
      <c r="J6" s="8">
        <v>0.72916666666666663</v>
      </c>
      <c r="K6" s="117">
        <f t="shared" si="0"/>
        <v>8.4999999999999982</v>
      </c>
      <c r="L6" s="11">
        <v>0.34236111111111112</v>
      </c>
      <c r="M6" s="7">
        <v>0.54166666666666663</v>
      </c>
      <c r="N6" s="7">
        <v>0.58333333333333337</v>
      </c>
      <c r="O6" s="8">
        <v>0.72916666666666663</v>
      </c>
      <c r="P6" s="119">
        <f t="shared" ref="P6:P22" si="2">((O6-L6)-(N6-M6))*24</f>
        <v>8.2833333333333314</v>
      </c>
      <c r="Q6" s="11">
        <v>0.33333333333333331</v>
      </c>
      <c r="R6" s="7"/>
      <c r="S6" s="7"/>
      <c r="T6" s="8">
        <v>0.5625</v>
      </c>
      <c r="U6" s="117">
        <f t="shared" si="1"/>
        <v>5.5</v>
      </c>
    </row>
    <row r="7" spans="1:21" ht="18.75" customHeight="1" x14ac:dyDescent="0.25">
      <c r="A7" s="82" t="s">
        <v>0</v>
      </c>
      <c r="B7" s="138" t="s">
        <v>160</v>
      </c>
      <c r="C7" s="138"/>
      <c r="D7" s="138"/>
      <c r="E7" s="138"/>
      <c r="F7" s="138"/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si="0"/>
        <v>8.4999999999999982</v>
      </c>
      <c r="L7" s="138" t="s">
        <v>162</v>
      </c>
      <c r="M7" s="138"/>
      <c r="N7" s="138"/>
      <c r="O7" s="138"/>
      <c r="P7" s="138"/>
      <c r="Q7" s="11">
        <v>0.34583333333333338</v>
      </c>
      <c r="R7" s="7"/>
      <c r="S7" s="7"/>
      <c r="T7" s="8">
        <v>0.5625</v>
      </c>
      <c r="U7" s="119">
        <f t="shared" si="1"/>
        <v>5.1999999999999993</v>
      </c>
    </row>
    <row r="8" spans="1:21" ht="18.75" customHeight="1" x14ac:dyDescent="0.25">
      <c r="A8" s="82" t="s">
        <v>21</v>
      </c>
      <c r="B8" s="138" t="s">
        <v>160</v>
      </c>
      <c r="C8" s="138"/>
      <c r="D8" s="138"/>
      <c r="E8" s="138"/>
      <c r="F8" s="138"/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0"/>
        <v>8.4999999999999982</v>
      </c>
      <c r="L8" s="11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11">
        <v>0.33333333333333331</v>
      </c>
      <c r="R8" s="7"/>
      <c r="S8" s="7"/>
      <c r="T8" s="8">
        <v>0.5625</v>
      </c>
      <c r="U8" s="117">
        <f t="shared" si="1"/>
        <v>5.5</v>
      </c>
    </row>
    <row r="9" spans="1:21" ht="18.75" customHeight="1" x14ac:dyDescent="0.25">
      <c r="A9" s="82" t="s">
        <v>18</v>
      </c>
      <c r="B9" s="138" t="s">
        <v>160</v>
      </c>
      <c r="C9" s="138"/>
      <c r="D9" s="138"/>
      <c r="E9" s="138"/>
      <c r="F9" s="138"/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0"/>
        <v>8.4999999999999982</v>
      </c>
      <c r="L9" s="11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11">
        <v>0.33333333333333331</v>
      </c>
      <c r="R9" s="7"/>
      <c r="S9" s="7"/>
      <c r="T9" s="8">
        <v>0.5625</v>
      </c>
      <c r="U9" s="117">
        <f t="shared" si="1"/>
        <v>5.5</v>
      </c>
    </row>
    <row r="10" spans="1:21" ht="18.75" customHeight="1" x14ac:dyDescent="0.25">
      <c r="A10" s="82" t="s">
        <v>22</v>
      </c>
      <c r="B10" s="138" t="s">
        <v>160</v>
      </c>
      <c r="C10" s="138"/>
      <c r="D10" s="138"/>
      <c r="E10" s="138"/>
      <c r="F10" s="138"/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0"/>
        <v>8.4999999999999982</v>
      </c>
      <c r="L10" s="11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11">
        <v>0.33333333333333331</v>
      </c>
      <c r="R10" s="7"/>
      <c r="S10" s="7"/>
      <c r="T10" s="8">
        <v>0.5625</v>
      </c>
      <c r="U10" s="117">
        <f t="shared" si="1"/>
        <v>5.5</v>
      </c>
    </row>
    <row r="11" spans="1:21" ht="18.75" customHeight="1" x14ac:dyDescent="0.25">
      <c r="A11" s="82" t="s">
        <v>2</v>
      </c>
      <c r="B11" s="138" t="s">
        <v>160</v>
      </c>
      <c r="C11" s="138"/>
      <c r="D11" s="138"/>
      <c r="E11" s="138"/>
      <c r="F11" s="138"/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0"/>
        <v>8.4999999999999982</v>
      </c>
      <c r="L11" s="11">
        <v>0.34375</v>
      </c>
      <c r="M11" s="7">
        <v>0.54166666666666663</v>
      </c>
      <c r="N11" s="7">
        <v>0.58333333333333337</v>
      </c>
      <c r="O11" s="8">
        <v>0.72916666666666663</v>
      </c>
      <c r="P11" s="119">
        <f t="shared" si="2"/>
        <v>8.2499999999999964</v>
      </c>
      <c r="Q11" s="11">
        <v>0.33333333333333331</v>
      </c>
      <c r="R11" s="7"/>
      <c r="S11" s="7"/>
      <c r="T11" s="8">
        <v>0.5625</v>
      </c>
      <c r="U11" s="117">
        <f t="shared" si="1"/>
        <v>5.5</v>
      </c>
    </row>
    <row r="12" spans="1:21" ht="18.75" customHeight="1" x14ac:dyDescent="0.25">
      <c r="A12" s="82" t="s">
        <v>11</v>
      </c>
      <c r="B12" s="138" t="s">
        <v>160</v>
      </c>
      <c r="C12" s="138"/>
      <c r="D12" s="138"/>
      <c r="E12" s="138"/>
      <c r="F12" s="138"/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0"/>
        <v>8.4999999999999982</v>
      </c>
      <c r="L12" s="11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11">
        <v>0.33333333333333331</v>
      </c>
      <c r="R12" s="7"/>
      <c r="S12" s="7"/>
      <c r="T12" s="8">
        <v>0.5625</v>
      </c>
      <c r="U12" s="117">
        <f t="shared" si="1"/>
        <v>5.5</v>
      </c>
    </row>
    <row r="13" spans="1:21" ht="18.75" customHeight="1" x14ac:dyDescent="0.25">
      <c r="A13" s="82" t="s">
        <v>16</v>
      </c>
      <c r="B13" s="138" t="s">
        <v>160</v>
      </c>
      <c r="C13" s="138"/>
      <c r="D13" s="138"/>
      <c r="E13" s="138"/>
      <c r="F13" s="138"/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0"/>
        <v>8.4999999999999982</v>
      </c>
      <c r="L13" s="11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11">
        <v>0.33333333333333331</v>
      </c>
      <c r="R13" s="7"/>
      <c r="S13" s="7"/>
      <c r="T13" s="8">
        <v>0.5625</v>
      </c>
      <c r="U13" s="117">
        <f t="shared" si="1"/>
        <v>5.5</v>
      </c>
    </row>
    <row r="14" spans="1:21" ht="18.75" customHeight="1" x14ac:dyDescent="0.25">
      <c r="A14" s="82" t="s">
        <v>23</v>
      </c>
      <c r="B14" s="138" t="s">
        <v>160</v>
      </c>
      <c r="C14" s="138"/>
      <c r="D14" s="138"/>
      <c r="E14" s="138"/>
      <c r="F14" s="138"/>
      <c r="G14" s="11">
        <v>0.33333333333333331</v>
      </c>
      <c r="H14" s="7">
        <v>0.54166666666666663</v>
      </c>
      <c r="I14" s="7">
        <v>0.58333333333333337</v>
      </c>
      <c r="J14" s="8">
        <v>0.72916666666666663</v>
      </c>
      <c r="K14" s="117">
        <f t="shared" si="0"/>
        <v>8.4999999999999982</v>
      </c>
      <c r="L14" s="11">
        <v>0.3430555555555555</v>
      </c>
      <c r="M14" s="7">
        <v>0.54166666666666663</v>
      </c>
      <c r="N14" s="7">
        <v>0.58333333333333337</v>
      </c>
      <c r="O14" s="8">
        <v>0.72916666666666663</v>
      </c>
      <c r="P14" s="119">
        <f t="shared" si="2"/>
        <v>8.2666666666666657</v>
      </c>
      <c r="Q14" s="11">
        <v>0.35555555555555557</v>
      </c>
      <c r="R14" s="7"/>
      <c r="S14" s="7"/>
      <c r="T14" s="8">
        <v>0.5</v>
      </c>
      <c r="U14" s="117">
        <f t="shared" si="1"/>
        <v>3.4666666666666663</v>
      </c>
    </row>
    <row r="15" spans="1:21" ht="18.75" customHeight="1" x14ac:dyDescent="0.25">
      <c r="A15" s="82" t="s">
        <v>24</v>
      </c>
      <c r="B15" s="138" t="s">
        <v>160</v>
      </c>
      <c r="C15" s="138"/>
      <c r="D15" s="138"/>
      <c r="E15" s="138"/>
      <c r="F15" s="138"/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0"/>
        <v>8.4999999999999982</v>
      </c>
      <c r="L15" s="11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11">
        <v>0.33333333333333331</v>
      </c>
      <c r="R15" s="7"/>
      <c r="S15" s="7"/>
      <c r="T15" s="8">
        <v>0.5625</v>
      </c>
      <c r="U15" s="117">
        <f t="shared" si="1"/>
        <v>5.5</v>
      </c>
    </row>
    <row r="16" spans="1:21" ht="18.75" customHeight="1" x14ac:dyDescent="0.25">
      <c r="A16" s="82" t="s">
        <v>25</v>
      </c>
      <c r="B16" s="138" t="s">
        <v>160</v>
      </c>
      <c r="C16" s="138"/>
      <c r="D16" s="138"/>
      <c r="E16" s="138"/>
      <c r="F16" s="138"/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0"/>
        <v>8.4999999999999982</v>
      </c>
      <c r="L16" s="11">
        <v>0.33333333333333331</v>
      </c>
      <c r="M16" s="7">
        <v>0.54166666666666663</v>
      </c>
      <c r="N16" s="7">
        <v>0.58333333333333337</v>
      </c>
      <c r="O16" s="8">
        <v>0.72916666666666663</v>
      </c>
      <c r="P16" s="117">
        <f t="shared" si="2"/>
        <v>8.4999999999999982</v>
      </c>
      <c r="Q16" s="11">
        <v>0.3444444444444445</v>
      </c>
      <c r="R16" s="7"/>
      <c r="S16" s="7"/>
      <c r="T16" s="8">
        <v>0.5625</v>
      </c>
      <c r="U16" s="119">
        <f t="shared" si="1"/>
        <v>5.2333333333333325</v>
      </c>
    </row>
    <row r="17" spans="1:31" ht="18.75" customHeight="1" x14ac:dyDescent="0.25">
      <c r="A17" s="82" t="s">
        <v>19</v>
      </c>
      <c r="B17" s="138" t="s">
        <v>160</v>
      </c>
      <c r="C17" s="138"/>
      <c r="D17" s="138"/>
      <c r="E17" s="138"/>
      <c r="F17" s="138"/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0"/>
        <v>8.4999999999999982</v>
      </c>
      <c r="L17" s="11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11">
        <v>0.33333333333333331</v>
      </c>
      <c r="R17" s="7"/>
      <c r="S17" s="7"/>
      <c r="T17" s="8">
        <v>0.5625</v>
      </c>
      <c r="U17" s="117">
        <f t="shared" si="1"/>
        <v>5.5</v>
      </c>
    </row>
    <row r="18" spans="1:31" ht="18.75" customHeight="1" x14ac:dyDescent="0.25">
      <c r="A18" s="82" t="s">
        <v>26</v>
      </c>
      <c r="B18" s="138" t="s">
        <v>160</v>
      </c>
      <c r="C18" s="138"/>
      <c r="D18" s="138"/>
      <c r="E18" s="138"/>
      <c r="F18" s="138"/>
      <c r="G18" s="11">
        <v>0.33333333333333331</v>
      </c>
      <c r="H18" s="7">
        <v>0.54166666666666663</v>
      </c>
      <c r="I18" s="7">
        <v>0.58333333333333337</v>
      </c>
      <c r="J18" s="8">
        <v>0.77430555555555547</v>
      </c>
      <c r="K18" s="118">
        <f t="shared" si="0"/>
        <v>9.5833333333333304</v>
      </c>
      <c r="L18" s="11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11">
        <v>0.33333333333333331</v>
      </c>
      <c r="R18" s="7"/>
      <c r="S18" s="7"/>
      <c r="T18" s="8">
        <v>0.5625</v>
      </c>
      <c r="U18" s="117">
        <f t="shared" si="1"/>
        <v>5.5</v>
      </c>
    </row>
    <row r="19" spans="1:31" ht="18.75" customHeight="1" x14ac:dyDescent="0.25">
      <c r="A19" s="82" t="s">
        <v>27</v>
      </c>
      <c r="B19" s="138" t="s">
        <v>160</v>
      </c>
      <c r="C19" s="138"/>
      <c r="D19" s="138"/>
      <c r="E19" s="138"/>
      <c r="F19" s="138"/>
      <c r="G19" s="11">
        <v>0.33333333333333331</v>
      </c>
      <c r="H19" s="7">
        <v>0.54166666666666663</v>
      </c>
      <c r="I19" s="7">
        <v>0.58333333333333337</v>
      </c>
      <c r="J19" s="8">
        <v>0.72916666666666663</v>
      </c>
      <c r="K19" s="117">
        <f t="shared" si="0"/>
        <v>8.4999999999999982</v>
      </c>
      <c r="L19" s="11">
        <v>0.33333333333333331</v>
      </c>
      <c r="M19" s="7">
        <v>0.54166666666666663</v>
      </c>
      <c r="N19" s="7">
        <v>0.58333333333333337</v>
      </c>
      <c r="O19" s="8">
        <v>0.72916666666666663</v>
      </c>
      <c r="P19" s="117">
        <f t="shared" si="2"/>
        <v>8.4999999999999982</v>
      </c>
      <c r="Q19" s="11">
        <v>0.33333333333333331</v>
      </c>
      <c r="R19" s="7"/>
      <c r="S19" s="7"/>
      <c r="T19" s="8">
        <v>0.5625</v>
      </c>
      <c r="U19" s="117">
        <f t="shared" si="1"/>
        <v>5.5</v>
      </c>
    </row>
    <row r="20" spans="1:31" ht="18.75" customHeight="1" x14ac:dyDescent="0.25">
      <c r="A20" s="82" t="s">
        <v>28</v>
      </c>
      <c r="B20" s="138" t="s">
        <v>160</v>
      </c>
      <c r="C20" s="138"/>
      <c r="D20" s="138"/>
      <c r="E20" s="138"/>
      <c r="F20" s="138"/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0"/>
        <v>8.4999999999999982</v>
      </c>
      <c r="L20" s="11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11">
        <v>0.33333333333333331</v>
      </c>
      <c r="R20" s="7"/>
      <c r="S20" s="7"/>
      <c r="T20" s="8">
        <v>0.5625</v>
      </c>
      <c r="U20" s="117">
        <f t="shared" si="1"/>
        <v>5.5</v>
      </c>
    </row>
    <row r="21" spans="1:31" ht="18.75" customHeight="1" x14ac:dyDescent="0.25">
      <c r="A21" s="82" t="s">
        <v>12</v>
      </c>
      <c r="B21" s="138" t="s">
        <v>160</v>
      </c>
      <c r="C21" s="138"/>
      <c r="D21" s="138"/>
      <c r="E21" s="138"/>
      <c r="F21" s="138"/>
      <c r="G21" s="11">
        <v>0.33333333333333331</v>
      </c>
      <c r="H21" s="7">
        <v>0.54166666666666663</v>
      </c>
      <c r="I21" s="7">
        <v>0.58333333333333337</v>
      </c>
      <c r="J21" s="8">
        <v>0.72916666666666663</v>
      </c>
      <c r="K21" s="117">
        <f t="shared" si="0"/>
        <v>8.4999999999999982</v>
      </c>
      <c r="L21" s="11">
        <v>0.3430555555555555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8.2666666666666657</v>
      </c>
      <c r="Q21" s="11">
        <v>0.33333333333333331</v>
      </c>
      <c r="R21" s="7"/>
      <c r="S21" s="7"/>
      <c r="T21" s="8">
        <v>0.5625</v>
      </c>
      <c r="U21" s="117">
        <f t="shared" si="1"/>
        <v>5.5</v>
      </c>
    </row>
    <row r="22" spans="1:31" ht="18.75" customHeight="1" x14ac:dyDescent="0.25">
      <c r="A22" s="82" t="s">
        <v>159</v>
      </c>
      <c r="B22" s="138" t="s">
        <v>160</v>
      </c>
      <c r="C22" s="138"/>
      <c r="D22" s="138"/>
      <c r="E22" s="138"/>
      <c r="F22" s="138"/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0"/>
        <v>8.4999999999999982</v>
      </c>
      <c r="L22" s="11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11">
        <v>0.33333333333333331</v>
      </c>
      <c r="R22" s="7"/>
      <c r="S22" s="7"/>
      <c r="T22" s="8">
        <v>0.5625</v>
      </c>
      <c r="U22" s="117">
        <f t="shared" si="1"/>
        <v>5.5</v>
      </c>
    </row>
    <row r="23" spans="1:31" x14ac:dyDescent="0.25">
      <c r="G23" s="11">
        <v>0.33333333333333331</v>
      </c>
    </row>
    <row r="24" spans="1:31" ht="15.75" thickBot="1" x14ac:dyDescent="0.3">
      <c r="G24" s="131"/>
    </row>
    <row r="25" spans="1:31" ht="27.75" thickTop="1" thickBot="1" x14ac:dyDescent="0.45">
      <c r="A25" s="189" t="s">
        <v>20</v>
      </c>
      <c r="B25" s="177" t="s">
        <v>163</v>
      </c>
      <c r="C25" s="172"/>
      <c r="D25" s="172"/>
      <c r="E25" s="172"/>
      <c r="F25" s="178"/>
      <c r="G25" s="175" t="s">
        <v>164</v>
      </c>
      <c r="H25" s="175"/>
      <c r="I25" s="175"/>
      <c r="J25" s="175"/>
      <c r="K25" s="175"/>
      <c r="L25" s="179" t="s">
        <v>165</v>
      </c>
      <c r="M25" s="180"/>
      <c r="N25" s="180"/>
      <c r="O25" s="180"/>
      <c r="P25" s="181"/>
      <c r="Q25" s="179" t="s">
        <v>166</v>
      </c>
      <c r="R25" s="180"/>
      <c r="S25" s="180"/>
      <c r="T25" s="180"/>
      <c r="U25" s="181"/>
      <c r="V25" s="179" t="s">
        <v>167</v>
      </c>
      <c r="W25" s="180"/>
      <c r="X25" s="180"/>
      <c r="Y25" s="180"/>
      <c r="Z25" s="181"/>
      <c r="AA25" s="177" t="s">
        <v>168</v>
      </c>
      <c r="AB25" s="172"/>
      <c r="AC25" s="172"/>
      <c r="AD25" s="172"/>
      <c r="AE25" s="178"/>
    </row>
    <row r="26" spans="1:31" ht="30.75" thickBot="1" x14ac:dyDescent="0.3">
      <c r="A26" s="190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5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11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ref="F27:F42" si="3">((E27-B27)-(D27-C27))*24</f>
        <v>8.4999999999999982</v>
      </c>
      <c r="G27" s="11">
        <v>0.33333333333333331</v>
      </c>
      <c r="H27" s="7">
        <v>0.54166666666666663</v>
      </c>
      <c r="I27" s="7">
        <v>0.58333333333333337</v>
      </c>
      <c r="J27" s="8">
        <v>0.72916666666666663</v>
      </c>
      <c r="K27" s="117">
        <f t="shared" ref="K27:K42" si="4">((J27-G27)-(I27-H27))*24</f>
        <v>8.4999999999999982</v>
      </c>
      <c r="L27" s="11">
        <v>0.33333333333333331</v>
      </c>
      <c r="M27" s="7">
        <v>0.54166666666666663</v>
      </c>
      <c r="N27" s="7">
        <v>0.58333333333333337</v>
      </c>
      <c r="O27" s="8">
        <v>0.72916666666666663</v>
      </c>
      <c r="P27" s="117">
        <f t="shared" ref="P27:P42" si="5">((O27-L27)-(N27-M27))*24</f>
        <v>8.4999999999999982</v>
      </c>
      <c r="Q27" s="132">
        <v>0.33333333333333331</v>
      </c>
      <c r="R27" s="12">
        <v>0.54166666666666663</v>
      </c>
      <c r="S27" s="12">
        <v>0.58333333333333337</v>
      </c>
      <c r="T27" s="103">
        <v>0.72916666666666663</v>
      </c>
      <c r="U27" s="122">
        <f t="shared" ref="U27:U42" si="6">((T27-Q27)-(S27-R27))*24</f>
        <v>8.4999999999999982</v>
      </c>
      <c r="V27" s="11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ref="Z27:Z42" si="7">((Y27-V27)-(X27-W27))*24</f>
        <v>8.4999999999999982</v>
      </c>
      <c r="AA27" s="11">
        <v>0.33333333333333331</v>
      </c>
      <c r="AB27" s="7"/>
      <c r="AC27" s="7"/>
      <c r="AD27" s="8">
        <v>0.5625</v>
      </c>
      <c r="AE27" s="117">
        <f t="shared" ref="AE27:AE42" si="8">((AD27-AA27)-(AC27-AB27))*24</f>
        <v>5.5</v>
      </c>
    </row>
    <row r="28" spans="1:31" ht="18.75" customHeight="1" x14ac:dyDescent="0.25">
      <c r="A28" s="82" t="s">
        <v>17</v>
      </c>
      <c r="B28" s="11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11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11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11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11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11">
        <v>0.3444444444444445</v>
      </c>
      <c r="AB28" s="7"/>
      <c r="AC28" s="7"/>
      <c r="AD28" s="8">
        <v>0.5625</v>
      </c>
      <c r="AE28" s="119">
        <f t="shared" si="8"/>
        <v>5.2333333333333325</v>
      </c>
    </row>
    <row r="29" spans="1:31" ht="18.75" customHeight="1" x14ac:dyDescent="0.25">
      <c r="A29" s="82" t="s">
        <v>0</v>
      </c>
      <c r="B29" s="11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11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11">
        <v>0.3430555555555555</v>
      </c>
      <c r="M29" s="7">
        <v>0.54166666666666663</v>
      </c>
      <c r="N29" s="7">
        <v>0.58333333333333337</v>
      </c>
      <c r="O29" s="8">
        <v>0.72916666666666663</v>
      </c>
      <c r="P29" s="119">
        <f t="shared" si="5"/>
        <v>8.2666666666666657</v>
      </c>
      <c r="Q29" s="11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11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11">
        <v>0.33333333333333331</v>
      </c>
      <c r="AB29" s="7"/>
      <c r="AC29" s="7"/>
      <c r="AD29" s="8">
        <v>0.5625</v>
      </c>
      <c r="AE29" s="117">
        <f t="shared" si="8"/>
        <v>5.5</v>
      </c>
    </row>
    <row r="30" spans="1:31" ht="18.75" customHeight="1" x14ac:dyDescent="0.25">
      <c r="A30" s="82" t="s">
        <v>21</v>
      </c>
      <c r="B30" s="11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11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11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11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11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11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18</v>
      </c>
      <c r="B31" s="11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11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11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11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11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11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22</v>
      </c>
      <c r="B32" s="11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11">
        <v>0.33333333333333331</v>
      </c>
      <c r="H32" s="7">
        <v>0.54166666666666663</v>
      </c>
      <c r="I32" s="7">
        <v>0.58333333333333337</v>
      </c>
      <c r="J32" s="8">
        <v>0.72916666666666663</v>
      </c>
      <c r="K32" s="117">
        <f t="shared" si="4"/>
        <v>8.4999999999999982</v>
      </c>
      <c r="L32" s="11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11">
        <v>0.33333333333333331</v>
      </c>
      <c r="R32" s="7">
        <v>0.54166666666666663</v>
      </c>
      <c r="S32" s="7">
        <v>0.58333333333333337</v>
      </c>
      <c r="T32" s="8">
        <v>0.72916666666666663</v>
      </c>
      <c r="U32" s="117">
        <f t="shared" si="6"/>
        <v>8.4999999999999982</v>
      </c>
      <c r="V32" s="11">
        <v>0.33333333333333331</v>
      </c>
      <c r="W32" s="7">
        <v>0.54166666666666663</v>
      </c>
      <c r="X32" s="7">
        <v>0.58333333333333337</v>
      </c>
      <c r="Y32" s="8">
        <v>0.72916666666666663</v>
      </c>
      <c r="Z32" s="117">
        <f t="shared" si="7"/>
        <v>8.4999999999999982</v>
      </c>
      <c r="AA32" s="11">
        <v>0.30694444444444441</v>
      </c>
      <c r="AB32" s="7"/>
      <c r="AC32" s="7"/>
      <c r="AD32" s="8">
        <v>0.72916666666666663</v>
      </c>
      <c r="AE32" s="118">
        <f t="shared" si="8"/>
        <v>10.133333333333333</v>
      </c>
    </row>
    <row r="33" spans="1:31" ht="18.75" customHeight="1" x14ac:dyDescent="0.25">
      <c r="A33" s="82" t="s">
        <v>2</v>
      </c>
      <c r="B33" s="11">
        <v>0.33333333333333331</v>
      </c>
      <c r="C33" s="7">
        <v>0.54166666666666663</v>
      </c>
      <c r="D33" s="7">
        <v>0.58333333333333337</v>
      </c>
      <c r="E33" s="8">
        <v>0.72916666666666663</v>
      </c>
      <c r="F33" s="117">
        <f t="shared" si="3"/>
        <v>8.4999999999999982</v>
      </c>
      <c r="G33" s="11">
        <v>0.33333333333333331</v>
      </c>
      <c r="H33" s="7">
        <v>0.54166666666666663</v>
      </c>
      <c r="I33" s="7">
        <v>0.58333333333333337</v>
      </c>
      <c r="J33" s="8">
        <v>0.72916666666666663</v>
      </c>
      <c r="K33" s="117">
        <f t="shared" si="4"/>
        <v>8.4999999999999982</v>
      </c>
      <c r="L33" s="11">
        <v>0.34097222222222223</v>
      </c>
      <c r="M33" s="7">
        <v>0.54166666666666663</v>
      </c>
      <c r="N33" s="7">
        <v>0.58333333333333337</v>
      </c>
      <c r="O33" s="8">
        <v>0.72916666666666663</v>
      </c>
      <c r="P33" s="119">
        <f t="shared" si="5"/>
        <v>8.3166666666666629</v>
      </c>
      <c r="Q33" s="11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11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11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11</v>
      </c>
      <c r="B34" s="11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11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1">
        <v>0.33333333333333331</v>
      </c>
      <c r="M34" s="7">
        <v>0.54166666666666663</v>
      </c>
      <c r="N34" s="7">
        <v>0.58333333333333337</v>
      </c>
      <c r="O34" s="8">
        <v>0.72916666666666663</v>
      </c>
      <c r="P34" s="117">
        <f t="shared" si="5"/>
        <v>8.4999999999999982</v>
      </c>
      <c r="Q34" s="11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11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11">
        <v>0.35555555555555557</v>
      </c>
      <c r="AB34" s="7"/>
      <c r="AC34" s="7"/>
      <c r="AD34" s="8">
        <v>0.5625</v>
      </c>
      <c r="AE34" s="119">
        <f t="shared" si="8"/>
        <v>4.9666666666666668</v>
      </c>
    </row>
    <row r="35" spans="1:31" ht="18.75" customHeight="1" x14ac:dyDescent="0.25">
      <c r="A35" s="82" t="s">
        <v>16</v>
      </c>
      <c r="B35" s="11">
        <v>0.30138888888888887</v>
      </c>
      <c r="C35" s="7">
        <v>0.54166666666666663</v>
      </c>
      <c r="D35" s="7">
        <v>0.58333333333333337</v>
      </c>
      <c r="E35" s="8">
        <v>0.72916666666666663</v>
      </c>
      <c r="F35" s="118">
        <f t="shared" si="3"/>
        <v>9.2666666666666639</v>
      </c>
      <c r="G35" s="11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11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11">
        <v>0.35416666666666669</v>
      </c>
      <c r="R35" s="7">
        <v>0.54166666666666663</v>
      </c>
      <c r="S35" s="7">
        <v>0.58333333333333337</v>
      </c>
      <c r="T35" s="8">
        <v>0.75</v>
      </c>
      <c r="U35" s="117">
        <f t="shared" si="6"/>
        <v>8.4999999999999982</v>
      </c>
      <c r="V35" s="11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11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23</v>
      </c>
      <c r="B36" s="11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11">
        <v>0.33333333333333331</v>
      </c>
      <c r="H36" s="7">
        <v>0.54166666666666663</v>
      </c>
      <c r="I36" s="7">
        <v>0.58333333333333337</v>
      </c>
      <c r="J36" s="8">
        <v>0.72916666666666663</v>
      </c>
      <c r="K36" s="117">
        <f t="shared" si="4"/>
        <v>8.4999999999999982</v>
      </c>
      <c r="L36" s="11">
        <v>0.33333333333333331</v>
      </c>
      <c r="M36" s="7">
        <v>0.54166666666666663</v>
      </c>
      <c r="N36" s="7">
        <v>0.58333333333333337</v>
      </c>
      <c r="O36" s="8"/>
      <c r="P36" s="117">
        <f t="shared" si="5"/>
        <v>-9.0000000000000018</v>
      </c>
      <c r="Q36" s="11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11">
        <v>0.33333333333333331</v>
      </c>
      <c r="W36" s="7">
        <v>0.54166666666666663</v>
      </c>
      <c r="X36" s="7">
        <v>0.58333333333333337</v>
      </c>
      <c r="Y36" s="8">
        <v>0.72916666666666663</v>
      </c>
      <c r="Z36" s="117">
        <f t="shared" si="7"/>
        <v>8.4999999999999982</v>
      </c>
      <c r="AA36" s="11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24</v>
      </c>
      <c r="B37" s="11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1">
        <v>0.33333333333333331</v>
      </c>
      <c r="H37" s="7">
        <v>0.54166666666666663</v>
      </c>
      <c r="I37" s="7">
        <v>0.58333333333333337</v>
      </c>
      <c r="J37" s="8">
        <v>0.72916666666666663</v>
      </c>
      <c r="K37" s="117">
        <f t="shared" si="4"/>
        <v>8.4999999999999982</v>
      </c>
      <c r="L37" s="11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11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11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11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25</v>
      </c>
      <c r="B38" s="11">
        <v>0.34722222222222227</v>
      </c>
      <c r="C38" s="7">
        <v>0.54166666666666663</v>
      </c>
      <c r="D38" s="7">
        <v>0.58333333333333337</v>
      </c>
      <c r="E38" s="8">
        <v>0.72916666666666663</v>
      </c>
      <c r="F38" s="119">
        <f t="shared" si="3"/>
        <v>8.1666666666666625</v>
      </c>
      <c r="G38" s="11">
        <v>0.34236111111111112</v>
      </c>
      <c r="H38" s="7">
        <v>0.54166666666666663</v>
      </c>
      <c r="I38" s="7">
        <v>0.58333333333333337</v>
      </c>
      <c r="J38" s="8">
        <v>0.72916666666666663</v>
      </c>
      <c r="K38" s="119">
        <f t="shared" si="4"/>
        <v>8.2833333333333314</v>
      </c>
      <c r="L38" s="11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11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11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11">
        <v>0.34236111111111112</v>
      </c>
      <c r="AB38" s="7"/>
      <c r="AC38" s="7"/>
      <c r="AD38" s="8">
        <v>0.5625</v>
      </c>
      <c r="AE38" s="119">
        <f t="shared" si="8"/>
        <v>5.2833333333333332</v>
      </c>
    </row>
    <row r="39" spans="1:31" ht="18.75" customHeight="1" x14ac:dyDescent="0.25">
      <c r="A39" s="82" t="s">
        <v>19</v>
      </c>
      <c r="B39" s="11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11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11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11">
        <v>0.34166666666666662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8.2999999999999989</v>
      </c>
      <c r="V39" s="11">
        <v>0.33333333333333331</v>
      </c>
      <c r="W39" s="7">
        <v>0.54166666666666663</v>
      </c>
      <c r="X39" s="7">
        <v>0.58333333333333337</v>
      </c>
      <c r="Y39" s="8">
        <v>0.72916666666666663</v>
      </c>
      <c r="Z39" s="117">
        <f t="shared" si="7"/>
        <v>8.4999999999999982</v>
      </c>
      <c r="AA39" s="11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26</v>
      </c>
      <c r="B40" s="11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11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11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11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11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11">
        <v>0.33333333333333331</v>
      </c>
      <c r="AB40" s="7"/>
      <c r="AC40" s="7"/>
      <c r="AD40" s="8">
        <v>0.5625</v>
      </c>
      <c r="AE40" s="117">
        <f t="shared" si="8"/>
        <v>5.5</v>
      </c>
    </row>
    <row r="41" spans="1:31" ht="18.75" customHeight="1" x14ac:dyDescent="0.25">
      <c r="A41" s="82" t="s">
        <v>27</v>
      </c>
      <c r="B41" s="11">
        <v>0.34375</v>
      </c>
      <c r="C41" s="7">
        <v>0.54166666666666663</v>
      </c>
      <c r="D41" s="7">
        <v>0.58333333333333337</v>
      </c>
      <c r="E41" s="8">
        <v>0.72916666666666663</v>
      </c>
      <c r="F41" s="119">
        <f t="shared" si="3"/>
        <v>8.2499999999999964</v>
      </c>
      <c r="G41" s="11">
        <v>0.34097222222222223</v>
      </c>
      <c r="H41" s="7">
        <v>0.54166666666666663</v>
      </c>
      <c r="I41" s="7">
        <v>0.58333333333333337</v>
      </c>
      <c r="J41" s="8">
        <v>0.72916666666666663</v>
      </c>
      <c r="K41" s="119">
        <f t="shared" si="4"/>
        <v>8.3166666666666629</v>
      </c>
      <c r="L41" s="188" t="s">
        <v>39</v>
      </c>
      <c r="M41" s="188"/>
      <c r="N41" s="188"/>
      <c r="O41" s="188"/>
      <c r="P41" s="188"/>
      <c r="Q41" s="11">
        <v>0.34236111111111112</v>
      </c>
      <c r="R41" s="7">
        <v>0.54166666666666663</v>
      </c>
      <c r="S41" s="7">
        <v>0.58333333333333337</v>
      </c>
      <c r="T41" s="8">
        <v>0.83680555555555547</v>
      </c>
      <c r="U41" s="118">
        <f t="shared" si="6"/>
        <v>10.866666666666664</v>
      </c>
      <c r="V41" s="11">
        <v>0.33333333333333331</v>
      </c>
      <c r="W41" s="7">
        <v>0.54166666666666663</v>
      </c>
      <c r="X41" s="7">
        <v>0.58333333333333337</v>
      </c>
      <c r="Y41" s="8">
        <v>0.72916666666666663</v>
      </c>
      <c r="Z41" s="117">
        <f t="shared" si="7"/>
        <v>8.4999999999999982</v>
      </c>
      <c r="AA41" s="11">
        <v>0.34166666666666662</v>
      </c>
      <c r="AB41" s="7"/>
      <c r="AC41" s="7"/>
      <c r="AD41" s="8">
        <v>0.5625</v>
      </c>
      <c r="AE41" s="119">
        <f t="shared" si="8"/>
        <v>5.3000000000000007</v>
      </c>
    </row>
    <row r="42" spans="1:31" ht="18.75" customHeight="1" x14ac:dyDescent="0.25">
      <c r="A42" s="82" t="s">
        <v>28</v>
      </c>
      <c r="B42" s="11">
        <v>0.33333333333333331</v>
      </c>
      <c r="C42" s="7">
        <v>0.54166666666666663</v>
      </c>
      <c r="D42" s="7">
        <v>0.58333333333333337</v>
      </c>
      <c r="E42" s="8">
        <v>0.72916666666666663</v>
      </c>
      <c r="F42" s="117">
        <f t="shared" si="3"/>
        <v>8.4999999999999982</v>
      </c>
      <c r="G42" s="11">
        <v>0.33333333333333331</v>
      </c>
      <c r="H42" s="7">
        <v>0.54166666666666663</v>
      </c>
      <c r="I42" s="7">
        <v>0.58333333333333337</v>
      </c>
      <c r="J42" s="8">
        <v>0.72916666666666663</v>
      </c>
      <c r="K42" s="117">
        <f t="shared" si="4"/>
        <v>8.4999999999999982</v>
      </c>
      <c r="L42" s="11">
        <v>0.33333333333333331</v>
      </c>
      <c r="M42" s="7">
        <v>0.54166666666666663</v>
      </c>
      <c r="N42" s="7">
        <v>0.58333333333333337</v>
      </c>
      <c r="O42" s="8">
        <v>0.72916666666666663</v>
      </c>
      <c r="P42" s="117">
        <f t="shared" si="5"/>
        <v>8.4999999999999982</v>
      </c>
      <c r="Q42" s="11">
        <v>0.33333333333333331</v>
      </c>
      <c r="R42" s="7">
        <v>0.54166666666666663</v>
      </c>
      <c r="S42" s="7">
        <v>0.58333333333333337</v>
      </c>
      <c r="T42" s="8">
        <v>0.72916666666666663</v>
      </c>
      <c r="U42" s="117">
        <f t="shared" si="6"/>
        <v>8.4999999999999982</v>
      </c>
      <c r="V42" s="11">
        <v>0.33333333333333331</v>
      </c>
      <c r="W42" s="7">
        <v>0.54166666666666663</v>
      </c>
      <c r="X42" s="7">
        <v>0.58333333333333337</v>
      </c>
      <c r="Y42" s="8">
        <v>0.72916666666666663</v>
      </c>
      <c r="Z42" s="117">
        <f t="shared" si="7"/>
        <v>8.4999999999999982</v>
      </c>
      <c r="AA42" s="11">
        <v>0.33333333333333331</v>
      </c>
      <c r="AB42" s="7"/>
      <c r="AC42" s="7"/>
      <c r="AD42" s="8">
        <v>0.5625</v>
      </c>
      <c r="AE42" s="117">
        <f t="shared" si="8"/>
        <v>5.5</v>
      </c>
    </row>
    <row r="43" spans="1:31" ht="18.75" customHeight="1" x14ac:dyDescent="0.25">
      <c r="A43" s="82" t="s">
        <v>12</v>
      </c>
      <c r="B43" s="11">
        <v>0.33333333333333331</v>
      </c>
      <c r="C43" s="7">
        <v>0.54166666666666663</v>
      </c>
      <c r="D43" s="7">
        <v>0.58333333333333337</v>
      </c>
      <c r="E43" s="8">
        <v>0.72916666666666663</v>
      </c>
      <c r="F43" s="117">
        <f t="shared" ref="F43:F44" si="9">((E43-B43)-(D43-C43))*24</f>
        <v>8.4999999999999982</v>
      </c>
      <c r="G43" s="11">
        <v>0.33333333333333331</v>
      </c>
      <c r="H43" s="7">
        <v>0.54166666666666663</v>
      </c>
      <c r="I43" s="7">
        <v>0.58333333333333337</v>
      </c>
      <c r="J43" s="8">
        <v>0.72916666666666663</v>
      </c>
      <c r="K43" s="117">
        <f t="shared" ref="K43:K44" si="10">((J43-G43)-(I43-H43))*24</f>
        <v>8.4999999999999982</v>
      </c>
      <c r="L43" s="11">
        <v>0.33333333333333331</v>
      </c>
      <c r="M43" s="7">
        <v>0.54166666666666663</v>
      </c>
      <c r="N43" s="7">
        <v>0.58333333333333337</v>
      </c>
      <c r="O43" s="8">
        <v>0.72916666666666663</v>
      </c>
      <c r="P43" s="117">
        <f t="shared" ref="P43:P44" si="11">((O43-L43)-(N43-M43))*24</f>
        <v>8.4999999999999982</v>
      </c>
      <c r="Q43" s="11">
        <v>0.34236111111111112</v>
      </c>
      <c r="R43" s="7">
        <v>0.54166666666666663</v>
      </c>
      <c r="S43" s="7">
        <v>0.58333333333333337</v>
      </c>
      <c r="T43" s="8">
        <v>0.72916666666666663</v>
      </c>
      <c r="U43" s="119">
        <f t="shared" ref="U43:U44" si="12">((T43-Q43)-(S43-R43))*24</f>
        <v>8.2833333333333314</v>
      </c>
      <c r="V43" s="11">
        <v>0.3430555555555555</v>
      </c>
      <c r="W43" s="7">
        <v>0.54166666666666663</v>
      </c>
      <c r="X43" s="7">
        <v>0.58333333333333337</v>
      </c>
      <c r="Y43" s="8">
        <v>0.72222222222222221</v>
      </c>
      <c r="Z43" s="119">
        <f t="shared" ref="Z43:Z44" si="13">((Y43-V43)-(X43-W43))*24</f>
        <v>8.1</v>
      </c>
      <c r="AA43" s="11">
        <v>0.34513888888888888</v>
      </c>
      <c r="AB43" s="7"/>
      <c r="AC43" s="7"/>
      <c r="AD43" s="8">
        <v>0.5625</v>
      </c>
      <c r="AE43" s="119">
        <f t="shared" ref="AE43:AE44" si="14">((AD43-AA43)-(AC43-AB43))*24</f>
        <v>5.2166666666666668</v>
      </c>
    </row>
    <row r="44" spans="1:31" ht="18.75" customHeight="1" x14ac:dyDescent="0.25">
      <c r="A44" s="82" t="s">
        <v>159</v>
      </c>
      <c r="B44" s="11">
        <v>0.33333333333333331</v>
      </c>
      <c r="C44" s="7">
        <v>0.54166666666666663</v>
      </c>
      <c r="D44" s="7">
        <v>0.58333333333333337</v>
      </c>
      <c r="E44" s="8">
        <v>0.72916666666666663</v>
      </c>
      <c r="F44" s="117">
        <f t="shared" si="9"/>
        <v>8.4999999999999982</v>
      </c>
      <c r="G44" s="11">
        <v>0.33333333333333331</v>
      </c>
      <c r="H44" s="7">
        <v>0.54166666666666663</v>
      </c>
      <c r="I44" s="7">
        <v>0.58333333333333337</v>
      </c>
      <c r="J44" s="8">
        <v>0.72916666666666663</v>
      </c>
      <c r="K44" s="117">
        <f t="shared" si="10"/>
        <v>8.4999999999999982</v>
      </c>
      <c r="L44" s="11">
        <v>0.33333333333333331</v>
      </c>
      <c r="M44" s="7">
        <v>0.54166666666666663</v>
      </c>
      <c r="N44" s="7">
        <v>0.58333333333333337</v>
      </c>
      <c r="O44" s="8">
        <v>0.72916666666666663</v>
      </c>
      <c r="P44" s="117">
        <f t="shared" si="11"/>
        <v>8.4999999999999982</v>
      </c>
      <c r="Q44" s="11">
        <v>0.33333333333333331</v>
      </c>
      <c r="R44" s="7">
        <v>0.54166666666666663</v>
      </c>
      <c r="S44" s="7">
        <v>0.58333333333333337</v>
      </c>
      <c r="T44" s="8">
        <v>0.72916666666666663</v>
      </c>
      <c r="U44" s="117">
        <f t="shared" si="12"/>
        <v>8.4999999999999982</v>
      </c>
      <c r="V44" s="11">
        <v>0.33333333333333331</v>
      </c>
      <c r="W44" s="7">
        <v>0.54166666666666663</v>
      </c>
      <c r="X44" s="7">
        <v>0.58333333333333337</v>
      </c>
      <c r="Y44" s="8">
        <v>0.72916666666666663</v>
      </c>
      <c r="Z44" s="117">
        <f t="shared" si="13"/>
        <v>8.4999999999999982</v>
      </c>
      <c r="AA44" s="11">
        <v>0.33333333333333331</v>
      </c>
      <c r="AB44" s="7"/>
      <c r="AC44" s="7"/>
      <c r="AD44" s="8">
        <v>0.5625</v>
      </c>
      <c r="AE44" s="117">
        <f t="shared" si="14"/>
        <v>5.5</v>
      </c>
    </row>
    <row r="46" spans="1:31" ht="15.75" thickBot="1" x14ac:dyDescent="0.3"/>
    <row r="47" spans="1:31" ht="27.75" thickTop="1" thickBot="1" x14ac:dyDescent="0.45">
      <c r="A47" s="189" t="s">
        <v>20</v>
      </c>
      <c r="B47" s="177" t="s">
        <v>169</v>
      </c>
      <c r="C47" s="172"/>
      <c r="D47" s="172"/>
      <c r="E47" s="172"/>
      <c r="F47" s="178"/>
      <c r="G47" s="175" t="s">
        <v>170</v>
      </c>
      <c r="H47" s="175"/>
      <c r="I47" s="175"/>
      <c r="J47" s="175"/>
      <c r="K47" s="175"/>
      <c r="L47" s="179" t="s">
        <v>171</v>
      </c>
      <c r="M47" s="180"/>
      <c r="N47" s="180"/>
      <c r="O47" s="180"/>
      <c r="P47" s="181"/>
      <c r="Q47" s="179" t="s">
        <v>172</v>
      </c>
      <c r="R47" s="180"/>
      <c r="S47" s="180"/>
      <c r="T47" s="180"/>
      <c r="U47" s="181"/>
      <c r="V47" s="179" t="s">
        <v>173</v>
      </c>
      <c r="W47" s="180"/>
      <c r="X47" s="180"/>
      <c r="Y47" s="180"/>
      <c r="Z47" s="181"/>
      <c r="AA47" s="177" t="s">
        <v>174</v>
      </c>
      <c r="AB47" s="172"/>
      <c r="AC47" s="172"/>
      <c r="AD47" s="172"/>
      <c r="AE47" s="178"/>
    </row>
    <row r="48" spans="1:31" ht="30.75" thickBot="1" x14ac:dyDescent="0.3">
      <c r="A48" s="190"/>
      <c r="B48" s="86" t="s">
        <v>3</v>
      </c>
      <c r="C48" s="86" t="s">
        <v>4</v>
      </c>
      <c r="D48" s="86" t="s">
        <v>5</v>
      </c>
      <c r="E48" s="86" t="s">
        <v>6</v>
      </c>
      <c r="F48" s="87" t="s">
        <v>7</v>
      </c>
      <c r="G48" s="124" t="s">
        <v>65</v>
      </c>
      <c r="H48" s="78" t="s">
        <v>4</v>
      </c>
      <c r="I48" s="78" t="s">
        <v>5</v>
      </c>
      <c r="J48" s="78" t="s">
        <v>6</v>
      </c>
      <c r="K48" s="85" t="s">
        <v>7</v>
      </c>
      <c r="L48" s="105" t="s">
        <v>3</v>
      </c>
      <c r="M48" s="105" t="s">
        <v>4</v>
      </c>
      <c r="N48" s="105" t="s">
        <v>5</v>
      </c>
      <c r="O48" s="105" t="s">
        <v>6</v>
      </c>
      <c r="P48" s="106" t="s">
        <v>7</v>
      </c>
      <c r="Q48" s="105" t="s">
        <v>3</v>
      </c>
      <c r="R48" s="105" t="s">
        <v>4</v>
      </c>
      <c r="S48" s="105" t="s">
        <v>5</v>
      </c>
      <c r="T48" s="105" t="s">
        <v>6</v>
      </c>
      <c r="U48" s="106" t="s">
        <v>7</v>
      </c>
      <c r="V48" s="105" t="s">
        <v>3</v>
      </c>
      <c r="W48" s="105" t="s">
        <v>4</v>
      </c>
      <c r="X48" s="105" t="s">
        <v>5</v>
      </c>
      <c r="Y48" s="105" t="s">
        <v>6</v>
      </c>
      <c r="Z48" s="106" t="s">
        <v>7</v>
      </c>
      <c r="AA48" s="86" t="s">
        <v>3</v>
      </c>
      <c r="AB48" s="86" t="s">
        <v>4</v>
      </c>
      <c r="AC48" s="86" t="s">
        <v>5</v>
      </c>
      <c r="AD48" s="86" t="s">
        <v>6</v>
      </c>
      <c r="AE48" s="87" t="s">
        <v>7</v>
      </c>
    </row>
    <row r="49" spans="1:31" ht="18.75" customHeight="1" thickTop="1" x14ac:dyDescent="0.25">
      <c r="A49" s="82" t="s">
        <v>13</v>
      </c>
      <c r="B49" s="11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ref="F49" si="15">((E49-B49)-(D49-C49))*24</f>
        <v>8.4999999999999982</v>
      </c>
      <c r="G49" s="11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ref="K49:K66" si="16">((J49-G49)-(I49-H49))*24</f>
        <v>8.4999999999999982</v>
      </c>
      <c r="L49" s="11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ref="P49:P66" si="17">((O49-L49)-(N49-M49))*24</f>
        <v>8.4999999999999982</v>
      </c>
      <c r="Q49" s="11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ref="U49:U66" si="18">((T49-Q49)-(S49-R49))*24</f>
        <v>8.4999999999999982</v>
      </c>
      <c r="V49" s="11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ref="Z49:Z66" si="19">((Y49-V49)-(X49-W49))*24</f>
        <v>8.4999999999999982</v>
      </c>
      <c r="AA49" s="11">
        <v>0.33333333333333331</v>
      </c>
      <c r="AB49" s="7"/>
      <c r="AC49" s="7"/>
      <c r="AD49" s="8">
        <v>0.5625</v>
      </c>
      <c r="AE49" s="117">
        <f t="shared" ref="AE49:AE66" si="20">((AD49-AA49)-(AC49-AB49))*24</f>
        <v>5.5</v>
      </c>
    </row>
    <row r="50" spans="1:31" ht="18.75" customHeight="1" x14ac:dyDescent="0.25">
      <c r="A50" s="82" t="s">
        <v>17</v>
      </c>
      <c r="B50" s="11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ref="F50:F66" si="21">((E50-B50)-(D50-C50))*24</f>
        <v>8.4999999999999982</v>
      </c>
      <c r="G50" s="11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6"/>
        <v>8.4999999999999982</v>
      </c>
      <c r="L50" s="11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7"/>
        <v>8.4999999999999982</v>
      </c>
      <c r="Q50" s="11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8"/>
        <v>8.4999999999999982</v>
      </c>
      <c r="V50" s="11">
        <v>0.34097222222222223</v>
      </c>
      <c r="W50" s="7">
        <v>0.54166666666666663</v>
      </c>
      <c r="X50" s="7">
        <v>0.58333333333333337</v>
      </c>
      <c r="Y50" s="8">
        <v>0.72916666666666663</v>
      </c>
      <c r="Z50" s="119">
        <f t="shared" si="19"/>
        <v>8.3166666666666629</v>
      </c>
      <c r="AA50" s="11">
        <v>0.33333333333333331</v>
      </c>
      <c r="AB50" s="7"/>
      <c r="AC50" s="7"/>
      <c r="AD50" s="8">
        <v>0.5625</v>
      </c>
      <c r="AE50" s="117">
        <f t="shared" si="20"/>
        <v>5.5</v>
      </c>
    </row>
    <row r="51" spans="1:31" ht="18.75" customHeight="1" x14ac:dyDescent="0.25">
      <c r="A51" s="82" t="s">
        <v>0</v>
      </c>
      <c r="B51" s="11">
        <v>0.34097222222222223</v>
      </c>
      <c r="C51" s="7">
        <v>0.54166666666666663</v>
      </c>
      <c r="D51" s="7">
        <v>0.58333333333333337</v>
      </c>
      <c r="E51" s="8">
        <v>0.72916666666666663</v>
      </c>
      <c r="F51" s="119">
        <f t="shared" si="21"/>
        <v>8.3166666666666629</v>
      </c>
      <c r="G51" s="11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6"/>
        <v>8.4999999999999982</v>
      </c>
      <c r="L51" s="11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7"/>
        <v>8.4999999999999982</v>
      </c>
      <c r="Q51" s="11">
        <v>0.34097222222222223</v>
      </c>
      <c r="R51" s="7">
        <v>0.54166666666666663</v>
      </c>
      <c r="S51" s="7">
        <v>0.58333333333333337</v>
      </c>
      <c r="T51" s="8">
        <v>0.72916666666666663</v>
      </c>
      <c r="U51" s="119">
        <f t="shared" si="18"/>
        <v>8.3166666666666629</v>
      </c>
      <c r="V51" s="11">
        <v>0.23611111111111113</v>
      </c>
      <c r="W51" s="7">
        <v>0.54166666666666663</v>
      </c>
      <c r="X51" s="7">
        <v>0.58333333333333337</v>
      </c>
      <c r="Y51" s="8">
        <v>0.72916666666666663</v>
      </c>
      <c r="Z51" s="118">
        <f t="shared" si="19"/>
        <v>10.833333333333329</v>
      </c>
      <c r="AA51" s="11">
        <v>0.3430555555555555</v>
      </c>
      <c r="AB51" s="7"/>
      <c r="AC51" s="7"/>
      <c r="AD51" s="8">
        <v>0.5625</v>
      </c>
      <c r="AE51" s="119">
        <f t="shared" si="20"/>
        <v>5.2666666666666675</v>
      </c>
    </row>
    <row r="52" spans="1:31" ht="18.75" customHeight="1" x14ac:dyDescent="0.25">
      <c r="A52" s="82" t="s">
        <v>21</v>
      </c>
      <c r="B52" s="11">
        <v>0.33333333333333331</v>
      </c>
      <c r="C52" s="7">
        <v>0.54166666666666663</v>
      </c>
      <c r="D52" s="7">
        <v>0.58333333333333337</v>
      </c>
      <c r="E52" s="8">
        <v>0.72916666666666663</v>
      </c>
      <c r="F52" s="117">
        <f t="shared" si="21"/>
        <v>8.4999999999999982</v>
      </c>
      <c r="G52" s="11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6"/>
        <v>8.4999999999999982</v>
      </c>
      <c r="L52" s="11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7"/>
        <v>8.4999999999999982</v>
      </c>
      <c r="Q52" s="11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8"/>
        <v>8.4999999999999982</v>
      </c>
      <c r="V52" s="11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9"/>
        <v>8.4999999999999982</v>
      </c>
      <c r="AA52" s="11">
        <v>0.33333333333333331</v>
      </c>
      <c r="AB52" s="7"/>
      <c r="AC52" s="7"/>
      <c r="AD52" s="8">
        <v>0.5625</v>
      </c>
      <c r="AE52" s="117">
        <f t="shared" si="20"/>
        <v>5.5</v>
      </c>
    </row>
    <row r="53" spans="1:31" ht="18.75" customHeight="1" x14ac:dyDescent="0.25">
      <c r="A53" s="82" t="s">
        <v>18</v>
      </c>
      <c r="B53" s="11">
        <v>0.34166666666666662</v>
      </c>
      <c r="C53" s="7">
        <v>0.54166666666666663</v>
      </c>
      <c r="D53" s="7">
        <v>0.58333333333333337</v>
      </c>
      <c r="E53" s="8">
        <v>0.72916666666666663</v>
      </c>
      <c r="F53" s="119">
        <f t="shared" si="21"/>
        <v>8.2999999999999989</v>
      </c>
      <c r="G53" s="138" t="s">
        <v>79</v>
      </c>
      <c r="H53" s="138"/>
      <c r="I53" s="138"/>
      <c r="J53" s="138"/>
      <c r="K53" s="138"/>
      <c r="L53" s="11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7"/>
        <v>8.4999999999999982</v>
      </c>
      <c r="Q53" s="11">
        <v>0.33333333333333331</v>
      </c>
      <c r="R53" s="7">
        <v>0.54166666666666663</v>
      </c>
      <c r="S53" s="7">
        <v>0.58333333333333337</v>
      </c>
      <c r="T53" s="8">
        <v>0.72916666666666663</v>
      </c>
      <c r="U53" s="117">
        <f t="shared" si="18"/>
        <v>8.4999999999999982</v>
      </c>
      <c r="V53" s="11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9"/>
        <v>8.4999999999999982</v>
      </c>
      <c r="AA53" s="11">
        <v>0.3125</v>
      </c>
      <c r="AB53" s="7"/>
      <c r="AC53" s="7"/>
      <c r="AD53" s="8">
        <v>0.5625</v>
      </c>
      <c r="AE53" s="118">
        <f t="shared" si="20"/>
        <v>6</v>
      </c>
    </row>
    <row r="54" spans="1:31" ht="18.75" customHeight="1" x14ac:dyDescent="0.25">
      <c r="A54" s="82" t="s">
        <v>22</v>
      </c>
      <c r="B54" s="11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21"/>
        <v>8.4999999999999982</v>
      </c>
      <c r="G54" s="11">
        <v>0.27152777777777776</v>
      </c>
      <c r="H54" s="7">
        <v>0.54166666666666663</v>
      </c>
      <c r="I54" s="7">
        <v>0.58333333333333337</v>
      </c>
      <c r="J54" s="8">
        <v>0.72916666666666663</v>
      </c>
      <c r="K54" s="118">
        <f t="shared" si="16"/>
        <v>9.9833333333333307</v>
      </c>
      <c r="L54" s="11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7"/>
        <v>8.4999999999999982</v>
      </c>
      <c r="Q54" s="11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8"/>
        <v>8.4999999999999982</v>
      </c>
      <c r="V54" s="11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9"/>
        <v>8.4999999999999982</v>
      </c>
      <c r="AA54" s="11">
        <v>0.33333333333333331</v>
      </c>
      <c r="AB54" s="7"/>
      <c r="AC54" s="7"/>
      <c r="AD54" s="8">
        <v>0.5625</v>
      </c>
      <c r="AE54" s="117">
        <f t="shared" si="20"/>
        <v>5.5</v>
      </c>
    </row>
    <row r="55" spans="1:31" ht="18.75" customHeight="1" x14ac:dyDescent="0.25">
      <c r="A55" s="82" t="s">
        <v>2</v>
      </c>
      <c r="B55" s="11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21"/>
        <v>8.4999999999999982</v>
      </c>
      <c r="G55" s="11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6"/>
        <v>8.4999999999999982</v>
      </c>
      <c r="L55" s="11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7"/>
        <v>8.4999999999999982</v>
      </c>
      <c r="Q55" s="11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8"/>
        <v>8.4999999999999982</v>
      </c>
      <c r="V55" s="11">
        <v>0.34722222222222227</v>
      </c>
      <c r="W55" s="7">
        <v>0.54166666666666663</v>
      </c>
      <c r="X55" s="7">
        <v>0.58333333333333337</v>
      </c>
      <c r="Y55" s="8">
        <v>0.72916666666666663</v>
      </c>
      <c r="Z55" s="119">
        <f t="shared" si="19"/>
        <v>8.1666666666666625</v>
      </c>
      <c r="AA55" s="11">
        <v>0.33333333333333331</v>
      </c>
      <c r="AB55" s="7"/>
      <c r="AC55" s="7"/>
      <c r="AD55" s="8">
        <v>0.5625</v>
      </c>
      <c r="AE55" s="117">
        <f t="shared" si="20"/>
        <v>5.5</v>
      </c>
    </row>
    <row r="56" spans="1:31" ht="18.75" customHeight="1" x14ac:dyDescent="0.25">
      <c r="A56" s="82" t="s">
        <v>11</v>
      </c>
      <c r="B56" s="11">
        <v>0.34583333333333338</v>
      </c>
      <c r="C56" s="7">
        <v>0.54166666666666663</v>
      </c>
      <c r="D56" s="7">
        <v>0.58333333333333337</v>
      </c>
      <c r="E56" s="8">
        <v>0.72916666666666663</v>
      </c>
      <c r="F56" s="119">
        <f t="shared" si="21"/>
        <v>8.1999999999999957</v>
      </c>
      <c r="G56" s="11">
        <v>0.33333333333333331</v>
      </c>
      <c r="H56" s="7">
        <v>0.54166666666666663</v>
      </c>
      <c r="I56" s="7">
        <v>0.58333333333333337</v>
      </c>
      <c r="J56" s="8">
        <v>0.75</v>
      </c>
      <c r="K56" s="118">
        <f t="shared" si="16"/>
        <v>8.9999999999999982</v>
      </c>
      <c r="L56" s="11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7"/>
        <v>8.4999999999999982</v>
      </c>
      <c r="Q56" s="11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8"/>
        <v>8.4999999999999982</v>
      </c>
      <c r="V56" s="11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9"/>
        <v>8.4999999999999982</v>
      </c>
      <c r="AA56" s="138" t="s">
        <v>52</v>
      </c>
      <c r="AB56" s="138"/>
      <c r="AC56" s="138"/>
      <c r="AD56" s="138"/>
      <c r="AE56" s="138"/>
    </row>
    <row r="57" spans="1:31" ht="18.75" customHeight="1" x14ac:dyDescent="0.25">
      <c r="A57" s="82" t="s">
        <v>16</v>
      </c>
      <c r="B57" s="11">
        <v>0.31736111111111115</v>
      </c>
      <c r="C57" s="7">
        <v>0.54166666666666663</v>
      </c>
      <c r="D57" s="7">
        <v>0.58333333333333337</v>
      </c>
      <c r="E57" s="8">
        <v>0.72916666666666663</v>
      </c>
      <c r="F57" s="118">
        <f t="shared" si="21"/>
        <v>8.8833333333333293</v>
      </c>
      <c r="G57" s="11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6"/>
        <v>8.4999999999999982</v>
      </c>
      <c r="L57" s="11">
        <v>0.33333333333333331</v>
      </c>
      <c r="M57" s="7">
        <v>0.54166666666666663</v>
      </c>
      <c r="N57" s="7">
        <v>0.58333333333333337</v>
      </c>
      <c r="O57" s="8">
        <v>0.75486111111111109</v>
      </c>
      <c r="P57" s="118">
        <f t="shared" si="17"/>
        <v>9.1166666666666654</v>
      </c>
      <c r="Q57" s="11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8"/>
        <v>8.4999999999999982</v>
      </c>
      <c r="V57" s="11">
        <v>0.23611111111111113</v>
      </c>
      <c r="W57" s="7">
        <v>0.54166666666666663</v>
      </c>
      <c r="X57" s="7">
        <v>0.58333333333333337</v>
      </c>
      <c r="Y57" s="8">
        <v>0.72638888888888886</v>
      </c>
      <c r="Z57" s="118">
        <f t="shared" si="19"/>
        <v>10.766666666666662</v>
      </c>
      <c r="AA57" s="11">
        <v>0.32291666666666669</v>
      </c>
      <c r="AB57" s="7"/>
      <c r="AC57" s="7"/>
      <c r="AD57" s="8">
        <v>0.5625</v>
      </c>
      <c r="AE57" s="118">
        <f t="shared" si="20"/>
        <v>5.75</v>
      </c>
    </row>
    <row r="58" spans="1:31" ht="18.75" customHeight="1" x14ac:dyDescent="0.25">
      <c r="A58" s="82" t="s">
        <v>23</v>
      </c>
      <c r="B58" s="11">
        <v>0.34722222222222227</v>
      </c>
      <c r="C58" s="7">
        <v>0.54166666666666663</v>
      </c>
      <c r="D58" s="7">
        <v>0.58333333333333337</v>
      </c>
      <c r="E58" s="8">
        <v>0.72916666666666663</v>
      </c>
      <c r="F58" s="119">
        <f t="shared" si="21"/>
        <v>8.1666666666666625</v>
      </c>
      <c r="G58" s="11">
        <v>0.35069444444444442</v>
      </c>
      <c r="H58" s="7">
        <v>0.54166666666666663</v>
      </c>
      <c r="I58" s="7">
        <v>0.58333333333333337</v>
      </c>
      <c r="J58" s="8">
        <v>0.72916666666666663</v>
      </c>
      <c r="K58" s="119">
        <f t="shared" si="16"/>
        <v>8.0833333333333321</v>
      </c>
      <c r="L58" s="11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7"/>
        <v>8.4999999999999982</v>
      </c>
      <c r="Q58" s="11">
        <v>0.34722222222222227</v>
      </c>
      <c r="R58" s="7">
        <v>0.54166666666666663</v>
      </c>
      <c r="S58" s="7">
        <v>0.58333333333333337</v>
      </c>
      <c r="T58" s="8">
        <v>0.72916666666666663</v>
      </c>
      <c r="U58" s="119">
        <f t="shared" si="18"/>
        <v>8.1666666666666625</v>
      </c>
      <c r="V58" s="11">
        <v>0.34722222222222227</v>
      </c>
      <c r="W58" s="7">
        <v>0.54166666666666663</v>
      </c>
      <c r="X58" s="7">
        <v>0.58333333333333337</v>
      </c>
      <c r="Y58" s="8">
        <v>0.72916666666666663</v>
      </c>
      <c r="Z58" s="119">
        <f t="shared" si="19"/>
        <v>8.1666666666666625</v>
      </c>
      <c r="AA58" s="11">
        <v>0.33333333333333331</v>
      </c>
      <c r="AB58" s="7"/>
      <c r="AC58" s="7"/>
      <c r="AD58" s="8">
        <v>0.5625</v>
      </c>
      <c r="AE58" s="117">
        <f t="shared" si="20"/>
        <v>5.5</v>
      </c>
    </row>
    <row r="59" spans="1:31" ht="18.75" customHeight="1" x14ac:dyDescent="0.25">
      <c r="A59" s="82" t="s">
        <v>24</v>
      </c>
      <c r="B59" s="11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21"/>
        <v>8.4999999999999982</v>
      </c>
      <c r="G59" s="11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6"/>
        <v>8.4999999999999982</v>
      </c>
      <c r="L59" s="11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7"/>
        <v>8.4999999999999982</v>
      </c>
      <c r="Q59" s="11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8"/>
        <v>8.4999999999999982</v>
      </c>
      <c r="V59" s="11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9"/>
        <v>8.4999999999999982</v>
      </c>
      <c r="AA59" s="11">
        <v>0.33333333333333331</v>
      </c>
      <c r="AB59" s="7"/>
      <c r="AC59" s="7"/>
      <c r="AD59" s="8">
        <v>0.5625</v>
      </c>
      <c r="AE59" s="117">
        <f>((AD59-AA59)-(AC59-AB59))*24</f>
        <v>5.5</v>
      </c>
    </row>
    <row r="60" spans="1:31" ht="18.75" customHeight="1" x14ac:dyDescent="0.25">
      <c r="A60" s="82" t="s">
        <v>25</v>
      </c>
      <c r="B60" s="11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21"/>
        <v>8.4999999999999982</v>
      </c>
      <c r="G60" s="11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6"/>
        <v>8.4999999999999982</v>
      </c>
      <c r="L60" s="11">
        <v>0.34375</v>
      </c>
      <c r="M60" s="7">
        <v>0.54166666666666663</v>
      </c>
      <c r="N60" s="7">
        <v>0.58333333333333337</v>
      </c>
      <c r="O60" s="8">
        <v>0.72916666666666663</v>
      </c>
      <c r="P60" s="119">
        <f t="shared" si="17"/>
        <v>8.2499999999999964</v>
      </c>
      <c r="Q60" s="11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8"/>
        <v>8.4999999999999982</v>
      </c>
      <c r="V60" s="11">
        <v>0.35138888888888892</v>
      </c>
      <c r="W60" s="7">
        <v>0.54166666666666663</v>
      </c>
      <c r="X60" s="7">
        <v>0.58333333333333337</v>
      </c>
      <c r="Y60" s="8">
        <v>0.72916666666666663</v>
      </c>
      <c r="Z60" s="119">
        <f t="shared" si="19"/>
        <v>8.0666666666666629</v>
      </c>
      <c r="AA60" s="11">
        <v>0.33333333333333331</v>
      </c>
      <c r="AB60" s="7"/>
      <c r="AC60" s="7"/>
      <c r="AD60" s="8">
        <v>0.75277777777777777</v>
      </c>
      <c r="AE60" s="118">
        <f t="shared" si="20"/>
        <v>10.066666666666666</v>
      </c>
    </row>
    <row r="61" spans="1:31" ht="18.75" customHeight="1" x14ac:dyDescent="0.25">
      <c r="A61" s="82" t="s">
        <v>19</v>
      </c>
      <c r="B61" s="11">
        <v>0.34583333333333338</v>
      </c>
      <c r="C61" s="7">
        <v>0.54166666666666663</v>
      </c>
      <c r="D61" s="7">
        <v>0.58333333333333337</v>
      </c>
      <c r="E61" s="8">
        <v>0.72916666666666663</v>
      </c>
      <c r="F61" s="119">
        <f t="shared" si="21"/>
        <v>8.1999999999999957</v>
      </c>
      <c r="G61" s="11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6"/>
        <v>8.4999999999999982</v>
      </c>
      <c r="L61" s="11">
        <v>0.34097222222222223</v>
      </c>
      <c r="M61" s="7">
        <v>0.54166666666666663</v>
      </c>
      <c r="N61" s="7">
        <v>0.58333333333333337</v>
      </c>
      <c r="O61" s="8">
        <v>0.72916666666666663</v>
      </c>
      <c r="P61" s="119">
        <f t="shared" si="17"/>
        <v>8.3166666666666629</v>
      </c>
      <c r="Q61" s="11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8"/>
        <v>8.4999999999999982</v>
      </c>
      <c r="V61" s="11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9"/>
        <v>8.4999999999999982</v>
      </c>
      <c r="AA61" s="11">
        <v>0.34097222222222223</v>
      </c>
      <c r="AB61" s="7"/>
      <c r="AC61" s="7"/>
      <c r="AD61" s="8">
        <v>0.5625</v>
      </c>
      <c r="AE61" s="119">
        <f t="shared" si="20"/>
        <v>5.3166666666666664</v>
      </c>
    </row>
    <row r="62" spans="1:31" ht="18.75" customHeight="1" x14ac:dyDescent="0.25">
      <c r="A62" s="82" t="s">
        <v>26</v>
      </c>
      <c r="B62" s="11">
        <v>0.30624999999999997</v>
      </c>
      <c r="C62" s="7">
        <v>0.54166666666666663</v>
      </c>
      <c r="D62" s="7">
        <v>0.58333333333333337</v>
      </c>
      <c r="E62" s="8">
        <v>0.72916666666666663</v>
      </c>
      <c r="F62" s="118">
        <f t="shared" si="21"/>
        <v>9.1499999999999986</v>
      </c>
      <c r="G62" s="11">
        <v>0.33333333333333331</v>
      </c>
      <c r="H62" s="7">
        <v>0.54166666666666663</v>
      </c>
      <c r="I62" s="7">
        <v>0.58333333333333337</v>
      </c>
      <c r="J62" s="8">
        <v>0.72916666666666663</v>
      </c>
      <c r="K62" s="117">
        <f t="shared" si="16"/>
        <v>8.4999999999999982</v>
      </c>
      <c r="L62" s="11">
        <v>0.33333333333333331</v>
      </c>
      <c r="M62" s="7">
        <v>0.54166666666666663</v>
      </c>
      <c r="N62" s="7">
        <v>0.58333333333333337</v>
      </c>
      <c r="O62" s="8">
        <v>0.72916666666666663</v>
      </c>
      <c r="P62" s="117">
        <f t="shared" si="17"/>
        <v>8.4999999999999982</v>
      </c>
      <c r="Q62" s="11">
        <v>0.33333333333333331</v>
      </c>
      <c r="R62" s="7">
        <v>0.54166666666666663</v>
      </c>
      <c r="S62" s="7">
        <v>0.58333333333333337</v>
      </c>
      <c r="T62" s="8">
        <v>0.72916666666666663</v>
      </c>
      <c r="U62" s="117">
        <f t="shared" si="18"/>
        <v>8.4999999999999982</v>
      </c>
      <c r="V62" s="11">
        <v>0.33333333333333331</v>
      </c>
      <c r="W62" s="7">
        <v>0.54166666666666663</v>
      </c>
      <c r="X62" s="7">
        <v>0.58333333333333337</v>
      </c>
      <c r="Y62" s="8">
        <v>0.72916666666666663</v>
      </c>
      <c r="Z62" s="117">
        <f t="shared" si="19"/>
        <v>8.4999999999999982</v>
      </c>
      <c r="AA62" s="11">
        <v>0.33333333333333331</v>
      </c>
      <c r="AB62" s="7"/>
      <c r="AC62" s="7"/>
      <c r="AD62" s="8">
        <v>0.7270833333333333</v>
      </c>
      <c r="AE62" s="118">
        <f t="shared" si="20"/>
        <v>9.4499999999999993</v>
      </c>
    </row>
    <row r="63" spans="1:31" ht="18.75" customHeight="1" x14ac:dyDescent="0.25">
      <c r="A63" s="82" t="s">
        <v>27</v>
      </c>
      <c r="B63" s="11">
        <v>0.33333333333333331</v>
      </c>
      <c r="C63" s="7">
        <v>0.54166666666666663</v>
      </c>
      <c r="D63" s="7">
        <v>0.58333333333333337</v>
      </c>
      <c r="E63" s="8">
        <v>0.72916666666666663</v>
      </c>
      <c r="F63" s="117">
        <f t="shared" si="21"/>
        <v>8.4999999999999982</v>
      </c>
      <c r="G63" s="11">
        <v>0.33333333333333331</v>
      </c>
      <c r="H63" s="7">
        <v>0.54166666666666663</v>
      </c>
      <c r="I63" s="7">
        <v>0.58333333333333337</v>
      </c>
      <c r="J63" s="8">
        <v>0.72916666666666663</v>
      </c>
      <c r="K63" s="117">
        <f t="shared" si="16"/>
        <v>8.4999999999999982</v>
      </c>
      <c r="L63" s="11">
        <v>0.33333333333333331</v>
      </c>
      <c r="M63" s="7">
        <v>0.54166666666666663</v>
      </c>
      <c r="N63" s="7">
        <v>0.58333333333333337</v>
      </c>
      <c r="O63" s="8">
        <v>0.72916666666666663</v>
      </c>
      <c r="P63" s="117">
        <f t="shared" si="17"/>
        <v>8.4999999999999982</v>
      </c>
      <c r="Q63" s="11">
        <v>0.33333333333333331</v>
      </c>
      <c r="R63" s="7">
        <v>0.54166666666666663</v>
      </c>
      <c r="S63" s="7">
        <v>0.58333333333333337</v>
      </c>
      <c r="T63" s="8">
        <v>0.72916666666666663</v>
      </c>
      <c r="U63" s="117">
        <f t="shared" si="18"/>
        <v>8.4999999999999982</v>
      </c>
      <c r="V63" s="11">
        <v>0.33333333333333331</v>
      </c>
      <c r="W63" s="7">
        <v>0.54166666666666663</v>
      </c>
      <c r="X63" s="7">
        <v>0.58333333333333337</v>
      </c>
      <c r="Y63" s="8">
        <v>0.72916666666666663</v>
      </c>
      <c r="Z63" s="117">
        <f t="shared" si="19"/>
        <v>8.4999999999999982</v>
      </c>
      <c r="AA63" s="11">
        <v>0.33333333333333331</v>
      </c>
      <c r="AB63" s="7"/>
      <c r="AC63" s="7"/>
      <c r="AD63" s="8">
        <v>0.5625</v>
      </c>
      <c r="AE63" s="117">
        <f t="shared" si="20"/>
        <v>5.5</v>
      </c>
    </row>
    <row r="64" spans="1:31" ht="18.75" customHeight="1" x14ac:dyDescent="0.25">
      <c r="A64" s="82" t="s">
        <v>28</v>
      </c>
      <c r="B64" s="11">
        <v>0.33333333333333331</v>
      </c>
      <c r="C64" s="7">
        <v>0.54166666666666663</v>
      </c>
      <c r="D64" s="7">
        <v>0.58333333333333337</v>
      </c>
      <c r="E64" s="8">
        <v>0.72916666666666663</v>
      </c>
      <c r="F64" s="117">
        <f t="shared" si="21"/>
        <v>8.4999999999999982</v>
      </c>
      <c r="G64" s="11">
        <v>0.33333333333333331</v>
      </c>
      <c r="H64" s="7">
        <v>0.54166666666666663</v>
      </c>
      <c r="I64" s="7">
        <v>0.58333333333333337</v>
      </c>
      <c r="J64" s="8">
        <v>0.72916666666666663</v>
      </c>
      <c r="K64" s="117">
        <f t="shared" si="16"/>
        <v>8.4999999999999982</v>
      </c>
      <c r="L64" s="11">
        <v>0.33333333333333331</v>
      </c>
      <c r="M64" s="7">
        <v>0.54166666666666663</v>
      </c>
      <c r="N64" s="7">
        <v>0.58333333333333337</v>
      </c>
      <c r="O64" s="8">
        <v>0.72916666666666663</v>
      </c>
      <c r="P64" s="117">
        <f t="shared" si="17"/>
        <v>8.4999999999999982</v>
      </c>
      <c r="Q64" s="11">
        <v>0.33333333333333331</v>
      </c>
      <c r="R64" s="7">
        <v>0.54166666666666663</v>
      </c>
      <c r="S64" s="7">
        <v>0.58333333333333337</v>
      </c>
      <c r="T64" s="8">
        <v>0.72916666666666663</v>
      </c>
      <c r="U64" s="117">
        <f t="shared" si="18"/>
        <v>8.4999999999999982</v>
      </c>
      <c r="V64" s="11">
        <v>0.33333333333333331</v>
      </c>
      <c r="W64" s="7">
        <v>0.54166666666666663</v>
      </c>
      <c r="X64" s="7">
        <v>0.58333333333333337</v>
      </c>
      <c r="Y64" s="8">
        <v>0.72916666666666663</v>
      </c>
      <c r="Z64" s="117">
        <f t="shared" si="19"/>
        <v>8.4999999999999982</v>
      </c>
      <c r="AA64" s="11">
        <v>0.33333333333333331</v>
      </c>
      <c r="AB64" s="7"/>
      <c r="AC64" s="7"/>
      <c r="AD64" s="8">
        <v>0.5625</v>
      </c>
      <c r="AE64" s="117">
        <f t="shared" si="20"/>
        <v>5.5</v>
      </c>
    </row>
    <row r="65" spans="1:31" ht="18.75" customHeight="1" x14ac:dyDescent="0.25">
      <c r="A65" s="82" t="s">
        <v>12</v>
      </c>
      <c r="B65" s="11">
        <v>0.34166666666666662</v>
      </c>
      <c r="C65" s="7">
        <v>0.54166666666666663</v>
      </c>
      <c r="D65" s="7">
        <v>0.58333333333333337</v>
      </c>
      <c r="E65" s="8">
        <v>0.74375000000000002</v>
      </c>
      <c r="F65" s="117">
        <f t="shared" si="21"/>
        <v>8.65</v>
      </c>
      <c r="G65" s="11">
        <v>0.34166666666666662</v>
      </c>
      <c r="H65" s="7">
        <v>0.54166666666666663</v>
      </c>
      <c r="I65" s="7">
        <v>0.58333333333333337</v>
      </c>
      <c r="J65" s="8">
        <v>0.72916666666666663</v>
      </c>
      <c r="K65" s="117">
        <f t="shared" si="16"/>
        <v>8.2999999999999989</v>
      </c>
      <c r="L65" s="11">
        <v>0.39583333333333331</v>
      </c>
      <c r="M65" s="7">
        <v>0.54166666666666663</v>
      </c>
      <c r="N65" s="7">
        <v>0.58333333333333337</v>
      </c>
      <c r="O65" s="8">
        <v>0.72916666666666663</v>
      </c>
      <c r="P65" s="119">
        <f t="shared" si="17"/>
        <v>6.9999999999999982</v>
      </c>
      <c r="Q65" s="11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si="18"/>
        <v>8.4999999999999982</v>
      </c>
      <c r="V65" s="11">
        <v>0.33333333333333331</v>
      </c>
      <c r="W65" s="7">
        <v>0.54166666666666663</v>
      </c>
      <c r="X65" s="7">
        <v>0.58333333333333337</v>
      </c>
      <c r="Y65" s="8">
        <v>0.79513888888888884</v>
      </c>
      <c r="Z65" s="118">
        <f t="shared" si="19"/>
        <v>10.08333333333333</v>
      </c>
      <c r="AA65" s="11">
        <v>0.33333333333333331</v>
      </c>
      <c r="AB65" s="7"/>
      <c r="AC65" s="7"/>
      <c r="AD65" s="8">
        <v>0.75347222222222221</v>
      </c>
      <c r="AE65" s="118">
        <f t="shared" si="20"/>
        <v>10.083333333333334</v>
      </c>
    </row>
    <row r="66" spans="1:31" ht="18.75" customHeight="1" x14ac:dyDescent="0.25">
      <c r="A66" s="82" t="s">
        <v>159</v>
      </c>
      <c r="B66" s="11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si="21"/>
        <v>8.4999999999999982</v>
      </c>
      <c r="G66" s="11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6"/>
        <v>8.4999999999999982</v>
      </c>
      <c r="L66" s="11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7"/>
        <v>8.4999999999999982</v>
      </c>
      <c r="Q66" s="11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si="18"/>
        <v>8.4999999999999982</v>
      </c>
      <c r="V66" s="11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19"/>
        <v>8.4999999999999982</v>
      </c>
      <c r="AA66" s="11">
        <v>0.33333333333333331</v>
      </c>
      <c r="AB66" s="7"/>
      <c r="AC66" s="7"/>
      <c r="AD66" s="8">
        <v>0.5625</v>
      </c>
      <c r="AE66" s="117">
        <f t="shared" si="20"/>
        <v>5.5</v>
      </c>
    </row>
    <row r="68" spans="1:31" ht="15.75" thickBot="1" x14ac:dyDescent="0.3"/>
    <row r="69" spans="1:31" ht="27.75" thickTop="1" thickBot="1" x14ac:dyDescent="0.45">
      <c r="A69" s="189" t="s">
        <v>20</v>
      </c>
      <c r="B69" s="177" t="s">
        <v>176</v>
      </c>
      <c r="C69" s="172"/>
      <c r="D69" s="172"/>
      <c r="E69" s="172"/>
      <c r="F69" s="178"/>
      <c r="G69" s="175" t="s">
        <v>177</v>
      </c>
      <c r="H69" s="175"/>
      <c r="I69" s="175"/>
      <c r="J69" s="175"/>
      <c r="K69" s="175"/>
      <c r="L69" s="179" t="s">
        <v>178</v>
      </c>
      <c r="M69" s="180"/>
      <c r="N69" s="180"/>
      <c r="O69" s="180"/>
      <c r="P69" s="181"/>
      <c r="Q69" s="179" t="s">
        <v>179</v>
      </c>
      <c r="R69" s="180"/>
      <c r="S69" s="180"/>
      <c r="T69" s="180"/>
      <c r="U69" s="181"/>
      <c r="V69" s="179" t="s">
        <v>180</v>
      </c>
      <c r="W69" s="180"/>
      <c r="X69" s="180"/>
      <c r="Y69" s="180"/>
      <c r="Z69" s="181"/>
      <c r="AA69" s="177" t="s">
        <v>181</v>
      </c>
      <c r="AB69" s="172"/>
      <c r="AC69" s="172"/>
      <c r="AD69" s="172"/>
      <c r="AE69" s="178"/>
    </row>
    <row r="70" spans="1:31" ht="30.75" thickBot="1" x14ac:dyDescent="0.3">
      <c r="A70" s="190"/>
      <c r="B70" s="86" t="s">
        <v>3</v>
      </c>
      <c r="C70" s="86" t="s">
        <v>4</v>
      </c>
      <c r="D70" s="86" t="s">
        <v>5</v>
      </c>
      <c r="E70" s="86" t="s">
        <v>6</v>
      </c>
      <c r="F70" s="87" t="s">
        <v>7</v>
      </c>
      <c r="G70" s="124" t="s">
        <v>65</v>
      </c>
      <c r="H70" s="78" t="s">
        <v>4</v>
      </c>
      <c r="I70" s="78" t="s">
        <v>5</v>
      </c>
      <c r="J70" s="78" t="s">
        <v>6</v>
      </c>
      <c r="K70" s="85" t="s">
        <v>7</v>
      </c>
      <c r="L70" s="105" t="s">
        <v>3</v>
      </c>
      <c r="M70" s="105" t="s">
        <v>4</v>
      </c>
      <c r="N70" s="105" t="s">
        <v>5</v>
      </c>
      <c r="O70" s="105" t="s">
        <v>6</v>
      </c>
      <c r="P70" s="106" t="s">
        <v>7</v>
      </c>
      <c r="Q70" s="105" t="s">
        <v>3</v>
      </c>
      <c r="R70" s="105" t="s">
        <v>4</v>
      </c>
      <c r="S70" s="105" t="s">
        <v>5</v>
      </c>
      <c r="T70" s="105" t="s">
        <v>6</v>
      </c>
      <c r="U70" s="106" t="s">
        <v>7</v>
      </c>
      <c r="V70" s="105" t="s">
        <v>3</v>
      </c>
      <c r="W70" s="105" t="s">
        <v>4</v>
      </c>
      <c r="X70" s="105" t="s">
        <v>5</v>
      </c>
      <c r="Y70" s="105" t="s">
        <v>6</v>
      </c>
      <c r="Z70" s="106" t="s">
        <v>7</v>
      </c>
      <c r="AA70" s="86" t="s">
        <v>3</v>
      </c>
      <c r="AB70" s="86" t="s">
        <v>4</v>
      </c>
      <c r="AC70" s="86" t="s">
        <v>5</v>
      </c>
      <c r="AD70" s="86" t="s">
        <v>6</v>
      </c>
      <c r="AE70" s="87" t="s">
        <v>7</v>
      </c>
    </row>
    <row r="71" spans="1:31" ht="18.75" customHeight="1" thickTop="1" x14ac:dyDescent="0.25">
      <c r="A71" s="82" t="s">
        <v>13</v>
      </c>
      <c r="B71" s="11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ref="F71:F72" si="22">((E71-B71)-(D71-C71))*24</f>
        <v>8.4999999999999982</v>
      </c>
      <c r="G71" s="11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ref="K71:K88" si="23">((J71-G71)-(I71-H71))*24</f>
        <v>8.4999999999999982</v>
      </c>
      <c r="L71" s="11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ref="P71:P88" si="24">((O71-L71)-(N71-M71))*24</f>
        <v>8.4999999999999982</v>
      </c>
      <c r="Q71" s="11">
        <v>0.33333333333333331</v>
      </c>
      <c r="R71" s="7"/>
      <c r="S71" s="7"/>
      <c r="T71" s="8">
        <v>0.6875</v>
      </c>
      <c r="U71" s="117">
        <f t="shared" ref="U71:U88" si="25">((T71-Q71)-(S71-R71))*24</f>
        <v>8.5</v>
      </c>
      <c r="V71" s="11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ref="Z71:Z87" si="26">((Y71-V71)-(X71-W71))*24</f>
        <v>8.4999999999999982</v>
      </c>
      <c r="AA71" s="11">
        <v>0.33333333333333331</v>
      </c>
      <c r="AB71" s="7"/>
      <c r="AC71" s="7"/>
      <c r="AD71" s="8">
        <v>0.5625</v>
      </c>
      <c r="AE71" s="117">
        <f t="shared" ref="AE71:AE88" si="27">((AD71-AA71)-(AC71-AB71))*24</f>
        <v>5.5</v>
      </c>
    </row>
    <row r="72" spans="1:31" ht="18.75" customHeight="1" x14ac:dyDescent="0.25">
      <c r="A72" s="82" t="s">
        <v>17</v>
      </c>
      <c r="B72" s="11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11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23"/>
        <v>8.4999999999999982</v>
      </c>
      <c r="L72" s="11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4"/>
        <v>8.4999999999999982</v>
      </c>
      <c r="Q72" s="11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5"/>
        <v>8.4999999999999982</v>
      </c>
      <c r="V72" s="11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6"/>
        <v>8.4999999999999982</v>
      </c>
      <c r="AA72" s="11">
        <v>0.33333333333333331</v>
      </c>
      <c r="AB72" s="7"/>
      <c r="AC72" s="7"/>
      <c r="AD72" s="8">
        <v>0.5625</v>
      </c>
      <c r="AE72" s="117">
        <f t="shared" si="27"/>
        <v>5.5</v>
      </c>
    </row>
    <row r="73" spans="1:31" ht="18.75" customHeight="1" x14ac:dyDescent="0.25">
      <c r="A73" s="82" t="s">
        <v>0</v>
      </c>
      <c r="B73" s="11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ref="F73:F88" si="28">((E73-B73)-(D73-C73))*24</f>
        <v>8.4999999999999982</v>
      </c>
      <c r="G73" s="11">
        <v>0.23819444444444446</v>
      </c>
      <c r="H73" s="7">
        <v>0.54166666666666663</v>
      </c>
      <c r="I73" s="7">
        <v>0.58333333333333337</v>
      </c>
      <c r="J73" s="8">
        <v>0.72916666666666663</v>
      </c>
      <c r="K73" s="118">
        <f t="shared" si="23"/>
        <v>10.78333333333333</v>
      </c>
      <c r="L73" s="11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24"/>
        <v>8.3166666666666629</v>
      </c>
      <c r="Q73" s="11">
        <v>0.22916666666666666</v>
      </c>
      <c r="R73" s="7">
        <v>0.54166666666666663</v>
      </c>
      <c r="S73" s="7">
        <v>0.58333333333333337</v>
      </c>
      <c r="T73" s="8">
        <v>0.6875</v>
      </c>
      <c r="U73" s="118">
        <f t="shared" si="25"/>
        <v>10</v>
      </c>
      <c r="V73" s="11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6"/>
        <v>8.4999999999999982</v>
      </c>
      <c r="AA73" s="11">
        <v>0.23263888888888887</v>
      </c>
      <c r="AB73" s="7"/>
      <c r="AC73" s="7"/>
      <c r="AD73" s="8">
        <v>0.63472222222222219</v>
      </c>
      <c r="AE73" s="118">
        <f t="shared" si="27"/>
        <v>9.65</v>
      </c>
    </row>
    <row r="74" spans="1:31" ht="18.75" customHeight="1" x14ac:dyDescent="0.25">
      <c r="A74" s="82" t="s">
        <v>21</v>
      </c>
      <c r="B74" s="11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8"/>
        <v>8.4999999999999982</v>
      </c>
      <c r="G74" s="11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23"/>
        <v>8.4999999999999982</v>
      </c>
      <c r="L74" s="11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4"/>
        <v>8.4999999999999982</v>
      </c>
      <c r="Q74" s="11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5"/>
        <v>8.4999999999999982</v>
      </c>
      <c r="V74" s="11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6"/>
        <v>8.4999999999999982</v>
      </c>
      <c r="AA74" s="11">
        <v>0.33333333333333331</v>
      </c>
      <c r="AB74" s="7"/>
      <c r="AC74" s="7"/>
      <c r="AD74" s="8">
        <v>0.5625</v>
      </c>
      <c r="AE74" s="117">
        <f t="shared" si="27"/>
        <v>5.5</v>
      </c>
    </row>
    <row r="75" spans="1:31" ht="18.75" customHeight="1" x14ac:dyDescent="0.25">
      <c r="A75" s="82" t="s">
        <v>18</v>
      </c>
      <c r="B75" s="11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8"/>
        <v>8.4999999999999982</v>
      </c>
      <c r="G75" s="11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23"/>
        <v>8.4999999999999982</v>
      </c>
      <c r="L75" s="11">
        <v>0.33333333333333331</v>
      </c>
      <c r="M75" s="7">
        <v>0.54166666666666663</v>
      </c>
      <c r="N75" s="7">
        <v>0.58333333333333337</v>
      </c>
      <c r="O75" s="8">
        <v>0.74305555555555547</v>
      </c>
      <c r="P75" s="118">
        <f t="shared" si="24"/>
        <v>8.8333333333333304</v>
      </c>
      <c r="Q75" s="11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5"/>
        <v>8.4999999999999982</v>
      </c>
      <c r="V75" s="11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6"/>
        <v>8.4999999999999982</v>
      </c>
      <c r="AA75" s="11">
        <v>0.33333333333333331</v>
      </c>
      <c r="AB75" s="7"/>
      <c r="AC75" s="7"/>
      <c r="AD75" s="8">
        <v>0.72916666666666663</v>
      </c>
      <c r="AE75" s="118">
        <f t="shared" si="27"/>
        <v>9.5</v>
      </c>
    </row>
    <row r="76" spans="1:31" ht="18.75" customHeight="1" x14ac:dyDescent="0.25">
      <c r="A76" s="82" t="s">
        <v>22</v>
      </c>
      <c r="B76" s="11">
        <v>0.2722222222222222</v>
      </c>
      <c r="C76" s="7">
        <v>0.54166666666666663</v>
      </c>
      <c r="D76" s="7">
        <v>0.58333333333333337</v>
      </c>
      <c r="E76" s="8">
        <v>0.72916666666666663</v>
      </c>
      <c r="F76" s="118">
        <f t="shared" si="28"/>
        <v>9.966666666666665</v>
      </c>
      <c r="G76" s="11">
        <v>0.33333333333333331</v>
      </c>
      <c r="H76" s="7">
        <v>0.54166666666666663</v>
      </c>
      <c r="I76" s="7">
        <v>0.58333333333333337</v>
      </c>
      <c r="J76" s="8">
        <v>0.7597222222222223</v>
      </c>
      <c r="K76" s="118">
        <f t="shared" si="23"/>
        <v>9.2333333333333343</v>
      </c>
      <c r="L76" s="11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4"/>
        <v>8.4999999999999982</v>
      </c>
      <c r="Q76" s="11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5"/>
        <v>8.4999999999999982</v>
      </c>
      <c r="V76" s="11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6"/>
        <v>8.4999999999999982</v>
      </c>
      <c r="AA76" s="11">
        <v>0.33333333333333331</v>
      </c>
      <c r="AB76" s="7"/>
      <c r="AC76" s="7"/>
      <c r="AD76" s="8">
        <v>0.5625</v>
      </c>
      <c r="AE76" s="117">
        <f t="shared" si="27"/>
        <v>5.5</v>
      </c>
    </row>
    <row r="77" spans="1:31" ht="18.75" customHeight="1" x14ac:dyDescent="0.25">
      <c r="A77" s="82" t="s">
        <v>2</v>
      </c>
      <c r="B77" s="11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8"/>
        <v>8.4999999999999982</v>
      </c>
      <c r="G77" s="11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23"/>
        <v>8.4999999999999982</v>
      </c>
      <c r="L77" s="11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4"/>
        <v>8.4999999999999982</v>
      </c>
      <c r="Q77" s="11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5"/>
        <v>8.4999999999999982</v>
      </c>
      <c r="V77" s="11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6"/>
        <v>8.4999999999999982</v>
      </c>
      <c r="AA77" s="11">
        <v>0.33333333333333331</v>
      </c>
      <c r="AB77" s="7"/>
      <c r="AC77" s="7"/>
      <c r="AD77" s="8">
        <v>0.5625</v>
      </c>
      <c r="AE77" s="117">
        <f t="shared" si="27"/>
        <v>5.5</v>
      </c>
    </row>
    <row r="78" spans="1:31" ht="18.75" customHeight="1" x14ac:dyDescent="0.25">
      <c r="A78" s="82" t="s">
        <v>11</v>
      </c>
      <c r="B78" s="11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8"/>
        <v>8.4999999999999982</v>
      </c>
      <c r="G78" s="11">
        <v>0.34375</v>
      </c>
      <c r="H78" s="7">
        <v>0.54166666666666663</v>
      </c>
      <c r="I78" s="7">
        <v>0.58333333333333337</v>
      </c>
      <c r="J78" s="8">
        <v>0.72916666666666663</v>
      </c>
      <c r="K78" s="119">
        <f t="shared" si="23"/>
        <v>8.2499999999999964</v>
      </c>
      <c r="L78" s="11">
        <v>0.42499999999999999</v>
      </c>
      <c r="M78" s="7">
        <v>0.54166666666666663</v>
      </c>
      <c r="N78" s="7">
        <v>0.58333333333333337</v>
      </c>
      <c r="O78" s="8">
        <v>0.72916666666666663</v>
      </c>
      <c r="P78" s="119">
        <f t="shared" si="24"/>
        <v>6.2999999999999972</v>
      </c>
      <c r="Q78" s="11">
        <v>0.34236111111111112</v>
      </c>
      <c r="R78" s="7">
        <v>0.54166666666666663</v>
      </c>
      <c r="S78" s="7">
        <v>0.58333333333333337</v>
      </c>
      <c r="T78" s="8">
        <v>0.72916666666666663</v>
      </c>
      <c r="U78" s="119">
        <f t="shared" si="25"/>
        <v>8.2833333333333314</v>
      </c>
      <c r="V78" s="11">
        <v>0.34166666666666662</v>
      </c>
      <c r="W78" s="7">
        <v>0.54166666666666663</v>
      </c>
      <c r="X78" s="7">
        <v>0.58333333333333337</v>
      </c>
      <c r="Y78" s="8">
        <v>0.72916666666666663</v>
      </c>
      <c r="Z78" s="119">
        <f t="shared" si="26"/>
        <v>8.2999999999999989</v>
      </c>
      <c r="AA78" s="11">
        <v>0.33333333333333331</v>
      </c>
      <c r="AB78" s="7"/>
      <c r="AC78" s="7"/>
      <c r="AD78" s="8">
        <v>0.5625</v>
      </c>
      <c r="AE78" s="117">
        <f t="shared" si="27"/>
        <v>5.5</v>
      </c>
    </row>
    <row r="79" spans="1:31" ht="18.75" customHeight="1" x14ac:dyDescent="0.25">
      <c r="A79" s="82" t="s">
        <v>16</v>
      </c>
      <c r="B79" s="11">
        <v>0.33333333333333331</v>
      </c>
      <c r="C79" s="7">
        <v>0.54166666666666663</v>
      </c>
      <c r="D79" s="7">
        <v>0.58333333333333337</v>
      </c>
      <c r="E79" s="8">
        <v>0.74513888888888891</v>
      </c>
      <c r="F79" s="118">
        <f t="shared" si="28"/>
        <v>8.8833333333333329</v>
      </c>
      <c r="G79" s="11">
        <v>0.30555555555555552</v>
      </c>
      <c r="H79" s="7">
        <v>0.54166666666666663</v>
      </c>
      <c r="I79" s="7">
        <v>0.58333333333333337</v>
      </c>
      <c r="J79" s="8">
        <v>0.72916666666666663</v>
      </c>
      <c r="K79" s="118">
        <f t="shared" si="23"/>
        <v>9.1666666666666643</v>
      </c>
      <c r="L79" s="11">
        <v>0.33333333333333331</v>
      </c>
      <c r="M79" s="7">
        <v>0.54166666666666663</v>
      </c>
      <c r="N79" s="7">
        <v>0.58333333333333337</v>
      </c>
      <c r="O79" s="8">
        <v>0.80347222222222225</v>
      </c>
      <c r="P79" s="118">
        <f t="shared" si="24"/>
        <v>10.283333333333333</v>
      </c>
      <c r="Q79" s="11">
        <v>0.30555555555555552</v>
      </c>
      <c r="R79" s="7">
        <v>0.54166666666666663</v>
      </c>
      <c r="S79" s="7">
        <v>0.58333333333333337</v>
      </c>
      <c r="T79" s="8">
        <v>0.72916666666666663</v>
      </c>
      <c r="U79" s="118">
        <f t="shared" si="25"/>
        <v>9.1666666666666643</v>
      </c>
      <c r="V79" s="11">
        <v>0.31666666666666665</v>
      </c>
      <c r="W79" s="7">
        <v>0.54166666666666663</v>
      </c>
      <c r="X79" s="7">
        <v>0.58333333333333337</v>
      </c>
      <c r="Y79" s="8">
        <v>0.7680555555555556</v>
      </c>
      <c r="Z79" s="118">
        <f t="shared" si="26"/>
        <v>9.8333333333333321</v>
      </c>
      <c r="AA79" s="11">
        <v>0.33333333333333331</v>
      </c>
      <c r="AB79" s="7"/>
      <c r="AC79" s="7"/>
      <c r="AD79" s="8">
        <v>0.5625</v>
      </c>
      <c r="AE79" s="117">
        <f t="shared" si="27"/>
        <v>5.5</v>
      </c>
    </row>
    <row r="80" spans="1:31" ht="18.75" customHeight="1" x14ac:dyDescent="0.25">
      <c r="A80" s="82" t="s">
        <v>23</v>
      </c>
      <c r="B80" s="11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8"/>
        <v>8.4999999999999982</v>
      </c>
      <c r="G80" s="11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23"/>
        <v>8.4999999999999982</v>
      </c>
      <c r="L80" s="11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4"/>
        <v>8.4999999999999982</v>
      </c>
      <c r="Q80" s="11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5"/>
        <v>8.4999999999999982</v>
      </c>
      <c r="V80" s="11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6"/>
        <v>8.4999999999999982</v>
      </c>
      <c r="AA80" s="11">
        <v>0.33333333333333331</v>
      </c>
      <c r="AB80" s="7"/>
      <c r="AC80" s="7"/>
      <c r="AD80" s="8">
        <v>0.5625</v>
      </c>
      <c r="AE80" s="117">
        <f t="shared" si="27"/>
        <v>5.5</v>
      </c>
    </row>
    <row r="81" spans="1:31" ht="18.75" customHeight="1" x14ac:dyDescent="0.25">
      <c r="A81" s="82" t="s">
        <v>24</v>
      </c>
      <c r="B81" s="11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8"/>
        <v>8.4999999999999982</v>
      </c>
      <c r="G81" s="11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23"/>
        <v>8.4999999999999982</v>
      </c>
      <c r="L81" s="11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4"/>
        <v>8.4999999999999982</v>
      </c>
      <c r="Q81" s="11">
        <v>0.32222222222222224</v>
      </c>
      <c r="R81" s="7">
        <v>0.54166666666666663</v>
      </c>
      <c r="S81" s="7">
        <v>0.58333333333333337</v>
      </c>
      <c r="T81" s="8">
        <v>0.72916666666666663</v>
      </c>
      <c r="U81" s="118">
        <f t="shared" si="25"/>
        <v>8.7666666666666639</v>
      </c>
      <c r="V81" s="11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6"/>
        <v>8.4999999999999982</v>
      </c>
      <c r="AA81" s="11">
        <v>0.30138888888888887</v>
      </c>
      <c r="AB81" s="7"/>
      <c r="AC81" s="7"/>
      <c r="AD81" s="8">
        <v>0.58333333333333337</v>
      </c>
      <c r="AE81" s="118">
        <f t="shared" si="27"/>
        <v>6.7666666666666675</v>
      </c>
    </row>
    <row r="82" spans="1:31" ht="18.75" customHeight="1" x14ac:dyDescent="0.25">
      <c r="A82" s="82" t="s">
        <v>25</v>
      </c>
      <c r="B82" s="11">
        <v>0.33333333333333331</v>
      </c>
      <c r="C82" s="7">
        <v>0.54166666666666663</v>
      </c>
      <c r="D82" s="7">
        <v>0.58333333333333337</v>
      </c>
      <c r="E82" s="8">
        <v>0.72916666666666663</v>
      </c>
      <c r="F82" s="117">
        <f t="shared" si="28"/>
        <v>8.4999999999999982</v>
      </c>
      <c r="G82" s="11">
        <v>0.33333333333333331</v>
      </c>
      <c r="H82" s="7">
        <v>0.54166666666666663</v>
      </c>
      <c r="I82" s="7">
        <v>0.58333333333333337</v>
      </c>
      <c r="J82" s="8">
        <v>0.72916666666666663</v>
      </c>
      <c r="K82" s="117">
        <f t="shared" si="23"/>
        <v>8.4999999999999982</v>
      </c>
      <c r="L82" s="11">
        <v>0.33333333333333331</v>
      </c>
      <c r="M82" s="7">
        <v>0.54166666666666663</v>
      </c>
      <c r="N82" s="7">
        <v>0.58333333333333337</v>
      </c>
      <c r="O82" s="8">
        <v>0.72916666666666663</v>
      </c>
      <c r="P82" s="117">
        <f t="shared" si="24"/>
        <v>8.4999999999999982</v>
      </c>
      <c r="Q82" s="11">
        <v>0.34513888888888888</v>
      </c>
      <c r="R82" s="7">
        <v>0.54166666666666663</v>
      </c>
      <c r="S82" s="7">
        <v>0.58333333333333337</v>
      </c>
      <c r="T82" s="8">
        <v>0.72916666666666663</v>
      </c>
      <c r="U82" s="119">
        <f t="shared" si="25"/>
        <v>8.216666666666665</v>
      </c>
      <c r="V82" s="11">
        <v>0.33333333333333331</v>
      </c>
      <c r="W82" s="7">
        <v>0.54166666666666663</v>
      </c>
      <c r="X82" s="7">
        <v>0.58333333333333337</v>
      </c>
      <c r="Y82" s="8">
        <v>0.72916666666666663</v>
      </c>
      <c r="Z82" s="117">
        <f t="shared" si="26"/>
        <v>8.4999999999999982</v>
      </c>
      <c r="AA82" s="11">
        <v>0.33333333333333331</v>
      </c>
      <c r="AB82" s="7"/>
      <c r="AC82" s="7"/>
      <c r="AD82" s="8">
        <v>0.5625</v>
      </c>
      <c r="AE82" s="117">
        <f t="shared" si="27"/>
        <v>5.5</v>
      </c>
    </row>
    <row r="83" spans="1:31" ht="18.75" customHeight="1" x14ac:dyDescent="0.25">
      <c r="A83" s="82" t="s">
        <v>19</v>
      </c>
      <c r="B83" s="11">
        <v>0.33333333333333331</v>
      </c>
      <c r="C83" s="7">
        <v>0.54166666666666663</v>
      </c>
      <c r="D83" s="7">
        <v>0.58333333333333337</v>
      </c>
      <c r="E83" s="8">
        <v>0.72916666666666663</v>
      </c>
      <c r="F83" s="117">
        <f t="shared" si="28"/>
        <v>8.4999999999999982</v>
      </c>
      <c r="G83" s="11">
        <v>0.33333333333333331</v>
      </c>
      <c r="H83" s="7">
        <v>0.54166666666666663</v>
      </c>
      <c r="I83" s="7">
        <v>0.58333333333333337</v>
      </c>
      <c r="J83" s="8">
        <v>0.72916666666666663</v>
      </c>
      <c r="K83" s="117">
        <f t="shared" si="23"/>
        <v>8.4999999999999982</v>
      </c>
      <c r="L83" s="11">
        <v>0.34166666666666662</v>
      </c>
      <c r="M83" s="7">
        <v>0.54166666666666663</v>
      </c>
      <c r="N83" s="7">
        <v>0.58333333333333337</v>
      </c>
      <c r="O83" s="8">
        <v>0.72916666666666663</v>
      </c>
      <c r="P83" s="119">
        <f t="shared" si="24"/>
        <v>8.2999999999999989</v>
      </c>
      <c r="Q83" s="11">
        <v>0.33333333333333331</v>
      </c>
      <c r="R83" s="7">
        <v>0.54166666666666663</v>
      </c>
      <c r="S83" s="7">
        <v>0.58333333333333337</v>
      </c>
      <c r="T83" s="8">
        <v>0.72916666666666663</v>
      </c>
      <c r="U83" s="117">
        <f t="shared" si="25"/>
        <v>8.4999999999999982</v>
      </c>
      <c r="V83" s="11">
        <v>0.33333333333333331</v>
      </c>
      <c r="W83" s="7">
        <v>0.54166666666666663</v>
      </c>
      <c r="X83" s="7">
        <v>0.58333333333333337</v>
      </c>
      <c r="Y83" s="8">
        <v>0.72916666666666663</v>
      </c>
      <c r="Z83" s="117">
        <f t="shared" si="26"/>
        <v>8.4999999999999982</v>
      </c>
      <c r="AA83" s="11">
        <v>0.33333333333333331</v>
      </c>
      <c r="AB83" s="7"/>
      <c r="AC83" s="7"/>
      <c r="AD83" s="8">
        <v>0.5625</v>
      </c>
      <c r="AE83" s="117">
        <f t="shared" si="27"/>
        <v>5.5</v>
      </c>
    </row>
    <row r="84" spans="1:31" ht="18.75" customHeight="1" x14ac:dyDescent="0.25">
      <c r="A84" s="82" t="s">
        <v>26</v>
      </c>
      <c r="B84" s="11">
        <v>0.33333333333333331</v>
      </c>
      <c r="C84" s="7">
        <v>0.54166666666666663</v>
      </c>
      <c r="D84" s="7">
        <v>0.58333333333333337</v>
      </c>
      <c r="E84" s="8">
        <v>0.72916666666666663</v>
      </c>
      <c r="F84" s="117">
        <f t="shared" si="28"/>
        <v>8.4999999999999982</v>
      </c>
      <c r="G84" s="11">
        <v>0.33333333333333331</v>
      </c>
      <c r="H84" s="7">
        <v>0.54166666666666663</v>
      </c>
      <c r="I84" s="7">
        <v>0.58333333333333337</v>
      </c>
      <c r="J84" s="8">
        <v>0.77708333333333324</v>
      </c>
      <c r="K84" s="118">
        <f t="shared" si="23"/>
        <v>9.6499999999999968</v>
      </c>
      <c r="L84" s="11">
        <v>0.35069444444444442</v>
      </c>
      <c r="M84" s="7">
        <v>0.54166666666666663</v>
      </c>
      <c r="N84" s="7">
        <v>0.58333333333333337</v>
      </c>
      <c r="O84" s="8">
        <v>0.72916666666666663</v>
      </c>
      <c r="P84" s="119">
        <f t="shared" si="24"/>
        <v>8.0833333333333321</v>
      </c>
      <c r="Q84" s="11">
        <v>0.33333333333333331</v>
      </c>
      <c r="R84" s="7">
        <v>0.54166666666666663</v>
      </c>
      <c r="S84" s="7">
        <v>0.58333333333333337</v>
      </c>
      <c r="T84" s="8">
        <v>0.72916666666666663</v>
      </c>
      <c r="U84" s="117">
        <f t="shared" si="25"/>
        <v>8.4999999999999982</v>
      </c>
      <c r="V84" s="11">
        <v>0.33333333333333331</v>
      </c>
      <c r="W84" s="7">
        <v>0.54166666666666663</v>
      </c>
      <c r="X84" s="7">
        <v>0.58333333333333337</v>
      </c>
      <c r="Y84" s="8">
        <v>0.72916666666666663</v>
      </c>
      <c r="Z84" s="117">
        <f t="shared" si="26"/>
        <v>8.4999999999999982</v>
      </c>
      <c r="AA84" s="11">
        <v>0.33333333333333331</v>
      </c>
      <c r="AB84" s="7"/>
      <c r="AC84" s="7"/>
      <c r="AD84" s="8">
        <v>0.5625</v>
      </c>
      <c r="AE84" s="117">
        <f t="shared" si="27"/>
        <v>5.5</v>
      </c>
    </row>
    <row r="85" spans="1:31" ht="18.75" customHeight="1" x14ac:dyDescent="0.25">
      <c r="A85" s="82" t="s">
        <v>27</v>
      </c>
      <c r="B85" s="11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si="28"/>
        <v>8.4999999999999982</v>
      </c>
      <c r="G85" s="11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si="23"/>
        <v>8.4999999999999982</v>
      </c>
      <c r="L85" s="188" t="s">
        <v>39</v>
      </c>
      <c r="M85" s="188"/>
      <c r="N85" s="188"/>
      <c r="O85" s="188"/>
      <c r="P85" s="188"/>
      <c r="Q85" s="11">
        <v>0.34375</v>
      </c>
      <c r="R85" s="7">
        <v>0.54166666666666663</v>
      </c>
      <c r="S85" s="7">
        <v>0.58333333333333337</v>
      </c>
      <c r="T85" s="8">
        <v>0.73958333333333337</v>
      </c>
      <c r="U85" s="117">
        <f t="shared" si="25"/>
        <v>8.5</v>
      </c>
      <c r="V85" s="11">
        <v>0.33333333333333331</v>
      </c>
      <c r="W85" s="7">
        <v>0.54166666666666663</v>
      </c>
      <c r="X85" s="7">
        <v>0.58333333333333337</v>
      </c>
      <c r="Y85" s="8">
        <v>0.72916666666666663</v>
      </c>
      <c r="Z85" s="117">
        <f t="shared" si="26"/>
        <v>8.4999999999999982</v>
      </c>
      <c r="AA85" s="11">
        <v>0.34930555555555554</v>
      </c>
      <c r="AB85" s="7"/>
      <c r="AC85" s="7"/>
      <c r="AD85" s="8">
        <v>0.5625</v>
      </c>
      <c r="AE85" s="119">
        <f t="shared" si="27"/>
        <v>5.1166666666666671</v>
      </c>
    </row>
    <row r="86" spans="1:31" ht="18.75" customHeight="1" x14ac:dyDescent="0.25">
      <c r="A86" s="82" t="s">
        <v>28</v>
      </c>
      <c r="B86" s="11">
        <v>0.33333333333333331</v>
      </c>
      <c r="C86" s="7">
        <v>0.54166666666666663</v>
      </c>
      <c r="D86" s="7">
        <v>0.58333333333333337</v>
      </c>
      <c r="E86" s="8">
        <v>0.74583333333333324</v>
      </c>
      <c r="F86" s="118">
        <f t="shared" si="28"/>
        <v>8.8999999999999968</v>
      </c>
      <c r="G86" s="11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3"/>
        <v>8.4999999999999982</v>
      </c>
      <c r="L86" s="11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4"/>
        <v>8.4999999999999982</v>
      </c>
      <c r="Q86" s="11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si="25"/>
        <v>8.4999999999999982</v>
      </c>
      <c r="V86" s="11">
        <v>0.33333333333333331</v>
      </c>
      <c r="W86" s="7">
        <v>0.54166666666666663</v>
      </c>
      <c r="X86" s="7">
        <v>0.58333333333333337</v>
      </c>
      <c r="Y86" s="8">
        <v>0.72916666666666663</v>
      </c>
      <c r="Z86" s="117">
        <f t="shared" si="26"/>
        <v>8.4999999999999982</v>
      </c>
      <c r="AA86" s="11">
        <v>0.33333333333333331</v>
      </c>
      <c r="AB86" s="7"/>
      <c r="AC86" s="7"/>
      <c r="AD86" s="8">
        <v>0.5625</v>
      </c>
      <c r="AE86" s="117">
        <f t="shared" si="27"/>
        <v>5.5</v>
      </c>
    </row>
    <row r="87" spans="1:31" ht="18.75" customHeight="1" x14ac:dyDescent="0.25">
      <c r="A87" s="82" t="s">
        <v>12</v>
      </c>
      <c r="B87" s="11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si="28"/>
        <v>8.4999999999999982</v>
      </c>
      <c r="G87" s="11">
        <v>0.34375</v>
      </c>
      <c r="H87" s="7">
        <v>0.54166666666666663</v>
      </c>
      <c r="I87" s="7">
        <v>0.58333333333333337</v>
      </c>
      <c r="J87" s="8">
        <v>0.72916666666666663</v>
      </c>
      <c r="K87" s="119">
        <f t="shared" si="23"/>
        <v>8.2499999999999964</v>
      </c>
      <c r="L87" s="11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4"/>
        <v>8.4999999999999982</v>
      </c>
      <c r="Q87" s="11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5"/>
        <v>8.4999999999999982</v>
      </c>
      <c r="V87" s="11">
        <v>0.34166666666666662</v>
      </c>
      <c r="W87" s="7">
        <v>0.54166666666666663</v>
      </c>
      <c r="X87" s="7">
        <v>0.58333333333333337</v>
      </c>
      <c r="Y87" s="8">
        <v>0.72916666666666663</v>
      </c>
      <c r="Z87" s="119">
        <f t="shared" si="26"/>
        <v>8.2999999999999989</v>
      </c>
      <c r="AA87" s="11">
        <v>0.33333333333333331</v>
      </c>
      <c r="AB87" s="7"/>
      <c r="AC87" s="7"/>
      <c r="AD87" s="8">
        <v>0.5625</v>
      </c>
      <c r="AE87" s="117">
        <f t="shared" si="27"/>
        <v>5.5</v>
      </c>
    </row>
    <row r="88" spans="1:31" ht="18.75" customHeight="1" x14ac:dyDescent="0.25">
      <c r="A88" s="82" t="s">
        <v>159</v>
      </c>
      <c r="B88" s="11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si="28"/>
        <v>8.4999999999999982</v>
      </c>
      <c r="G88" s="11">
        <v>0.34166666666666662</v>
      </c>
      <c r="H88" s="7">
        <v>0.54166666666666663</v>
      </c>
      <c r="I88" s="7">
        <v>0.58333333333333337</v>
      </c>
      <c r="J88" s="8">
        <v>0.72916666666666663</v>
      </c>
      <c r="K88" s="119">
        <f t="shared" si="23"/>
        <v>8.2999999999999989</v>
      </c>
      <c r="L88" s="11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4"/>
        <v>8.4999999999999982</v>
      </c>
      <c r="Q88" s="11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5"/>
        <v>8.4999999999999982</v>
      </c>
      <c r="V88" s="138" t="s">
        <v>52</v>
      </c>
      <c r="W88" s="138"/>
      <c r="X88" s="138"/>
      <c r="Y88" s="138"/>
      <c r="Z88" s="138"/>
      <c r="AA88" s="11">
        <v>0.34652777777777777</v>
      </c>
      <c r="AB88" s="7"/>
      <c r="AC88" s="7"/>
      <c r="AD88" s="8">
        <v>0.5625</v>
      </c>
      <c r="AE88" s="119">
        <f t="shared" si="27"/>
        <v>5.1833333333333336</v>
      </c>
    </row>
    <row r="90" spans="1:31" ht="15.75" thickBot="1" x14ac:dyDescent="0.3"/>
    <row r="91" spans="1:31" ht="27.75" thickTop="1" thickBot="1" x14ac:dyDescent="0.45">
      <c r="A91" s="189" t="s">
        <v>20</v>
      </c>
      <c r="B91" s="177" t="s">
        <v>185</v>
      </c>
      <c r="C91" s="172"/>
      <c r="D91" s="172"/>
      <c r="E91" s="172"/>
      <c r="F91" s="178"/>
      <c r="G91" s="175" t="s">
        <v>186</v>
      </c>
      <c r="H91" s="175"/>
      <c r="I91" s="175"/>
      <c r="J91" s="175"/>
      <c r="K91" s="175"/>
      <c r="L91" s="179" t="s">
        <v>187</v>
      </c>
      <c r="M91" s="180"/>
      <c r="N91" s="180"/>
      <c r="O91" s="180"/>
      <c r="P91" s="181"/>
      <c r="Q91" s="179" t="s">
        <v>188</v>
      </c>
      <c r="R91" s="180"/>
      <c r="S91" s="180"/>
      <c r="T91" s="180"/>
      <c r="U91" s="181"/>
      <c r="V91" s="179" t="s">
        <v>189</v>
      </c>
      <c r="W91" s="180"/>
      <c r="X91" s="180"/>
      <c r="Y91" s="180"/>
      <c r="Z91" s="181"/>
    </row>
    <row r="92" spans="1:31" ht="30.75" thickBot="1" x14ac:dyDescent="0.3">
      <c r="A92" s="190"/>
      <c r="B92" s="86" t="s">
        <v>3</v>
      </c>
      <c r="C92" s="86" t="s">
        <v>4</v>
      </c>
      <c r="D92" s="86" t="s">
        <v>5</v>
      </c>
      <c r="E92" s="86" t="s">
        <v>6</v>
      </c>
      <c r="F92" s="87" t="s">
        <v>7</v>
      </c>
      <c r="G92" s="124" t="s">
        <v>65</v>
      </c>
      <c r="H92" s="78" t="s">
        <v>4</v>
      </c>
      <c r="I92" s="78" t="s">
        <v>5</v>
      </c>
      <c r="J92" s="78" t="s">
        <v>6</v>
      </c>
      <c r="K92" s="85" t="s">
        <v>7</v>
      </c>
      <c r="L92" s="105" t="s">
        <v>3</v>
      </c>
      <c r="M92" s="105" t="s">
        <v>4</v>
      </c>
      <c r="N92" s="105" t="s">
        <v>5</v>
      </c>
      <c r="O92" s="105" t="s">
        <v>6</v>
      </c>
      <c r="P92" s="106" t="s">
        <v>7</v>
      </c>
      <c r="Q92" s="105" t="s">
        <v>3</v>
      </c>
      <c r="R92" s="105" t="s">
        <v>4</v>
      </c>
      <c r="S92" s="105" t="s">
        <v>5</v>
      </c>
      <c r="T92" s="105" t="s">
        <v>6</v>
      </c>
      <c r="U92" s="106" t="s">
        <v>7</v>
      </c>
      <c r="V92" s="105" t="s">
        <v>3</v>
      </c>
      <c r="W92" s="105" t="s">
        <v>4</v>
      </c>
      <c r="X92" s="105" t="s">
        <v>5</v>
      </c>
      <c r="Y92" s="105" t="s">
        <v>6</v>
      </c>
      <c r="Z92" s="106" t="s">
        <v>7</v>
      </c>
    </row>
    <row r="93" spans="1:31" ht="18.75" customHeight="1" thickTop="1" x14ac:dyDescent="0.25">
      <c r="A93" s="82" t="s">
        <v>13</v>
      </c>
      <c r="B93" s="11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ref="F93" si="29">((E93-B93)-(D93-C93))*24</f>
        <v>8.4999999999999982</v>
      </c>
      <c r="G93" s="11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ref="K93:K110" si="30">((J93-G93)-(I93-H93))*24</f>
        <v>8.4999999999999982</v>
      </c>
      <c r="L93" s="11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ref="P93:P110" si="31">((O93-L93)-(N93-M93))*24</f>
        <v>8.4999999999999982</v>
      </c>
      <c r="Q93" s="11">
        <v>0.33333333333333331</v>
      </c>
      <c r="R93" s="7">
        <v>0.54166666666666663</v>
      </c>
      <c r="S93" s="7">
        <v>0.58333333333333337</v>
      </c>
      <c r="T93" s="8">
        <v>0.77430555555555547</v>
      </c>
      <c r="U93" s="118">
        <f t="shared" ref="U93:U110" si="32">((T93-Q93)-(S93-R93))*24</f>
        <v>9.5833333333333304</v>
      </c>
      <c r="V93" s="11">
        <v>0.33333333333333331</v>
      </c>
      <c r="W93" s="7">
        <v>0.54166666666666663</v>
      </c>
      <c r="X93" s="7">
        <v>0.58333333333333337</v>
      </c>
      <c r="Y93" s="8">
        <v>0.72916666666666663</v>
      </c>
      <c r="Z93" s="117">
        <f t="shared" ref="Z93:Z110" si="33">((Y93-V93)-(X93-W93))*24</f>
        <v>8.4999999999999982</v>
      </c>
    </row>
    <row r="94" spans="1:31" ht="18.75" customHeight="1" x14ac:dyDescent="0.25">
      <c r="A94" s="82" t="s">
        <v>17</v>
      </c>
      <c r="B94" s="11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ref="F94:F110" si="34">((E94-B94)-(D94-C94))*24</f>
        <v>8.4999999999999982</v>
      </c>
      <c r="G94" s="11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30"/>
        <v>8.4999999999999982</v>
      </c>
      <c r="L94" s="11">
        <v>0.34513888888888888</v>
      </c>
      <c r="M94" s="7">
        <v>0.54166666666666663</v>
      </c>
      <c r="N94" s="7">
        <v>0.58333333333333337</v>
      </c>
      <c r="O94" s="8">
        <v>0.72916666666666663</v>
      </c>
      <c r="P94" s="119">
        <f t="shared" si="31"/>
        <v>8.216666666666665</v>
      </c>
      <c r="Q94" s="11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32"/>
        <v>8.4999999999999982</v>
      </c>
      <c r="V94" s="11">
        <v>0.33333333333333331</v>
      </c>
      <c r="W94" s="7">
        <v>0.54166666666666663</v>
      </c>
      <c r="X94" s="7">
        <v>0.58333333333333337</v>
      </c>
      <c r="Y94" s="8">
        <v>0.72916666666666663</v>
      </c>
      <c r="Z94" s="117">
        <f t="shared" si="33"/>
        <v>8.4999999999999982</v>
      </c>
    </row>
    <row r="95" spans="1:31" ht="18.75" customHeight="1" x14ac:dyDescent="0.25">
      <c r="A95" s="82" t="s">
        <v>0</v>
      </c>
      <c r="B95" s="11">
        <v>0.34097222222222223</v>
      </c>
      <c r="C95" s="7">
        <v>0.54166666666666663</v>
      </c>
      <c r="D95" s="7">
        <v>0.58333333333333337</v>
      </c>
      <c r="E95" s="8">
        <v>0.72916666666666663</v>
      </c>
      <c r="F95" s="119">
        <f t="shared" si="34"/>
        <v>8.3166666666666629</v>
      </c>
      <c r="G95" s="11">
        <v>0.34166666666666662</v>
      </c>
      <c r="H95" s="7">
        <v>0.54166666666666663</v>
      </c>
      <c r="I95" s="7">
        <v>0.58333333333333337</v>
      </c>
      <c r="J95" s="8">
        <v>0.72916666666666663</v>
      </c>
      <c r="K95" s="119">
        <f t="shared" si="30"/>
        <v>8.2999999999999989</v>
      </c>
      <c r="L95" s="11">
        <v>0.24652777777777779</v>
      </c>
      <c r="M95" s="7">
        <v>0.54166666666666663</v>
      </c>
      <c r="N95" s="7">
        <v>0.58333333333333337</v>
      </c>
      <c r="O95" s="8">
        <v>0.6791666666666667</v>
      </c>
      <c r="P95" s="118">
        <f t="shared" si="31"/>
        <v>9.3833333333333329</v>
      </c>
      <c r="Q95" s="11">
        <v>0.33333333333333331</v>
      </c>
      <c r="R95" s="7">
        <v>0.54166666666666663</v>
      </c>
      <c r="S95" s="7">
        <v>0.58333333333333337</v>
      </c>
      <c r="T95" s="8">
        <v>0.75</v>
      </c>
      <c r="U95" s="118">
        <f>((T95-Q95)-(S95-R95))*24</f>
        <v>8.9999999999999982</v>
      </c>
      <c r="V95" s="11">
        <v>0.23263888888888887</v>
      </c>
      <c r="W95" s="7">
        <v>0.54166666666666663</v>
      </c>
      <c r="X95" s="7">
        <v>0.58333333333333337</v>
      </c>
      <c r="Y95" s="8">
        <v>0.70833333333333337</v>
      </c>
      <c r="Z95" s="118">
        <f t="shared" si="33"/>
        <v>10.416666666666668</v>
      </c>
    </row>
    <row r="96" spans="1:31" ht="18.75" customHeight="1" x14ac:dyDescent="0.25">
      <c r="A96" s="82" t="s">
        <v>21</v>
      </c>
      <c r="B96" s="11">
        <v>0.33333333333333331</v>
      </c>
      <c r="C96" s="7">
        <v>0.54166666666666663</v>
      </c>
      <c r="D96" s="7">
        <v>0.58333333333333337</v>
      </c>
      <c r="E96" s="8">
        <v>0.7680555555555556</v>
      </c>
      <c r="F96" s="117">
        <f t="shared" si="34"/>
        <v>9.4333333333333336</v>
      </c>
      <c r="G96" s="11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30"/>
        <v>8.4999999999999982</v>
      </c>
      <c r="L96" s="11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31"/>
        <v>8.4999999999999982</v>
      </c>
      <c r="Q96" s="11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32"/>
        <v>8.4999999999999982</v>
      </c>
      <c r="V96" s="11">
        <v>0.33333333333333331</v>
      </c>
      <c r="W96" s="7">
        <v>0.54166666666666663</v>
      </c>
      <c r="X96" s="7">
        <v>0.58333333333333337</v>
      </c>
      <c r="Y96" s="8">
        <v>0.72916666666666663</v>
      </c>
      <c r="Z96" s="117">
        <f t="shared" si="33"/>
        <v>8.4999999999999982</v>
      </c>
    </row>
    <row r="97" spans="1:26" ht="18.75" customHeight="1" x14ac:dyDescent="0.25">
      <c r="A97" s="82" t="s">
        <v>18</v>
      </c>
      <c r="B97" s="11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34"/>
        <v>8.4999999999999982</v>
      </c>
      <c r="G97" s="11">
        <v>0.33333333333333331</v>
      </c>
      <c r="H97" s="7">
        <v>0.54166666666666663</v>
      </c>
      <c r="I97" s="7">
        <v>0.58333333333333337</v>
      </c>
      <c r="J97" s="8">
        <v>0.76180555555555562</v>
      </c>
      <c r="K97" s="118">
        <f t="shared" si="30"/>
        <v>9.2833333333333332</v>
      </c>
      <c r="L97" s="11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31"/>
        <v>8.4999999999999982</v>
      </c>
      <c r="Q97" s="11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32"/>
        <v>8.4999999999999982</v>
      </c>
      <c r="V97" s="11">
        <v>0.33333333333333331</v>
      </c>
      <c r="W97" s="7">
        <v>0.54166666666666663</v>
      </c>
      <c r="X97" s="7">
        <v>0.58333333333333337</v>
      </c>
      <c r="Y97" s="8">
        <v>0.72916666666666663</v>
      </c>
      <c r="Z97" s="117">
        <f t="shared" si="33"/>
        <v>8.4999999999999982</v>
      </c>
    </row>
    <row r="98" spans="1:26" ht="18.75" customHeight="1" x14ac:dyDescent="0.25">
      <c r="A98" s="82" t="s">
        <v>22</v>
      </c>
      <c r="B98" s="11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34"/>
        <v>8.4999999999999982</v>
      </c>
      <c r="G98" s="11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30"/>
        <v>8.4999999999999982</v>
      </c>
      <c r="L98" s="11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31"/>
        <v>8.4999999999999982</v>
      </c>
      <c r="Q98" s="11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32"/>
        <v>8.4999999999999982</v>
      </c>
      <c r="V98" s="11">
        <v>0.33333333333333331</v>
      </c>
      <c r="W98" s="7">
        <v>0.54166666666666663</v>
      </c>
      <c r="X98" s="7">
        <v>0.58333333333333337</v>
      </c>
      <c r="Y98" s="8">
        <v>0.72916666666666663</v>
      </c>
      <c r="Z98" s="117">
        <f t="shared" si="33"/>
        <v>8.4999999999999982</v>
      </c>
    </row>
    <row r="99" spans="1:26" ht="18.75" customHeight="1" x14ac:dyDescent="0.25">
      <c r="A99" s="82" t="s">
        <v>2</v>
      </c>
      <c r="B99" s="11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34"/>
        <v>8.4999999999999982</v>
      </c>
      <c r="G99" s="11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30"/>
        <v>8.4999999999999982</v>
      </c>
      <c r="L99" s="11">
        <v>0.34583333333333338</v>
      </c>
      <c r="M99" s="7">
        <v>0.54166666666666663</v>
      </c>
      <c r="N99" s="7">
        <v>0.58333333333333337</v>
      </c>
      <c r="O99" s="8">
        <v>0.72916666666666663</v>
      </c>
      <c r="P99" s="119">
        <f t="shared" si="31"/>
        <v>8.1999999999999957</v>
      </c>
      <c r="Q99" s="11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32"/>
        <v>8.4999999999999982</v>
      </c>
      <c r="V99" s="11">
        <v>0.34097222222222223</v>
      </c>
      <c r="W99" s="7">
        <v>0.54166666666666663</v>
      </c>
      <c r="X99" s="7">
        <v>0.58333333333333337</v>
      </c>
      <c r="Y99" s="8">
        <v>0.72916666666666663</v>
      </c>
      <c r="Z99" s="119">
        <f t="shared" si="33"/>
        <v>8.3166666666666629</v>
      </c>
    </row>
    <row r="100" spans="1:26" ht="18.75" customHeight="1" x14ac:dyDescent="0.25">
      <c r="A100" s="82" t="s">
        <v>11</v>
      </c>
      <c r="B100" s="11">
        <v>0.33333333333333331</v>
      </c>
      <c r="C100" s="7">
        <v>0.54166666666666663</v>
      </c>
      <c r="D100" s="7">
        <v>0.58333333333333337</v>
      </c>
      <c r="E100" s="8">
        <v>0.76944444444444438</v>
      </c>
      <c r="F100" s="118">
        <f t="shared" si="34"/>
        <v>9.4666666666666632</v>
      </c>
      <c r="G100" s="11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30"/>
        <v>8.4999999999999982</v>
      </c>
      <c r="L100" s="11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31"/>
        <v>8.4999999999999982</v>
      </c>
      <c r="Q100" s="11">
        <v>0.34097222222222223</v>
      </c>
      <c r="R100" s="7">
        <v>0.54166666666666663</v>
      </c>
      <c r="S100" s="7">
        <v>0.58333333333333337</v>
      </c>
      <c r="T100" s="8">
        <v>0.72916666666666663</v>
      </c>
      <c r="U100" s="119">
        <f t="shared" si="32"/>
        <v>8.3166666666666629</v>
      </c>
      <c r="V100" s="11">
        <v>0.33333333333333331</v>
      </c>
      <c r="W100" s="7">
        <v>0.54166666666666663</v>
      </c>
      <c r="X100" s="7">
        <v>0.58333333333333337</v>
      </c>
      <c r="Y100" s="8">
        <v>0.72916666666666663</v>
      </c>
      <c r="Z100" s="117">
        <f t="shared" si="33"/>
        <v>8.4999999999999982</v>
      </c>
    </row>
    <row r="101" spans="1:26" ht="18.75" customHeight="1" x14ac:dyDescent="0.25">
      <c r="A101" s="82" t="s">
        <v>16</v>
      </c>
      <c r="B101" s="11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34"/>
        <v>8.4999999999999982</v>
      </c>
      <c r="G101" s="11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30"/>
        <v>8.4999999999999982</v>
      </c>
      <c r="L101" s="11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31"/>
        <v>8.4999999999999982</v>
      </c>
      <c r="Q101" s="11">
        <v>0.22916666666666666</v>
      </c>
      <c r="R101" s="7">
        <v>0.54166666666666663</v>
      </c>
      <c r="S101" s="7">
        <v>0.58333333333333337</v>
      </c>
      <c r="T101" s="8">
        <v>0.72916666666666663</v>
      </c>
      <c r="U101" s="118">
        <f t="shared" si="32"/>
        <v>10.999999999999998</v>
      </c>
      <c r="V101" s="11">
        <v>0.33333333333333331</v>
      </c>
      <c r="W101" s="7">
        <v>0.54166666666666663</v>
      </c>
      <c r="X101" s="7">
        <v>0.58333333333333337</v>
      </c>
      <c r="Y101" s="8">
        <v>0.72916666666666663</v>
      </c>
      <c r="Z101" s="117">
        <f t="shared" si="33"/>
        <v>8.4999999999999982</v>
      </c>
    </row>
    <row r="102" spans="1:26" ht="18.75" customHeight="1" x14ac:dyDescent="0.25">
      <c r="A102" s="82" t="s">
        <v>23</v>
      </c>
      <c r="B102" s="11">
        <v>0.34513888888888888</v>
      </c>
      <c r="C102" s="7">
        <v>0.54166666666666663</v>
      </c>
      <c r="D102" s="7">
        <v>0.58333333333333337</v>
      </c>
      <c r="E102" s="8">
        <v>0.72916666666666663</v>
      </c>
      <c r="F102" s="119">
        <f t="shared" si="34"/>
        <v>8.216666666666665</v>
      </c>
      <c r="G102" s="11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117">
        <f t="shared" si="30"/>
        <v>8.4999999999999982</v>
      </c>
      <c r="L102" s="11">
        <v>0.34583333333333338</v>
      </c>
      <c r="M102" s="7">
        <v>0.54166666666666663</v>
      </c>
      <c r="N102" s="7">
        <v>0.58333333333333337</v>
      </c>
      <c r="O102" s="8">
        <v>0.72916666666666663</v>
      </c>
      <c r="P102" s="119">
        <f t="shared" si="31"/>
        <v>8.1999999999999957</v>
      </c>
      <c r="Q102" s="11">
        <v>0.3444444444444445</v>
      </c>
      <c r="R102" s="7">
        <v>0.54166666666666663</v>
      </c>
      <c r="S102" s="7">
        <v>0.58333333333333337</v>
      </c>
      <c r="T102" s="8">
        <v>0.72916666666666663</v>
      </c>
      <c r="U102" s="119">
        <f t="shared" si="32"/>
        <v>8.233333333333329</v>
      </c>
      <c r="V102" s="11">
        <v>0.34097222222222223</v>
      </c>
      <c r="W102" s="7">
        <v>0.54166666666666663</v>
      </c>
      <c r="X102" s="7">
        <v>0.58333333333333337</v>
      </c>
      <c r="Y102" s="8">
        <v>0.72916666666666663</v>
      </c>
      <c r="Z102" s="119">
        <f t="shared" si="33"/>
        <v>8.3166666666666629</v>
      </c>
    </row>
    <row r="103" spans="1:26" ht="18.75" customHeight="1" x14ac:dyDescent="0.25">
      <c r="A103" s="82" t="s">
        <v>24</v>
      </c>
      <c r="B103" s="11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117">
        <f t="shared" si="34"/>
        <v>8.4999999999999982</v>
      </c>
      <c r="G103" s="11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117">
        <f t="shared" si="30"/>
        <v>8.4999999999999982</v>
      </c>
      <c r="L103" s="11">
        <v>0.33333333333333331</v>
      </c>
      <c r="M103" s="7">
        <v>0.54166666666666663</v>
      </c>
      <c r="N103" s="7">
        <v>0.58333333333333337</v>
      </c>
      <c r="O103" s="8">
        <v>0.72916666666666663</v>
      </c>
      <c r="P103" s="117">
        <f t="shared" si="31"/>
        <v>8.4999999999999982</v>
      </c>
      <c r="Q103" s="11">
        <v>0.33333333333333331</v>
      </c>
      <c r="R103" s="7">
        <v>0.54166666666666663</v>
      </c>
      <c r="S103" s="7">
        <v>0.58333333333333337</v>
      </c>
      <c r="T103" s="8">
        <v>0.72916666666666663</v>
      </c>
      <c r="U103" s="117">
        <f t="shared" si="32"/>
        <v>8.4999999999999982</v>
      </c>
      <c r="V103" s="11">
        <v>0.31944444444444448</v>
      </c>
      <c r="W103" s="7">
        <v>0.54166666666666663</v>
      </c>
      <c r="X103" s="7">
        <v>0.58333333333333337</v>
      </c>
      <c r="Y103" s="8">
        <v>0.72916666666666663</v>
      </c>
      <c r="Z103" s="118">
        <f t="shared" si="33"/>
        <v>8.8333333333333304</v>
      </c>
    </row>
    <row r="104" spans="1:26" ht="18.75" customHeight="1" x14ac:dyDescent="0.25">
      <c r="A104" s="82" t="s">
        <v>25</v>
      </c>
      <c r="B104" s="11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117">
        <f t="shared" si="34"/>
        <v>8.4999999999999982</v>
      </c>
      <c r="G104" s="11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117">
        <f t="shared" si="30"/>
        <v>8.4999999999999982</v>
      </c>
      <c r="L104" s="11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117">
        <f t="shared" si="31"/>
        <v>8.4999999999999982</v>
      </c>
      <c r="Q104" s="11">
        <v>0.33333333333333331</v>
      </c>
      <c r="R104" s="7">
        <v>0.54166666666666663</v>
      </c>
      <c r="S104" s="7">
        <v>0.58333333333333337</v>
      </c>
      <c r="T104" s="8">
        <v>0.72916666666666663</v>
      </c>
      <c r="U104" s="117">
        <f t="shared" si="32"/>
        <v>8.4999999999999982</v>
      </c>
      <c r="V104" s="11">
        <v>0.33333333333333331</v>
      </c>
      <c r="W104" s="7">
        <v>0.54166666666666663</v>
      </c>
      <c r="X104" s="7">
        <v>0.58333333333333337</v>
      </c>
      <c r="Y104" s="8">
        <v>0.72916666666666663</v>
      </c>
      <c r="Z104" s="117">
        <f t="shared" si="33"/>
        <v>8.4999999999999982</v>
      </c>
    </row>
    <row r="105" spans="1:26" ht="18.75" customHeight="1" x14ac:dyDescent="0.25">
      <c r="A105" s="82" t="s">
        <v>19</v>
      </c>
      <c r="B105" s="11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117">
        <f t="shared" si="34"/>
        <v>8.4999999999999982</v>
      </c>
      <c r="G105" s="11">
        <v>0.33333333333333331</v>
      </c>
      <c r="H105" s="7">
        <v>0.54166666666666663</v>
      </c>
      <c r="I105" s="7">
        <v>0.58333333333333337</v>
      </c>
      <c r="J105" s="8">
        <v>0.72916666666666663</v>
      </c>
      <c r="K105" s="117">
        <f t="shared" si="30"/>
        <v>8.4999999999999982</v>
      </c>
      <c r="L105" s="11">
        <v>0.34583333333333338</v>
      </c>
      <c r="M105" s="7">
        <v>0.54166666666666663</v>
      </c>
      <c r="N105" s="7">
        <v>0.58333333333333337</v>
      </c>
      <c r="O105" s="8">
        <v>0.72916666666666663</v>
      </c>
      <c r="P105" s="119">
        <f t="shared" si="31"/>
        <v>8.1999999999999957</v>
      </c>
      <c r="Q105" s="11">
        <v>0.22916666666666666</v>
      </c>
      <c r="R105" s="7">
        <v>0.54166666666666663</v>
      </c>
      <c r="S105" s="7">
        <v>0.58333333333333337</v>
      </c>
      <c r="T105" s="8">
        <v>0.6958333333333333</v>
      </c>
      <c r="U105" s="136">
        <f t="shared" si="32"/>
        <v>10.199999999999999</v>
      </c>
      <c r="V105" s="11">
        <v>0.33333333333333331</v>
      </c>
      <c r="W105" s="7">
        <v>0.54166666666666663</v>
      </c>
      <c r="X105" s="7">
        <v>0.58333333333333337</v>
      </c>
      <c r="Y105" s="8">
        <v>0.72916666666666663</v>
      </c>
      <c r="Z105" s="117">
        <f t="shared" si="33"/>
        <v>8.4999999999999982</v>
      </c>
    </row>
    <row r="106" spans="1:26" ht="18.75" customHeight="1" x14ac:dyDescent="0.25">
      <c r="A106" s="82" t="s">
        <v>26</v>
      </c>
      <c r="B106" s="11">
        <v>0.33333333333333331</v>
      </c>
      <c r="C106" s="7">
        <v>0.54166666666666663</v>
      </c>
      <c r="D106" s="7">
        <v>0.58333333333333337</v>
      </c>
      <c r="E106" s="8">
        <v>0.72916666666666663</v>
      </c>
      <c r="F106" s="117">
        <f t="shared" si="34"/>
        <v>8.4999999999999982</v>
      </c>
      <c r="G106" s="11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117">
        <f t="shared" si="30"/>
        <v>8.4999999999999982</v>
      </c>
      <c r="L106" s="11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117">
        <f t="shared" si="31"/>
        <v>8.4999999999999982</v>
      </c>
      <c r="Q106" s="11">
        <v>0.33333333333333331</v>
      </c>
      <c r="R106" s="7">
        <v>0.54166666666666663</v>
      </c>
      <c r="S106" s="7">
        <v>0.58333333333333337</v>
      </c>
      <c r="T106" s="8">
        <v>0.72916666666666663</v>
      </c>
      <c r="U106" s="117">
        <f t="shared" si="32"/>
        <v>8.4999999999999982</v>
      </c>
      <c r="V106" s="11">
        <v>0.34236111111111112</v>
      </c>
      <c r="W106" s="7">
        <v>0.54166666666666663</v>
      </c>
      <c r="X106" s="7">
        <v>0.58333333333333337</v>
      </c>
      <c r="Y106" s="8">
        <v>0.72916666666666663</v>
      </c>
      <c r="Z106" s="119">
        <f t="shared" si="33"/>
        <v>8.2833333333333314</v>
      </c>
    </row>
    <row r="107" spans="1:26" ht="18.75" customHeight="1" x14ac:dyDescent="0.25">
      <c r="A107" s="82" t="s">
        <v>27</v>
      </c>
      <c r="B107" s="11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117">
        <f t="shared" si="34"/>
        <v>8.4999999999999982</v>
      </c>
      <c r="G107" s="11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117">
        <f t="shared" si="30"/>
        <v>8.4999999999999982</v>
      </c>
      <c r="L107" s="11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117">
        <f t="shared" si="31"/>
        <v>8.4999999999999982</v>
      </c>
      <c r="Q107" s="11">
        <v>0.33333333333333331</v>
      </c>
      <c r="R107" s="7">
        <v>0.54166666666666663</v>
      </c>
      <c r="S107" s="7">
        <v>0.58333333333333337</v>
      </c>
      <c r="T107" s="8">
        <v>0.72916666666666663</v>
      </c>
      <c r="U107" s="117">
        <f t="shared" si="32"/>
        <v>8.4999999999999982</v>
      </c>
      <c r="V107" s="11">
        <v>0.33333333333333331</v>
      </c>
      <c r="W107" s="7">
        <v>0.54166666666666663</v>
      </c>
      <c r="X107" s="7">
        <v>0.58333333333333337</v>
      </c>
      <c r="Y107" s="8">
        <v>0.72916666666666663</v>
      </c>
      <c r="Z107" s="117">
        <f t="shared" si="33"/>
        <v>8.4999999999999982</v>
      </c>
    </row>
    <row r="108" spans="1:26" ht="18.75" customHeight="1" x14ac:dyDescent="0.25">
      <c r="A108" s="82" t="s">
        <v>28</v>
      </c>
      <c r="B108" s="11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117">
        <f t="shared" si="34"/>
        <v>8.4999999999999982</v>
      </c>
      <c r="G108" s="11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117">
        <f t="shared" si="30"/>
        <v>8.4999999999999982</v>
      </c>
      <c r="L108" s="11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117">
        <f t="shared" si="31"/>
        <v>8.4999999999999982</v>
      </c>
      <c r="Q108" s="11">
        <v>0.33333333333333331</v>
      </c>
      <c r="R108" s="7">
        <v>0.54166666666666663</v>
      </c>
      <c r="S108" s="7">
        <v>0.58333333333333337</v>
      </c>
      <c r="T108" s="8">
        <v>0.72916666666666663</v>
      </c>
      <c r="U108" s="117">
        <f t="shared" si="32"/>
        <v>8.4999999999999982</v>
      </c>
      <c r="V108" s="11">
        <v>0.33333333333333331</v>
      </c>
      <c r="W108" s="7">
        <v>0.54166666666666663</v>
      </c>
      <c r="X108" s="7">
        <v>0.58333333333333337</v>
      </c>
      <c r="Y108" s="8">
        <v>0.72916666666666663</v>
      </c>
      <c r="Z108" s="117">
        <f t="shared" si="33"/>
        <v>8.4999999999999982</v>
      </c>
    </row>
    <row r="109" spans="1:26" ht="18.75" customHeight="1" x14ac:dyDescent="0.25">
      <c r="A109" s="82" t="s">
        <v>12</v>
      </c>
      <c r="B109" s="11">
        <v>0.36388888888888887</v>
      </c>
      <c r="C109" s="7">
        <v>0.54166666666666663</v>
      </c>
      <c r="D109" s="7">
        <v>0.58333333333333337</v>
      </c>
      <c r="E109" s="8">
        <v>0.76736111111111116</v>
      </c>
      <c r="F109" s="117">
        <f t="shared" si="34"/>
        <v>8.6833333333333336</v>
      </c>
      <c r="G109" s="11">
        <v>0.375</v>
      </c>
      <c r="H109" s="7">
        <v>0.54166666666666663</v>
      </c>
      <c r="I109" s="7">
        <v>0.58333333333333337</v>
      </c>
      <c r="J109" s="8">
        <v>0.77500000000000002</v>
      </c>
      <c r="K109" s="117">
        <f t="shared" si="30"/>
        <v>8.5999999999999979</v>
      </c>
      <c r="L109" s="11">
        <v>0.37986111111111115</v>
      </c>
      <c r="M109" s="7">
        <v>0.54166666666666663</v>
      </c>
      <c r="N109" s="7">
        <v>0.58333333333333337</v>
      </c>
      <c r="O109" s="8">
        <v>0.78472222222222221</v>
      </c>
      <c r="P109" s="117">
        <f t="shared" si="31"/>
        <v>8.7166666666666632</v>
      </c>
      <c r="Q109" s="11">
        <v>0.35972222222222222</v>
      </c>
      <c r="R109" s="7">
        <v>0.54166666666666663</v>
      </c>
      <c r="S109" s="7">
        <v>0.58333333333333337</v>
      </c>
      <c r="T109" s="8">
        <v>0.76458333333333339</v>
      </c>
      <c r="U109" s="117">
        <f t="shared" si="32"/>
        <v>8.7166666666666668</v>
      </c>
      <c r="V109" s="11">
        <v>0.37152777777777773</v>
      </c>
      <c r="W109" s="7">
        <v>0.54166666666666663</v>
      </c>
      <c r="X109" s="7">
        <v>0.58333333333333337</v>
      </c>
      <c r="Y109" s="8">
        <v>0.78541666666666676</v>
      </c>
      <c r="Z109" s="117">
        <f t="shared" si="33"/>
        <v>8.9333333333333353</v>
      </c>
    </row>
    <row r="110" spans="1:26" ht="18.75" customHeight="1" x14ac:dyDescent="0.25">
      <c r="A110" s="82" t="s">
        <v>159</v>
      </c>
      <c r="B110" s="11">
        <v>0.33333333333333331</v>
      </c>
      <c r="C110" s="7">
        <v>0.54166666666666663</v>
      </c>
      <c r="D110" s="7">
        <v>0.58333333333333337</v>
      </c>
      <c r="E110" s="8">
        <v>0.72916666666666663</v>
      </c>
      <c r="F110" s="117">
        <f t="shared" si="34"/>
        <v>8.4999999999999982</v>
      </c>
      <c r="G110" s="11">
        <v>0.33333333333333331</v>
      </c>
      <c r="H110" s="7">
        <v>0.54166666666666663</v>
      </c>
      <c r="I110" s="7">
        <v>0.58333333333333337</v>
      </c>
      <c r="J110" s="8">
        <v>0.72916666666666663</v>
      </c>
      <c r="K110" s="117">
        <f t="shared" si="30"/>
        <v>8.4999999999999982</v>
      </c>
      <c r="L110" s="11">
        <v>0.33333333333333331</v>
      </c>
      <c r="M110" s="7">
        <v>0.54166666666666663</v>
      </c>
      <c r="N110" s="7">
        <v>0.58333333333333337</v>
      </c>
      <c r="O110" s="8">
        <v>0.72916666666666663</v>
      </c>
      <c r="P110" s="117">
        <f t="shared" si="31"/>
        <v>8.4999999999999982</v>
      </c>
      <c r="Q110" s="11">
        <v>0.33333333333333331</v>
      </c>
      <c r="R110" s="7">
        <v>0.54166666666666663</v>
      </c>
      <c r="S110" s="7">
        <v>0.58333333333333337</v>
      </c>
      <c r="T110" s="8">
        <v>0.72916666666666663</v>
      </c>
      <c r="U110" s="117">
        <f t="shared" si="32"/>
        <v>8.4999999999999982</v>
      </c>
      <c r="V110" s="11">
        <v>0.33333333333333331</v>
      </c>
      <c r="W110" s="7">
        <v>0.54166666666666663</v>
      </c>
      <c r="X110" s="7">
        <v>0.58333333333333337</v>
      </c>
      <c r="Y110" s="8">
        <v>0.72916666666666663</v>
      </c>
      <c r="Z110" s="117">
        <f t="shared" si="33"/>
        <v>8.4999999999999982</v>
      </c>
    </row>
  </sheetData>
  <mergeCells count="57">
    <mergeCell ref="V91:Z91"/>
    <mergeCell ref="A91:A92"/>
    <mergeCell ref="B91:F91"/>
    <mergeCell ref="G91:K91"/>
    <mergeCell ref="L91:P91"/>
    <mergeCell ref="Q91:U91"/>
    <mergeCell ref="L85:P85"/>
    <mergeCell ref="V69:Z69"/>
    <mergeCell ref="AA69:AE69"/>
    <mergeCell ref="A69:A70"/>
    <mergeCell ref="B69:F69"/>
    <mergeCell ref="G69:K69"/>
    <mergeCell ref="L69:P69"/>
    <mergeCell ref="Q69:U69"/>
    <mergeCell ref="A47:A48"/>
    <mergeCell ref="B47:F47"/>
    <mergeCell ref="G47:K47"/>
    <mergeCell ref="L47:P47"/>
    <mergeCell ref="Q47:U47"/>
    <mergeCell ref="Q3:U3"/>
    <mergeCell ref="A25:A26"/>
    <mergeCell ref="B25:F25"/>
    <mergeCell ref="G25:K25"/>
    <mergeCell ref="L25:P25"/>
    <mergeCell ref="Q25:U25"/>
    <mergeCell ref="A3:A4"/>
    <mergeCell ref="B3:F3"/>
    <mergeCell ref="G3:K3"/>
    <mergeCell ref="L3:P3"/>
    <mergeCell ref="L5:P5"/>
    <mergeCell ref="L7:P7"/>
    <mergeCell ref="B17:F17"/>
    <mergeCell ref="B5:F5"/>
    <mergeCell ref="B6:F6"/>
    <mergeCell ref="B7:F7"/>
    <mergeCell ref="AA47:AE47"/>
    <mergeCell ref="B8:F8"/>
    <mergeCell ref="B9:F9"/>
    <mergeCell ref="B10:F10"/>
    <mergeCell ref="B11:F11"/>
    <mergeCell ref="B12:F12"/>
    <mergeCell ref="V88:Z88"/>
    <mergeCell ref="B13:F13"/>
    <mergeCell ref="B14:F14"/>
    <mergeCell ref="AA56:AE56"/>
    <mergeCell ref="G53:K53"/>
    <mergeCell ref="B15:F15"/>
    <mergeCell ref="B22:F22"/>
    <mergeCell ref="B16:F16"/>
    <mergeCell ref="B18:F18"/>
    <mergeCell ref="B19:F19"/>
    <mergeCell ref="B20:F20"/>
    <mergeCell ref="B21:F21"/>
    <mergeCell ref="L41:P41"/>
    <mergeCell ref="AA25:AE25"/>
    <mergeCell ref="V25:Z25"/>
    <mergeCell ref="V47:Z47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0"/>
  <sheetViews>
    <sheetView topLeftCell="A67" zoomScale="110" zoomScaleNormal="110" workbookViewId="0">
      <selection activeCell="A71" sqref="A71:G80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x14ac:dyDescent="0.25">
      <c r="A4" s="5" t="s">
        <v>152</v>
      </c>
      <c r="B4" s="33">
        <v>0.34097222222222223</v>
      </c>
      <c r="C4" s="7">
        <v>0.54166666666666663</v>
      </c>
      <c r="D4" s="7">
        <v>0.58333333333333337</v>
      </c>
      <c r="E4" s="8">
        <v>0.72916666666666663</v>
      </c>
      <c r="F4" s="100">
        <f t="shared" ref="F4:F6" si="0">((E4-B4)-(D4-C4))*24</f>
        <v>8.3166666666666629</v>
      </c>
      <c r="G4" s="10">
        <f>F4-8.5</f>
        <v>-0.18333333333333712</v>
      </c>
      <c r="I4" s="5" t="s">
        <v>151</v>
      </c>
      <c r="J4" s="138" t="s">
        <v>175</v>
      </c>
      <c r="K4" s="138"/>
      <c r="L4" s="138"/>
      <c r="M4" s="138"/>
      <c r="N4" s="138"/>
      <c r="O4" s="10" t="s">
        <v>149</v>
      </c>
    </row>
    <row r="5" spans="1:15" x14ac:dyDescent="0.25">
      <c r="A5" s="5" t="s">
        <v>158</v>
      </c>
      <c r="B5" s="11">
        <v>0.34583333333333338</v>
      </c>
      <c r="C5" s="7"/>
      <c r="D5" s="7"/>
      <c r="E5" s="8">
        <v>0.5625</v>
      </c>
      <c r="F5" s="119">
        <f t="shared" si="0"/>
        <v>5.1999999999999993</v>
      </c>
      <c r="G5" s="10">
        <f>F5-5.5</f>
        <v>-0.30000000000000071</v>
      </c>
      <c r="I5" s="125" t="s">
        <v>152</v>
      </c>
      <c r="J5" s="138" t="s">
        <v>175</v>
      </c>
      <c r="K5" s="138"/>
      <c r="L5" s="138"/>
      <c r="M5" s="138"/>
      <c r="N5" s="138"/>
      <c r="O5" s="10" t="s">
        <v>149</v>
      </c>
    </row>
    <row r="6" spans="1:15" x14ac:dyDescent="0.25">
      <c r="A6" s="5" t="s">
        <v>165</v>
      </c>
      <c r="B6" s="11">
        <v>0.3430555555555555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8.2666666666666657</v>
      </c>
      <c r="G6" s="10">
        <f>F6-8.5</f>
        <v>-0.23333333333333428</v>
      </c>
      <c r="I6" s="125"/>
      <c r="J6" s="33"/>
      <c r="K6" s="7"/>
      <c r="L6" s="7"/>
      <c r="M6" s="8"/>
      <c r="N6" s="44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5"/>
      <c r="B8" s="6"/>
      <c r="C8" s="7"/>
      <c r="D8" s="7"/>
      <c r="E8" s="8"/>
      <c r="F8" s="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-0.71666666666667211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-4.7777777777778141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168</v>
      </c>
      <c r="B16" s="11">
        <v>0.35555555555555557</v>
      </c>
      <c r="C16" s="7"/>
      <c r="D16" s="7"/>
      <c r="E16" s="8">
        <v>0.5625</v>
      </c>
      <c r="F16" s="119">
        <f t="shared" ref="F16" si="1">((E16-B16)-(D16-C16))*24</f>
        <v>4.9666666666666668</v>
      </c>
      <c r="G16" s="10">
        <f>F16-5.5</f>
        <v>-0.53333333333333321</v>
      </c>
      <c r="I16" s="133" t="s">
        <v>152</v>
      </c>
      <c r="J16" s="11">
        <v>0.34097222222222223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7" si="2">((M16-J16)-(L16-K16))*24</f>
        <v>8.3166666666666629</v>
      </c>
      <c r="O16" s="42">
        <f>N16-8.5</f>
        <v>-0.18333333333333712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133" t="s">
        <v>157</v>
      </c>
      <c r="J17" s="11">
        <v>0.3430555555555555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8.2666666666666657</v>
      </c>
      <c r="O17" s="42">
        <f>N17-8.5</f>
        <v>-0.23333333333333428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133" t="s">
        <v>166</v>
      </c>
      <c r="J18" s="11">
        <v>0.34236111111111112</v>
      </c>
      <c r="K18" s="7">
        <v>0.54166666666666663</v>
      </c>
      <c r="L18" s="7">
        <v>0.58333333333333337</v>
      </c>
      <c r="M18" s="8">
        <v>0.72916666666666663</v>
      </c>
      <c r="N18" s="119">
        <f t="shared" ref="N18:N20" si="3">((M18-J18)-(L18-K18))*24</f>
        <v>8.2833333333333314</v>
      </c>
      <c r="O18" s="42">
        <f>N18-8.5</f>
        <v>-0.21666666666666856</v>
      </c>
    </row>
    <row r="19" spans="1:15" x14ac:dyDescent="0.25">
      <c r="A19" s="125"/>
      <c r="B19" s="33"/>
      <c r="C19" s="7"/>
      <c r="D19" s="7"/>
      <c r="E19" s="8"/>
      <c r="F19" s="44"/>
      <c r="G19" s="10"/>
      <c r="I19" s="133" t="s">
        <v>167</v>
      </c>
      <c r="J19" s="11">
        <v>0.3430555555555555</v>
      </c>
      <c r="K19" s="7">
        <v>0.54166666666666663</v>
      </c>
      <c r="L19" s="7">
        <v>0.58333333333333337</v>
      </c>
      <c r="M19" s="8">
        <v>0.72222222222222221</v>
      </c>
      <c r="N19" s="119">
        <f t="shared" si="3"/>
        <v>8.1</v>
      </c>
      <c r="O19" s="42">
        <f>N19-8.5</f>
        <v>-0.40000000000000036</v>
      </c>
    </row>
    <row r="20" spans="1:15" x14ac:dyDescent="0.25">
      <c r="A20" s="125"/>
      <c r="B20" s="33"/>
      <c r="C20" s="7"/>
      <c r="D20" s="7"/>
      <c r="E20" s="8"/>
      <c r="F20" s="44"/>
      <c r="G20" s="10"/>
      <c r="I20" s="133" t="s">
        <v>168</v>
      </c>
      <c r="J20" s="11">
        <v>0.34513888888888888</v>
      </c>
      <c r="K20" s="7"/>
      <c r="L20" s="7"/>
      <c r="M20" s="8">
        <v>0.5625</v>
      </c>
      <c r="N20" s="119">
        <f t="shared" si="3"/>
        <v>5.2166666666666668</v>
      </c>
      <c r="O20" s="42">
        <f>N20-5.5</f>
        <v>-0.28333333333333321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133"/>
      <c r="J21" s="11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-0.53333333333333321</v>
      </c>
      <c r="I22" s="133"/>
      <c r="J22" s="11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-3.3333333333333326</v>
      </c>
      <c r="N23" s="24" t="s">
        <v>9</v>
      </c>
      <c r="O23" s="25">
        <f>SUM(O16:O22)</f>
        <v>-1.3166666666666735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-8.2291666666667105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151</v>
      </c>
      <c r="J28" s="33">
        <v>0.34166666666666662</v>
      </c>
      <c r="K28" s="7">
        <v>0.54166666666666663</v>
      </c>
      <c r="L28" s="7">
        <v>0.58333333333333337</v>
      </c>
      <c r="M28" s="8">
        <v>0.72916666666666663</v>
      </c>
      <c r="N28" s="100">
        <f t="shared" ref="N28:N33" si="4">((M28-J28)-(L28-K28))*24</f>
        <v>8.2999999999999989</v>
      </c>
      <c r="O28" s="10">
        <f>N28-8.5</f>
        <v>-0.20000000000000107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152</v>
      </c>
      <c r="J29" s="33">
        <v>0.34097222222222223</v>
      </c>
      <c r="K29" s="7">
        <v>0.54166666666666663</v>
      </c>
      <c r="L29" s="7">
        <v>0.58333333333333337</v>
      </c>
      <c r="M29" s="8">
        <v>0.72916666666666663</v>
      </c>
      <c r="N29" s="100">
        <f t="shared" si="4"/>
        <v>8.3166666666666629</v>
      </c>
      <c r="O29" s="10">
        <f>N29-8.5</f>
        <v>-0.18333333333333712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158</v>
      </c>
      <c r="J30" s="11">
        <v>0.3444444444444445</v>
      </c>
      <c r="K30" s="7"/>
      <c r="L30" s="7"/>
      <c r="M30" s="8">
        <v>0.5625</v>
      </c>
      <c r="N30" s="119">
        <f t="shared" si="4"/>
        <v>5.2333333333333325</v>
      </c>
      <c r="O30" s="10">
        <f>N30-5.5</f>
        <v>-0.2666666666666675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163</v>
      </c>
      <c r="J31" s="11">
        <v>0.34722222222222227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8.1666666666666625</v>
      </c>
      <c r="O31" s="10">
        <f>N31-8.5</f>
        <v>-0.33333333333333748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164</v>
      </c>
      <c r="J32" s="11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>N32-8.5</f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168</v>
      </c>
      <c r="J33" s="11">
        <v>0.34236111111111112</v>
      </c>
      <c r="K33" s="7"/>
      <c r="L33" s="7"/>
      <c r="M33" s="8">
        <v>0.5625</v>
      </c>
      <c r="N33" s="119">
        <f t="shared" si="4"/>
        <v>5.2833333333333332</v>
      </c>
      <c r="O33" s="10">
        <f>N33-5.5</f>
        <v>-0.21666666666666679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-1.4166666666666785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-8.8541666666667407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157</v>
      </c>
      <c r="J40" s="11">
        <v>0.34236111111111112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5">((M40-J40)-(L40-K40))*24</f>
        <v>8.2833333333333314</v>
      </c>
      <c r="O40" s="10">
        <f>N40-8.5</f>
        <v>-0.21666666666666856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168</v>
      </c>
      <c r="J41" s="11">
        <v>0.3444444444444445</v>
      </c>
      <c r="K41" s="7"/>
      <c r="L41" s="7"/>
      <c r="M41" s="8">
        <v>0.5625</v>
      </c>
      <c r="N41" s="119">
        <f t="shared" si="5"/>
        <v>5.2333333333333325</v>
      </c>
      <c r="O41" s="10">
        <f>N41-5.5</f>
        <v>-0.2666666666666675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-0.48333333333333606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-3.2222222222222405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166</v>
      </c>
      <c r="J51" s="11">
        <v>0.34166666666666662</v>
      </c>
      <c r="K51" s="7">
        <v>0.54166666666666663</v>
      </c>
      <c r="L51" s="7">
        <v>0.58333333333333337</v>
      </c>
      <c r="M51" s="8">
        <v>0.72916666666666663</v>
      </c>
      <c r="N51" s="119">
        <f t="shared" ref="N51" si="6">((M51-J51)-(L51-K51))*24</f>
        <v>8.2999999999999989</v>
      </c>
      <c r="O51" s="10">
        <f>N51-8.5</f>
        <v>-0.20000000000000107</v>
      </c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7" t="s">
        <v>10</v>
      </c>
      <c r="F56" s="158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x14ac:dyDescent="0.25">
      <c r="I57" s="5"/>
      <c r="J57" s="6"/>
      <c r="K57" s="7"/>
      <c r="L57" s="7"/>
      <c r="M57" s="8"/>
      <c r="N57" s="9"/>
      <c r="O57" s="10"/>
    </row>
    <row r="58" spans="1:15" ht="15.75" thickBot="1" x14ac:dyDescent="0.3">
      <c r="I58" s="5"/>
      <c r="J58" s="6"/>
      <c r="K58" s="7"/>
      <c r="L58" s="7"/>
      <c r="M58" s="8"/>
      <c r="N58" s="9"/>
      <c r="O58" s="10"/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I59" s="5"/>
      <c r="J59" s="6"/>
      <c r="K59" s="7"/>
      <c r="L59" s="7"/>
      <c r="M59" s="8"/>
      <c r="N59" s="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N60" s="24" t="s">
        <v>9</v>
      </c>
      <c r="O60" s="25">
        <f>SUM(O51:O59)</f>
        <v>-0.20000000000000107</v>
      </c>
    </row>
    <row r="61" spans="1:15" ht="16.5" thickBot="1" x14ac:dyDescent="0.3">
      <c r="A61" s="5" t="s">
        <v>163</v>
      </c>
      <c r="B61" s="11">
        <v>0.34375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3" si="7">((E61-B61)-(D61-C61))*24</f>
        <v>8.2499999999999964</v>
      </c>
      <c r="G61" s="10" t="s">
        <v>149</v>
      </c>
      <c r="M61" s="157" t="s">
        <v>10</v>
      </c>
      <c r="N61" s="158"/>
      <c r="O61" s="28">
        <f>((2000/30)/8)*O60</f>
        <v>-1.6666666666666756</v>
      </c>
    </row>
    <row r="62" spans="1:15" x14ac:dyDescent="0.25">
      <c r="A62" s="5" t="s">
        <v>164</v>
      </c>
      <c r="B62" s="11">
        <v>0.34097222222222223</v>
      </c>
      <c r="C62" s="7">
        <v>0.54166666666666663</v>
      </c>
      <c r="D62" s="7">
        <v>0.58333333333333337</v>
      </c>
      <c r="E62" s="8">
        <v>0.72916666666666663</v>
      </c>
      <c r="F62" s="119">
        <f t="shared" si="7"/>
        <v>8.3166666666666629</v>
      </c>
      <c r="G62" s="10" t="s">
        <v>149</v>
      </c>
    </row>
    <row r="63" spans="1:15" ht="15.75" thickBot="1" x14ac:dyDescent="0.3">
      <c r="A63" s="5" t="s">
        <v>168</v>
      </c>
      <c r="B63" s="11">
        <v>0.34166666666666662</v>
      </c>
      <c r="C63" s="7"/>
      <c r="D63" s="7"/>
      <c r="E63" s="8">
        <v>0.5625</v>
      </c>
      <c r="F63" s="119">
        <f t="shared" si="7"/>
        <v>5.3000000000000007</v>
      </c>
      <c r="G63" s="10" t="s">
        <v>149</v>
      </c>
    </row>
    <row r="64" spans="1:15" ht="27" thickBot="1" x14ac:dyDescent="0.45">
      <c r="A64" s="5"/>
      <c r="B64" s="6"/>
      <c r="C64" s="7"/>
      <c r="D64" s="7"/>
      <c r="E64" s="8"/>
      <c r="F64" s="9"/>
      <c r="G64" s="10"/>
      <c r="J64" s="159" t="s">
        <v>23</v>
      </c>
      <c r="K64" s="160"/>
      <c r="L64" s="160"/>
      <c r="M64" s="160"/>
      <c r="N64" s="161"/>
      <c r="O64" s="155" t="s">
        <v>1</v>
      </c>
    </row>
    <row r="65" spans="1:15" ht="30" x14ac:dyDescent="0.25">
      <c r="A65" s="5"/>
      <c r="B65" s="6"/>
      <c r="C65" s="7"/>
      <c r="D65" s="7"/>
      <c r="E65" s="8"/>
      <c r="F65" s="9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56"/>
    </row>
    <row r="66" spans="1:15" x14ac:dyDescent="0.25">
      <c r="A66" s="5"/>
      <c r="B66" s="6"/>
      <c r="C66" s="7"/>
      <c r="D66" s="7"/>
      <c r="E66" s="8"/>
      <c r="F66" s="9"/>
      <c r="G66" s="10"/>
      <c r="I66" s="5" t="s">
        <v>151</v>
      </c>
      <c r="J66" s="33">
        <v>0.34930555555555554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8" si="8">((M66-J66)-(L66-K66))*24</f>
        <v>8.1166666666666636</v>
      </c>
      <c r="O66" s="10">
        <f>N66-8.5</f>
        <v>-0.38333333333333641</v>
      </c>
    </row>
    <row r="67" spans="1:15" ht="16.5" thickBot="1" x14ac:dyDescent="0.3">
      <c r="F67" s="24" t="s">
        <v>9</v>
      </c>
      <c r="G67" s="25">
        <f>SUM(G61:G66)</f>
        <v>0</v>
      </c>
      <c r="I67" s="5" t="s">
        <v>152</v>
      </c>
      <c r="J67" s="33">
        <v>0.34513888888888888</v>
      </c>
      <c r="K67" s="7">
        <v>0.54166666666666663</v>
      </c>
      <c r="L67" s="7">
        <v>0.58333333333333337</v>
      </c>
      <c r="M67" s="8">
        <v>0.72916666666666663</v>
      </c>
      <c r="N67" s="100">
        <f t="shared" si="8"/>
        <v>8.216666666666665</v>
      </c>
      <c r="O67" s="10">
        <f>N67-8.5</f>
        <v>-0.28333333333333499</v>
      </c>
    </row>
    <row r="68" spans="1:15" ht="16.5" thickBot="1" x14ac:dyDescent="0.3">
      <c r="E68" s="157" t="s">
        <v>10</v>
      </c>
      <c r="F68" s="158"/>
      <c r="G68" s="28">
        <f>((1300/30)/8)*G67</f>
        <v>0</v>
      </c>
      <c r="I68" s="5" t="s">
        <v>157</v>
      </c>
      <c r="J68" s="11">
        <v>0.3430555555555555</v>
      </c>
      <c r="K68" s="7">
        <v>0.54166666666666663</v>
      </c>
      <c r="L68" s="7">
        <v>0.58333333333333337</v>
      </c>
      <c r="M68" s="8">
        <v>0.72916666666666663</v>
      </c>
      <c r="N68" s="119">
        <f t="shared" si="8"/>
        <v>8.2666666666666657</v>
      </c>
      <c r="O68" s="10">
        <f>N68-8.5</f>
        <v>-0.23333333333333428</v>
      </c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  <c r="N72" s="24" t="s">
        <v>9</v>
      </c>
      <c r="O72" s="25">
        <f>SUM(O66:O71)</f>
        <v>-0.90000000000000568</v>
      </c>
    </row>
    <row r="73" spans="1:15" ht="16.5" thickBot="1" x14ac:dyDescent="0.3">
      <c r="A73" s="5" t="s">
        <v>152</v>
      </c>
      <c r="B73" s="33">
        <v>0.34652777777777777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5" si="9">((E73-B73)-(D73-C73))*24</f>
        <v>8.18333333333333</v>
      </c>
      <c r="G73" s="10">
        <f>F73-8.5</f>
        <v>-0.31666666666666998</v>
      </c>
      <c r="M73" s="157" t="s">
        <v>10</v>
      </c>
      <c r="N73" s="158"/>
      <c r="O73" s="28">
        <f>((1500/30)/8)*O72</f>
        <v>-5.6250000000000355</v>
      </c>
    </row>
    <row r="74" spans="1:15" x14ac:dyDescent="0.25">
      <c r="A74" s="5" t="s">
        <v>157</v>
      </c>
      <c r="B74" s="11">
        <v>0.34375</v>
      </c>
      <c r="C74" s="7">
        <v>0.54166666666666663</v>
      </c>
      <c r="D74" s="7">
        <v>0.58333333333333337</v>
      </c>
      <c r="E74" s="8">
        <v>0.72916666666666663</v>
      </c>
      <c r="F74" s="119">
        <f t="shared" si="9"/>
        <v>8.2499999999999964</v>
      </c>
      <c r="G74" s="10">
        <f>F74-8.5</f>
        <v>-0.25000000000000355</v>
      </c>
    </row>
    <row r="75" spans="1:15" x14ac:dyDescent="0.25">
      <c r="A75" s="5" t="s">
        <v>165</v>
      </c>
      <c r="B75" s="11">
        <v>0.34097222222222223</v>
      </c>
      <c r="C75" s="7">
        <v>0.54166666666666663</v>
      </c>
      <c r="D75" s="7">
        <v>0.58333333333333337</v>
      </c>
      <c r="E75" s="8">
        <v>0.72916666666666663</v>
      </c>
      <c r="F75" s="119">
        <f t="shared" si="9"/>
        <v>8.3166666666666629</v>
      </c>
      <c r="G75" s="10">
        <f>F75-8.5</f>
        <v>-0.18333333333333712</v>
      </c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-0.75000000000001066</v>
      </c>
    </row>
    <row r="80" spans="1:15" ht="16.5" thickBot="1" x14ac:dyDescent="0.3">
      <c r="E80" s="157" t="s">
        <v>10</v>
      </c>
      <c r="F80" s="158"/>
      <c r="G80" s="28">
        <f>((1400/30)/8)*G79</f>
        <v>-4.3750000000000622</v>
      </c>
    </row>
  </sheetData>
  <mergeCells count="40">
    <mergeCell ref="M11:N11"/>
    <mergeCell ref="B2:F2"/>
    <mergeCell ref="G2:G3"/>
    <mergeCell ref="J2:N2"/>
    <mergeCell ref="O2:O3"/>
    <mergeCell ref="J4:N4"/>
    <mergeCell ref="E12:F12"/>
    <mergeCell ref="B14:F14"/>
    <mergeCell ref="G14:G15"/>
    <mergeCell ref="J14:N14"/>
    <mergeCell ref="O14:O15"/>
    <mergeCell ref="M24:N24"/>
    <mergeCell ref="B25:F25"/>
    <mergeCell ref="G25:G26"/>
    <mergeCell ref="J26:N26"/>
    <mergeCell ref="O26:O27"/>
    <mergeCell ref="O64:O65"/>
    <mergeCell ref="E68:F68"/>
    <mergeCell ref="B47:F47"/>
    <mergeCell ref="G47:G48"/>
    <mergeCell ref="M47:N47"/>
    <mergeCell ref="J49:N49"/>
    <mergeCell ref="O49:O50"/>
    <mergeCell ref="E56:F56"/>
    <mergeCell ref="B71:F71"/>
    <mergeCell ref="G71:G72"/>
    <mergeCell ref="M73:N73"/>
    <mergeCell ref="E80:F80"/>
    <mergeCell ref="J5:N5"/>
    <mergeCell ref="B59:F59"/>
    <mergeCell ref="G59:G60"/>
    <mergeCell ref="M61:N61"/>
    <mergeCell ref="J64:N64"/>
    <mergeCell ref="E34:F34"/>
    <mergeCell ref="B36:F36"/>
    <mergeCell ref="G36:G37"/>
    <mergeCell ref="M36:N36"/>
    <mergeCell ref="J38:N38"/>
    <mergeCell ref="E45:F4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2"/>
  <sheetViews>
    <sheetView topLeftCell="B79" zoomScale="110" zoomScaleNormal="110" workbookViewId="0">
      <selection activeCell="K87" sqref="K87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x14ac:dyDescent="0.25">
      <c r="A4" s="121" t="s">
        <v>169</v>
      </c>
      <c r="B4" s="11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8.3166666666666629</v>
      </c>
      <c r="G4" s="10">
        <f>F4-8.5</f>
        <v>-0.18333333333333712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172</v>
      </c>
      <c r="B5" s="11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6"/>
      <c r="K5" s="7"/>
      <c r="L5" s="7"/>
      <c r="M5" s="8"/>
      <c r="N5" s="9"/>
      <c r="O5" s="10"/>
    </row>
    <row r="6" spans="1:15" x14ac:dyDescent="0.25">
      <c r="A6" s="5" t="s">
        <v>174</v>
      </c>
      <c r="B6" s="11">
        <v>0.3430555555555555</v>
      </c>
      <c r="C6" s="7"/>
      <c r="D6" s="7"/>
      <c r="E6" s="8">
        <v>0.5625</v>
      </c>
      <c r="F6" s="119">
        <f t="shared" si="0"/>
        <v>5.2666666666666675</v>
      </c>
      <c r="G6" s="10">
        <f>F6-5.5</f>
        <v>-0.2333333333333325</v>
      </c>
      <c r="I6" s="5"/>
      <c r="J6" s="6"/>
      <c r="K6" s="7"/>
      <c r="L6" s="7"/>
      <c r="M6" s="8"/>
      <c r="N6" s="9"/>
      <c r="O6" s="10"/>
    </row>
    <row r="7" spans="1:15" x14ac:dyDescent="0.25">
      <c r="A7" s="5" t="s">
        <v>178</v>
      </c>
      <c r="B7" s="11">
        <v>0.34097222222222223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8.3166666666666629</v>
      </c>
      <c r="G7" s="10">
        <f>F7-8.5</f>
        <v>-0.18333333333333712</v>
      </c>
      <c r="I7" s="5"/>
      <c r="J7" s="6"/>
      <c r="K7" s="7"/>
      <c r="L7" s="7"/>
      <c r="M7" s="8"/>
      <c r="N7" s="9"/>
      <c r="O7" s="10"/>
    </row>
    <row r="8" spans="1:15" x14ac:dyDescent="0.25">
      <c r="A8" s="5" t="s">
        <v>185</v>
      </c>
      <c r="B8" s="11">
        <v>0.34097222222222223</v>
      </c>
      <c r="C8" s="7">
        <v>0.54166666666666663</v>
      </c>
      <c r="D8" s="7">
        <v>0.58333333333333337</v>
      </c>
      <c r="E8" s="8">
        <v>0.72916666666666663</v>
      </c>
      <c r="F8" s="119">
        <f t="shared" si="0"/>
        <v>8.3166666666666629</v>
      </c>
      <c r="G8" s="10">
        <f>F8-8.5</f>
        <v>-0.18333333333333712</v>
      </c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22"/>
      <c r="B10" s="11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-0.966666666666681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-6.4444444444445406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169</v>
      </c>
      <c r="B16" s="11">
        <v>0.34583333333333338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8.1999999999999957</v>
      </c>
      <c r="G16" s="10">
        <f>F16-8.5</f>
        <v>-0.30000000000000426</v>
      </c>
      <c r="I16" s="5" t="s">
        <v>171</v>
      </c>
      <c r="J16" s="11">
        <v>0.39583333333333331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8" si="2">((M16-J16)-(L16-K16))*24</f>
        <v>6.9999999999999982</v>
      </c>
      <c r="O16" s="10">
        <f>N16-8.5</f>
        <v>-1.5000000000000018</v>
      </c>
    </row>
    <row r="17" spans="1:15" x14ac:dyDescent="0.25">
      <c r="A17" s="5" t="s">
        <v>174</v>
      </c>
      <c r="B17" s="138" t="s">
        <v>52</v>
      </c>
      <c r="C17" s="138"/>
      <c r="D17" s="138"/>
      <c r="E17" s="138"/>
      <c r="F17" s="138"/>
      <c r="G17" s="10">
        <v>-4</v>
      </c>
      <c r="I17" s="5" t="s">
        <v>177</v>
      </c>
      <c r="J17" s="11">
        <v>0.34375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8.2499999999999964</v>
      </c>
      <c r="O17" s="10">
        <f t="shared" ref="O17:O18" si="3">N17-8.5</f>
        <v>-0.25000000000000355</v>
      </c>
    </row>
    <row r="18" spans="1:15" x14ac:dyDescent="0.25">
      <c r="A18" s="5"/>
      <c r="B18" s="138" t="s">
        <v>182</v>
      </c>
      <c r="C18" s="138"/>
      <c r="D18" s="138"/>
      <c r="E18" s="138"/>
      <c r="F18" s="138"/>
      <c r="G18" s="134" t="s">
        <v>149</v>
      </c>
      <c r="I18" s="5" t="s">
        <v>180</v>
      </c>
      <c r="J18" s="11">
        <v>0.34166666666666662</v>
      </c>
      <c r="K18" s="7">
        <v>0.54166666666666663</v>
      </c>
      <c r="L18" s="7">
        <v>0.58333333333333337</v>
      </c>
      <c r="M18" s="8">
        <v>0.72916666666666663</v>
      </c>
      <c r="N18" s="119">
        <f t="shared" si="2"/>
        <v>8.2999999999999989</v>
      </c>
      <c r="O18" s="10">
        <f t="shared" si="3"/>
        <v>-0.20000000000000107</v>
      </c>
    </row>
    <row r="19" spans="1:15" x14ac:dyDescent="0.25">
      <c r="A19" s="125" t="s">
        <v>177</v>
      </c>
      <c r="B19" s="11">
        <v>0.34375</v>
      </c>
      <c r="C19" s="7">
        <v>0.54166666666666663</v>
      </c>
      <c r="D19" s="7">
        <v>0.58333333333333337</v>
      </c>
      <c r="E19" s="8">
        <v>0.72916666666666663</v>
      </c>
      <c r="F19" s="119">
        <f t="shared" ref="F19:F22" si="4">((E19-B19)-(D19-C19))*24</f>
        <v>8.2499999999999964</v>
      </c>
      <c r="G19" s="10">
        <f>F19-8.5</f>
        <v>-0.25000000000000355</v>
      </c>
      <c r="I19" s="5"/>
      <c r="J19" s="6"/>
      <c r="K19" s="7"/>
      <c r="L19" s="7"/>
      <c r="M19" s="8"/>
      <c r="N19" s="9"/>
      <c r="O19" s="10"/>
    </row>
    <row r="20" spans="1:15" x14ac:dyDescent="0.25">
      <c r="A20" s="125" t="s">
        <v>178</v>
      </c>
      <c r="B20" s="11">
        <v>0.42499999999999999</v>
      </c>
      <c r="C20" s="7">
        <v>0.54166666666666663</v>
      </c>
      <c r="D20" s="7">
        <v>0.58333333333333337</v>
      </c>
      <c r="E20" s="8">
        <v>0.72916666666666663</v>
      </c>
      <c r="F20" s="119">
        <f t="shared" si="4"/>
        <v>6.2999999999999972</v>
      </c>
      <c r="G20" s="134" t="s">
        <v>149</v>
      </c>
      <c r="I20" s="5"/>
      <c r="J20" s="6"/>
      <c r="K20" s="7"/>
      <c r="L20" s="7"/>
      <c r="M20" s="8"/>
      <c r="N20" s="9"/>
      <c r="O20" s="10"/>
    </row>
    <row r="21" spans="1:15" x14ac:dyDescent="0.25">
      <c r="A21" s="125" t="s">
        <v>179</v>
      </c>
      <c r="B21" s="11">
        <v>0.34236111111111112</v>
      </c>
      <c r="C21" s="7">
        <v>0.54166666666666663</v>
      </c>
      <c r="D21" s="7">
        <v>0.58333333333333337</v>
      </c>
      <c r="E21" s="8">
        <v>0.72916666666666663</v>
      </c>
      <c r="F21" s="119">
        <f t="shared" si="4"/>
        <v>8.2833333333333314</v>
      </c>
      <c r="G21" s="10">
        <f>F21-8.5</f>
        <v>-0.21666666666666856</v>
      </c>
      <c r="I21" s="5"/>
      <c r="J21" s="6"/>
      <c r="K21" s="7"/>
      <c r="L21" s="7"/>
      <c r="M21" s="8"/>
      <c r="N21" s="9"/>
      <c r="O21" s="10"/>
    </row>
    <row r="22" spans="1:15" ht="15.75" thickBot="1" x14ac:dyDescent="0.3">
      <c r="A22" s="125" t="s">
        <v>180</v>
      </c>
      <c r="B22" s="11">
        <v>0.34166666666666662</v>
      </c>
      <c r="C22" s="7">
        <v>0.54166666666666663</v>
      </c>
      <c r="D22" s="7">
        <v>0.58333333333333337</v>
      </c>
      <c r="E22" s="8">
        <v>0.72916666666666663</v>
      </c>
      <c r="F22" s="119">
        <f t="shared" si="4"/>
        <v>8.2999999999999989</v>
      </c>
      <c r="G22" s="10">
        <f>F22-8.5</f>
        <v>-0.20000000000000107</v>
      </c>
      <c r="I22" s="135"/>
      <c r="J22" s="11"/>
      <c r="K22" s="7"/>
      <c r="L22" s="7"/>
      <c r="M22" s="8"/>
      <c r="N22" s="9"/>
      <c r="O22" s="10"/>
    </row>
    <row r="23" spans="1:15" ht="16.5" thickBot="1" x14ac:dyDescent="0.3">
      <c r="F23" s="39" t="s">
        <v>9</v>
      </c>
      <c r="G23" s="40">
        <f>SUM(G16:G22)</f>
        <v>-4.9666666666666774</v>
      </c>
      <c r="I23" s="133"/>
      <c r="J23" s="11"/>
      <c r="K23" s="7"/>
      <c r="L23" s="7"/>
      <c r="M23" s="8"/>
      <c r="N23" s="9"/>
      <c r="O23" s="10"/>
    </row>
    <row r="24" spans="1:15" ht="16.5" thickBot="1" x14ac:dyDescent="0.3">
      <c r="E24" s="157" t="s">
        <v>10</v>
      </c>
      <c r="F24" s="158"/>
      <c r="G24" s="28">
        <f>((1500/30)/8)*G23</f>
        <v>-31.041666666666735</v>
      </c>
      <c r="N24" s="24" t="s">
        <v>9</v>
      </c>
      <c r="O24" s="25">
        <f>SUM(O16:O23)</f>
        <v>-1.9500000000000064</v>
      </c>
    </row>
    <row r="25" spans="1:15" ht="16.5" thickBot="1" x14ac:dyDescent="0.3">
      <c r="F25" s="29"/>
      <c r="G25" s="30"/>
      <c r="M25" s="157" t="s">
        <v>10</v>
      </c>
      <c r="N25" s="158"/>
      <c r="O25" s="28">
        <f>((1500/30)/8)*O24</f>
        <v>-12.187500000000039</v>
      </c>
    </row>
    <row r="26" spans="1:15" ht="27.75" customHeight="1" thickBot="1" x14ac:dyDescent="0.45">
      <c r="B26" s="162" t="s">
        <v>22</v>
      </c>
      <c r="C26" s="161"/>
      <c r="D26" s="161"/>
      <c r="E26" s="161"/>
      <c r="F26" s="163"/>
      <c r="G26" s="155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4"/>
      <c r="J27" s="165" t="s">
        <v>14</v>
      </c>
      <c r="K27" s="166"/>
      <c r="L27" s="166"/>
      <c r="M27" s="166"/>
      <c r="N27" s="167"/>
      <c r="O27" s="155" t="s">
        <v>1</v>
      </c>
    </row>
    <row r="28" spans="1:15" ht="30" x14ac:dyDescent="0.25">
      <c r="A28" s="5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56"/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173</v>
      </c>
      <c r="J29" s="11">
        <v>0.35138888888888892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:N30" si="5">((M29-J29)-(L29-K29))*24</f>
        <v>8.0666666666666629</v>
      </c>
      <c r="O29" s="10">
        <f>N29-8.5</f>
        <v>-0.43333333333333712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179</v>
      </c>
      <c r="J30" s="11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5"/>
        <v>8.216666666666665</v>
      </c>
      <c r="O30" s="10">
        <f>N30-8.5</f>
        <v>-0.28333333333333499</v>
      </c>
    </row>
    <row r="31" spans="1:15" x14ac:dyDescent="0.25">
      <c r="A31" s="5"/>
      <c r="B31" s="6"/>
      <c r="C31" s="7"/>
      <c r="D31" s="7"/>
      <c r="E31" s="8"/>
      <c r="F31" s="9"/>
      <c r="G31" s="10"/>
      <c r="I31" s="5"/>
      <c r="J31" s="6"/>
      <c r="K31" s="7"/>
      <c r="L31" s="7"/>
      <c r="M31" s="8"/>
      <c r="N31" s="9"/>
      <c r="O31" s="10"/>
    </row>
    <row r="32" spans="1:15" x14ac:dyDescent="0.25">
      <c r="A32" s="32"/>
      <c r="B32" s="33"/>
      <c r="C32" s="12"/>
      <c r="D32" s="12"/>
      <c r="E32" s="8"/>
      <c r="F32" s="44"/>
      <c r="G32" s="10"/>
      <c r="I32" s="5"/>
      <c r="J32" s="6"/>
      <c r="K32" s="7"/>
      <c r="L32" s="7"/>
      <c r="M32" s="8"/>
      <c r="N32" s="9"/>
      <c r="O32" s="10"/>
    </row>
    <row r="33" spans="1:15" ht="15.75" thickBot="1" x14ac:dyDescent="0.3">
      <c r="A33" s="35"/>
      <c r="B33" s="36"/>
      <c r="C33" s="45"/>
      <c r="D33" s="45"/>
      <c r="E33" s="19"/>
      <c r="F33" s="46"/>
      <c r="G33" s="10"/>
      <c r="I33" s="5"/>
      <c r="J33" s="6"/>
      <c r="K33" s="7"/>
      <c r="L33" s="7"/>
      <c r="M33" s="8"/>
      <c r="N33" s="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E35" s="157" t="s">
        <v>10</v>
      </c>
      <c r="F35" s="158"/>
      <c r="G35" s="28">
        <f>((1350/30)/8)*G34</f>
        <v>0</v>
      </c>
      <c r="I35" s="5"/>
      <c r="J35" s="6"/>
      <c r="K35" s="7"/>
      <c r="L35" s="7"/>
      <c r="M35" s="8"/>
      <c r="N35" s="9"/>
      <c r="O35" s="10"/>
    </row>
    <row r="36" spans="1:15" ht="16.5" thickBot="1" x14ac:dyDescent="0.3">
      <c r="N36" s="24" t="s">
        <v>9</v>
      </c>
      <c r="O36" s="25">
        <f>SUM(O29:O35)</f>
        <v>-0.71666666666667211</v>
      </c>
    </row>
    <row r="37" spans="1:15" ht="27" thickBot="1" x14ac:dyDescent="0.45">
      <c r="B37" s="159" t="s">
        <v>16</v>
      </c>
      <c r="C37" s="160"/>
      <c r="D37" s="160"/>
      <c r="E37" s="160"/>
      <c r="F37" s="161"/>
      <c r="G37" s="155" t="s">
        <v>1</v>
      </c>
      <c r="M37" s="157" t="s">
        <v>10</v>
      </c>
      <c r="N37" s="158"/>
      <c r="O37" s="28">
        <f>((1500/30)/8)*O36</f>
        <v>-4.4791666666667007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56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2" t="s">
        <v>17</v>
      </c>
      <c r="K39" s="161"/>
      <c r="L39" s="161"/>
      <c r="M39" s="161"/>
      <c r="N39" s="163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7" t="s">
        <v>10</v>
      </c>
      <c r="F46" s="158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0</v>
      </c>
    </row>
    <row r="48" spans="1:15" ht="27" thickBot="1" x14ac:dyDescent="0.45">
      <c r="B48" s="159" t="s">
        <v>18</v>
      </c>
      <c r="C48" s="160"/>
      <c r="D48" s="160"/>
      <c r="E48" s="160"/>
      <c r="F48" s="161"/>
      <c r="G48" s="155" t="s">
        <v>1</v>
      </c>
      <c r="M48" s="157" t="s">
        <v>10</v>
      </c>
      <c r="N48" s="158"/>
      <c r="O48" s="28">
        <f>((1600/30)/8)*O47</f>
        <v>0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56"/>
      <c r="N49" s="29"/>
      <c r="O49" s="30"/>
    </row>
    <row r="50" spans="1:15" ht="27" thickBot="1" x14ac:dyDescent="0.45">
      <c r="A50" s="5" t="s">
        <v>169</v>
      </c>
      <c r="B50" s="11">
        <v>0.34166666666666662</v>
      </c>
      <c r="C50" s="7">
        <v>0.54166666666666663</v>
      </c>
      <c r="D50" s="7">
        <v>0.58333333333333337</v>
      </c>
      <c r="E50" s="8">
        <v>0.72916666666666663</v>
      </c>
      <c r="F50" s="119">
        <f t="shared" ref="F50:F51" si="6">((E50-B50)-(D50-C50))*24</f>
        <v>8.2999999999999989</v>
      </c>
      <c r="G50" s="10">
        <f>F50-8.5</f>
        <v>-0.20000000000000107</v>
      </c>
      <c r="J50" s="159" t="s">
        <v>19</v>
      </c>
      <c r="K50" s="160"/>
      <c r="L50" s="160"/>
      <c r="M50" s="160"/>
      <c r="N50" s="161"/>
      <c r="O50" s="155" t="s">
        <v>1</v>
      </c>
    </row>
    <row r="51" spans="1:15" ht="30" x14ac:dyDescent="0.25">
      <c r="A51" s="5" t="s">
        <v>173</v>
      </c>
      <c r="B51" s="11">
        <v>0.34722222222222227</v>
      </c>
      <c r="C51" s="7">
        <v>0.54166666666666663</v>
      </c>
      <c r="D51" s="7">
        <v>0.58333333333333337</v>
      </c>
      <c r="E51" s="8">
        <v>0.72916666666666663</v>
      </c>
      <c r="F51" s="119">
        <f t="shared" si="6"/>
        <v>8.1666666666666625</v>
      </c>
      <c r="G51" s="10">
        <f>F51-8.5</f>
        <v>-0.33333333333333748</v>
      </c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56"/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169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4" si="7">((M52-J52)-(L52-K52))*24</f>
        <v>8.1999999999999957</v>
      </c>
      <c r="O52" s="10">
        <f>N52-8.5</f>
        <v>-0.30000000000000426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174</v>
      </c>
      <c r="J53" s="11">
        <v>0.34097222222222223</v>
      </c>
      <c r="K53" s="7"/>
      <c r="L53" s="7"/>
      <c r="M53" s="8">
        <v>0.5625</v>
      </c>
      <c r="N53" s="119">
        <f t="shared" si="7"/>
        <v>5.3166666666666664</v>
      </c>
      <c r="O53" s="10">
        <f>N53-5.5</f>
        <v>-0.18333333333333357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178</v>
      </c>
      <c r="J54" s="11">
        <v>0.34166666666666662</v>
      </c>
      <c r="K54" s="7">
        <v>0.54166666666666663</v>
      </c>
      <c r="L54" s="7">
        <v>0.58333333333333337</v>
      </c>
      <c r="M54" s="8">
        <v>0.72916666666666663</v>
      </c>
      <c r="N54" s="119">
        <f t="shared" si="7"/>
        <v>8.2999999999999989</v>
      </c>
      <c r="O54" s="10">
        <f>N54-8.5</f>
        <v>-0.20000000000000107</v>
      </c>
    </row>
    <row r="55" spans="1:15" x14ac:dyDescent="0.25">
      <c r="A55" s="5"/>
      <c r="B55" s="6"/>
      <c r="C55" s="7"/>
      <c r="D55" s="7"/>
      <c r="E55" s="8"/>
      <c r="F55" s="9"/>
      <c r="G55" s="10"/>
      <c r="I55" s="5"/>
      <c r="J55" s="6"/>
      <c r="K55" s="7"/>
      <c r="L55" s="7"/>
      <c r="M55" s="8"/>
      <c r="N55" s="9"/>
      <c r="O55" s="10"/>
    </row>
    <row r="56" spans="1:15" ht="16.5" thickBot="1" x14ac:dyDescent="0.3">
      <c r="F56" s="24" t="s">
        <v>9</v>
      </c>
      <c r="G56" s="25">
        <f>SUM(G50:G55)</f>
        <v>-0.53333333333333854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E57" s="157" t="s">
        <v>10</v>
      </c>
      <c r="F57" s="158"/>
      <c r="G57" s="28">
        <f>((1600/30)/8)*G56</f>
        <v>-3.5555555555555904</v>
      </c>
      <c r="I57" s="5"/>
      <c r="J57" s="6"/>
      <c r="K57" s="7"/>
      <c r="L57" s="7"/>
      <c r="M57" s="8"/>
      <c r="N57" s="9"/>
      <c r="O57" s="10"/>
    </row>
    <row r="58" spans="1:15" x14ac:dyDescent="0.25">
      <c r="I58" s="5"/>
      <c r="J58" s="6"/>
      <c r="K58" s="7"/>
      <c r="L58" s="7"/>
      <c r="M58" s="8"/>
      <c r="N58" s="9"/>
      <c r="O58" s="10"/>
    </row>
    <row r="59" spans="1:15" ht="15.75" thickBot="1" x14ac:dyDescent="0.3">
      <c r="I59" s="5"/>
      <c r="J59" s="6"/>
      <c r="K59" s="7"/>
      <c r="L59" s="7"/>
      <c r="M59" s="8"/>
      <c r="N59" s="9"/>
      <c r="O59" s="10"/>
    </row>
    <row r="60" spans="1:15" ht="27" thickBot="1" x14ac:dyDescent="0.45">
      <c r="B60" s="159" t="s">
        <v>27</v>
      </c>
      <c r="C60" s="160"/>
      <c r="D60" s="160"/>
      <c r="E60" s="160"/>
      <c r="F60" s="161"/>
      <c r="G60" s="155" t="s">
        <v>1</v>
      </c>
      <c r="I60" s="5"/>
      <c r="J60" s="6"/>
      <c r="K60" s="7"/>
      <c r="L60" s="7"/>
      <c r="M60" s="8"/>
      <c r="N60" s="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56"/>
      <c r="N61" s="24" t="s">
        <v>9</v>
      </c>
      <c r="O61" s="25">
        <f>SUM(O52:O60)</f>
        <v>-0.6833333333333389</v>
      </c>
    </row>
    <row r="62" spans="1:15" ht="16.5" thickBot="1" x14ac:dyDescent="0.3">
      <c r="A62" s="5" t="s">
        <v>181</v>
      </c>
      <c r="B62" s="11">
        <v>0.34930555555555554</v>
      </c>
      <c r="C62" s="7"/>
      <c r="D62" s="7"/>
      <c r="E62" s="8">
        <v>0.5625</v>
      </c>
      <c r="F62" s="119">
        <f t="shared" ref="F62" si="8">((E62-B62)-(D62-C62))*24</f>
        <v>5.1166666666666671</v>
      </c>
      <c r="G62" s="10">
        <f>F62-5.5</f>
        <v>-0.38333333333333286</v>
      </c>
      <c r="M62" s="157" t="s">
        <v>10</v>
      </c>
      <c r="N62" s="158"/>
      <c r="O62" s="28">
        <f>((2000/30)/8)*O61</f>
        <v>-5.6944444444444908</v>
      </c>
    </row>
    <row r="63" spans="1:15" x14ac:dyDescent="0.25">
      <c r="A63" s="5"/>
      <c r="B63" s="6"/>
      <c r="C63" s="7"/>
      <c r="D63" s="7"/>
      <c r="E63" s="8"/>
      <c r="F63" s="9"/>
      <c r="G63" s="10"/>
    </row>
    <row r="64" spans="1:15" ht="15.75" thickBot="1" x14ac:dyDescent="0.3">
      <c r="A64" s="5"/>
      <c r="B64" s="6"/>
      <c r="C64" s="7"/>
      <c r="D64" s="7"/>
      <c r="E64" s="8"/>
      <c r="F64" s="9"/>
      <c r="G64" s="10"/>
    </row>
    <row r="65" spans="1:15" ht="27" thickBot="1" x14ac:dyDescent="0.45">
      <c r="A65" s="5"/>
      <c r="B65" s="6"/>
      <c r="C65" s="7"/>
      <c r="D65" s="7"/>
      <c r="E65" s="8"/>
      <c r="F65" s="9"/>
      <c r="G65" s="10"/>
      <c r="J65" s="159" t="s">
        <v>23</v>
      </c>
      <c r="K65" s="160"/>
      <c r="L65" s="160"/>
      <c r="M65" s="160"/>
      <c r="N65" s="161"/>
      <c r="O65" s="155" t="s">
        <v>1</v>
      </c>
    </row>
    <row r="66" spans="1:15" ht="30" x14ac:dyDescent="0.25">
      <c r="A66" s="5"/>
      <c r="B66" s="6"/>
      <c r="C66" s="7"/>
      <c r="D66" s="7"/>
      <c r="E66" s="8"/>
      <c r="F66" s="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56"/>
    </row>
    <row r="67" spans="1:15" x14ac:dyDescent="0.25">
      <c r="A67" s="5"/>
      <c r="B67" s="6"/>
      <c r="C67" s="7"/>
      <c r="D67" s="7"/>
      <c r="E67" s="8"/>
      <c r="F67" s="9"/>
      <c r="G67" s="10"/>
      <c r="I67" s="5" t="s">
        <v>169</v>
      </c>
      <c r="J67" s="11">
        <v>0.34722222222222227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71" si="9">((M67-J67)-(L67-K67))*24</f>
        <v>8.1666666666666625</v>
      </c>
      <c r="O67" s="10">
        <f>N67-8.5</f>
        <v>-0.33333333333333748</v>
      </c>
    </row>
    <row r="68" spans="1:15" ht="16.5" thickBot="1" x14ac:dyDescent="0.3">
      <c r="F68" s="24" t="s">
        <v>9</v>
      </c>
      <c r="G68" s="25">
        <f>SUM(G62:G67)</f>
        <v>-0.38333333333333286</v>
      </c>
      <c r="I68" s="5" t="s">
        <v>170</v>
      </c>
      <c r="J68" s="11">
        <v>0.35069444444444442</v>
      </c>
      <c r="K68" s="7">
        <v>0.54166666666666663</v>
      </c>
      <c r="L68" s="7">
        <v>0.58333333333333337</v>
      </c>
      <c r="M68" s="8">
        <v>0.72916666666666663</v>
      </c>
      <c r="N68" s="119">
        <f t="shared" si="9"/>
        <v>8.0833333333333321</v>
      </c>
      <c r="O68" s="10">
        <f>N68-8.5</f>
        <v>-0.41666666666666785</v>
      </c>
    </row>
    <row r="69" spans="1:15" ht="16.5" thickBot="1" x14ac:dyDescent="0.3">
      <c r="E69" s="157" t="s">
        <v>10</v>
      </c>
      <c r="F69" s="158"/>
      <c r="G69" s="28">
        <f>((1300/30)/8)*G68</f>
        <v>-2.0763888888888866</v>
      </c>
      <c r="I69" s="5" t="s">
        <v>172</v>
      </c>
      <c r="J69" s="11">
        <v>0.34722222222222227</v>
      </c>
      <c r="K69" s="7">
        <v>0.54166666666666663</v>
      </c>
      <c r="L69" s="7">
        <v>0.58333333333333337</v>
      </c>
      <c r="M69" s="8">
        <v>0.72916666666666663</v>
      </c>
      <c r="N69" s="119">
        <f t="shared" si="9"/>
        <v>8.1666666666666625</v>
      </c>
      <c r="O69" s="10">
        <f>N69-8.5</f>
        <v>-0.33333333333333748</v>
      </c>
    </row>
    <row r="70" spans="1:15" x14ac:dyDescent="0.25">
      <c r="I70" s="5" t="s">
        <v>173</v>
      </c>
      <c r="J70" s="11">
        <v>0.34722222222222227</v>
      </c>
      <c r="K70" s="7">
        <v>0.54166666666666663</v>
      </c>
      <c r="L70" s="7">
        <v>0.58333333333333337</v>
      </c>
      <c r="M70" s="8">
        <v>0.72916666666666663</v>
      </c>
      <c r="N70" s="119">
        <f t="shared" si="9"/>
        <v>8.1666666666666625</v>
      </c>
      <c r="O70" s="10">
        <f>N70-8.5</f>
        <v>-0.33333333333333748</v>
      </c>
    </row>
    <row r="71" spans="1:15" ht="15.75" thickBot="1" x14ac:dyDescent="0.3">
      <c r="I71" s="5" t="s">
        <v>185</v>
      </c>
      <c r="J71" s="11">
        <v>0.34513888888888888</v>
      </c>
      <c r="K71" s="7">
        <v>0.54166666666666663</v>
      </c>
      <c r="L71" s="7">
        <v>0.58333333333333337</v>
      </c>
      <c r="M71" s="8">
        <v>0.72916666666666663</v>
      </c>
      <c r="N71" s="119">
        <f t="shared" si="9"/>
        <v>8.216666666666665</v>
      </c>
      <c r="O71" s="10">
        <f>N71-8.5</f>
        <v>-0.28333333333333499</v>
      </c>
    </row>
    <row r="72" spans="1:15" ht="27" thickBot="1" x14ac:dyDescent="0.45">
      <c r="B72" s="159" t="s">
        <v>183</v>
      </c>
      <c r="C72" s="160"/>
      <c r="D72" s="160"/>
      <c r="E72" s="160"/>
      <c r="F72" s="161"/>
      <c r="G72" s="155" t="s">
        <v>1</v>
      </c>
      <c r="I72" s="5"/>
      <c r="J72" s="6"/>
      <c r="K72" s="7"/>
      <c r="L72" s="7"/>
      <c r="M72" s="8"/>
      <c r="N72" s="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56"/>
      <c r="N73" s="24" t="s">
        <v>9</v>
      </c>
      <c r="O73" s="25">
        <f>SUM(O67:O72)</f>
        <v>-1.7000000000000153</v>
      </c>
    </row>
    <row r="74" spans="1:15" ht="16.5" thickBot="1" x14ac:dyDescent="0.3">
      <c r="A74" s="5" t="s">
        <v>178</v>
      </c>
      <c r="B74" s="11">
        <v>0.35069444444444442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10">((E74-B74)-(D74-C74))*24</f>
        <v>8.0833333333333321</v>
      </c>
      <c r="G74" s="10">
        <f>F74-8.5</f>
        <v>-0.41666666666666785</v>
      </c>
      <c r="M74" s="157" t="s">
        <v>10</v>
      </c>
      <c r="N74" s="158"/>
      <c r="O74" s="28">
        <f>((1500/30)/8)*O73</f>
        <v>-10.625000000000096</v>
      </c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x14ac:dyDescent="0.25">
      <c r="A79" s="5"/>
      <c r="B79" s="6"/>
      <c r="C79" s="7"/>
      <c r="D79" s="7"/>
      <c r="E79" s="8"/>
      <c r="F79" s="9"/>
      <c r="G79" s="10"/>
    </row>
    <row r="80" spans="1:15" ht="16.5" thickBot="1" x14ac:dyDescent="0.3">
      <c r="F80" s="24" t="s">
        <v>9</v>
      </c>
      <c r="G80" s="25">
        <f>SUM(G74:G79)</f>
        <v>-0.41666666666666785</v>
      </c>
    </row>
    <row r="81" spans="1:7" ht="16.5" thickBot="1" x14ac:dyDescent="0.3">
      <c r="E81" s="157" t="s">
        <v>10</v>
      </c>
      <c r="F81" s="158"/>
      <c r="G81" s="28">
        <f>((1700/30)/8)*G80</f>
        <v>-2.9513888888888973</v>
      </c>
    </row>
    <row r="82" spans="1:7" ht="15.75" thickBot="1" x14ac:dyDescent="0.3"/>
    <row r="83" spans="1:7" ht="27" thickBot="1" x14ac:dyDescent="0.45">
      <c r="B83" s="159" t="s">
        <v>184</v>
      </c>
      <c r="C83" s="160"/>
      <c r="D83" s="160"/>
      <c r="E83" s="160"/>
      <c r="F83" s="161"/>
      <c r="G83" s="155" t="s">
        <v>1</v>
      </c>
    </row>
    <row r="84" spans="1:7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56"/>
    </row>
    <row r="85" spans="1:7" x14ac:dyDescent="0.25">
      <c r="A85" s="125" t="s">
        <v>180</v>
      </c>
      <c r="B85" s="138" t="s">
        <v>52</v>
      </c>
      <c r="C85" s="138"/>
      <c r="D85" s="138"/>
      <c r="E85" s="138"/>
      <c r="F85" s="138"/>
      <c r="G85" s="10">
        <v>-4.5</v>
      </c>
    </row>
    <row r="86" spans="1:7" x14ac:dyDescent="0.25">
      <c r="A86" s="5" t="s">
        <v>181</v>
      </c>
      <c r="B86" s="11">
        <v>0.34652777777777777</v>
      </c>
      <c r="C86" s="7"/>
      <c r="D86" s="7"/>
      <c r="E86" s="8">
        <v>0.5625</v>
      </c>
      <c r="F86" s="119">
        <f t="shared" ref="F86" si="11">((E86-B86)-(D86-C86))*24</f>
        <v>5.1833333333333336</v>
      </c>
      <c r="G86" s="10" t="s">
        <v>149</v>
      </c>
    </row>
    <row r="87" spans="1:7" x14ac:dyDescent="0.25">
      <c r="A87" s="5"/>
      <c r="B87" s="6"/>
      <c r="C87" s="7"/>
      <c r="D87" s="7"/>
      <c r="E87" s="8"/>
      <c r="F87" s="9"/>
      <c r="G87" s="10"/>
    </row>
    <row r="88" spans="1:7" x14ac:dyDescent="0.25">
      <c r="A88" s="5"/>
      <c r="B88" s="6"/>
      <c r="C88" s="7"/>
      <c r="D88" s="7"/>
      <c r="E88" s="8"/>
      <c r="F88" s="9"/>
      <c r="G88" s="10"/>
    </row>
    <row r="89" spans="1:7" x14ac:dyDescent="0.25">
      <c r="A89" s="5"/>
      <c r="B89" s="6"/>
      <c r="C89" s="7"/>
      <c r="D89" s="7"/>
      <c r="E89" s="8"/>
      <c r="F89" s="9"/>
      <c r="G89" s="10"/>
    </row>
    <row r="90" spans="1:7" x14ac:dyDescent="0.25">
      <c r="A90" s="5"/>
      <c r="B90" s="6"/>
      <c r="C90" s="7"/>
      <c r="D90" s="7"/>
      <c r="E90" s="8"/>
      <c r="F90" s="9"/>
      <c r="G90" s="10"/>
    </row>
    <row r="91" spans="1:7" ht="16.5" thickBot="1" x14ac:dyDescent="0.3">
      <c r="F91" s="24" t="s">
        <v>9</v>
      </c>
      <c r="G91" s="25">
        <f>SUM(G85:G90)</f>
        <v>-4.5</v>
      </c>
    </row>
    <row r="92" spans="1:7" ht="16.5" thickBot="1" x14ac:dyDescent="0.3">
      <c r="E92" s="157" t="s">
        <v>10</v>
      </c>
      <c r="F92" s="158"/>
      <c r="G92" s="28">
        <f>((1100/30)/8)*G91</f>
        <v>-20.625</v>
      </c>
    </row>
  </sheetData>
  <mergeCells count="44">
    <mergeCell ref="B2:F2"/>
    <mergeCell ref="G2:G3"/>
    <mergeCell ref="J2:N2"/>
    <mergeCell ref="O2:O3"/>
    <mergeCell ref="O27:O28"/>
    <mergeCell ref="M11:N11"/>
    <mergeCell ref="E12:F12"/>
    <mergeCell ref="B14:F14"/>
    <mergeCell ref="G14:G15"/>
    <mergeCell ref="J14:N14"/>
    <mergeCell ref="O14:O15"/>
    <mergeCell ref="B17:F17"/>
    <mergeCell ref="B18:F18"/>
    <mergeCell ref="E46:F46"/>
    <mergeCell ref="E24:F24"/>
    <mergeCell ref="M25:N25"/>
    <mergeCell ref="B26:F26"/>
    <mergeCell ref="G26:G27"/>
    <mergeCell ref="J27:N27"/>
    <mergeCell ref="E35:F35"/>
    <mergeCell ref="B37:F37"/>
    <mergeCell ref="G37:G38"/>
    <mergeCell ref="M37:N37"/>
    <mergeCell ref="J39:N39"/>
    <mergeCell ref="O65:O66"/>
    <mergeCell ref="E69:F69"/>
    <mergeCell ref="B48:F48"/>
    <mergeCell ref="G48:G49"/>
    <mergeCell ref="M48:N48"/>
    <mergeCell ref="J50:N50"/>
    <mergeCell ref="O50:O51"/>
    <mergeCell ref="E57:F57"/>
    <mergeCell ref="M74:N74"/>
    <mergeCell ref="E81:F81"/>
    <mergeCell ref="B60:F60"/>
    <mergeCell ref="G60:G61"/>
    <mergeCell ref="M62:N62"/>
    <mergeCell ref="J65:N65"/>
    <mergeCell ref="B83:F83"/>
    <mergeCell ref="G83:G84"/>
    <mergeCell ref="E92:F92"/>
    <mergeCell ref="B85:F85"/>
    <mergeCell ref="B72:F72"/>
    <mergeCell ref="G72:G73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F44"/>
  <sheetViews>
    <sheetView tabSelected="1" topLeftCell="A17" zoomScale="85" zoomScaleNormal="85" workbookViewId="0">
      <pane xSplit="1" topLeftCell="O1" activePane="topRight" state="frozen"/>
      <selection activeCell="A19" sqref="A19"/>
      <selection pane="topRight" activeCell="R39" sqref="R39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57031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6" ht="15.75" thickBot="1" x14ac:dyDescent="0.3"/>
    <row r="3" spans="1:6" ht="27" thickTop="1" x14ac:dyDescent="0.4">
      <c r="A3" s="189" t="s">
        <v>20</v>
      </c>
      <c r="B3" s="177" t="s">
        <v>192</v>
      </c>
      <c r="C3" s="172"/>
      <c r="D3" s="172"/>
      <c r="E3" s="172"/>
      <c r="F3" s="178"/>
    </row>
    <row r="4" spans="1:6" ht="30.75" thickBot="1" x14ac:dyDescent="0.3">
      <c r="A4" s="190"/>
      <c r="B4" s="86" t="s">
        <v>3</v>
      </c>
      <c r="C4" s="86" t="s">
        <v>4</v>
      </c>
      <c r="D4" s="86" t="s">
        <v>5</v>
      </c>
      <c r="E4" s="86" t="s">
        <v>6</v>
      </c>
      <c r="F4" s="87" t="s">
        <v>7</v>
      </c>
    </row>
    <row r="5" spans="1:6" ht="18.75" customHeight="1" thickTop="1" x14ac:dyDescent="0.25">
      <c r="A5" s="82" t="s">
        <v>13</v>
      </c>
      <c r="B5" s="11">
        <v>0.33333333333333331</v>
      </c>
      <c r="C5" s="7"/>
      <c r="D5" s="7"/>
      <c r="E5" s="8">
        <v>0.5625</v>
      </c>
      <c r="F5" s="117">
        <f t="shared" ref="F5:F22" si="0">((E5-B5)-(D5-C5))*24</f>
        <v>5.5</v>
      </c>
    </row>
    <row r="6" spans="1:6" ht="18.75" customHeight="1" x14ac:dyDescent="0.25">
      <c r="A6" s="82" t="s">
        <v>17</v>
      </c>
      <c r="B6" s="11">
        <v>0.27013888888888887</v>
      </c>
      <c r="C6" s="7"/>
      <c r="D6" s="7"/>
      <c r="E6" s="8">
        <v>0.70833333333333337</v>
      </c>
      <c r="F6" s="118">
        <f t="shared" si="0"/>
        <v>10.516666666666667</v>
      </c>
    </row>
    <row r="7" spans="1:6" ht="18.75" customHeight="1" x14ac:dyDescent="0.25">
      <c r="A7" s="82" t="s">
        <v>0</v>
      </c>
      <c r="B7" s="11">
        <v>0.35416666666666669</v>
      </c>
      <c r="C7" s="7"/>
      <c r="D7" s="7"/>
      <c r="E7" s="8">
        <v>0.58333333333333337</v>
      </c>
      <c r="F7" s="117">
        <f t="shared" si="0"/>
        <v>5.5</v>
      </c>
    </row>
    <row r="8" spans="1:6" ht="18.75" customHeight="1" x14ac:dyDescent="0.25">
      <c r="A8" s="82" t="s">
        <v>21</v>
      </c>
      <c r="B8" s="11">
        <v>0.27083333333333331</v>
      </c>
      <c r="C8" s="7"/>
      <c r="D8" s="7"/>
      <c r="E8" s="8">
        <v>0.70833333333333337</v>
      </c>
      <c r="F8" s="118">
        <f t="shared" si="0"/>
        <v>10.500000000000002</v>
      </c>
    </row>
    <row r="9" spans="1:6" ht="18.75" customHeight="1" x14ac:dyDescent="0.25">
      <c r="A9" s="82" t="s">
        <v>18</v>
      </c>
      <c r="B9" s="11">
        <v>0.21736111111111112</v>
      </c>
      <c r="C9" s="7"/>
      <c r="D9" s="7"/>
      <c r="E9" s="8">
        <v>0.80069444444444438</v>
      </c>
      <c r="F9" s="118">
        <f t="shared" si="0"/>
        <v>13.999999999999998</v>
      </c>
    </row>
    <row r="10" spans="1:6" ht="18.75" customHeight="1" x14ac:dyDescent="0.25">
      <c r="A10" s="82" t="s">
        <v>22</v>
      </c>
      <c r="B10" s="11">
        <v>0.33333333333333331</v>
      </c>
      <c r="C10" s="7"/>
      <c r="D10" s="7"/>
      <c r="E10" s="8">
        <v>0.5625</v>
      </c>
      <c r="F10" s="117">
        <f t="shared" si="0"/>
        <v>5.5</v>
      </c>
    </row>
    <row r="11" spans="1:6" ht="18.75" customHeight="1" x14ac:dyDescent="0.25">
      <c r="A11" s="82" t="s">
        <v>2</v>
      </c>
      <c r="B11" s="11">
        <v>0.33333333333333331</v>
      </c>
      <c r="C11" s="7"/>
      <c r="D11" s="7"/>
      <c r="E11" s="8">
        <v>0.5625</v>
      </c>
      <c r="F11" s="117">
        <f t="shared" si="0"/>
        <v>5.5</v>
      </c>
    </row>
    <row r="12" spans="1:6" ht="18.75" customHeight="1" x14ac:dyDescent="0.25">
      <c r="A12" s="82" t="s">
        <v>11</v>
      </c>
      <c r="B12" s="11">
        <v>0.33333333333333331</v>
      </c>
      <c r="C12" s="7"/>
      <c r="D12" s="7"/>
      <c r="E12" s="8">
        <v>0.5625</v>
      </c>
      <c r="F12" s="117">
        <f t="shared" si="0"/>
        <v>5.5</v>
      </c>
    </row>
    <row r="13" spans="1:6" ht="18.75" customHeight="1" x14ac:dyDescent="0.25">
      <c r="A13" s="82" t="s">
        <v>16</v>
      </c>
      <c r="B13" s="11">
        <v>0.21736111111111112</v>
      </c>
      <c r="C13" s="7"/>
      <c r="D13" s="7"/>
      <c r="E13" s="8">
        <v>0.65208333333333335</v>
      </c>
      <c r="F13" s="118">
        <f t="shared" si="0"/>
        <v>10.433333333333334</v>
      </c>
    </row>
    <row r="14" spans="1:6" ht="18.75" customHeight="1" x14ac:dyDescent="0.25">
      <c r="A14" s="82" t="s">
        <v>23</v>
      </c>
      <c r="B14" s="11">
        <v>0.34722222222222227</v>
      </c>
      <c r="C14" s="7"/>
      <c r="D14" s="7"/>
      <c r="E14" s="8">
        <v>0.67847222222222225</v>
      </c>
      <c r="F14" s="136">
        <f t="shared" si="0"/>
        <v>7.9499999999999993</v>
      </c>
    </row>
    <row r="15" spans="1:6" ht="18.75" customHeight="1" x14ac:dyDescent="0.25">
      <c r="A15" s="82" t="s">
        <v>24</v>
      </c>
      <c r="B15" s="11">
        <v>0.33333333333333331</v>
      </c>
      <c r="C15" s="7"/>
      <c r="D15" s="7"/>
      <c r="E15" s="8">
        <v>0.5625</v>
      </c>
      <c r="F15" s="117">
        <f t="shared" si="0"/>
        <v>5.5</v>
      </c>
    </row>
    <row r="16" spans="1:6" ht="18.75" customHeight="1" x14ac:dyDescent="0.25">
      <c r="A16" s="82" t="s">
        <v>25</v>
      </c>
      <c r="B16" s="11">
        <v>0.3430555555555555</v>
      </c>
      <c r="C16" s="7"/>
      <c r="D16" s="7"/>
      <c r="E16" s="8">
        <v>0.72916666666666663</v>
      </c>
      <c r="F16" s="118">
        <f t="shared" si="0"/>
        <v>9.2666666666666675</v>
      </c>
    </row>
    <row r="17" spans="1:32" ht="18.75" customHeight="1" x14ac:dyDescent="0.25">
      <c r="A17" s="82" t="s">
        <v>19</v>
      </c>
      <c r="B17" s="11">
        <v>0.33333333333333331</v>
      </c>
      <c r="C17" s="7"/>
      <c r="D17" s="7"/>
      <c r="E17" s="8">
        <v>0.5625</v>
      </c>
      <c r="F17" s="117">
        <f t="shared" si="0"/>
        <v>5.5</v>
      </c>
    </row>
    <row r="18" spans="1:32" ht="18.75" customHeight="1" x14ac:dyDescent="0.25">
      <c r="A18" s="82" t="s">
        <v>26</v>
      </c>
      <c r="B18" s="11">
        <v>0.33333333333333331</v>
      </c>
      <c r="C18" s="7"/>
      <c r="D18" s="7"/>
      <c r="E18" s="8">
        <v>0.5625</v>
      </c>
      <c r="F18" s="117">
        <f t="shared" si="0"/>
        <v>5.5</v>
      </c>
    </row>
    <row r="19" spans="1:32" ht="18.75" customHeight="1" x14ac:dyDescent="0.25">
      <c r="A19" s="82" t="s">
        <v>27</v>
      </c>
      <c r="B19" s="11">
        <v>0.33333333333333331</v>
      </c>
      <c r="C19" s="7"/>
      <c r="D19" s="7"/>
      <c r="E19" s="8">
        <v>0.5625</v>
      </c>
      <c r="F19" s="117">
        <f t="shared" si="0"/>
        <v>5.5</v>
      </c>
    </row>
    <row r="20" spans="1:32" ht="18.75" customHeight="1" x14ac:dyDescent="0.25">
      <c r="A20" s="82" t="s">
        <v>28</v>
      </c>
      <c r="B20" s="11">
        <v>0.33333333333333331</v>
      </c>
      <c r="C20" s="7"/>
      <c r="D20" s="7"/>
      <c r="E20" s="8">
        <v>0.5625</v>
      </c>
      <c r="F20" s="117">
        <f t="shared" si="0"/>
        <v>5.5</v>
      </c>
    </row>
    <row r="21" spans="1:32" ht="18.75" customHeight="1" x14ac:dyDescent="0.25">
      <c r="A21" s="82" t="s">
        <v>12</v>
      </c>
      <c r="B21" s="11">
        <v>0.33333333333333331</v>
      </c>
      <c r="C21" s="7"/>
      <c r="D21" s="7"/>
      <c r="E21" s="8">
        <v>0.72916666666666663</v>
      </c>
      <c r="F21" s="118">
        <f t="shared" si="0"/>
        <v>9.5</v>
      </c>
    </row>
    <row r="22" spans="1:32" ht="18.75" customHeight="1" x14ac:dyDescent="0.25">
      <c r="A22" s="82" t="s">
        <v>159</v>
      </c>
      <c r="B22" s="11">
        <v>0.33333333333333331</v>
      </c>
      <c r="C22" s="7"/>
      <c r="D22" s="7"/>
      <c r="E22" s="8">
        <v>0.5625</v>
      </c>
      <c r="F22" s="117">
        <f t="shared" si="0"/>
        <v>5.5</v>
      </c>
    </row>
    <row r="23" spans="1:32" x14ac:dyDescent="0.25">
      <c r="G23" s="11">
        <v>0.33333333333333331</v>
      </c>
    </row>
    <row r="24" spans="1:32" ht="15.75" thickBot="1" x14ac:dyDescent="0.3">
      <c r="G24" s="131"/>
    </row>
    <row r="25" spans="1:32" ht="27.75" thickTop="1" thickBot="1" x14ac:dyDescent="0.45">
      <c r="B25" s="189" t="s">
        <v>20</v>
      </c>
      <c r="C25" s="177" t="s">
        <v>193</v>
      </c>
      <c r="D25" s="172"/>
      <c r="E25" s="172"/>
      <c r="F25" s="172"/>
      <c r="G25" s="178"/>
      <c r="H25" s="175" t="s">
        <v>194</v>
      </c>
      <c r="I25" s="175"/>
      <c r="J25" s="175"/>
      <c r="K25" s="175"/>
      <c r="L25" s="175"/>
      <c r="M25" s="179" t="s">
        <v>195</v>
      </c>
      <c r="N25" s="180"/>
      <c r="O25" s="180"/>
      <c r="P25" s="180"/>
      <c r="Q25" s="181"/>
      <c r="R25" s="179" t="s">
        <v>196</v>
      </c>
      <c r="S25" s="180"/>
      <c r="T25" s="180"/>
      <c r="U25" s="180"/>
      <c r="V25" s="181"/>
      <c r="W25" s="179" t="s">
        <v>191</v>
      </c>
      <c r="X25" s="180"/>
      <c r="Y25" s="180"/>
      <c r="Z25" s="180"/>
      <c r="AA25" s="181"/>
      <c r="AB25" s="177" t="s">
        <v>197</v>
      </c>
      <c r="AC25" s="172"/>
      <c r="AD25" s="172"/>
      <c r="AE25" s="172"/>
      <c r="AF25" s="178"/>
    </row>
    <row r="26" spans="1:32" ht="30.75" thickBot="1" x14ac:dyDescent="0.3">
      <c r="B26" s="190"/>
      <c r="C26" s="86" t="s">
        <v>3</v>
      </c>
      <c r="D26" s="86" t="s">
        <v>4</v>
      </c>
      <c r="E26" s="86" t="s">
        <v>5</v>
      </c>
      <c r="F26" s="86" t="s">
        <v>6</v>
      </c>
      <c r="G26" s="87" t="s">
        <v>7</v>
      </c>
      <c r="H26" s="124" t="s">
        <v>65</v>
      </c>
      <c r="I26" s="78" t="s">
        <v>4</v>
      </c>
      <c r="J26" s="78" t="s">
        <v>5</v>
      </c>
      <c r="K26" s="78" t="s">
        <v>6</v>
      </c>
      <c r="L26" s="85" t="s">
        <v>7</v>
      </c>
      <c r="M26" s="105" t="s">
        <v>3</v>
      </c>
      <c r="N26" s="105" t="s">
        <v>4</v>
      </c>
      <c r="O26" s="105" t="s">
        <v>5</v>
      </c>
      <c r="P26" s="105" t="s">
        <v>6</v>
      </c>
      <c r="Q26" s="106" t="s">
        <v>7</v>
      </c>
      <c r="R26" s="105" t="s">
        <v>3</v>
      </c>
      <c r="S26" s="105" t="s">
        <v>4</v>
      </c>
      <c r="T26" s="105" t="s">
        <v>5</v>
      </c>
      <c r="U26" s="105" t="s">
        <v>6</v>
      </c>
      <c r="V26" s="106" t="s">
        <v>7</v>
      </c>
      <c r="W26" s="105" t="s">
        <v>3</v>
      </c>
      <c r="X26" s="105" t="s">
        <v>4</v>
      </c>
      <c r="Y26" s="105" t="s">
        <v>5</v>
      </c>
      <c r="Z26" s="105" t="s">
        <v>6</v>
      </c>
      <c r="AA26" s="106" t="s">
        <v>7</v>
      </c>
      <c r="AB26" s="86" t="s">
        <v>3</v>
      </c>
      <c r="AC26" s="86" t="s">
        <v>4</v>
      </c>
      <c r="AD26" s="86" t="s">
        <v>5</v>
      </c>
      <c r="AE26" s="86" t="s">
        <v>6</v>
      </c>
      <c r="AF26" s="87" t="s">
        <v>7</v>
      </c>
    </row>
    <row r="27" spans="1:32" ht="18.75" customHeight="1" thickTop="1" x14ac:dyDescent="0.25">
      <c r="A27">
        <v>52</v>
      </c>
      <c r="B27" s="82" t="s">
        <v>13</v>
      </c>
      <c r="C27" s="11">
        <v>0.33333333333333331</v>
      </c>
      <c r="D27" s="7">
        <v>0.54166666666666663</v>
      </c>
      <c r="E27" s="7">
        <v>0.58333333333333337</v>
      </c>
      <c r="F27" s="8">
        <v>0.72916666666666663</v>
      </c>
      <c r="G27" s="117">
        <f t="shared" ref="G27" si="1">((F27-C27)-(E27-D27))*24</f>
        <v>8.4999999999999982</v>
      </c>
      <c r="H27" s="11">
        <v>0.33333333333333331</v>
      </c>
      <c r="I27" s="7">
        <v>0.54166666666666663</v>
      </c>
      <c r="J27" s="7">
        <v>0.58333333333333337</v>
      </c>
      <c r="K27" s="8">
        <v>0.72916666666666663</v>
      </c>
      <c r="L27" s="117">
        <f t="shared" ref="L27:L44" si="2">((K27-H27)-(J27-I27))*24</f>
        <v>8.4999999999999982</v>
      </c>
      <c r="M27" s="11">
        <v>0.33333333333333331</v>
      </c>
      <c r="N27" s="7">
        <v>0.54166666666666663</v>
      </c>
      <c r="O27" s="7">
        <v>0.58333333333333337</v>
      </c>
      <c r="P27" s="8">
        <v>0.72916666666666663</v>
      </c>
      <c r="Q27" s="117">
        <f t="shared" ref="Q27:Q44" si="3">((P27-M27)-(O27-N27))*24</f>
        <v>8.4999999999999982</v>
      </c>
      <c r="R27" s="11">
        <v>0.33333333333333331</v>
      </c>
      <c r="S27" s="7">
        <v>0.54166666666666663</v>
      </c>
      <c r="T27" s="7">
        <v>0.58333333333333337</v>
      </c>
      <c r="U27" s="8">
        <v>0.72916666666666663</v>
      </c>
      <c r="V27" s="117">
        <f t="shared" ref="V27:V44" si="4">((U27-R27)-(T27-S27))*24</f>
        <v>8.4999999999999982</v>
      </c>
      <c r="W27" s="188" t="s">
        <v>30</v>
      </c>
      <c r="X27" s="188"/>
      <c r="Y27" s="188"/>
      <c r="Z27" s="188"/>
      <c r="AA27" s="188"/>
      <c r="AB27" s="11">
        <v>0.33333333333333331</v>
      </c>
      <c r="AC27" s="7"/>
      <c r="AD27" s="7"/>
      <c r="AE27" s="8"/>
      <c r="AF27" s="117">
        <f t="shared" ref="AF27:AF44" si="5">((AE27-AB27)-(AD27-AC27))*24</f>
        <v>-8</v>
      </c>
    </row>
    <row r="28" spans="1:32" ht="18.75" customHeight="1" x14ac:dyDescent="0.25">
      <c r="A28">
        <v>48</v>
      </c>
      <c r="B28" s="82" t="s">
        <v>17</v>
      </c>
      <c r="C28" s="11">
        <v>0.33333333333333331</v>
      </c>
      <c r="D28" s="7">
        <v>0.54166666666666663</v>
      </c>
      <c r="E28" s="7">
        <v>0.58333333333333337</v>
      </c>
      <c r="F28" s="8">
        <v>0.72916666666666663</v>
      </c>
      <c r="G28" s="117">
        <f t="shared" ref="G28:G44" si="6">((F28-C28)-(E28-D28))*24</f>
        <v>8.4999999999999982</v>
      </c>
      <c r="H28" s="11">
        <v>0.33333333333333331</v>
      </c>
      <c r="I28" s="7">
        <v>0.54166666666666663</v>
      </c>
      <c r="J28" s="7">
        <v>0.58333333333333337</v>
      </c>
      <c r="K28" s="8">
        <v>0.72916666666666663</v>
      </c>
      <c r="L28" s="117">
        <f t="shared" si="2"/>
        <v>8.4999999999999982</v>
      </c>
      <c r="M28" s="11">
        <v>0.33333333333333331</v>
      </c>
      <c r="N28" s="7">
        <v>0.54166666666666663</v>
      </c>
      <c r="O28" s="7">
        <v>0.58333333333333337</v>
      </c>
      <c r="P28" s="8">
        <v>0.72916666666666663</v>
      </c>
      <c r="Q28" s="117">
        <f t="shared" si="3"/>
        <v>8.4999999999999982</v>
      </c>
      <c r="R28" s="11">
        <v>0.33333333333333331</v>
      </c>
      <c r="S28" s="7">
        <v>0.54166666666666663</v>
      </c>
      <c r="T28" s="7">
        <v>0.58333333333333337</v>
      </c>
      <c r="U28" s="8">
        <v>0.72916666666666663</v>
      </c>
      <c r="V28" s="117">
        <f t="shared" si="4"/>
        <v>8.4999999999999982</v>
      </c>
      <c r="W28" s="188" t="s">
        <v>30</v>
      </c>
      <c r="X28" s="188"/>
      <c r="Y28" s="188"/>
      <c r="Z28" s="188"/>
      <c r="AA28" s="188"/>
      <c r="AB28" s="11">
        <v>0.33333333333333331</v>
      </c>
      <c r="AC28" s="7"/>
      <c r="AD28" s="7"/>
      <c r="AE28" s="8"/>
      <c r="AF28" s="117">
        <f t="shared" si="5"/>
        <v>-8</v>
      </c>
    </row>
    <row r="29" spans="1:32" ht="18.75" customHeight="1" x14ac:dyDescent="0.25">
      <c r="A29">
        <v>57</v>
      </c>
      <c r="B29" s="82" t="s">
        <v>0</v>
      </c>
      <c r="C29" s="11">
        <v>0.33333333333333331</v>
      </c>
      <c r="D29" s="7">
        <v>0.54166666666666663</v>
      </c>
      <c r="E29" s="7">
        <v>0.58333333333333337</v>
      </c>
      <c r="F29" s="8">
        <v>0.78055555555555556</v>
      </c>
      <c r="G29" s="118">
        <f t="shared" si="6"/>
        <v>9.7333333333333325</v>
      </c>
      <c r="H29" s="11">
        <v>0.22916666666666666</v>
      </c>
      <c r="I29" s="7">
        <v>0.54166666666666663</v>
      </c>
      <c r="J29" s="7">
        <v>0.58333333333333337</v>
      </c>
      <c r="K29" s="8">
        <v>0.77083333333333337</v>
      </c>
      <c r="L29" s="118">
        <f t="shared" si="2"/>
        <v>12</v>
      </c>
      <c r="M29" s="11">
        <v>0.23611111111111113</v>
      </c>
      <c r="N29" s="7">
        <v>0.54166666666666663</v>
      </c>
      <c r="O29" s="7">
        <v>0.58333333333333337</v>
      </c>
      <c r="P29" s="8">
        <v>0.70833333333333337</v>
      </c>
      <c r="Q29" s="118">
        <f t="shared" si="3"/>
        <v>10.333333333333332</v>
      </c>
      <c r="R29" s="11">
        <v>0.35138888888888892</v>
      </c>
      <c r="S29" s="7">
        <v>0.54166666666666663</v>
      </c>
      <c r="T29" s="7">
        <v>0.58333333333333337</v>
      </c>
      <c r="U29" s="8">
        <v>0.72916666666666663</v>
      </c>
      <c r="V29" s="119">
        <f t="shared" si="4"/>
        <v>8.0666666666666629</v>
      </c>
      <c r="W29" s="188" t="s">
        <v>30</v>
      </c>
      <c r="X29" s="188"/>
      <c r="Y29" s="188"/>
      <c r="Z29" s="188"/>
      <c r="AA29" s="188"/>
      <c r="AB29" s="11">
        <v>0.34513888888888888</v>
      </c>
      <c r="AC29" s="7"/>
      <c r="AD29" s="7"/>
      <c r="AE29" s="8"/>
      <c r="AF29" s="117">
        <f t="shared" si="5"/>
        <v>-8.2833333333333332</v>
      </c>
    </row>
    <row r="30" spans="1:32" ht="18.75" customHeight="1" x14ac:dyDescent="0.25">
      <c r="A30">
        <v>56</v>
      </c>
      <c r="B30" s="82" t="s">
        <v>21</v>
      </c>
      <c r="C30" s="11">
        <v>0.33333333333333331</v>
      </c>
      <c r="D30" s="7">
        <v>0.54166666666666663</v>
      </c>
      <c r="E30" s="7">
        <v>0.58333333333333337</v>
      </c>
      <c r="F30" s="8">
        <v>0.72916666666666663</v>
      </c>
      <c r="G30" s="117">
        <f t="shared" si="6"/>
        <v>8.4999999999999982</v>
      </c>
      <c r="H30" s="11">
        <v>0.33333333333333331</v>
      </c>
      <c r="I30" s="7">
        <v>0.54166666666666663</v>
      </c>
      <c r="J30" s="7">
        <v>0.58333333333333337</v>
      </c>
      <c r="K30" s="8">
        <v>0.72916666666666663</v>
      </c>
      <c r="L30" s="117">
        <f t="shared" si="2"/>
        <v>8.4999999999999982</v>
      </c>
      <c r="M30" s="11">
        <v>0.33333333333333331</v>
      </c>
      <c r="N30" s="7">
        <v>0.54166666666666663</v>
      </c>
      <c r="O30" s="7">
        <v>0.58333333333333337</v>
      </c>
      <c r="P30" s="8">
        <v>0.72916666666666663</v>
      </c>
      <c r="Q30" s="117">
        <f t="shared" si="3"/>
        <v>8.4999999999999982</v>
      </c>
      <c r="R30" s="11">
        <v>0.33333333333333331</v>
      </c>
      <c r="S30" s="7">
        <v>0.54166666666666663</v>
      </c>
      <c r="T30" s="7">
        <v>0.58333333333333337</v>
      </c>
      <c r="U30" s="8">
        <v>0.72916666666666663</v>
      </c>
      <c r="V30" s="117">
        <f t="shared" si="4"/>
        <v>8.4999999999999982</v>
      </c>
      <c r="W30" s="188" t="s">
        <v>30</v>
      </c>
      <c r="X30" s="188"/>
      <c r="Y30" s="188"/>
      <c r="Z30" s="188"/>
      <c r="AA30" s="188"/>
      <c r="AB30" s="11">
        <v>0.33333333333333331</v>
      </c>
      <c r="AC30" s="7"/>
      <c r="AD30" s="7"/>
      <c r="AE30" s="8"/>
      <c r="AF30" s="117">
        <f t="shared" si="5"/>
        <v>-8</v>
      </c>
    </row>
    <row r="31" spans="1:32" ht="18.75" customHeight="1" x14ac:dyDescent="0.25">
      <c r="A31">
        <v>54</v>
      </c>
      <c r="B31" s="82" t="s">
        <v>18</v>
      </c>
      <c r="C31" s="11">
        <v>0.33333333333333331</v>
      </c>
      <c r="D31" s="7"/>
      <c r="E31" s="7"/>
      <c r="F31" s="8">
        <v>0.6875</v>
      </c>
      <c r="G31" s="117">
        <f t="shared" si="6"/>
        <v>8.5</v>
      </c>
      <c r="H31" s="11">
        <v>0.33333333333333331</v>
      </c>
      <c r="I31" s="7">
        <v>0.54166666666666663</v>
      </c>
      <c r="J31" s="7">
        <v>0.58333333333333337</v>
      </c>
      <c r="K31" s="8">
        <v>0.72916666666666663</v>
      </c>
      <c r="L31" s="117">
        <f t="shared" si="2"/>
        <v>8.4999999999999982</v>
      </c>
      <c r="M31" s="11">
        <v>0.33333333333333331</v>
      </c>
      <c r="N31" s="7">
        <v>0.54166666666666663</v>
      </c>
      <c r="O31" s="7">
        <v>0.58333333333333337</v>
      </c>
      <c r="P31" s="8">
        <v>0.72916666666666663</v>
      </c>
      <c r="Q31" s="117">
        <f t="shared" si="3"/>
        <v>8.4999999999999982</v>
      </c>
      <c r="R31" s="11">
        <v>0.33333333333333331</v>
      </c>
      <c r="S31" s="7">
        <v>0.54166666666666663</v>
      </c>
      <c r="T31" s="7">
        <v>0.58333333333333337</v>
      </c>
      <c r="U31" s="8">
        <v>0.72916666666666663</v>
      </c>
      <c r="V31" s="117">
        <f t="shared" si="4"/>
        <v>8.4999999999999982</v>
      </c>
      <c r="W31" s="188" t="s">
        <v>30</v>
      </c>
      <c r="X31" s="188"/>
      <c r="Y31" s="188"/>
      <c r="Z31" s="188"/>
      <c r="AA31" s="188"/>
      <c r="AB31" s="11">
        <v>0.34236111111111112</v>
      </c>
      <c r="AC31" s="7"/>
      <c r="AD31" s="7"/>
      <c r="AE31" s="8"/>
      <c r="AF31" s="117">
        <f t="shared" si="5"/>
        <v>-8.2166666666666668</v>
      </c>
    </row>
    <row r="32" spans="1:32" ht="18.75" customHeight="1" x14ac:dyDescent="0.25">
      <c r="B32" s="82" t="s">
        <v>22</v>
      </c>
      <c r="C32" s="11">
        <v>0.30902777777777779</v>
      </c>
      <c r="D32" s="7">
        <v>0.54166666666666663</v>
      </c>
      <c r="E32" s="7">
        <v>0.58333333333333337</v>
      </c>
      <c r="F32" s="8">
        <v>0.74861111111111101</v>
      </c>
      <c r="G32" s="118">
        <f t="shared" si="6"/>
        <v>9.5499999999999954</v>
      </c>
      <c r="H32" s="11">
        <v>0.31736111111111115</v>
      </c>
      <c r="I32" s="7">
        <v>0.54166666666666663</v>
      </c>
      <c r="J32" s="7">
        <v>0.58333333333333337</v>
      </c>
      <c r="K32" s="8">
        <v>0.72916666666666663</v>
      </c>
      <c r="L32" s="118">
        <f t="shared" si="2"/>
        <v>8.8833333333333293</v>
      </c>
      <c r="M32" s="11">
        <v>0.33333333333333331</v>
      </c>
      <c r="N32" s="7">
        <v>0.54166666666666663</v>
      </c>
      <c r="O32" s="7">
        <v>0.58333333333333337</v>
      </c>
      <c r="P32" s="8">
        <v>0.72916666666666663</v>
      </c>
      <c r="Q32" s="117">
        <f t="shared" si="3"/>
        <v>8.4999999999999982</v>
      </c>
      <c r="R32" s="11">
        <v>0.33333333333333331</v>
      </c>
      <c r="S32" s="7">
        <v>0.54166666666666663</v>
      </c>
      <c r="T32" s="7">
        <v>0.58333333333333337</v>
      </c>
      <c r="U32" s="8">
        <v>0.72916666666666663</v>
      </c>
      <c r="V32" s="117">
        <f t="shared" si="4"/>
        <v>8.4999999999999982</v>
      </c>
      <c r="W32" s="188" t="s">
        <v>30</v>
      </c>
      <c r="X32" s="188"/>
      <c r="Y32" s="188"/>
      <c r="Z32" s="188"/>
      <c r="AA32" s="188"/>
      <c r="AB32" s="11">
        <v>0.33333333333333331</v>
      </c>
      <c r="AC32" s="7"/>
      <c r="AD32" s="7"/>
      <c r="AE32" s="8"/>
      <c r="AF32" s="117">
        <f t="shared" si="5"/>
        <v>-8</v>
      </c>
    </row>
    <row r="33" spans="1:32" ht="18.75" customHeight="1" x14ac:dyDescent="0.25">
      <c r="A33">
        <v>43</v>
      </c>
      <c r="B33" s="82" t="s">
        <v>2</v>
      </c>
      <c r="C33" s="11">
        <v>0.33333333333333331</v>
      </c>
      <c r="D33" s="7">
        <v>0.54166666666666663</v>
      </c>
      <c r="E33" s="7">
        <v>0.58333333333333337</v>
      </c>
      <c r="F33" s="8">
        <v>0.74861111111111101</v>
      </c>
      <c r="G33" s="118">
        <f t="shared" si="6"/>
        <v>8.9666666666666632</v>
      </c>
      <c r="H33" s="11">
        <v>0.34722222222222227</v>
      </c>
      <c r="I33" s="7">
        <v>0.54166666666666663</v>
      </c>
      <c r="J33" s="7">
        <v>0.58333333333333337</v>
      </c>
      <c r="K33" s="8">
        <v>0.72916666666666663</v>
      </c>
      <c r="L33" s="119">
        <f t="shared" si="2"/>
        <v>8.1666666666666625</v>
      </c>
      <c r="M33" s="11">
        <v>0.33333333333333331</v>
      </c>
      <c r="N33" s="7">
        <v>0.54166666666666663</v>
      </c>
      <c r="O33" s="7">
        <v>0.58333333333333337</v>
      </c>
      <c r="P33" s="8">
        <v>0.72916666666666663</v>
      </c>
      <c r="Q33" s="117">
        <f t="shared" si="3"/>
        <v>8.4999999999999982</v>
      </c>
      <c r="R33" s="11">
        <v>0.33333333333333331</v>
      </c>
      <c r="S33" s="7">
        <v>0.54166666666666663</v>
      </c>
      <c r="T33" s="7">
        <v>0.58333333333333337</v>
      </c>
      <c r="U33" s="8">
        <v>0.72916666666666663</v>
      </c>
      <c r="V33" s="117">
        <f t="shared" si="4"/>
        <v>8.4999999999999982</v>
      </c>
      <c r="W33" s="188" t="s">
        <v>30</v>
      </c>
      <c r="X33" s="188"/>
      <c r="Y33" s="188"/>
      <c r="Z33" s="188"/>
      <c r="AA33" s="188"/>
      <c r="AB33" s="11">
        <v>0.33333333333333331</v>
      </c>
      <c r="AC33" s="7"/>
      <c r="AD33" s="7"/>
      <c r="AE33" s="8"/>
      <c r="AF33" s="117">
        <f t="shared" si="5"/>
        <v>-8</v>
      </c>
    </row>
    <row r="34" spans="1:32" ht="18.75" customHeight="1" x14ac:dyDescent="0.25">
      <c r="A34">
        <v>45</v>
      </c>
      <c r="B34" s="82" t="s">
        <v>11</v>
      </c>
      <c r="C34" s="11">
        <v>0.33333333333333331</v>
      </c>
      <c r="D34" s="7">
        <v>0.54166666666666663</v>
      </c>
      <c r="E34" s="7">
        <v>0.58333333333333337</v>
      </c>
      <c r="F34" s="8">
        <v>0.77569444444444446</v>
      </c>
      <c r="G34" s="118">
        <f t="shared" si="6"/>
        <v>9.6166666666666654</v>
      </c>
      <c r="H34" s="11">
        <v>0.28541666666666665</v>
      </c>
      <c r="I34" s="7">
        <v>0.54166666666666663</v>
      </c>
      <c r="J34" s="7">
        <v>0.58333333333333337</v>
      </c>
      <c r="K34" s="8">
        <v>0.77777777777777779</v>
      </c>
      <c r="L34" s="118">
        <f t="shared" si="2"/>
        <v>10.816666666666666</v>
      </c>
      <c r="M34" s="11">
        <v>0.33333333333333331</v>
      </c>
      <c r="N34" s="7">
        <v>0.54166666666666663</v>
      </c>
      <c r="O34" s="7">
        <v>0.58333333333333337</v>
      </c>
      <c r="P34" s="8">
        <v>0.72916666666666663</v>
      </c>
      <c r="Q34" s="117">
        <f t="shared" si="3"/>
        <v>8.4999999999999982</v>
      </c>
      <c r="R34" s="11">
        <v>0.33333333333333331</v>
      </c>
      <c r="S34" s="7">
        <v>0.54166666666666663</v>
      </c>
      <c r="T34" s="7">
        <v>0.58333333333333337</v>
      </c>
      <c r="U34" s="8">
        <v>0.72916666666666663</v>
      </c>
      <c r="V34" s="117">
        <f t="shared" si="4"/>
        <v>8.4999999999999982</v>
      </c>
      <c r="W34" s="188" t="s">
        <v>30</v>
      </c>
      <c r="X34" s="188"/>
      <c r="Y34" s="188"/>
      <c r="Z34" s="188"/>
      <c r="AA34" s="188"/>
      <c r="AB34" s="11">
        <v>0.33333333333333331</v>
      </c>
      <c r="AC34" s="7"/>
      <c r="AD34" s="7"/>
      <c r="AE34" s="8"/>
      <c r="AF34" s="117">
        <f t="shared" si="5"/>
        <v>-8</v>
      </c>
    </row>
    <row r="35" spans="1:32" ht="18.75" customHeight="1" x14ac:dyDescent="0.25">
      <c r="A35">
        <v>44</v>
      </c>
      <c r="B35" s="82" t="s">
        <v>16</v>
      </c>
      <c r="C35" s="11">
        <v>0.33333333333333331</v>
      </c>
      <c r="D35" s="7">
        <v>0.54166666666666663</v>
      </c>
      <c r="E35" s="7">
        <v>0.58333333333333337</v>
      </c>
      <c r="F35" s="8">
        <v>0.72916666666666663</v>
      </c>
      <c r="G35" s="117">
        <f t="shared" si="6"/>
        <v>8.4999999999999982</v>
      </c>
      <c r="H35" s="11">
        <v>0.33333333333333331</v>
      </c>
      <c r="I35" s="7">
        <v>0.54166666666666663</v>
      </c>
      <c r="J35" s="7">
        <v>0.58333333333333337</v>
      </c>
      <c r="K35" s="8">
        <v>0.72916666666666663</v>
      </c>
      <c r="L35" s="117">
        <f t="shared" si="2"/>
        <v>8.4999999999999982</v>
      </c>
      <c r="M35" s="11">
        <v>0.23611111111111113</v>
      </c>
      <c r="N35" s="7">
        <v>0.54166666666666663</v>
      </c>
      <c r="O35" s="7">
        <v>0.58333333333333337</v>
      </c>
      <c r="P35" s="8">
        <v>0.70833333333333337</v>
      </c>
      <c r="Q35" s="118">
        <f t="shared" si="3"/>
        <v>10.333333333333332</v>
      </c>
      <c r="R35" s="11">
        <v>0.33333333333333331</v>
      </c>
      <c r="S35" s="7">
        <v>0.54166666666666663</v>
      </c>
      <c r="T35" s="7">
        <v>0.58333333333333337</v>
      </c>
      <c r="U35" s="8">
        <v>0.72916666666666663</v>
      </c>
      <c r="V35" s="117">
        <f t="shared" si="4"/>
        <v>8.4999999999999982</v>
      </c>
      <c r="W35" s="188" t="s">
        <v>30</v>
      </c>
      <c r="X35" s="188"/>
      <c r="Y35" s="188"/>
      <c r="Z35" s="188"/>
      <c r="AA35" s="188"/>
      <c r="AB35" s="11">
        <v>0.33333333333333331</v>
      </c>
      <c r="AC35" s="7"/>
      <c r="AD35" s="7"/>
      <c r="AE35" s="8"/>
      <c r="AF35" s="117">
        <f t="shared" si="5"/>
        <v>-8</v>
      </c>
    </row>
    <row r="36" spans="1:32" ht="18.75" customHeight="1" x14ac:dyDescent="0.25">
      <c r="A36">
        <v>50</v>
      </c>
      <c r="B36" s="82" t="s">
        <v>23</v>
      </c>
      <c r="C36" s="11">
        <v>0.33333333333333331</v>
      </c>
      <c r="D36" s="7">
        <v>0.54166666666666663</v>
      </c>
      <c r="E36" s="7">
        <v>0.58333333333333337</v>
      </c>
      <c r="F36" s="8">
        <v>0.72916666666666663</v>
      </c>
      <c r="G36" s="117">
        <f t="shared" si="6"/>
        <v>8.4999999999999982</v>
      </c>
      <c r="H36" s="11">
        <v>0.33333333333333331</v>
      </c>
      <c r="I36" s="7">
        <v>0.54166666666666663</v>
      </c>
      <c r="J36" s="7">
        <v>0.58333333333333337</v>
      </c>
      <c r="K36" s="8">
        <v>0.72916666666666663</v>
      </c>
      <c r="L36" s="117">
        <f t="shared" si="2"/>
        <v>8.4999999999999982</v>
      </c>
      <c r="M36" s="11">
        <v>0.33333333333333331</v>
      </c>
      <c r="N36" s="7">
        <v>0.54166666666666663</v>
      </c>
      <c r="O36" s="7">
        <v>0.58333333333333337</v>
      </c>
      <c r="P36" s="8">
        <v>0.72916666666666663</v>
      </c>
      <c r="Q36" s="117">
        <f t="shared" si="3"/>
        <v>8.4999999999999982</v>
      </c>
      <c r="R36" s="11">
        <v>0.33333333333333331</v>
      </c>
      <c r="S36" s="7">
        <v>0.54166666666666663</v>
      </c>
      <c r="T36" s="7">
        <v>0.58333333333333337</v>
      </c>
      <c r="U36" s="8"/>
      <c r="V36" s="117">
        <f t="shared" si="4"/>
        <v>-9.0000000000000018</v>
      </c>
      <c r="W36" s="188" t="s">
        <v>30</v>
      </c>
      <c r="X36" s="188"/>
      <c r="Y36" s="188"/>
      <c r="Z36" s="188"/>
      <c r="AA36" s="188"/>
      <c r="AB36" s="11">
        <v>0.33333333333333331</v>
      </c>
      <c r="AC36" s="7"/>
      <c r="AD36" s="7"/>
      <c r="AE36" s="8"/>
      <c r="AF36" s="117">
        <f t="shared" si="5"/>
        <v>-8</v>
      </c>
    </row>
    <row r="37" spans="1:32" ht="18.75" customHeight="1" x14ac:dyDescent="0.25">
      <c r="A37">
        <v>55</v>
      </c>
      <c r="B37" s="82" t="s">
        <v>24</v>
      </c>
      <c r="C37" s="11">
        <v>0.33333333333333331</v>
      </c>
      <c r="D37" s="7">
        <v>0.54166666666666663</v>
      </c>
      <c r="E37" s="7">
        <v>0.58333333333333337</v>
      </c>
      <c r="F37" s="8">
        <v>0.79513888888888884</v>
      </c>
      <c r="G37" s="118">
        <f t="shared" si="6"/>
        <v>10.08333333333333</v>
      </c>
      <c r="H37" s="11">
        <v>0.28541666666666665</v>
      </c>
      <c r="I37" s="7">
        <v>0.54166666666666663</v>
      </c>
      <c r="J37" s="7">
        <v>0.58333333333333337</v>
      </c>
      <c r="K37" s="8">
        <v>0.77083333333333337</v>
      </c>
      <c r="L37" s="118">
        <f t="shared" si="2"/>
        <v>10.649999999999999</v>
      </c>
      <c r="M37" s="11">
        <v>0.29236111111111113</v>
      </c>
      <c r="N37" s="7">
        <v>0.54166666666666663</v>
      </c>
      <c r="O37" s="7">
        <v>0.58333333333333337</v>
      </c>
      <c r="P37" s="8">
        <v>0.72916666666666663</v>
      </c>
      <c r="Q37" s="118">
        <f t="shared" si="3"/>
        <v>9.4833333333333307</v>
      </c>
      <c r="R37" s="11">
        <v>0.33333333333333331</v>
      </c>
      <c r="S37" s="7">
        <v>0.54166666666666663</v>
      </c>
      <c r="T37" s="7">
        <v>0.58333333333333337</v>
      </c>
      <c r="U37" s="8">
        <v>0.72916666666666663</v>
      </c>
      <c r="V37" s="117">
        <f t="shared" si="4"/>
        <v>8.4999999999999982</v>
      </c>
      <c r="W37" s="11">
        <v>0.33333333333333331</v>
      </c>
      <c r="X37" s="7">
        <v>0.54166666666666663</v>
      </c>
      <c r="Y37" s="7">
        <v>0.58333333333333337</v>
      </c>
      <c r="Z37" s="8">
        <v>0.6118055555555556</v>
      </c>
      <c r="AA37" s="118">
        <f t="shared" ref="AA37:AA43" si="7">((Z37-W37)-(Y37-X37))*24</f>
        <v>5.6833333333333336</v>
      </c>
      <c r="AB37" s="11">
        <v>0.29166666666666669</v>
      </c>
      <c r="AC37" s="7"/>
      <c r="AD37" s="7"/>
      <c r="AE37" s="8"/>
      <c r="AF37" s="117">
        <f t="shared" si="5"/>
        <v>-7</v>
      </c>
    </row>
    <row r="38" spans="1:32" ht="18.75" customHeight="1" x14ac:dyDescent="0.25">
      <c r="A38">
        <v>49</v>
      </c>
      <c r="B38" s="82" t="s">
        <v>25</v>
      </c>
      <c r="C38" s="138" t="s">
        <v>52</v>
      </c>
      <c r="D38" s="138"/>
      <c r="E38" s="138"/>
      <c r="F38" s="138"/>
      <c r="G38" s="138"/>
      <c r="H38" s="11">
        <v>0.33333333333333331</v>
      </c>
      <c r="I38" s="7">
        <v>0.54166666666666663</v>
      </c>
      <c r="J38" s="7">
        <v>0.58333333333333337</v>
      </c>
      <c r="K38" s="8">
        <v>0.72916666666666663</v>
      </c>
      <c r="L38" s="117">
        <f t="shared" si="2"/>
        <v>8.4999999999999982</v>
      </c>
      <c r="M38" s="11">
        <v>0.34236111111111112</v>
      </c>
      <c r="N38" s="7">
        <v>0.54166666666666663</v>
      </c>
      <c r="O38" s="7">
        <v>0.58333333333333337</v>
      </c>
      <c r="P38" s="8">
        <v>0.72916666666666663</v>
      </c>
      <c r="Q38" s="119">
        <f t="shared" si="3"/>
        <v>8.2833333333333314</v>
      </c>
      <c r="R38" s="11">
        <v>0.33333333333333331</v>
      </c>
      <c r="S38" s="7">
        <v>0.54166666666666663</v>
      </c>
      <c r="T38" s="7">
        <v>0.58333333333333337</v>
      </c>
      <c r="U38" s="8">
        <v>0.72916666666666663</v>
      </c>
      <c r="V38" s="117">
        <f t="shared" si="4"/>
        <v>8.4999999999999982</v>
      </c>
      <c r="W38" s="11">
        <v>0.33333333333333331</v>
      </c>
      <c r="X38" s="7">
        <v>0.54166666666666663</v>
      </c>
      <c r="Y38" s="7">
        <v>0.58333333333333337</v>
      </c>
      <c r="Z38" s="8">
        <v>0.72916666666666663</v>
      </c>
      <c r="AA38" s="118">
        <f t="shared" si="7"/>
        <v>8.4999999999999982</v>
      </c>
      <c r="AB38" s="11">
        <v>0.33333333333333331</v>
      </c>
      <c r="AC38" s="7"/>
      <c r="AD38" s="7"/>
      <c r="AE38" s="8"/>
      <c r="AF38" s="117">
        <f t="shared" si="5"/>
        <v>-8</v>
      </c>
    </row>
    <row r="39" spans="1:32" ht="18.75" customHeight="1" x14ac:dyDescent="0.25">
      <c r="A39">
        <v>59</v>
      </c>
      <c r="B39" s="82" t="s">
        <v>19</v>
      </c>
      <c r="C39" s="11">
        <v>0.33333333333333331</v>
      </c>
      <c r="D39" s="7">
        <v>0.54166666666666663</v>
      </c>
      <c r="E39" s="7">
        <v>0.58333333333333337</v>
      </c>
      <c r="F39" s="8">
        <v>0.77083333333333337</v>
      </c>
      <c r="G39" s="118">
        <f t="shared" si="6"/>
        <v>9.5</v>
      </c>
      <c r="H39" s="11">
        <v>0.3430555555555555</v>
      </c>
      <c r="I39" s="7">
        <v>0.54166666666666663</v>
      </c>
      <c r="J39" s="7">
        <v>0.58333333333333337</v>
      </c>
      <c r="K39" s="8">
        <v>0.74930555555555556</v>
      </c>
      <c r="L39" s="117">
        <f t="shared" si="2"/>
        <v>8.75</v>
      </c>
      <c r="M39" s="11">
        <v>0.33333333333333331</v>
      </c>
      <c r="N39" s="7">
        <v>0.54166666666666663</v>
      </c>
      <c r="O39" s="7">
        <v>0.58333333333333337</v>
      </c>
      <c r="P39" s="8">
        <v>0.6875</v>
      </c>
      <c r="Q39" s="119">
        <f t="shared" si="3"/>
        <v>7.4999999999999982</v>
      </c>
      <c r="R39" s="11">
        <v>0.3430555555555555</v>
      </c>
      <c r="S39" s="7">
        <v>0.54166666666666663</v>
      </c>
      <c r="T39" s="7">
        <v>0.58333333333333337</v>
      </c>
      <c r="U39" s="8">
        <v>0.72916666666666663</v>
      </c>
      <c r="V39" s="119">
        <f t="shared" si="4"/>
        <v>8.2666666666666657</v>
      </c>
      <c r="W39" s="188" t="s">
        <v>30</v>
      </c>
      <c r="X39" s="188"/>
      <c r="Y39" s="188"/>
      <c r="Z39" s="188"/>
      <c r="AA39" s="188"/>
      <c r="AB39" s="11">
        <v>0.33333333333333331</v>
      </c>
      <c r="AC39" s="7"/>
      <c r="AD39" s="7"/>
      <c r="AE39" s="8"/>
      <c r="AF39" s="117">
        <f t="shared" si="5"/>
        <v>-8</v>
      </c>
    </row>
    <row r="40" spans="1:32" ht="18.75" customHeight="1" x14ac:dyDescent="0.25">
      <c r="A40">
        <v>46</v>
      </c>
      <c r="B40" s="82" t="s">
        <v>26</v>
      </c>
      <c r="C40" s="11">
        <v>0.30763888888888891</v>
      </c>
      <c r="D40" s="7">
        <v>0.54166666666666663</v>
      </c>
      <c r="E40" s="7">
        <v>0.58333333333333337</v>
      </c>
      <c r="F40" s="8">
        <v>0.72916666666666663</v>
      </c>
      <c r="G40" s="118">
        <f t="shared" si="6"/>
        <v>9.1166666666666636</v>
      </c>
      <c r="H40" s="11">
        <v>0.33333333333333331</v>
      </c>
      <c r="I40" s="7">
        <v>0.54166666666666663</v>
      </c>
      <c r="J40" s="7">
        <v>0.58333333333333337</v>
      </c>
      <c r="K40" s="8">
        <v>0.72916666666666663</v>
      </c>
      <c r="L40" s="117">
        <f t="shared" si="2"/>
        <v>8.4999999999999982</v>
      </c>
      <c r="M40" s="11">
        <v>0.33333333333333331</v>
      </c>
      <c r="N40" s="7">
        <v>0.54166666666666663</v>
      </c>
      <c r="O40" s="7">
        <v>0.58333333333333337</v>
      </c>
      <c r="P40" s="8">
        <v>0.74722222222222223</v>
      </c>
      <c r="Q40" s="118">
        <f t="shared" si="3"/>
        <v>8.9333333333333318</v>
      </c>
      <c r="R40" s="11">
        <v>0.33333333333333331</v>
      </c>
      <c r="S40" s="7">
        <v>0.54166666666666663</v>
      </c>
      <c r="T40" s="7">
        <v>0.58333333333333337</v>
      </c>
      <c r="U40" s="8">
        <v>0.72916666666666663</v>
      </c>
      <c r="V40" s="117">
        <f t="shared" si="4"/>
        <v>8.4999999999999982</v>
      </c>
      <c r="W40" s="188" t="s">
        <v>30</v>
      </c>
      <c r="X40" s="188"/>
      <c r="Y40" s="188"/>
      <c r="Z40" s="188"/>
      <c r="AA40" s="188"/>
      <c r="AB40" s="11">
        <v>0.33333333333333331</v>
      </c>
      <c r="AC40" s="7"/>
      <c r="AD40" s="7"/>
      <c r="AE40" s="8"/>
      <c r="AF40" s="117">
        <f t="shared" si="5"/>
        <v>-8</v>
      </c>
    </row>
    <row r="41" spans="1:32" ht="18.75" customHeight="1" x14ac:dyDescent="0.25">
      <c r="A41">
        <v>51</v>
      </c>
      <c r="B41" s="82" t="s">
        <v>27</v>
      </c>
      <c r="C41" s="11">
        <v>0.34375</v>
      </c>
      <c r="D41" s="7">
        <v>0.54166666666666663</v>
      </c>
      <c r="E41" s="7">
        <v>0.58333333333333337</v>
      </c>
      <c r="F41" s="8">
        <v>0.72916666666666663</v>
      </c>
      <c r="G41" s="119">
        <f t="shared" si="6"/>
        <v>8.2499999999999964</v>
      </c>
      <c r="H41" s="11">
        <v>0.33333333333333331</v>
      </c>
      <c r="I41" s="7">
        <v>0.54166666666666663</v>
      </c>
      <c r="J41" s="7">
        <v>0.58333333333333337</v>
      </c>
      <c r="K41" s="8">
        <v>0.72916666666666663</v>
      </c>
      <c r="L41" s="117">
        <f t="shared" si="2"/>
        <v>8.4999999999999982</v>
      </c>
      <c r="M41" s="188" t="s">
        <v>39</v>
      </c>
      <c r="N41" s="188"/>
      <c r="O41" s="188"/>
      <c r="P41" s="188"/>
      <c r="Q41" s="188"/>
      <c r="R41" s="11">
        <v>0.33333333333333331</v>
      </c>
      <c r="S41" s="7">
        <v>0.54166666666666663</v>
      </c>
      <c r="T41" s="7">
        <v>0.58333333333333337</v>
      </c>
      <c r="U41" s="8">
        <v>0.72916666666666663</v>
      </c>
      <c r="V41" s="117">
        <f t="shared" si="4"/>
        <v>8.4999999999999982</v>
      </c>
      <c r="W41" s="188" t="s">
        <v>30</v>
      </c>
      <c r="X41" s="188"/>
      <c r="Y41" s="188"/>
      <c r="Z41" s="188"/>
      <c r="AA41" s="188"/>
      <c r="AB41" s="11">
        <v>0.33333333333333331</v>
      </c>
      <c r="AC41" s="7"/>
      <c r="AD41" s="7"/>
      <c r="AE41" s="8"/>
      <c r="AF41" s="117">
        <f t="shared" si="5"/>
        <v>-8</v>
      </c>
    </row>
    <row r="42" spans="1:32" ht="18.75" customHeight="1" x14ac:dyDescent="0.25">
      <c r="A42">
        <v>47</v>
      </c>
      <c r="B42" s="82" t="s">
        <v>28</v>
      </c>
      <c r="C42" s="11">
        <v>0.33333333333333331</v>
      </c>
      <c r="D42" s="7">
        <v>0.54166666666666663</v>
      </c>
      <c r="E42" s="7">
        <v>0.58333333333333337</v>
      </c>
      <c r="F42" s="8">
        <v>0.77083333333333337</v>
      </c>
      <c r="G42" s="118">
        <f t="shared" si="6"/>
        <v>9.5</v>
      </c>
      <c r="H42" s="11">
        <v>0.33333333333333331</v>
      </c>
      <c r="I42" s="7">
        <v>0.54166666666666663</v>
      </c>
      <c r="J42" s="7">
        <v>0.58333333333333337</v>
      </c>
      <c r="K42" s="8">
        <v>0.75</v>
      </c>
      <c r="L42" s="118">
        <f t="shared" si="2"/>
        <v>8.9999999999999982</v>
      </c>
      <c r="M42" s="11">
        <v>0.33333333333333331</v>
      </c>
      <c r="N42" s="7">
        <v>0.54166666666666663</v>
      </c>
      <c r="O42" s="7">
        <v>0.58333333333333337</v>
      </c>
      <c r="P42" s="8">
        <v>0.72916666666666663</v>
      </c>
      <c r="Q42" s="117">
        <f t="shared" si="3"/>
        <v>8.4999999999999982</v>
      </c>
      <c r="R42" s="11">
        <v>0.33333333333333331</v>
      </c>
      <c r="S42" s="7">
        <v>0.54166666666666663</v>
      </c>
      <c r="T42" s="7">
        <v>0.58333333333333337</v>
      </c>
      <c r="U42" s="8">
        <v>0.72916666666666663</v>
      </c>
      <c r="V42" s="117">
        <f t="shared" si="4"/>
        <v>8.4999999999999982</v>
      </c>
      <c r="W42" s="188" t="s">
        <v>30</v>
      </c>
      <c r="X42" s="188"/>
      <c r="Y42" s="188"/>
      <c r="Z42" s="188"/>
      <c r="AA42" s="188"/>
      <c r="AB42" s="11">
        <v>0.33333333333333331</v>
      </c>
      <c r="AC42" s="7"/>
      <c r="AD42" s="7"/>
      <c r="AE42" s="8"/>
      <c r="AF42" s="117">
        <f t="shared" si="5"/>
        <v>-8</v>
      </c>
    </row>
    <row r="43" spans="1:32" ht="18.75" customHeight="1" x14ac:dyDescent="0.25">
      <c r="B43" s="82" t="s">
        <v>12</v>
      </c>
      <c r="C43" s="11">
        <v>0.37083333333333335</v>
      </c>
      <c r="D43" s="7">
        <v>0.54166666666666663</v>
      </c>
      <c r="E43" s="7">
        <v>0.58333333333333337</v>
      </c>
      <c r="F43" s="8">
        <v>0.77847222222222223</v>
      </c>
      <c r="G43" s="136">
        <f t="shared" si="6"/>
        <v>8.7833333333333314</v>
      </c>
      <c r="H43" s="11">
        <v>0.33333333333333331</v>
      </c>
      <c r="I43" s="7">
        <v>0.54166666666666663</v>
      </c>
      <c r="J43" s="7">
        <v>0.58333333333333337</v>
      </c>
      <c r="K43" s="8">
        <v>0.72916666666666663</v>
      </c>
      <c r="L43" s="117">
        <f t="shared" si="2"/>
        <v>8.4999999999999982</v>
      </c>
      <c r="M43" s="11">
        <v>0.33333333333333331</v>
      </c>
      <c r="N43" s="7">
        <v>0.54166666666666663</v>
      </c>
      <c r="O43" s="7">
        <v>0.58333333333333337</v>
      </c>
      <c r="P43" s="8">
        <v>0.72916666666666663</v>
      </c>
      <c r="Q43" s="117">
        <f t="shared" si="3"/>
        <v>8.4999999999999982</v>
      </c>
      <c r="R43" s="11">
        <v>0.33333333333333331</v>
      </c>
      <c r="S43" s="7">
        <v>0.54166666666666663</v>
      </c>
      <c r="T43" s="7">
        <v>0.58333333333333337</v>
      </c>
      <c r="U43" s="8">
        <v>0.72916666666666663</v>
      </c>
      <c r="V43" s="117">
        <f t="shared" si="4"/>
        <v>8.4999999999999982</v>
      </c>
      <c r="W43" s="11">
        <v>0.33333333333333331</v>
      </c>
      <c r="X43" s="7">
        <v>0.54166666666666663</v>
      </c>
      <c r="Y43" s="7">
        <v>0.58333333333333337</v>
      </c>
      <c r="Z43" s="8">
        <v>0.72916666666666663</v>
      </c>
      <c r="AA43" s="118">
        <f t="shared" si="7"/>
        <v>8.4999999999999982</v>
      </c>
      <c r="AB43" s="11">
        <v>0.33333333333333331</v>
      </c>
      <c r="AC43" s="7"/>
      <c r="AD43" s="7"/>
      <c r="AE43" s="8"/>
      <c r="AF43" s="117">
        <f t="shared" si="5"/>
        <v>-8</v>
      </c>
    </row>
    <row r="44" spans="1:32" ht="18.75" customHeight="1" x14ac:dyDescent="0.25">
      <c r="B44" s="82" t="s">
        <v>159</v>
      </c>
      <c r="C44" s="11">
        <v>0.33333333333333331</v>
      </c>
      <c r="D44" s="7">
        <v>0.54166666666666663</v>
      </c>
      <c r="E44" s="7">
        <v>0.58333333333333337</v>
      </c>
      <c r="F44" s="8">
        <v>0.72916666666666663</v>
      </c>
      <c r="G44" s="117">
        <f t="shared" si="6"/>
        <v>8.4999999999999982</v>
      </c>
      <c r="H44" s="11">
        <v>0.33333333333333331</v>
      </c>
      <c r="I44" s="7">
        <v>0.54166666666666663</v>
      </c>
      <c r="J44" s="7">
        <v>0.58333333333333337</v>
      </c>
      <c r="K44" s="8">
        <v>0.72916666666666663</v>
      </c>
      <c r="L44" s="117">
        <f t="shared" si="2"/>
        <v>8.4999999999999982</v>
      </c>
      <c r="M44" s="11">
        <v>0.33333333333333331</v>
      </c>
      <c r="N44" s="7">
        <v>0.54166666666666663</v>
      </c>
      <c r="O44" s="7">
        <v>0.58333333333333337</v>
      </c>
      <c r="P44" s="8">
        <v>0.72916666666666663</v>
      </c>
      <c r="Q44" s="117">
        <f t="shared" si="3"/>
        <v>8.4999999999999982</v>
      </c>
      <c r="R44" s="11">
        <v>0.33333333333333331</v>
      </c>
      <c r="S44" s="7">
        <v>0.54166666666666663</v>
      </c>
      <c r="T44" s="7">
        <v>0.58333333333333337</v>
      </c>
      <c r="U44" s="8">
        <v>0.72916666666666663</v>
      </c>
      <c r="V44" s="117">
        <f t="shared" si="4"/>
        <v>8.4999999999999982</v>
      </c>
      <c r="W44" s="188" t="s">
        <v>30</v>
      </c>
      <c r="X44" s="188"/>
      <c r="Y44" s="188"/>
      <c r="Z44" s="188"/>
      <c r="AA44" s="188"/>
      <c r="AB44" s="11"/>
      <c r="AC44" s="7"/>
      <c r="AD44" s="7"/>
      <c r="AE44" s="8"/>
      <c r="AF44" s="117">
        <f t="shared" si="5"/>
        <v>0</v>
      </c>
    </row>
  </sheetData>
  <mergeCells count="26">
    <mergeCell ref="W39:AA39"/>
    <mergeCell ref="W40:AA40"/>
    <mergeCell ref="W41:AA41"/>
    <mergeCell ref="W42:AA42"/>
    <mergeCell ref="W44:AA44"/>
    <mergeCell ref="W32:AA32"/>
    <mergeCell ref="W33:AA33"/>
    <mergeCell ref="W34:AA34"/>
    <mergeCell ref="W35:AA35"/>
    <mergeCell ref="W36:AA36"/>
    <mergeCell ref="M41:Q41"/>
    <mergeCell ref="C38:G38"/>
    <mergeCell ref="A3:A4"/>
    <mergeCell ref="B3:F3"/>
    <mergeCell ref="AB25:AF25"/>
    <mergeCell ref="B25:B26"/>
    <mergeCell ref="C25:G25"/>
    <mergeCell ref="H25:L25"/>
    <mergeCell ref="M25:Q25"/>
    <mergeCell ref="R25:V25"/>
    <mergeCell ref="W25:AA25"/>
    <mergeCell ref="W27:AA27"/>
    <mergeCell ref="W28:AA28"/>
    <mergeCell ref="W29:AA29"/>
    <mergeCell ref="W30:AA30"/>
    <mergeCell ref="W31:AA31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2"/>
  <sheetViews>
    <sheetView topLeftCell="A67" zoomScale="110" zoomScaleNormal="110" workbookViewId="0">
      <selection activeCell="O85" sqref="O85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x14ac:dyDescent="0.25">
      <c r="A4" s="5" t="s">
        <v>186</v>
      </c>
      <c r="B4" s="11">
        <v>0.34166666666666662</v>
      </c>
      <c r="C4" s="7">
        <v>0.54166666666666663</v>
      </c>
      <c r="D4" s="7">
        <v>0.58333333333333337</v>
      </c>
      <c r="E4" s="8">
        <v>0.72916666666666663</v>
      </c>
      <c r="F4" s="119">
        <f t="shared" ref="F4" si="0">((E4-B4)-(D4-C4))*24</f>
        <v>8.2999999999999989</v>
      </c>
      <c r="G4" s="10">
        <f>F4-8.5</f>
        <v>-0.20000000000000107</v>
      </c>
      <c r="I4" s="5"/>
      <c r="J4" s="6"/>
      <c r="K4" s="7"/>
      <c r="L4" s="7"/>
      <c r="M4" s="8"/>
      <c r="N4" s="9"/>
      <c r="O4" s="10"/>
    </row>
    <row r="5" spans="1:15" x14ac:dyDescent="0.25">
      <c r="A5" s="5"/>
      <c r="B5" s="11"/>
      <c r="C5" s="7"/>
      <c r="D5" s="7"/>
      <c r="E5" s="8"/>
      <c r="F5" s="119"/>
      <c r="G5" s="10"/>
      <c r="I5" s="5"/>
      <c r="J5" s="6"/>
      <c r="K5" s="7"/>
      <c r="L5" s="7"/>
      <c r="M5" s="8"/>
      <c r="N5" s="9"/>
      <c r="O5" s="10"/>
    </row>
    <row r="6" spans="1:15" x14ac:dyDescent="0.25">
      <c r="A6" s="5"/>
      <c r="B6" s="11"/>
      <c r="C6" s="7"/>
      <c r="D6" s="7"/>
      <c r="E6" s="8"/>
      <c r="F6" s="119"/>
      <c r="G6" s="10"/>
      <c r="I6" s="5"/>
      <c r="J6" s="6"/>
      <c r="K6" s="7"/>
      <c r="L6" s="7"/>
      <c r="M6" s="8"/>
      <c r="N6" s="9"/>
      <c r="O6" s="10"/>
    </row>
    <row r="7" spans="1:15" x14ac:dyDescent="0.25">
      <c r="A7" s="5"/>
      <c r="B7" s="11"/>
      <c r="C7" s="7"/>
      <c r="D7" s="7"/>
      <c r="E7" s="8"/>
      <c r="F7" s="119"/>
      <c r="G7" s="10"/>
      <c r="I7" s="5"/>
      <c r="J7" s="6"/>
      <c r="K7" s="7"/>
      <c r="L7" s="7"/>
      <c r="M7" s="8"/>
      <c r="N7" s="9"/>
      <c r="O7" s="10"/>
    </row>
    <row r="8" spans="1:15" x14ac:dyDescent="0.25">
      <c r="A8" s="5"/>
      <c r="B8" s="11"/>
      <c r="C8" s="7"/>
      <c r="D8" s="7"/>
      <c r="E8" s="8"/>
      <c r="F8" s="11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11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11"/>
      <c r="C10" s="7"/>
      <c r="D10" s="7"/>
      <c r="E10" s="8"/>
      <c r="F10" s="11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-0.20000000000000107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-1.3333333333333406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188</v>
      </c>
      <c r="B16" s="11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8.3166666666666629</v>
      </c>
      <c r="G16" s="10">
        <f>F16-8.5</f>
        <v>-0.18333333333333712</v>
      </c>
      <c r="I16" s="5"/>
      <c r="J16" s="11"/>
      <c r="K16" s="7"/>
      <c r="L16" s="7"/>
      <c r="M16" s="8"/>
      <c r="N16" s="119"/>
      <c r="O16" s="10"/>
    </row>
    <row r="17" spans="1:15" x14ac:dyDescent="0.25">
      <c r="A17" s="5"/>
      <c r="B17" s="11"/>
      <c r="C17" s="7"/>
      <c r="D17" s="7"/>
      <c r="E17" s="8"/>
      <c r="F17" s="119"/>
      <c r="G17" s="10"/>
      <c r="I17" s="5"/>
      <c r="J17" s="11"/>
      <c r="K17" s="7"/>
      <c r="L17" s="7"/>
      <c r="M17" s="8"/>
      <c r="N17" s="119"/>
      <c r="O17" s="10"/>
    </row>
    <row r="18" spans="1:15" x14ac:dyDescent="0.25">
      <c r="A18" s="5"/>
      <c r="B18" s="11"/>
      <c r="C18" s="7"/>
      <c r="D18" s="7"/>
      <c r="E18" s="8"/>
      <c r="F18" s="119"/>
      <c r="G18" s="10"/>
      <c r="I18" s="5"/>
      <c r="J18" s="11"/>
      <c r="K18" s="7"/>
      <c r="L18" s="7"/>
      <c r="M18" s="8"/>
      <c r="N18" s="119"/>
      <c r="O18" s="10"/>
    </row>
    <row r="19" spans="1:15" x14ac:dyDescent="0.25">
      <c r="A19" s="5"/>
      <c r="B19" s="11"/>
      <c r="C19" s="7"/>
      <c r="D19" s="7"/>
      <c r="E19" s="8"/>
      <c r="F19" s="119"/>
      <c r="G19" s="10"/>
      <c r="I19" s="5"/>
      <c r="J19" s="11"/>
      <c r="K19" s="7"/>
      <c r="L19" s="7"/>
      <c r="M19" s="8"/>
      <c r="N19" s="119"/>
      <c r="O19" s="10"/>
    </row>
    <row r="20" spans="1:15" x14ac:dyDescent="0.25">
      <c r="A20" s="5"/>
      <c r="B20" s="11"/>
      <c r="C20" s="7"/>
      <c r="D20" s="7"/>
      <c r="E20" s="8"/>
      <c r="F20" s="119"/>
      <c r="G20" s="10"/>
      <c r="I20" s="5"/>
      <c r="J20" s="11"/>
      <c r="K20" s="7"/>
      <c r="L20" s="7"/>
      <c r="M20" s="8"/>
      <c r="N20" s="119"/>
      <c r="O20" s="10"/>
    </row>
    <row r="21" spans="1:15" x14ac:dyDescent="0.25">
      <c r="A21" s="5"/>
      <c r="B21" s="11"/>
      <c r="C21" s="7"/>
      <c r="D21" s="7"/>
      <c r="E21" s="8"/>
      <c r="F21" s="119"/>
      <c r="G21" s="10"/>
      <c r="I21" s="5"/>
      <c r="J21" s="11"/>
      <c r="K21" s="7"/>
      <c r="L21" s="7"/>
      <c r="M21" s="8"/>
      <c r="N21" s="119"/>
      <c r="O21" s="10"/>
    </row>
    <row r="22" spans="1:15" ht="15.75" thickBot="1" x14ac:dyDescent="0.3">
      <c r="A22" s="5"/>
      <c r="B22" s="11"/>
      <c r="C22" s="7"/>
      <c r="D22" s="7"/>
      <c r="E22" s="8"/>
      <c r="F22" s="119"/>
      <c r="G22" s="10"/>
      <c r="I22" s="5"/>
      <c r="J22" s="11"/>
      <c r="K22" s="7"/>
      <c r="L22" s="7"/>
      <c r="M22" s="8"/>
      <c r="N22" s="119"/>
      <c r="O22" s="10"/>
    </row>
    <row r="23" spans="1:15" ht="16.5" thickBot="1" x14ac:dyDescent="0.3">
      <c r="F23" s="39" t="s">
        <v>9</v>
      </c>
      <c r="G23" s="40">
        <f>SUM(G16:G22)</f>
        <v>-0.18333333333333712</v>
      </c>
      <c r="I23" s="5"/>
      <c r="J23" s="11"/>
      <c r="K23" s="7"/>
      <c r="L23" s="7"/>
      <c r="M23" s="8"/>
      <c r="N23" s="119"/>
      <c r="O23" s="10"/>
    </row>
    <row r="24" spans="1:15" ht="16.5" thickBot="1" x14ac:dyDescent="0.3">
      <c r="E24" s="157" t="s">
        <v>10</v>
      </c>
      <c r="F24" s="158"/>
      <c r="G24" s="28">
        <f>((1500/30)/8)*G23</f>
        <v>-1.145833333333357</v>
      </c>
      <c r="N24" s="24" t="s">
        <v>9</v>
      </c>
      <c r="O24" s="25">
        <f>SUM(O16:O23)</f>
        <v>0</v>
      </c>
    </row>
    <row r="25" spans="1:15" ht="16.5" thickBot="1" x14ac:dyDescent="0.3">
      <c r="F25" s="29"/>
      <c r="G25" s="30"/>
      <c r="M25" s="157" t="s">
        <v>10</v>
      </c>
      <c r="N25" s="158"/>
      <c r="O25" s="28">
        <f>((1500/30)/8)*O24</f>
        <v>0</v>
      </c>
    </row>
    <row r="26" spans="1:15" ht="27.75" customHeight="1" thickBot="1" x14ac:dyDescent="0.45">
      <c r="B26" s="162" t="s">
        <v>22</v>
      </c>
      <c r="C26" s="161"/>
      <c r="D26" s="161"/>
      <c r="E26" s="161"/>
      <c r="F26" s="163"/>
      <c r="G26" s="155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4"/>
      <c r="J27" s="165" t="s">
        <v>14</v>
      </c>
      <c r="K27" s="166"/>
      <c r="L27" s="166"/>
      <c r="M27" s="166"/>
      <c r="N27" s="167"/>
      <c r="O27" s="155" t="s">
        <v>1</v>
      </c>
    </row>
    <row r="28" spans="1:15" ht="30" x14ac:dyDescent="0.25">
      <c r="A28" s="5"/>
      <c r="B28" s="11"/>
      <c r="C28" s="7"/>
      <c r="D28" s="7"/>
      <c r="E28" s="8"/>
      <c r="F28" s="119"/>
      <c r="G28" s="10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56"/>
    </row>
    <row r="29" spans="1:15" x14ac:dyDescent="0.25">
      <c r="A29" s="5"/>
      <c r="B29" s="11"/>
      <c r="C29" s="7"/>
      <c r="D29" s="7"/>
      <c r="E29" s="8"/>
      <c r="F29" s="119"/>
      <c r="G29" s="10"/>
      <c r="I29" s="5" t="s">
        <v>195</v>
      </c>
      <c r="J29" s="11">
        <v>0.34236111111111112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" si="2">((M29-J29)-(L29-K29))*24</f>
        <v>8.2833333333333314</v>
      </c>
      <c r="O29" s="10">
        <f>N29-8.5</f>
        <v>-0.21666666666666856</v>
      </c>
    </row>
    <row r="30" spans="1:15" x14ac:dyDescent="0.25">
      <c r="A30" s="5"/>
      <c r="B30" s="11"/>
      <c r="C30" s="7"/>
      <c r="D30" s="7"/>
      <c r="E30" s="8"/>
      <c r="F30" s="119"/>
      <c r="G30" s="10"/>
      <c r="I30" s="5"/>
      <c r="J30" s="11"/>
      <c r="K30" s="7"/>
      <c r="L30" s="7"/>
      <c r="M30" s="8"/>
      <c r="N30" s="119"/>
      <c r="O30" s="10"/>
    </row>
    <row r="31" spans="1:15" x14ac:dyDescent="0.25">
      <c r="A31" s="5"/>
      <c r="B31" s="11"/>
      <c r="C31" s="7"/>
      <c r="D31" s="7"/>
      <c r="E31" s="8"/>
      <c r="F31" s="119"/>
      <c r="G31" s="10"/>
      <c r="I31" s="5"/>
      <c r="J31" s="11"/>
      <c r="K31" s="7"/>
      <c r="L31" s="7"/>
      <c r="M31" s="8"/>
      <c r="N31" s="119"/>
      <c r="O31" s="10"/>
    </row>
    <row r="32" spans="1:15" x14ac:dyDescent="0.25">
      <c r="A32" s="5"/>
      <c r="B32" s="11"/>
      <c r="C32" s="7"/>
      <c r="D32" s="7"/>
      <c r="E32" s="8"/>
      <c r="F32" s="119"/>
      <c r="G32" s="10"/>
      <c r="I32" s="5"/>
      <c r="J32" s="11"/>
      <c r="K32" s="7"/>
      <c r="L32" s="7"/>
      <c r="M32" s="8"/>
      <c r="N32" s="119"/>
      <c r="O32" s="10"/>
    </row>
    <row r="33" spans="1:15" x14ac:dyDescent="0.25">
      <c r="A33" s="5"/>
      <c r="B33" s="11"/>
      <c r="C33" s="7"/>
      <c r="D33" s="7"/>
      <c r="E33" s="8"/>
      <c r="F33" s="119"/>
      <c r="G33" s="10"/>
      <c r="I33" s="5"/>
      <c r="J33" s="11"/>
      <c r="K33" s="7"/>
      <c r="L33" s="7"/>
      <c r="M33" s="8"/>
      <c r="N33" s="11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11"/>
      <c r="K34" s="7"/>
      <c r="L34" s="7"/>
      <c r="M34" s="8"/>
      <c r="N34" s="119"/>
      <c r="O34" s="10"/>
    </row>
    <row r="35" spans="1:15" ht="16.5" thickBot="1" x14ac:dyDescent="0.3">
      <c r="E35" s="157" t="s">
        <v>10</v>
      </c>
      <c r="F35" s="158"/>
      <c r="G35" s="28">
        <f>((1350/30)/8)*G34</f>
        <v>0</v>
      </c>
      <c r="I35" s="5"/>
      <c r="J35" s="11"/>
      <c r="K35" s="7"/>
      <c r="L35" s="7"/>
      <c r="M35" s="8"/>
      <c r="N35" s="119"/>
      <c r="O35" s="10"/>
    </row>
    <row r="36" spans="1:15" ht="16.5" thickBot="1" x14ac:dyDescent="0.3">
      <c r="N36" s="24" t="s">
        <v>9</v>
      </c>
      <c r="O36" s="25">
        <f>SUM(O29:O35)</f>
        <v>-0.21666666666666856</v>
      </c>
    </row>
    <row r="37" spans="1:15" ht="27" thickBot="1" x14ac:dyDescent="0.45">
      <c r="B37" s="159" t="s">
        <v>16</v>
      </c>
      <c r="C37" s="160"/>
      <c r="D37" s="160"/>
      <c r="E37" s="160"/>
      <c r="F37" s="161"/>
      <c r="G37" s="155" t="s">
        <v>1</v>
      </c>
      <c r="M37" s="157" t="s">
        <v>10</v>
      </c>
      <c r="N37" s="158"/>
      <c r="O37" s="28">
        <f>((1500/30)/8)*O36</f>
        <v>-1.3541666666666785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56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2" t="s">
        <v>17</v>
      </c>
      <c r="K39" s="161"/>
      <c r="L39" s="161"/>
      <c r="M39" s="161"/>
      <c r="N39" s="163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187</v>
      </c>
      <c r="J41" s="11">
        <v>0.34513888888888888</v>
      </c>
      <c r="K41" s="7">
        <v>0.54166666666666663</v>
      </c>
      <c r="L41" s="7">
        <v>0.58333333333333337</v>
      </c>
      <c r="M41" s="8">
        <v>0.72916666666666663</v>
      </c>
      <c r="N41" s="119">
        <f t="shared" ref="N41" si="3">((M41-J41)-(L41-K41))*24</f>
        <v>8.216666666666665</v>
      </c>
      <c r="O41" s="10">
        <f>+N41-8.5</f>
        <v>-0.28333333333333499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7" t="s">
        <v>10</v>
      </c>
      <c r="F46" s="158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-0.28333333333333499</v>
      </c>
    </row>
    <row r="48" spans="1:15" ht="27" thickBot="1" x14ac:dyDescent="0.45">
      <c r="B48" s="159" t="s">
        <v>18</v>
      </c>
      <c r="C48" s="160"/>
      <c r="D48" s="160"/>
      <c r="E48" s="160"/>
      <c r="F48" s="161"/>
      <c r="G48" s="155" t="s">
        <v>1</v>
      </c>
      <c r="M48" s="157" t="s">
        <v>10</v>
      </c>
      <c r="N48" s="158"/>
      <c r="O48" s="28">
        <f>((1600/30)/8)*O47</f>
        <v>-1.8888888888888999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56"/>
      <c r="N49" s="29"/>
      <c r="O49" s="30"/>
    </row>
    <row r="50" spans="1:15" ht="27" thickBot="1" x14ac:dyDescent="0.45">
      <c r="A50" s="5"/>
      <c r="B50" s="11"/>
      <c r="C50" s="7"/>
      <c r="D50" s="7"/>
      <c r="E50" s="8"/>
      <c r="F50" s="119"/>
      <c r="G50" s="10"/>
      <c r="J50" s="159" t="s">
        <v>19</v>
      </c>
      <c r="K50" s="160"/>
      <c r="L50" s="160"/>
      <c r="M50" s="160"/>
      <c r="N50" s="161"/>
      <c r="O50" s="155" t="s">
        <v>1</v>
      </c>
    </row>
    <row r="51" spans="1:15" ht="30" x14ac:dyDescent="0.25">
      <c r="A51" s="5"/>
      <c r="B51" s="11"/>
      <c r="C51" s="7"/>
      <c r="D51" s="7"/>
      <c r="E51" s="8"/>
      <c r="F51" s="119"/>
      <c r="G51" s="10"/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56"/>
    </row>
    <row r="52" spans="1:15" x14ac:dyDescent="0.25">
      <c r="A52" s="5"/>
      <c r="B52" s="11"/>
      <c r="C52" s="7"/>
      <c r="D52" s="7"/>
      <c r="E52" s="8"/>
      <c r="F52" s="119"/>
      <c r="G52" s="10"/>
      <c r="I52" s="5" t="s">
        <v>187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3" si="4">((M52-J52)-(L52-K52))*24</f>
        <v>8.1999999999999957</v>
      </c>
      <c r="O52" s="10">
        <f>+N52-8.5</f>
        <v>-0.30000000000000426</v>
      </c>
    </row>
    <row r="53" spans="1:15" x14ac:dyDescent="0.25">
      <c r="A53" s="5"/>
      <c r="B53" s="11"/>
      <c r="C53" s="7"/>
      <c r="D53" s="7"/>
      <c r="E53" s="8"/>
      <c r="F53" s="119"/>
      <c r="G53" s="10"/>
      <c r="I53" s="5" t="s">
        <v>195</v>
      </c>
      <c r="J53" s="11">
        <v>0.33333333333333331</v>
      </c>
      <c r="K53" s="7">
        <v>0.54166666666666663</v>
      </c>
      <c r="L53" s="7">
        <v>0.58333333333333337</v>
      </c>
      <c r="M53" s="8">
        <v>0.6875</v>
      </c>
      <c r="N53" s="119">
        <f t="shared" si="4"/>
        <v>7.4999999999999982</v>
      </c>
      <c r="O53" s="10">
        <f>+N53-8.5</f>
        <v>-1.0000000000000018</v>
      </c>
    </row>
    <row r="54" spans="1:15" x14ac:dyDescent="0.25">
      <c r="A54" s="5"/>
      <c r="B54" s="11"/>
      <c r="C54" s="7"/>
      <c r="D54" s="7"/>
      <c r="E54" s="8"/>
      <c r="F54" s="119"/>
      <c r="G54" s="10"/>
      <c r="I54" s="5"/>
      <c r="J54" s="11"/>
      <c r="K54" s="7"/>
      <c r="L54" s="7"/>
      <c r="M54" s="8"/>
      <c r="N54" s="119"/>
      <c r="O54" s="10"/>
    </row>
    <row r="55" spans="1:15" x14ac:dyDescent="0.25">
      <c r="A55" s="5"/>
      <c r="B55" s="11"/>
      <c r="C55" s="7"/>
      <c r="D55" s="7"/>
      <c r="E55" s="8"/>
      <c r="F55" s="119"/>
      <c r="G55" s="10"/>
      <c r="I55" s="5"/>
      <c r="J55" s="11"/>
      <c r="K55" s="7"/>
      <c r="L55" s="7"/>
      <c r="M55" s="8"/>
      <c r="N55" s="119"/>
      <c r="O55" s="10"/>
    </row>
    <row r="56" spans="1:15" ht="16.5" thickBot="1" x14ac:dyDescent="0.3">
      <c r="F56" s="24" t="s">
        <v>9</v>
      </c>
      <c r="G56" s="25">
        <f>SUM(G50:G55)</f>
        <v>0</v>
      </c>
      <c r="I56" s="5"/>
      <c r="J56" s="11"/>
      <c r="K56" s="7"/>
      <c r="L56" s="7"/>
      <c r="M56" s="8"/>
      <c r="N56" s="119"/>
      <c r="O56" s="10"/>
    </row>
    <row r="57" spans="1:15" ht="16.5" thickBot="1" x14ac:dyDescent="0.3">
      <c r="E57" s="157" t="s">
        <v>10</v>
      </c>
      <c r="F57" s="158"/>
      <c r="G57" s="28">
        <f>((1600/30)/8)*G56</f>
        <v>0</v>
      </c>
      <c r="I57" s="5"/>
      <c r="J57" s="11"/>
      <c r="K57" s="7"/>
      <c r="L57" s="7"/>
      <c r="M57" s="8"/>
      <c r="N57" s="119"/>
      <c r="O57" s="10"/>
    </row>
    <row r="58" spans="1:15" x14ac:dyDescent="0.25">
      <c r="I58" s="5"/>
      <c r="J58" s="11"/>
      <c r="K58" s="7"/>
      <c r="L58" s="7"/>
      <c r="M58" s="8"/>
      <c r="N58" s="119"/>
      <c r="O58" s="10"/>
    </row>
    <row r="59" spans="1:15" ht="15.75" thickBot="1" x14ac:dyDescent="0.3">
      <c r="I59" s="5"/>
      <c r="J59" s="11"/>
      <c r="K59" s="7"/>
      <c r="L59" s="7"/>
      <c r="M59" s="8"/>
      <c r="N59" s="119"/>
      <c r="O59" s="10"/>
    </row>
    <row r="60" spans="1:15" ht="27" thickBot="1" x14ac:dyDescent="0.45">
      <c r="B60" s="159" t="s">
        <v>27</v>
      </c>
      <c r="C60" s="160"/>
      <c r="D60" s="160"/>
      <c r="E60" s="160"/>
      <c r="F60" s="161"/>
      <c r="G60" s="155" t="s">
        <v>1</v>
      </c>
      <c r="I60" s="5"/>
      <c r="J60" s="11"/>
      <c r="K60" s="7"/>
      <c r="L60" s="7"/>
      <c r="M60" s="8"/>
      <c r="N60" s="11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56"/>
      <c r="N61" s="24" t="s">
        <v>9</v>
      </c>
      <c r="O61" s="25">
        <f>SUM(O52:O60)</f>
        <v>-1.300000000000006</v>
      </c>
    </row>
    <row r="62" spans="1:15" ht="16.5" thickBot="1" x14ac:dyDescent="0.3">
      <c r="A62" s="5"/>
      <c r="B62" s="11"/>
      <c r="C62" s="7"/>
      <c r="D62" s="7"/>
      <c r="E62" s="8"/>
      <c r="F62" s="119"/>
      <c r="G62" s="10"/>
      <c r="M62" s="157" t="s">
        <v>10</v>
      </c>
      <c r="N62" s="158"/>
      <c r="O62" s="28">
        <f>((2000/30)/8)*O61</f>
        <v>-10.833333333333384</v>
      </c>
    </row>
    <row r="63" spans="1:15" x14ac:dyDescent="0.25">
      <c r="A63" s="5"/>
      <c r="B63" s="11"/>
      <c r="C63" s="7"/>
      <c r="D63" s="7"/>
      <c r="E63" s="8"/>
      <c r="F63" s="119"/>
      <c r="G63" s="10"/>
    </row>
    <row r="64" spans="1:15" ht="15.75" thickBot="1" x14ac:dyDescent="0.3">
      <c r="A64" s="5"/>
      <c r="B64" s="11"/>
      <c r="C64" s="7"/>
      <c r="D64" s="7"/>
      <c r="E64" s="8"/>
      <c r="F64" s="119"/>
      <c r="G64" s="10"/>
    </row>
    <row r="65" spans="1:15" ht="27" thickBot="1" x14ac:dyDescent="0.45">
      <c r="A65" s="5"/>
      <c r="B65" s="11"/>
      <c r="C65" s="7"/>
      <c r="D65" s="7"/>
      <c r="E65" s="8"/>
      <c r="F65" s="119"/>
      <c r="G65" s="10"/>
      <c r="J65" s="159" t="s">
        <v>23</v>
      </c>
      <c r="K65" s="160"/>
      <c r="L65" s="160"/>
      <c r="M65" s="160"/>
      <c r="N65" s="161"/>
      <c r="O65" s="155" t="s">
        <v>1</v>
      </c>
    </row>
    <row r="66" spans="1:15" ht="30" x14ac:dyDescent="0.25">
      <c r="A66" s="5"/>
      <c r="B66" s="11"/>
      <c r="C66" s="7"/>
      <c r="D66" s="7"/>
      <c r="E66" s="8"/>
      <c r="F66" s="11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56"/>
    </row>
    <row r="67" spans="1:15" x14ac:dyDescent="0.25">
      <c r="A67" s="5"/>
      <c r="B67" s="11"/>
      <c r="C67" s="7"/>
      <c r="D67" s="7"/>
      <c r="E67" s="8"/>
      <c r="F67" s="119"/>
      <c r="G67" s="10"/>
      <c r="I67" s="5" t="s">
        <v>187</v>
      </c>
      <c r="J67" s="11">
        <v>0.34583333333333338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69" si="5">((M67-J67)-(L67-K67))*24</f>
        <v>8.1999999999999957</v>
      </c>
      <c r="O67" s="10">
        <f>+N67-8.5</f>
        <v>-0.30000000000000426</v>
      </c>
    </row>
    <row r="68" spans="1:15" ht="16.5" thickBot="1" x14ac:dyDescent="0.3">
      <c r="F68" s="24" t="s">
        <v>9</v>
      </c>
      <c r="G68" s="25">
        <f>SUM(G62:G67)</f>
        <v>0</v>
      </c>
      <c r="I68" s="5" t="s">
        <v>188</v>
      </c>
      <c r="J68" s="11">
        <v>0.3444444444444445</v>
      </c>
      <c r="K68" s="7">
        <v>0.54166666666666663</v>
      </c>
      <c r="L68" s="7">
        <v>0.58333333333333337</v>
      </c>
      <c r="M68" s="8">
        <v>0.72916666666666663</v>
      </c>
      <c r="N68" s="119">
        <f t="shared" si="5"/>
        <v>8.233333333333329</v>
      </c>
      <c r="O68" s="10">
        <f>+N68-8.5</f>
        <v>-0.26666666666667105</v>
      </c>
    </row>
    <row r="69" spans="1:15" ht="16.5" thickBot="1" x14ac:dyDescent="0.3">
      <c r="E69" s="157" t="s">
        <v>10</v>
      </c>
      <c r="F69" s="158"/>
      <c r="G69" s="28">
        <f>((1300/30)/8)*G68</f>
        <v>0</v>
      </c>
      <c r="I69" s="5" t="s">
        <v>189</v>
      </c>
      <c r="J69" s="11">
        <v>0.34097222222222223</v>
      </c>
      <c r="K69" s="7">
        <v>0.54166666666666663</v>
      </c>
      <c r="L69" s="7">
        <v>0.58333333333333337</v>
      </c>
      <c r="M69" s="8">
        <v>0.72916666666666663</v>
      </c>
      <c r="N69" s="119">
        <f t="shared" si="5"/>
        <v>8.3166666666666629</v>
      </c>
      <c r="O69" s="10">
        <f>+N69-8.5</f>
        <v>-0.18333333333333712</v>
      </c>
    </row>
    <row r="70" spans="1:15" x14ac:dyDescent="0.25">
      <c r="I70" s="5"/>
      <c r="J70" s="11"/>
      <c r="K70" s="7"/>
      <c r="L70" s="7"/>
      <c r="M70" s="8"/>
      <c r="N70" s="119"/>
      <c r="O70" s="10"/>
    </row>
    <row r="71" spans="1:15" ht="15.75" thickBot="1" x14ac:dyDescent="0.3">
      <c r="I71" s="5"/>
      <c r="J71" s="11"/>
      <c r="K71" s="7"/>
      <c r="L71" s="7"/>
      <c r="M71" s="8"/>
      <c r="N71" s="119"/>
      <c r="O71" s="10"/>
    </row>
    <row r="72" spans="1:15" ht="27" thickBot="1" x14ac:dyDescent="0.45">
      <c r="B72" s="159" t="s">
        <v>183</v>
      </c>
      <c r="C72" s="160"/>
      <c r="D72" s="160"/>
      <c r="E72" s="160"/>
      <c r="F72" s="161"/>
      <c r="G72" s="155" t="s">
        <v>1</v>
      </c>
      <c r="I72" s="5"/>
      <c r="J72" s="11"/>
      <c r="K72" s="7"/>
      <c r="L72" s="7"/>
      <c r="M72" s="8"/>
      <c r="N72" s="11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56"/>
      <c r="N73" s="24" t="s">
        <v>9</v>
      </c>
      <c r="O73" s="25">
        <f>SUM(O67:O72)</f>
        <v>-0.75000000000001243</v>
      </c>
    </row>
    <row r="74" spans="1:15" ht="16.5" thickBot="1" x14ac:dyDescent="0.3">
      <c r="A74" s="5" t="s">
        <v>189</v>
      </c>
      <c r="B74" s="11">
        <v>0.34236111111111112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6">((E74-B74)-(D74-C74))*24</f>
        <v>8.2833333333333314</v>
      </c>
      <c r="G74" s="10">
        <f>+F74-8.5</f>
        <v>-0.21666666666666856</v>
      </c>
      <c r="M74" s="157" t="s">
        <v>10</v>
      </c>
      <c r="N74" s="158"/>
      <c r="O74" s="28">
        <f>((1500/30)/8)*O73</f>
        <v>-4.6875000000000782</v>
      </c>
    </row>
    <row r="75" spans="1:15" x14ac:dyDescent="0.25">
      <c r="A75" s="5"/>
      <c r="B75" s="11"/>
      <c r="C75" s="7"/>
      <c r="D75" s="7"/>
      <c r="E75" s="8"/>
      <c r="F75" s="119"/>
      <c r="G75" s="10"/>
    </row>
    <row r="76" spans="1:15" x14ac:dyDescent="0.25">
      <c r="A76" s="5"/>
      <c r="B76" s="11"/>
      <c r="C76" s="7"/>
      <c r="D76" s="7"/>
      <c r="E76" s="8"/>
      <c r="F76" s="119"/>
      <c r="G76" s="10"/>
    </row>
    <row r="77" spans="1:15" x14ac:dyDescent="0.25">
      <c r="A77" s="5"/>
      <c r="B77" s="11"/>
      <c r="C77" s="7"/>
      <c r="D77" s="7"/>
      <c r="E77" s="8"/>
      <c r="F77" s="119"/>
      <c r="G77" s="10"/>
    </row>
    <row r="78" spans="1:15" x14ac:dyDescent="0.25">
      <c r="A78" s="5"/>
      <c r="B78" s="11"/>
      <c r="C78" s="7"/>
      <c r="D78" s="7"/>
      <c r="E78" s="8"/>
      <c r="F78" s="119"/>
      <c r="G78" s="10"/>
    </row>
    <row r="79" spans="1:15" x14ac:dyDescent="0.25">
      <c r="A79" s="5"/>
      <c r="B79" s="11"/>
      <c r="C79" s="7"/>
      <c r="D79" s="7"/>
      <c r="E79" s="8"/>
      <c r="F79" s="119"/>
      <c r="G79" s="10"/>
    </row>
    <row r="80" spans="1:15" ht="16.5" thickBot="1" x14ac:dyDescent="0.3">
      <c r="F80" s="24" t="s">
        <v>9</v>
      </c>
      <c r="G80" s="25">
        <f>SUM(G74:G79)</f>
        <v>-0.21666666666666856</v>
      </c>
    </row>
    <row r="81" spans="1:15" ht="16.5" thickBot="1" x14ac:dyDescent="0.3">
      <c r="E81" s="157" t="s">
        <v>10</v>
      </c>
      <c r="F81" s="158"/>
      <c r="G81" s="28">
        <f>((1700/30)/8)*G80</f>
        <v>-1.5347222222222356</v>
      </c>
    </row>
    <row r="82" spans="1:15" ht="15.75" thickBot="1" x14ac:dyDescent="0.3"/>
    <row r="83" spans="1:15" ht="27" thickBot="1" x14ac:dyDescent="0.45">
      <c r="B83" s="159" t="s">
        <v>184</v>
      </c>
      <c r="C83" s="160"/>
      <c r="D83" s="160"/>
      <c r="E83" s="160"/>
      <c r="F83" s="161"/>
      <c r="G83" s="155" t="s">
        <v>1</v>
      </c>
      <c r="J83" s="159" t="s">
        <v>2</v>
      </c>
      <c r="K83" s="160"/>
      <c r="L83" s="160"/>
      <c r="M83" s="160"/>
      <c r="N83" s="161"/>
      <c r="O83" s="155" t="s">
        <v>1</v>
      </c>
    </row>
    <row r="84" spans="1:15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56"/>
      <c r="J84" s="2" t="s">
        <v>3</v>
      </c>
      <c r="K84" s="2" t="s">
        <v>4</v>
      </c>
      <c r="L84" s="2" t="s">
        <v>5</v>
      </c>
      <c r="M84" s="3" t="s">
        <v>6</v>
      </c>
      <c r="N84" s="4" t="s">
        <v>7</v>
      </c>
      <c r="O84" s="156"/>
    </row>
    <row r="85" spans="1:15" x14ac:dyDescent="0.25">
      <c r="A85" s="5"/>
      <c r="B85" s="11"/>
      <c r="C85" s="7"/>
      <c r="D85" s="7"/>
      <c r="E85" s="8"/>
      <c r="F85" s="119"/>
      <c r="G85" s="10"/>
      <c r="I85" s="5"/>
      <c r="J85" s="11">
        <v>0.34583333333333338</v>
      </c>
      <c r="K85" s="7">
        <v>0.54166666666666663</v>
      </c>
      <c r="L85" s="7">
        <v>0.58333333333333337</v>
      </c>
      <c r="M85" s="8">
        <v>0.72916666666666663</v>
      </c>
      <c r="N85" s="119">
        <f t="shared" ref="N85:N87" si="7">((M85-J85)-(L85-K85))*24</f>
        <v>8.1999999999999957</v>
      </c>
      <c r="O85" s="10">
        <f>+N85-8.5</f>
        <v>-0.30000000000000426</v>
      </c>
    </row>
    <row r="86" spans="1:15" x14ac:dyDescent="0.25">
      <c r="A86" s="5"/>
      <c r="B86" s="11"/>
      <c r="C86" s="7"/>
      <c r="D86" s="7"/>
      <c r="E86" s="8"/>
      <c r="F86" s="119"/>
      <c r="G86" s="10"/>
      <c r="I86" s="5" t="s">
        <v>189</v>
      </c>
      <c r="J86" s="11">
        <v>0.34097222222222223</v>
      </c>
      <c r="K86" s="7">
        <v>0.54166666666666663</v>
      </c>
      <c r="L86" s="7">
        <v>0.58333333333333337</v>
      </c>
      <c r="M86" s="8">
        <v>0.72916666666666663</v>
      </c>
      <c r="N86" s="119">
        <f t="shared" si="7"/>
        <v>8.3166666666666629</v>
      </c>
      <c r="O86" s="10">
        <f>+N86-8.5</f>
        <v>-0.18333333333333712</v>
      </c>
    </row>
    <row r="87" spans="1:15" x14ac:dyDescent="0.25">
      <c r="A87" s="5"/>
      <c r="B87" s="11"/>
      <c r="C87" s="7"/>
      <c r="D87" s="7"/>
      <c r="E87" s="8"/>
      <c r="F87" s="119"/>
      <c r="G87" s="10"/>
      <c r="I87" s="5" t="s">
        <v>190</v>
      </c>
      <c r="J87" s="11">
        <v>0.34722222222222227</v>
      </c>
      <c r="K87" s="7">
        <v>0.54166666666666663</v>
      </c>
      <c r="L87" s="7">
        <v>0.58333333333333337</v>
      </c>
      <c r="M87" s="8">
        <v>0.72916666666666663</v>
      </c>
      <c r="N87" s="119">
        <f t="shared" si="7"/>
        <v>8.1666666666666625</v>
      </c>
      <c r="O87" s="10">
        <f>+N87-8.5</f>
        <v>-0.33333333333333748</v>
      </c>
    </row>
    <row r="88" spans="1:15" x14ac:dyDescent="0.25">
      <c r="A88" s="5"/>
      <c r="B88" s="11"/>
      <c r="C88" s="7"/>
      <c r="D88" s="7"/>
      <c r="E88" s="8"/>
      <c r="F88" s="119"/>
      <c r="G88" s="10"/>
      <c r="I88" s="5"/>
      <c r="J88" s="11"/>
      <c r="K88" s="7"/>
      <c r="L88" s="7"/>
      <c r="M88" s="8"/>
      <c r="N88" s="119"/>
      <c r="O88" s="10"/>
    </row>
    <row r="89" spans="1:15" x14ac:dyDescent="0.25">
      <c r="A89" s="5"/>
      <c r="B89" s="11"/>
      <c r="C89" s="7"/>
      <c r="D89" s="7"/>
      <c r="E89" s="8"/>
      <c r="F89" s="119"/>
      <c r="G89" s="10"/>
      <c r="I89" s="5"/>
      <c r="J89" s="11"/>
      <c r="K89" s="7"/>
      <c r="L89" s="7"/>
      <c r="M89" s="8"/>
      <c r="N89" s="119"/>
      <c r="O89" s="10"/>
    </row>
    <row r="90" spans="1:15" x14ac:dyDescent="0.25">
      <c r="A90" s="5"/>
      <c r="B90" s="11"/>
      <c r="C90" s="7"/>
      <c r="D90" s="7"/>
      <c r="E90" s="8"/>
      <c r="F90" s="119"/>
      <c r="G90" s="10"/>
      <c r="I90" s="5"/>
      <c r="J90" s="11"/>
      <c r="K90" s="7"/>
      <c r="L90" s="7"/>
      <c r="M90" s="8"/>
      <c r="N90" s="119"/>
      <c r="O90" s="10"/>
    </row>
    <row r="91" spans="1:15" ht="16.5" thickBot="1" x14ac:dyDescent="0.3">
      <c r="F91" s="24" t="s">
        <v>9</v>
      </c>
      <c r="G91" s="25">
        <f>SUM(G85:G90)</f>
        <v>0</v>
      </c>
      <c r="N91" s="24" t="s">
        <v>9</v>
      </c>
      <c r="O91" s="25">
        <f>SUM(O85:O90)</f>
        <v>-0.81666666666667886</v>
      </c>
    </row>
    <row r="92" spans="1:15" ht="16.5" thickBot="1" x14ac:dyDescent="0.3">
      <c r="E92" s="157" t="s">
        <v>10</v>
      </c>
      <c r="F92" s="158"/>
      <c r="G92" s="28">
        <f>((1100/30)/8)*G91</f>
        <v>0</v>
      </c>
      <c r="M92" s="157" t="s">
        <v>10</v>
      </c>
      <c r="N92" s="158"/>
      <c r="O92" s="28">
        <f>((1400/30)/8)*O91</f>
        <v>-4.7638888888889594</v>
      </c>
    </row>
  </sheetData>
  <mergeCells count="44">
    <mergeCell ref="E12:F12"/>
    <mergeCell ref="B2:F2"/>
    <mergeCell ref="G2:G3"/>
    <mergeCell ref="J2:N2"/>
    <mergeCell ref="O2:O3"/>
    <mergeCell ref="M11:N11"/>
    <mergeCell ref="O27:O28"/>
    <mergeCell ref="B14:F14"/>
    <mergeCell ref="G14:G15"/>
    <mergeCell ref="J14:N14"/>
    <mergeCell ref="O14:O15"/>
    <mergeCell ref="E24:F24"/>
    <mergeCell ref="M25:N25"/>
    <mergeCell ref="B26:F26"/>
    <mergeCell ref="G26:G27"/>
    <mergeCell ref="J27:N27"/>
    <mergeCell ref="M62:N62"/>
    <mergeCell ref="J65:N65"/>
    <mergeCell ref="O50:O51"/>
    <mergeCell ref="E57:F57"/>
    <mergeCell ref="E35:F35"/>
    <mergeCell ref="B37:F37"/>
    <mergeCell ref="G37:G38"/>
    <mergeCell ref="M37:N37"/>
    <mergeCell ref="J39:N39"/>
    <mergeCell ref="E46:F46"/>
    <mergeCell ref="B48:F48"/>
    <mergeCell ref="G48:G49"/>
    <mergeCell ref="M48:N48"/>
    <mergeCell ref="J50:N50"/>
    <mergeCell ref="B60:F60"/>
    <mergeCell ref="G60:G61"/>
    <mergeCell ref="O65:O66"/>
    <mergeCell ref="E92:F92"/>
    <mergeCell ref="B72:F72"/>
    <mergeCell ref="G72:G73"/>
    <mergeCell ref="M74:N74"/>
    <mergeCell ref="E81:F81"/>
    <mergeCell ref="B83:F83"/>
    <mergeCell ref="G83:G84"/>
    <mergeCell ref="J83:N83"/>
    <mergeCell ref="O83:O84"/>
    <mergeCell ref="M92:N92"/>
    <mergeCell ref="E69:F6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54"/>
  <sheetViews>
    <sheetView topLeftCell="A37" zoomScale="110" zoomScaleNormal="110" workbookViewId="0">
      <selection activeCell="C56" sqref="C5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8</v>
      </c>
      <c r="B4" s="6">
        <v>0.34583333333333338</v>
      </c>
      <c r="C4" s="7">
        <v>0.54166666666666663</v>
      </c>
      <c r="D4" s="7">
        <v>0.58333333333333337</v>
      </c>
      <c r="E4" s="8">
        <v>0.72916666666666663</v>
      </c>
      <c r="F4" s="9">
        <f t="shared" ref="F4:F7" si="0">((E4-B4)-(D4-C4))*24</f>
        <v>8.1999999999999957</v>
      </c>
      <c r="G4" s="10">
        <f>F4-8.5</f>
        <v>-0.30000000000000426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36</v>
      </c>
      <c r="B5" s="6">
        <v>0.35625000000000001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7.9499999999999975</v>
      </c>
      <c r="G5" s="10">
        <f>F5-8.5</f>
        <v>-0.55000000000000249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43</v>
      </c>
      <c r="B6" s="6">
        <v>0.34236111111111112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8.2833333333333314</v>
      </c>
      <c r="G6" s="10">
        <f>F6-8.5</f>
        <v>-0.21666666666666856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44</v>
      </c>
      <c r="B7" s="6">
        <v>0.34166666666666662</v>
      </c>
      <c r="C7" s="7">
        <v>0.54166666666666663</v>
      </c>
      <c r="D7" s="7">
        <v>0.58333333333333337</v>
      </c>
      <c r="E7" s="8">
        <v>0.72916666666666663</v>
      </c>
      <c r="F7" s="9">
        <f t="shared" si="0"/>
        <v>8.2999999999999989</v>
      </c>
      <c r="G7" s="10">
        <f>F7-8.5</f>
        <v>-0.20000000000000107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11"/>
      <c r="C8" s="12"/>
      <c r="D8" s="12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22"/>
      <c r="B9" s="11"/>
      <c r="C9" s="12"/>
      <c r="D9" s="12"/>
      <c r="E9" s="8"/>
      <c r="F9" s="23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-1.2666666666666764</v>
      </c>
      <c r="M10" s="157" t="s">
        <v>10</v>
      </c>
      <c r="N10" s="158"/>
      <c r="O10" s="28">
        <f>((1300/30)/8)*O9</f>
        <v>0</v>
      </c>
    </row>
    <row r="11" spans="1:15" ht="16.5" thickBot="1" x14ac:dyDescent="0.3">
      <c r="E11" s="157" t="s">
        <v>10</v>
      </c>
      <c r="F11" s="158"/>
      <c r="G11" s="28">
        <f>((1600/30)/8)*G10</f>
        <v>-8.4444444444445104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59" t="s">
        <v>11</v>
      </c>
      <c r="C13" s="160"/>
      <c r="D13" s="160"/>
      <c r="E13" s="160"/>
      <c r="F13" s="161"/>
      <c r="G13" s="155" t="s">
        <v>1</v>
      </c>
      <c r="J13" s="165" t="s">
        <v>12</v>
      </c>
      <c r="K13" s="166"/>
      <c r="L13" s="166"/>
      <c r="M13" s="166"/>
      <c r="N13" s="167"/>
      <c r="O13" s="155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56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56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35</v>
      </c>
      <c r="J15" s="6">
        <v>0.34236111111111112</v>
      </c>
      <c r="K15" s="7">
        <v>0.54166666666666663</v>
      </c>
      <c r="L15" s="7">
        <v>0.58333333333333337</v>
      </c>
      <c r="M15" s="8">
        <v>0.72916666666666663</v>
      </c>
      <c r="N15" s="9">
        <f t="shared" ref="N15:N17" si="1">((M15-J15)-(L15-K15))*24</f>
        <v>8.2833333333333314</v>
      </c>
      <c r="O15" s="10">
        <f>N15-8.5</f>
        <v>-0.21666666666666856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43</v>
      </c>
      <c r="J16" s="6">
        <v>0.34652777777777777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8.18333333333333</v>
      </c>
      <c r="O16" s="10">
        <f>N16-8.5</f>
        <v>-0.31666666666666998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44</v>
      </c>
      <c r="J17" s="6">
        <v>0.34930555555555554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8.1166666666666636</v>
      </c>
      <c r="O17" s="10">
        <f>N17-8.5</f>
        <v>-0.38333333333333641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/>
      <c r="J18" s="11"/>
      <c r="K18" s="12"/>
      <c r="L18" s="12"/>
      <c r="M18" s="8"/>
      <c r="N18" s="9"/>
      <c r="O18" s="10"/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/>
      <c r="J19" s="11"/>
      <c r="K19" s="12"/>
      <c r="L19" s="12"/>
      <c r="M19" s="8"/>
      <c r="N19" s="9"/>
      <c r="O19" s="10"/>
    </row>
    <row r="20" spans="1:15" ht="16.5" thickBot="1" x14ac:dyDescent="0.3">
      <c r="F20" s="39" t="s">
        <v>9</v>
      </c>
      <c r="G20" s="40">
        <f>SUM(G15:G19)</f>
        <v>0</v>
      </c>
      <c r="I20" s="41"/>
      <c r="J20" s="11"/>
      <c r="K20" s="7"/>
      <c r="L20" s="7"/>
      <c r="M20" s="8"/>
      <c r="N20" s="14"/>
      <c r="O20" s="42"/>
    </row>
    <row r="21" spans="1:15" ht="16.5" thickBot="1" x14ac:dyDescent="0.3">
      <c r="E21" s="157" t="s">
        <v>10</v>
      </c>
      <c r="F21" s="158"/>
      <c r="G21" s="28">
        <f>((1500/30)/8)*G20</f>
        <v>0</v>
      </c>
      <c r="N21" s="24" t="s">
        <v>9</v>
      </c>
      <c r="O21" s="25">
        <f>SUM(O15:O20)</f>
        <v>-0.91666666666667496</v>
      </c>
    </row>
    <row r="22" spans="1:15" ht="16.5" thickBot="1" x14ac:dyDescent="0.3">
      <c r="F22" s="29"/>
      <c r="G22" s="30"/>
      <c r="M22" s="157" t="s">
        <v>10</v>
      </c>
      <c r="N22" s="158"/>
      <c r="O22" s="28">
        <f>((1500/30)/8)*O21</f>
        <v>-5.7291666666667185</v>
      </c>
    </row>
    <row r="23" spans="1:15" ht="27.75" customHeight="1" thickBot="1" x14ac:dyDescent="0.45">
      <c r="B23" s="162" t="s">
        <v>13</v>
      </c>
      <c r="C23" s="161"/>
      <c r="D23" s="161"/>
      <c r="E23" s="161"/>
      <c r="F23" s="163"/>
      <c r="G23" s="155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4"/>
      <c r="J24" s="165" t="s">
        <v>14</v>
      </c>
      <c r="K24" s="166"/>
      <c r="L24" s="166"/>
      <c r="M24" s="166"/>
      <c r="N24" s="167"/>
      <c r="O24" s="155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56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15</v>
      </c>
      <c r="J26" s="33">
        <v>0.34375</v>
      </c>
      <c r="K26" s="7"/>
      <c r="L26" s="7"/>
      <c r="M26" s="8">
        <v>0.5625</v>
      </c>
      <c r="N26" s="44">
        <f t="shared" ref="N26:N28" si="2">((M26-J26)-(L26-K26))*24</f>
        <v>5.25</v>
      </c>
      <c r="O26" s="10">
        <f>N26-5.5</f>
        <v>-0.25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36</v>
      </c>
      <c r="J27" s="6">
        <v>0.34097222222222223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8.3166666666666629</v>
      </c>
      <c r="O27" s="10">
        <f>N27-8.5</f>
        <v>-0.18333333333333712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44</v>
      </c>
      <c r="J28" s="6">
        <v>0.34375</v>
      </c>
      <c r="K28" s="7">
        <v>0.54166666666666663</v>
      </c>
      <c r="L28" s="7">
        <v>0.58333333333333337</v>
      </c>
      <c r="M28" s="8">
        <v>0.72916666666666663</v>
      </c>
      <c r="N28" s="9">
        <f t="shared" si="2"/>
        <v>8.2499999999999964</v>
      </c>
      <c r="O28" s="10">
        <f>N28-8.5</f>
        <v>-0.25000000000000355</v>
      </c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11"/>
      <c r="K29" s="12"/>
      <c r="L29" s="12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16"/>
      <c r="J30" s="17"/>
      <c r="K30" s="18"/>
      <c r="L30" s="18"/>
      <c r="M30" s="19"/>
      <c r="N30" s="46"/>
      <c r="O30" s="21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-0.68333333333334068</v>
      </c>
    </row>
    <row r="32" spans="1:15" ht="16.5" thickBot="1" x14ac:dyDescent="0.3">
      <c r="E32" s="157" t="s">
        <v>10</v>
      </c>
      <c r="F32" s="158"/>
      <c r="G32" s="28">
        <f>((1600/30)/8)*G31</f>
        <v>0</v>
      </c>
      <c r="M32" s="157" t="s">
        <v>10</v>
      </c>
      <c r="N32" s="158"/>
      <c r="O32" s="28">
        <f>((1500/30)/8)*O31</f>
        <v>-4.2708333333333792</v>
      </c>
    </row>
    <row r="33" spans="1:15" ht="15.75" thickBot="1" x14ac:dyDescent="0.3"/>
    <row r="34" spans="1:15" ht="27" thickBot="1" x14ac:dyDescent="0.45">
      <c r="B34" s="159" t="s">
        <v>16</v>
      </c>
      <c r="C34" s="160"/>
      <c r="D34" s="160"/>
      <c r="E34" s="160"/>
      <c r="F34" s="161"/>
      <c r="G34" s="155" t="s">
        <v>1</v>
      </c>
      <c r="J34" s="162" t="s">
        <v>17</v>
      </c>
      <c r="K34" s="161"/>
      <c r="L34" s="161"/>
      <c r="M34" s="161"/>
      <c r="N34" s="163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56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 t="s">
        <v>33</v>
      </c>
      <c r="B36" s="137" t="s">
        <v>38</v>
      </c>
      <c r="C36" s="138"/>
      <c r="D36" s="138"/>
      <c r="E36" s="138"/>
      <c r="F36" s="153"/>
      <c r="G36" s="10">
        <v>-8.5</v>
      </c>
      <c r="I36" s="5"/>
      <c r="J36" s="11"/>
      <c r="K36" s="12"/>
      <c r="L36" s="12"/>
      <c r="M36" s="8"/>
      <c r="N36" s="9"/>
      <c r="O36" s="10"/>
    </row>
    <row r="37" spans="1:15" x14ac:dyDescent="0.25">
      <c r="A37" s="5"/>
      <c r="B37" s="11"/>
      <c r="C37" s="12"/>
      <c r="D37" s="12"/>
      <c r="E37" s="8"/>
      <c r="F37" s="9"/>
      <c r="G37" s="10"/>
      <c r="I37" s="5"/>
      <c r="J37" s="11"/>
      <c r="K37" s="12"/>
      <c r="L37" s="12"/>
      <c r="M37" s="8"/>
      <c r="N37" s="9"/>
      <c r="O37" s="10"/>
    </row>
    <row r="38" spans="1:15" x14ac:dyDescent="0.25">
      <c r="A38" s="13"/>
      <c r="B38" s="11"/>
      <c r="C38" s="12"/>
      <c r="D38" s="12"/>
      <c r="E38" s="8"/>
      <c r="F38" s="44"/>
      <c r="G38" s="15"/>
      <c r="I38" s="13"/>
      <c r="J38" s="11"/>
      <c r="K38" s="12"/>
      <c r="L38" s="12"/>
      <c r="M38" s="8"/>
      <c r="N38" s="44"/>
      <c r="O38" s="15"/>
    </row>
    <row r="39" spans="1:15" x14ac:dyDescent="0.25">
      <c r="A39" s="13"/>
      <c r="B39" s="11"/>
      <c r="C39" s="7"/>
      <c r="D39" s="7"/>
      <c r="E39" s="8"/>
      <c r="F39" s="14"/>
      <c r="G39" s="15"/>
      <c r="I39" s="13"/>
      <c r="J39" s="11"/>
      <c r="K39" s="7"/>
      <c r="L39" s="7"/>
      <c r="M39" s="8"/>
      <c r="N39" s="14"/>
      <c r="O39" s="15"/>
    </row>
    <row r="40" spans="1:15" x14ac:dyDescent="0.25">
      <c r="A40" s="13"/>
      <c r="B40" s="11"/>
      <c r="C40" s="7"/>
      <c r="D40" s="7"/>
      <c r="E40" s="8"/>
      <c r="F40" s="14"/>
      <c r="G40" s="15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16"/>
      <c r="B41" s="11"/>
      <c r="C41" s="7"/>
      <c r="D41" s="7"/>
      <c r="E41" s="8"/>
      <c r="F41" s="44"/>
      <c r="G41" s="15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-8.5</v>
      </c>
      <c r="N42" s="24" t="s">
        <v>9</v>
      </c>
      <c r="O42" s="25">
        <f>SUM(O36:O41)</f>
        <v>0</v>
      </c>
    </row>
    <row r="43" spans="1:15" ht="16.5" thickBot="1" x14ac:dyDescent="0.3">
      <c r="E43" s="157" t="s">
        <v>10</v>
      </c>
      <c r="F43" s="158"/>
      <c r="G43" s="28">
        <f>((1400/30)/8)*G42</f>
        <v>-49.583333333333329</v>
      </c>
      <c r="M43" s="157" t="s">
        <v>10</v>
      </c>
      <c r="N43" s="158"/>
      <c r="O43" s="28">
        <f>((1500/30)/8)*O42</f>
        <v>0</v>
      </c>
    </row>
    <row r="44" spans="1:15" ht="16.5" thickBot="1" x14ac:dyDescent="0.3">
      <c r="N44" s="29"/>
      <c r="O44" s="30"/>
    </row>
    <row r="45" spans="1:15" ht="27" thickBot="1" x14ac:dyDescent="0.45">
      <c r="B45" s="159" t="s">
        <v>18</v>
      </c>
      <c r="C45" s="160"/>
      <c r="D45" s="160"/>
      <c r="E45" s="160"/>
      <c r="F45" s="161"/>
      <c r="G45" s="155" t="s">
        <v>1</v>
      </c>
      <c r="J45" s="159" t="s">
        <v>19</v>
      </c>
      <c r="K45" s="160"/>
      <c r="L45" s="160"/>
      <c r="M45" s="160"/>
      <c r="N45" s="161"/>
      <c r="O45" s="155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56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56"/>
    </row>
    <row r="47" spans="1:15" x14ac:dyDescent="0.25">
      <c r="A47" s="5" t="s">
        <v>34</v>
      </c>
      <c r="B47" s="6">
        <v>0.3430555555555555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3">((E47-B47)-(D47-C47))*24</f>
        <v>8.2666666666666657</v>
      </c>
      <c r="G47" s="10">
        <f>F47-8.5</f>
        <v>-0.23333333333333428</v>
      </c>
      <c r="I47" s="5" t="s">
        <v>35</v>
      </c>
      <c r="J47" s="6">
        <v>0.34097222222222223</v>
      </c>
      <c r="K47" s="7">
        <v>0.54166666666666663</v>
      </c>
      <c r="L47" s="7">
        <v>0.58333333333333337</v>
      </c>
      <c r="M47" s="8">
        <v>0.72916666666666663</v>
      </c>
      <c r="N47" s="9">
        <f t="shared" ref="N47:N51" si="4">((M47-J47)-(L47-K47))*24</f>
        <v>8.3166666666666629</v>
      </c>
      <c r="O47" s="10">
        <f>N47-8.5</f>
        <v>-0.18333333333333712</v>
      </c>
    </row>
    <row r="48" spans="1:15" x14ac:dyDescent="0.25">
      <c r="A48" s="5" t="s">
        <v>43</v>
      </c>
      <c r="B48" s="6">
        <v>0.34166666666666662</v>
      </c>
      <c r="C48" s="7">
        <v>0.54166666666666663</v>
      </c>
      <c r="D48" s="7">
        <v>0.58333333333333337</v>
      </c>
      <c r="E48" s="8">
        <v>0.72916666666666663</v>
      </c>
      <c r="F48" s="9">
        <f t="shared" si="3"/>
        <v>8.2999999999999989</v>
      </c>
      <c r="G48" s="10">
        <f>F48-8.5</f>
        <v>-0.20000000000000107</v>
      </c>
      <c r="I48" s="5" t="s">
        <v>37</v>
      </c>
      <c r="J48" s="33">
        <v>0.34166666666666662</v>
      </c>
      <c r="K48" s="7"/>
      <c r="L48" s="7"/>
      <c r="M48" s="8">
        <v>0.5625</v>
      </c>
      <c r="N48" s="44">
        <f t="shared" si="4"/>
        <v>5.3000000000000007</v>
      </c>
      <c r="O48" s="10">
        <f>N48-5.5</f>
        <v>-0.19999999999999929</v>
      </c>
    </row>
    <row r="49" spans="1:15" x14ac:dyDescent="0.25">
      <c r="A49" s="5"/>
      <c r="B49" s="11"/>
      <c r="C49" s="12"/>
      <c r="D49" s="12"/>
      <c r="E49" s="8"/>
      <c r="F49" s="9"/>
      <c r="G49" s="10"/>
      <c r="I49" s="5" t="s">
        <v>42</v>
      </c>
      <c r="J49" s="6">
        <v>0.34166666666666662</v>
      </c>
      <c r="K49" s="7">
        <v>0.54166666666666663</v>
      </c>
      <c r="L49" s="7">
        <v>0.58333333333333337</v>
      </c>
      <c r="M49" s="8">
        <v>0.72916666666666663</v>
      </c>
      <c r="N49" s="9">
        <f t="shared" si="4"/>
        <v>8.2999999999999989</v>
      </c>
      <c r="O49" s="10">
        <f>N49-8.5</f>
        <v>-0.20000000000000107</v>
      </c>
    </row>
    <row r="50" spans="1:15" x14ac:dyDescent="0.25">
      <c r="A50" s="5"/>
      <c r="B50" s="11"/>
      <c r="C50" s="12"/>
      <c r="D50" s="12"/>
      <c r="E50" s="8"/>
      <c r="F50" s="9"/>
      <c r="G50" s="10"/>
      <c r="I50" s="5" t="s">
        <v>43</v>
      </c>
      <c r="J50" s="6">
        <v>0.34166666666666662</v>
      </c>
      <c r="K50" s="7">
        <v>0.54166666666666663</v>
      </c>
      <c r="L50" s="7">
        <v>0.58333333333333337</v>
      </c>
      <c r="M50" s="8">
        <v>0.72916666666666663</v>
      </c>
      <c r="N50" s="9">
        <f t="shared" si="4"/>
        <v>8.2999999999999989</v>
      </c>
      <c r="O50" s="10">
        <f>N50-8.5</f>
        <v>-0.20000000000000107</v>
      </c>
    </row>
    <row r="51" spans="1:15" x14ac:dyDescent="0.25">
      <c r="A51" s="13"/>
      <c r="B51" s="11"/>
      <c r="C51" s="7"/>
      <c r="D51" s="7"/>
      <c r="E51" s="8"/>
      <c r="F51" s="14"/>
      <c r="G51" s="15"/>
      <c r="I51" s="5" t="s">
        <v>44</v>
      </c>
      <c r="J51" s="6">
        <v>0.34097222222222223</v>
      </c>
      <c r="K51" s="7">
        <v>0.54166666666666663</v>
      </c>
      <c r="L51" s="7">
        <v>0.58333333333333337</v>
      </c>
      <c r="M51" s="8">
        <v>0.72916666666666663</v>
      </c>
      <c r="N51" s="9">
        <f t="shared" si="4"/>
        <v>8.3166666666666629</v>
      </c>
      <c r="O51" s="10">
        <f>N51-8.5</f>
        <v>-0.18333333333333712</v>
      </c>
    </row>
    <row r="52" spans="1:15" ht="15.75" thickBot="1" x14ac:dyDescent="0.3">
      <c r="A52" s="13"/>
      <c r="B52" s="11"/>
      <c r="C52" s="7"/>
      <c r="D52" s="7"/>
      <c r="E52" s="8"/>
      <c r="F52" s="44"/>
      <c r="G52" s="15"/>
      <c r="I52" s="32"/>
      <c r="J52" s="36"/>
      <c r="K52" s="18"/>
      <c r="L52" s="18"/>
      <c r="M52" s="19"/>
      <c r="N52" s="46"/>
      <c r="O52" s="10"/>
    </row>
    <row r="53" spans="1:15" ht="16.5" thickBot="1" x14ac:dyDescent="0.3">
      <c r="F53" s="24" t="s">
        <v>9</v>
      </c>
      <c r="G53" s="25">
        <f>SUM(G47:G52)</f>
        <v>-0.43333333333333535</v>
      </c>
      <c r="N53" s="24" t="s">
        <v>9</v>
      </c>
      <c r="O53" s="25">
        <f>SUM(O47:O52)</f>
        <v>-0.96666666666667567</v>
      </c>
    </row>
    <row r="54" spans="1:15" ht="16.5" thickBot="1" x14ac:dyDescent="0.3">
      <c r="E54" s="157" t="s">
        <v>10</v>
      </c>
      <c r="F54" s="158"/>
      <c r="G54" s="28">
        <f>((1600/30)/8)*G53</f>
        <v>-2.8888888888889026</v>
      </c>
      <c r="M54" s="157" t="s">
        <v>10</v>
      </c>
      <c r="N54" s="158"/>
      <c r="O54" s="28">
        <f>((2000/30)/8)*O53</f>
        <v>-8.0555555555556317</v>
      </c>
    </row>
  </sheetData>
  <mergeCells count="30"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  <mergeCell ref="B23:F23"/>
    <mergeCell ref="G23:G24"/>
    <mergeCell ref="J24:N24"/>
    <mergeCell ref="O24:O25"/>
    <mergeCell ref="E32:F32"/>
    <mergeCell ref="M32:N32"/>
    <mergeCell ref="O45:O46"/>
    <mergeCell ref="E54:F54"/>
    <mergeCell ref="M54:N54"/>
    <mergeCell ref="B34:F34"/>
    <mergeCell ref="G34:G35"/>
    <mergeCell ref="J34:N34"/>
    <mergeCell ref="E43:F43"/>
    <mergeCell ref="M43:N43"/>
    <mergeCell ref="B45:F45"/>
    <mergeCell ref="G45:G46"/>
    <mergeCell ref="J45:N45"/>
    <mergeCell ref="B36:F3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66"/>
  <sheetViews>
    <sheetView topLeftCell="B46" zoomScale="110" zoomScaleNormal="110" workbookViewId="0">
      <selection activeCell="J55" sqref="J55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45</v>
      </c>
      <c r="B4" s="33">
        <v>0.34583333333333338</v>
      </c>
      <c r="C4" s="7"/>
      <c r="D4" s="7"/>
      <c r="E4" s="8">
        <v>0.5625</v>
      </c>
      <c r="F4" s="44">
        <f t="shared" ref="F4:F7" si="0">((E4-B4)-(D4-C4))*24</f>
        <v>5.1999999999999993</v>
      </c>
      <c r="G4" s="10">
        <f>F4-5.5</f>
        <v>-0.30000000000000071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46</v>
      </c>
      <c r="B5" s="6">
        <v>0.3756944444444445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7.483333333333329</v>
      </c>
      <c r="G5" s="10">
        <f>F5-8.5</f>
        <v>-1.016666666666671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48</v>
      </c>
      <c r="B6" s="6">
        <v>0.34166666666666662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8.2999999999999989</v>
      </c>
      <c r="G6" s="10">
        <f>F6-8.5</f>
        <v>-0.20000000000000107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33"/>
      <c r="C7" s="7"/>
      <c r="D7" s="7"/>
      <c r="E7" s="8"/>
      <c r="F7" s="44">
        <f t="shared" si="0"/>
        <v>0</v>
      </c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-1.5166666666666728</v>
      </c>
      <c r="M10" s="157" t="s">
        <v>10</v>
      </c>
      <c r="N10" s="158"/>
      <c r="O10" s="28">
        <f>((1300/30)/8)*O9</f>
        <v>0</v>
      </c>
    </row>
    <row r="11" spans="1:15" ht="16.5" thickBot="1" x14ac:dyDescent="0.3">
      <c r="E11" s="157" t="s">
        <v>10</v>
      </c>
      <c r="F11" s="158"/>
      <c r="G11" s="28">
        <f>((1600/30)/8)*G10</f>
        <v>-10.111111111111153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59" t="s">
        <v>11</v>
      </c>
      <c r="C13" s="160"/>
      <c r="D13" s="160"/>
      <c r="E13" s="160"/>
      <c r="F13" s="161"/>
      <c r="G13" s="155" t="s">
        <v>1</v>
      </c>
      <c r="J13" s="165" t="s">
        <v>12</v>
      </c>
      <c r="K13" s="166"/>
      <c r="L13" s="166"/>
      <c r="M13" s="166"/>
      <c r="N13" s="167"/>
      <c r="O13" s="155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56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56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45</v>
      </c>
      <c r="J15" s="33">
        <v>0.34166666666666662</v>
      </c>
      <c r="K15" s="7"/>
      <c r="L15" s="7"/>
      <c r="M15" s="8">
        <v>0.5625</v>
      </c>
      <c r="N15" s="44">
        <f t="shared" ref="N15:N19" si="1">((M15-J15)-(L15-K15))*24</f>
        <v>5.3000000000000007</v>
      </c>
      <c r="O15" s="10">
        <f>N15-5.5</f>
        <v>-0.19999999999999929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47</v>
      </c>
      <c r="J16" s="6">
        <v>0.34513888888888888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8.216666666666665</v>
      </c>
      <c r="O16" s="10">
        <f>N16-8.5</f>
        <v>-0.28333333333333499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49</v>
      </c>
      <c r="J17" s="6">
        <v>0.34513888888888888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8.216666666666665</v>
      </c>
      <c r="O17" s="10">
        <f>N17-8.5</f>
        <v>-0.28333333333333499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 t="s">
        <v>55</v>
      </c>
      <c r="J18" s="6">
        <v>0.34166666666666662</v>
      </c>
      <c r="K18" s="7">
        <v>0.54166666666666663</v>
      </c>
      <c r="L18" s="7">
        <v>0.58333333333333337</v>
      </c>
      <c r="M18" s="8">
        <v>0.72916666666666663</v>
      </c>
      <c r="N18" s="9">
        <f t="shared" si="1"/>
        <v>8.2999999999999989</v>
      </c>
      <c r="O18" s="10">
        <f>N18-8.5</f>
        <v>-0.20000000000000107</v>
      </c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 t="s">
        <v>56</v>
      </c>
      <c r="J19" s="6">
        <v>0.34791666666666665</v>
      </c>
      <c r="K19" s="7">
        <v>0.54166666666666663</v>
      </c>
      <c r="L19" s="7">
        <v>0.58333333333333337</v>
      </c>
      <c r="M19" s="8">
        <v>0.72916666666666663</v>
      </c>
      <c r="N19" s="9">
        <f t="shared" si="1"/>
        <v>8.1499999999999986</v>
      </c>
      <c r="O19" s="10">
        <f>N19-8.5</f>
        <v>-0.35000000000000142</v>
      </c>
    </row>
    <row r="20" spans="1:15" ht="16.5" thickBot="1" x14ac:dyDescent="0.3">
      <c r="F20" s="39" t="s">
        <v>9</v>
      </c>
      <c r="G20" s="40">
        <f>SUM(G15:G19)</f>
        <v>0</v>
      </c>
      <c r="I20" s="5" t="s">
        <v>58</v>
      </c>
      <c r="J20" s="6"/>
      <c r="K20" s="7"/>
      <c r="L20" s="7"/>
      <c r="M20" s="8"/>
      <c r="N20" s="9"/>
      <c r="O20" s="10"/>
    </row>
    <row r="21" spans="1:15" ht="16.5" thickBot="1" x14ac:dyDescent="0.3">
      <c r="E21" s="157" t="s">
        <v>10</v>
      </c>
      <c r="F21" s="158"/>
      <c r="G21" s="28">
        <f>((1500/30)/8)*G20</f>
        <v>0</v>
      </c>
      <c r="N21" s="24" t="s">
        <v>9</v>
      </c>
      <c r="O21" s="25">
        <f>SUM(O15:O20)</f>
        <v>-1.3166666666666718</v>
      </c>
    </row>
    <row r="22" spans="1:15" ht="16.5" thickBot="1" x14ac:dyDescent="0.3">
      <c r="F22" s="29"/>
      <c r="G22" s="30"/>
      <c r="M22" s="157" t="s">
        <v>10</v>
      </c>
      <c r="N22" s="158"/>
      <c r="O22" s="28">
        <f>((1500/30)/8)*O21</f>
        <v>-8.229166666666698</v>
      </c>
    </row>
    <row r="23" spans="1:15" ht="27.75" customHeight="1" thickBot="1" x14ac:dyDescent="0.45">
      <c r="B23" s="162" t="s">
        <v>13</v>
      </c>
      <c r="C23" s="161"/>
      <c r="D23" s="161"/>
      <c r="E23" s="161"/>
      <c r="F23" s="163"/>
      <c r="G23" s="155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4"/>
      <c r="J24" s="165" t="s">
        <v>14</v>
      </c>
      <c r="K24" s="166"/>
      <c r="L24" s="166"/>
      <c r="M24" s="166"/>
      <c r="N24" s="167"/>
      <c r="O24" s="155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56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45</v>
      </c>
      <c r="J26" s="33">
        <v>0.3611111111111111</v>
      </c>
      <c r="K26" s="7"/>
      <c r="L26" s="7"/>
      <c r="M26" s="8">
        <v>0.5625</v>
      </c>
      <c r="N26" s="73">
        <f t="shared" ref="N26:N27" si="2">((M26-J26)-(L26-K26))*24</f>
        <v>4.8333333333333339</v>
      </c>
      <c r="O26" s="10">
        <f>N26-5.5</f>
        <v>-0.66666666666666607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55</v>
      </c>
      <c r="J27" s="6">
        <v>0.34166666666666662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8.2999999999999989</v>
      </c>
      <c r="O27" s="10">
        <f>N27-8.5</f>
        <v>-0.20000000000000107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58</v>
      </c>
      <c r="J28" s="6"/>
      <c r="K28" s="7"/>
      <c r="L28" s="7"/>
      <c r="M28" s="8"/>
      <c r="N28" s="9"/>
      <c r="O28" s="10"/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6"/>
      <c r="K29" s="7"/>
      <c r="L29" s="7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5"/>
      <c r="J30" s="6"/>
      <c r="K30" s="7"/>
      <c r="L30" s="7"/>
      <c r="M30" s="8"/>
      <c r="N30" s="9"/>
      <c r="O30" s="10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-0.86666666666666714</v>
      </c>
    </row>
    <row r="32" spans="1:15" ht="16.5" thickBot="1" x14ac:dyDescent="0.3">
      <c r="E32" s="157" t="s">
        <v>10</v>
      </c>
      <c r="F32" s="158"/>
      <c r="G32" s="28">
        <f>((1600/30)/8)*G31</f>
        <v>0</v>
      </c>
      <c r="M32" s="157" t="s">
        <v>10</v>
      </c>
      <c r="N32" s="158"/>
      <c r="O32" s="28">
        <f>((1500/30)/8)*O31</f>
        <v>-5.4166666666666696</v>
      </c>
    </row>
    <row r="33" spans="1:15" ht="15.75" thickBot="1" x14ac:dyDescent="0.3"/>
    <row r="34" spans="1:15" ht="27" thickBot="1" x14ac:dyDescent="0.45">
      <c r="B34" s="159" t="s">
        <v>16</v>
      </c>
      <c r="C34" s="160"/>
      <c r="D34" s="160"/>
      <c r="E34" s="160"/>
      <c r="F34" s="161"/>
      <c r="G34" s="155" t="s">
        <v>1</v>
      </c>
      <c r="J34" s="162" t="s">
        <v>17</v>
      </c>
      <c r="K34" s="161"/>
      <c r="L34" s="161"/>
      <c r="M34" s="161"/>
      <c r="N34" s="163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56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/>
      <c r="B36" s="6"/>
      <c r="C36" s="7"/>
      <c r="D36" s="7"/>
      <c r="E36" s="8"/>
      <c r="F36" s="9"/>
      <c r="G36" s="10"/>
      <c r="I36" s="5" t="s">
        <v>49</v>
      </c>
      <c r="J36" s="6">
        <v>0.34583333333333338</v>
      </c>
      <c r="K36" s="7">
        <v>0.54166666666666663</v>
      </c>
      <c r="L36" s="7">
        <v>0.58333333333333337</v>
      </c>
      <c r="M36" s="8">
        <v>0.72916666666666663</v>
      </c>
      <c r="N36" s="9">
        <f t="shared" ref="N36:N37" si="3">((M36-J36)-(L36-K36))*24</f>
        <v>8.1999999999999957</v>
      </c>
      <c r="O36" s="10">
        <f>N36-8.5</f>
        <v>-0.30000000000000426</v>
      </c>
    </row>
    <row r="37" spans="1:15" x14ac:dyDescent="0.25">
      <c r="A37" s="5"/>
      <c r="B37" s="6"/>
      <c r="C37" s="7"/>
      <c r="D37" s="7"/>
      <c r="E37" s="8"/>
      <c r="F37" s="9"/>
      <c r="G37" s="10"/>
      <c r="I37" s="5" t="s">
        <v>50</v>
      </c>
      <c r="J37" s="6">
        <v>0.35000000000000003</v>
      </c>
      <c r="K37" s="7">
        <v>0.54166666666666663</v>
      </c>
      <c r="L37" s="7">
        <v>0.58333333333333337</v>
      </c>
      <c r="M37" s="8">
        <v>0.72916666666666663</v>
      </c>
      <c r="N37" s="9">
        <f t="shared" si="3"/>
        <v>8.0999999999999961</v>
      </c>
      <c r="O37" s="10">
        <f>N37-8.5</f>
        <v>-0.40000000000000391</v>
      </c>
    </row>
    <row r="38" spans="1:15" x14ac:dyDescent="0.25">
      <c r="A38" s="5"/>
      <c r="B38" s="6"/>
      <c r="C38" s="7"/>
      <c r="D38" s="7"/>
      <c r="E38" s="8"/>
      <c r="F38" s="9"/>
      <c r="G38" s="10"/>
      <c r="I38" s="13"/>
      <c r="J38" s="11"/>
      <c r="K38" s="12"/>
      <c r="L38" s="12"/>
      <c r="M38" s="8"/>
      <c r="N38" s="44"/>
      <c r="O38" s="15"/>
    </row>
    <row r="39" spans="1:15" x14ac:dyDescent="0.25">
      <c r="A39" s="5"/>
      <c r="B39" s="6"/>
      <c r="C39" s="7"/>
      <c r="D39" s="7"/>
      <c r="E39" s="8"/>
      <c r="F39" s="9"/>
      <c r="G39" s="10"/>
      <c r="I39" s="13"/>
      <c r="J39" s="11"/>
      <c r="K39" s="7"/>
      <c r="L39" s="7"/>
      <c r="M39" s="8"/>
      <c r="N39" s="14"/>
      <c r="O39" s="15"/>
    </row>
    <row r="40" spans="1:15" x14ac:dyDescent="0.25">
      <c r="A40" s="5"/>
      <c r="B40" s="6"/>
      <c r="C40" s="7"/>
      <c r="D40" s="7"/>
      <c r="E40" s="8"/>
      <c r="F40" s="9"/>
      <c r="G40" s="10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5"/>
      <c r="B41" s="6"/>
      <c r="C41" s="7"/>
      <c r="D41" s="7"/>
      <c r="E41" s="8"/>
      <c r="F41" s="9"/>
      <c r="G41" s="10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0</v>
      </c>
      <c r="N42" s="24" t="s">
        <v>9</v>
      </c>
      <c r="O42" s="25">
        <f>SUM(O36:O41)</f>
        <v>-0.70000000000000817</v>
      </c>
    </row>
    <row r="43" spans="1:15" ht="16.5" thickBot="1" x14ac:dyDescent="0.3">
      <c r="E43" s="157" t="s">
        <v>10</v>
      </c>
      <c r="F43" s="158"/>
      <c r="G43" s="28">
        <f>((1400/30)/8)*G42</f>
        <v>0</v>
      </c>
      <c r="M43" s="157" t="s">
        <v>10</v>
      </c>
      <c r="N43" s="158"/>
      <c r="O43" s="28">
        <f>((1500/30)/8)*O42</f>
        <v>-4.3750000000000515</v>
      </c>
    </row>
    <row r="44" spans="1:15" ht="16.5" thickBot="1" x14ac:dyDescent="0.3">
      <c r="N44" s="29"/>
      <c r="O44" s="30"/>
    </row>
    <row r="45" spans="1:15" ht="27" thickBot="1" x14ac:dyDescent="0.45">
      <c r="B45" s="159" t="s">
        <v>18</v>
      </c>
      <c r="C45" s="160"/>
      <c r="D45" s="160"/>
      <c r="E45" s="160"/>
      <c r="F45" s="161"/>
      <c r="G45" s="155" t="s">
        <v>1</v>
      </c>
      <c r="J45" s="159" t="s">
        <v>19</v>
      </c>
      <c r="K45" s="160"/>
      <c r="L45" s="160"/>
      <c r="M45" s="160"/>
      <c r="N45" s="161"/>
      <c r="O45" s="155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56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56"/>
    </row>
    <row r="47" spans="1:15" x14ac:dyDescent="0.25">
      <c r="A47" s="5" t="s">
        <v>48</v>
      </c>
      <c r="B47" s="6">
        <v>0.38125000000000003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4">((E47-B47)-(D47-C47))*24</f>
        <v>7.3499999999999961</v>
      </c>
      <c r="G47" s="10">
        <f>F47-8.5</f>
        <v>-1.1500000000000039</v>
      </c>
      <c r="I47" s="5"/>
      <c r="J47" s="6"/>
      <c r="K47" s="7"/>
      <c r="L47" s="7"/>
      <c r="M47" s="8"/>
      <c r="N47" s="9"/>
      <c r="O47" s="10"/>
    </row>
    <row r="48" spans="1:15" x14ac:dyDescent="0.25">
      <c r="A48" s="5" t="s">
        <v>49</v>
      </c>
      <c r="B48" s="6">
        <v>0.34722222222222227</v>
      </c>
      <c r="C48" s="7">
        <v>0.54166666666666663</v>
      </c>
      <c r="D48" s="7">
        <v>0.58333333333333337</v>
      </c>
      <c r="E48" s="8">
        <v>0.72916666666666663</v>
      </c>
      <c r="F48" s="9">
        <f t="shared" si="4"/>
        <v>8.1666666666666625</v>
      </c>
      <c r="G48" s="10">
        <f>F48-8.5</f>
        <v>-0.33333333333333748</v>
      </c>
      <c r="I48" s="5"/>
      <c r="J48" s="6"/>
      <c r="K48" s="7"/>
      <c r="L48" s="7"/>
      <c r="M48" s="8"/>
      <c r="N48" s="9"/>
      <c r="O48" s="10"/>
    </row>
    <row r="49" spans="1:15" x14ac:dyDescent="0.25">
      <c r="A49" s="5"/>
      <c r="B49" s="6"/>
      <c r="C49" s="7"/>
      <c r="D49" s="7"/>
      <c r="E49" s="8"/>
      <c r="F49" s="9"/>
      <c r="G49" s="10"/>
      <c r="I49" s="5"/>
      <c r="J49" s="6"/>
      <c r="K49" s="7"/>
      <c r="L49" s="7"/>
      <c r="M49" s="8"/>
      <c r="N49" s="9"/>
      <c r="O49" s="10"/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ht="16.5" thickBot="1" x14ac:dyDescent="0.3">
      <c r="F53" s="24" t="s">
        <v>9</v>
      </c>
      <c r="G53" s="25">
        <f>SUM(G47:G52)</f>
        <v>-1.4833333333333414</v>
      </c>
      <c r="N53" s="24" t="s">
        <v>9</v>
      </c>
      <c r="O53" s="25">
        <f>SUM(O47:O52)</f>
        <v>0</v>
      </c>
    </row>
    <row r="54" spans="1:15" ht="16.5" thickBot="1" x14ac:dyDescent="0.3">
      <c r="E54" s="157" t="s">
        <v>10</v>
      </c>
      <c r="F54" s="158"/>
      <c r="G54" s="28">
        <f>((1600/30)/8)*G53</f>
        <v>-9.8888888888889426</v>
      </c>
      <c r="M54" s="157" t="s">
        <v>10</v>
      </c>
      <c r="N54" s="158"/>
      <c r="O54" s="28">
        <f>((2000/30)/8)*O53</f>
        <v>0</v>
      </c>
    </row>
    <row r="56" spans="1:15" ht="15.75" thickBot="1" x14ac:dyDescent="0.3"/>
    <row r="57" spans="1:15" ht="27" thickBot="1" x14ac:dyDescent="0.45">
      <c r="B57" s="159" t="s">
        <v>29</v>
      </c>
      <c r="C57" s="160"/>
      <c r="D57" s="160"/>
      <c r="E57" s="160"/>
      <c r="F57" s="161"/>
      <c r="G57" s="155" t="s">
        <v>1</v>
      </c>
      <c r="J57" s="159" t="s">
        <v>23</v>
      </c>
      <c r="K57" s="160"/>
      <c r="L57" s="160"/>
      <c r="M57" s="160"/>
      <c r="N57" s="161"/>
      <c r="O57" s="155" t="s">
        <v>1</v>
      </c>
    </row>
    <row r="58" spans="1:15" ht="30" x14ac:dyDescent="0.25">
      <c r="B58" s="2" t="s">
        <v>3</v>
      </c>
      <c r="C58" s="2" t="s">
        <v>4</v>
      </c>
      <c r="D58" s="2" t="s">
        <v>5</v>
      </c>
      <c r="E58" s="3" t="s">
        <v>6</v>
      </c>
      <c r="F58" s="4" t="s">
        <v>7</v>
      </c>
      <c r="G58" s="156"/>
      <c r="J58" s="2" t="s">
        <v>3</v>
      </c>
      <c r="K58" s="2" t="s">
        <v>4</v>
      </c>
      <c r="L58" s="2" t="s">
        <v>5</v>
      </c>
      <c r="M58" s="3" t="s">
        <v>6</v>
      </c>
      <c r="N58" s="4" t="s">
        <v>7</v>
      </c>
      <c r="O58" s="156"/>
    </row>
    <row r="59" spans="1:15" x14ac:dyDescent="0.25">
      <c r="A59" s="5" t="s">
        <v>48</v>
      </c>
      <c r="B59" s="6">
        <v>0.31736111111111115</v>
      </c>
      <c r="C59" s="7">
        <v>0.54166666666666663</v>
      </c>
      <c r="D59" s="7">
        <v>0.58333333333333337</v>
      </c>
      <c r="E59" s="8">
        <v>0.7104166666666667</v>
      </c>
      <c r="F59" s="9">
        <f t="shared" ref="F59" si="5">((E59-B59)-(D59-C59))*24</f>
        <v>8.4333333333333318</v>
      </c>
      <c r="G59" s="10">
        <f>F59-8.5</f>
        <v>-6.6666666666668206E-2</v>
      </c>
      <c r="I59" s="5" t="s">
        <v>48</v>
      </c>
      <c r="J59" s="137" t="s">
        <v>52</v>
      </c>
      <c r="K59" s="138"/>
      <c r="L59" s="138"/>
      <c r="M59" s="138"/>
      <c r="N59" s="153"/>
      <c r="O59" s="10">
        <f>N59-8.5</f>
        <v>-8.5</v>
      </c>
    </row>
    <row r="60" spans="1:15" x14ac:dyDescent="0.25">
      <c r="A60" s="5"/>
      <c r="B60" s="6"/>
      <c r="C60" s="7"/>
      <c r="D60" s="7"/>
      <c r="E60" s="8"/>
      <c r="F60" s="9"/>
      <c r="G60" s="10"/>
      <c r="I60" s="5"/>
      <c r="J60" s="6"/>
      <c r="K60" s="7"/>
      <c r="L60" s="7"/>
      <c r="M60" s="8"/>
      <c r="N60" s="9"/>
      <c r="O60" s="10"/>
    </row>
    <row r="61" spans="1:15" x14ac:dyDescent="0.25">
      <c r="A61" s="5"/>
      <c r="B61" s="6"/>
      <c r="C61" s="7"/>
      <c r="D61" s="7"/>
      <c r="E61" s="8"/>
      <c r="F61" s="9"/>
      <c r="G61" s="10"/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5:15" ht="16.5" thickBot="1" x14ac:dyDescent="0.3">
      <c r="F65" s="24" t="s">
        <v>9</v>
      </c>
      <c r="G65" s="25">
        <f>SUM(G59:G64)</f>
        <v>-6.6666666666668206E-2</v>
      </c>
      <c r="N65" s="24" t="s">
        <v>9</v>
      </c>
      <c r="O65" s="25">
        <f>SUM(O59:O64)</f>
        <v>-8.5</v>
      </c>
    </row>
    <row r="66" spans="5:15" ht="16.5" thickBot="1" x14ac:dyDescent="0.3">
      <c r="E66" s="157" t="s">
        <v>10</v>
      </c>
      <c r="F66" s="158"/>
      <c r="G66" s="28">
        <f>((1200/30)/8)*G65</f>
        <v>-0.33333333333334103</v>
      </c>
      <c r="M66" s="157" t="s">
        <v>10</v>
      </c>
      <c r="N66" s="158"/>
      <c r="O66" s="28">
        <f>((1500/30)/8)*O65</f>
        <v>-53.125</v>
      </c>
    </row>
  </sheetData>
  <mergeCells count="36">
    <mergeCell ref="B45:F45"/>
    <mergeCell ref="G45:G46"/>
    <mergeCell ref="J45:N45"/>
    <mergeCell ref="O45:O46"/>
    <mergeCell ref="E54:F54"/>
    <mergeCell ref="M54:N54"/>
    <mergeCell ref="B34:F34"/>
    <mergeCell ref="G34:G35"/>
    <mergeCell ref="J34:N34"/>
    <mergeCell ref="E43:F43"/>
    <mergeCell ref="M43:N43"/>
    <mergeCell ref="B23:F23"/>
    <mergeCell ref="G23:G24"/>
    <mergeCell ref="J24:N24"/>
    <mergeCell ref="O24:O25"/>
    <mergeCell ref="E32:F32"/>
    <mergeCell ref="M32:N32"/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  <mergeCell ref="B57:F57"/>
    <mergeCell ref="G57:G58"/>
    <mergeCell ref="E66:F66"/>
    <mergeCell ref="J57:N57"/>
    <mergeCell ref="O57:O58"/>
    <mergeCell ref="M66:N66"/>
    <mergeCell ref="J59:N59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W101"/>
  <sheetViews>
    <sheetView topLeftCell="A84" zoomScale="119" zoomScaleNormal="119" workbookViewId="0">
      <pane xSplit="1" topLeftCell="O1" activePane="topRight" state="frozen"/>
      <selection activeCell="A19" sqref="A19"/>
      <selection pane="topRight" activeCell="Q95" sqref="Q95:U9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3.7109375" customWidth="1"/>
    <col min="8" max="8" width="15.5703125" customWidth="1"/>
    <col min="9" max="9" width="15.42578125" customWidth="1"/>
    <col min="10" max="10" width="14" customWidth="1"/>
    <col min="11" max="11" width="13.42578125" customWidth="1"/>
    <col min="12" max="12" width="13.85546875" customWidth="1"/>
    <col min="13" max="13" width="15.5703125" customWidth="1"/>
    <col min="14" max="14" width="15.28515625" customWidth="1"/>
    <col min="15" max="15" width="13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3.85546875" customWidth="1"/>
    <col min="23" max="24" width="15.425781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1" spans="1:101" ht="15.75" thickBot="1" x14ac:dyDescent="0.3"/>
    <row r="2" spans="1:101" s="83" customFormat="1" ht="22.5" customHeight="1" thickTop="1" x14ac:dyDescent="0.4">
      <c r="A2" s="169" t="s">
        <v>20</v>
      </c>
      <c r="B2" s="171" t="s">
        <v>62</v>
      </c>
      <c r="C2" s="172"/>
      <c r="D2" s="172"/>
      <c r="E2" s="172"/>
      <c r="F2" s="173"/>
      <c r="G2" s="174" t="s">
        <v>63</v>
      </c>
      <c r="H2" s="175"/>
      <c r="I2" s="175"/>
      <c r="J2" s="175"/>
      <c r="K2" s="176"/>
      <c r="L2" s="177" t="s">
        <v>64</v>
      </c>
      <c r="M2" s="172"/>
      <c r="N2" s="172"/>
      <c r="O2" s="172"/>
      <c r="P2" s="178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83" customFormat="1" ht="29.25" customHeight="1" thickBot="1" x14ac:dyDescent="0.3">
      <c r="A3" s="170"/>
      <c r="B3" s="78" t="s">
        <v>3</v>
      </c>
      <c r="C3" s="78" t="s">
        <v>4</v>
      </c>
      <c r="D3" s="78" t="s">
        <v>5</v>
      </c>
      <c r="E3" s="78" t="s">
        <v>6</v>
      </c>
      <c r="F3" s="79" t="s">
        <v>7</v>
      </c>
      <c r="G3" s="84" t="s">
        <v>65</v>
      </c>
      <c r="H3" s="78" t="s">
        <v>4</v>
      </c>
      <c r="I3" s="78" t="s">
        <v>5</v>
      </c>
      <c r="J3" s="78" t="s">
        <v>6</v>
      </c>
      <c r="K3" s="85" t="s">
        <v>7</v>
      </c>
      <c r="L3" s="86" t="s">
        <v>3</v>
      </c>
      <c r="M3" s="86" t="s">
        <v>4</v>
      </c>
      <c r="N3" s="86" t="s">
        <v>5</v>
      </c>
      <c r="O3" s="86" t="s">
        <v>6</v>
      </c>
      <c r="P3" s="87" t="s">
        <v>7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ht="17.25" customHeight="1" thickTop="1" x14ac:dyDescent="0.25">
      <c r="A4" s="81" t="s">
        <v>13</v>
      </c>
      <c r="B4" s="6">
        <v>0.33333333333333331</v>
      </c>
      <c r="C4" s="7">
        <v>0.54166666666666663</v>
      </c>
      <c r="D4" s="7">
        <v>0.58333333333333337</v>
      </c>
      <c r="E4" s="8">
        <v>0.72916666666666663</v>
      </c>
      <c r="F4" s="80">
        <f t="shared" ref="F4" si="0">((E4-B4)-(D4-C4))*24</f>
        <v>8.4999999999999982</v>
      </c>
      <c r="G4" s="6">
        <v>0.33333333333333331</v>
      </c>
      <c r="H4" s="7">
        <v>0.54166666666666663</v>
      </c>
      <c r="I4" s="7">
        <v>0.58333333333333337</v>
      </c>
      <c r="J4" s="8">
        <v>0.72916666666666663</v>
      </c>
      <c r="K4" s="80">
        <f t="shared" ref="K4:K20" si="1">((J4-G4)-(I4-H4))*24</f>
        <v>8.4999999999999982</v>
      </c>
      <c r="L4" s="6">
        <v>0.33333333333333331</v>
      </c>
      <c r="M4" s="7"/>
      <c r="N4" s="7"/>
      <c r="O4" s="88">
        <v>0.59652777777777777</v>
      </c>
      <c r="P4" s="93">
        <f t="shared" ref="P4:P20" si="2">((O4-L4)-(N4-M4))*24</f>
        <v>6.3166666666666664</v>
      </c>
    </row>
    <row r="5" spans="1:101" ht="17.25" customHeight="1" x14ac:dyDescent="0.25">
      <c r="A5" s="81" t="s">
        <v>17</v>
      </c>
      <c r="B5" s="6">
        <v>0.33333333333333331</v>
      </c>
      <c r="C5" s="7">
        <v>0.54166666666666663</v>
      </c>
      <c r="D5" s="7">
        <v>0.58333333333333337</v>
      </c>
      <c r="E5" s="8">
        <v>0.72916666666666663</v>
      </c>
      <c r="F5" s="80">
        <f t="shared" ref="F5:F20" si="3">((E5-B5)-(D5-C5))*24</f>
        <v>8.4999999999999982</v>
      </c>
      <c r="G5" s="6">
        <v>0.33333333333333331</v>
      </c>
      <c r="H5" s="7">
        <v>0.54166666666666663</v>
      </c>
      <c r="I5" s="7">
        <v>0.58333333333333337</v>
      </c>
      <c r="J5" s="8">
        <v>0.72916666666666663</v>
      </c>
      <c r="K5" s="80">
        <f t="shared" si="1"/>
        <v>8.4999999999999982</v>
      </c>
      <c r="L5" s="6">
        <v>0.33333333333333331</v>
      </c>
      <c r="M5" s="7"/>
      <c r="N5" s="7"/>
      <c r="O5" s="88">
        <v>0.5625</v>
      </c>
      <c r="P5" s="89">
        <f t="shared" si="2"/>
        <v>5.5</v>
      </c>
    </row>
    <row r="6" spans="1:101" ht="17.25" customHeight="1" x14ac:dyDescent="0.25">
      <c r="A6" s="81" t="s">
        <v>0</v>
      </c>
      <c r="B6" s="6">
        <v>0.33333333333333331</v>
      </c>
      <c r="C6" s="7">
        <v>0.54166666666666663</v>
      </c>
      <c r="D6" s="7">
        <v>0.58333333333333337</v>
      </c>
      <c r="E6" s="8">
        <v>0.72916666666666663</v>
      </c>
      <c r="F6" s="80">
        <f t="shared" si="3"/>
        <v>8.4999999999999982</v>
      </c>
      <c r="G6" s="6">
        <v>0.3430555555555555</v>
      </c>
      <c r="H6" s="7">
        <v>0.54166666666666663</v>
      </c>
      <c r="I6" s="7">
        <v>0.58333333333333337</v>
      </c>
      <c r="J6" s="8">
        <v>0.72916666666666663</v>
      </c>
      <c r="K6" s="91">
        <f t="shared" si="1"/>
        <v>8.2666666666666657</v>
      </c>
      <c r="L6" s="6">
        <v>0.3444444444444445</v>
      </c>
      <c r="M6" s="7"/>
      <c r="N6" s="7"/>
      <c r="O6" s="88">
        <v>0.5625</v>
      </c>
      <c r="P6" s="94">
        <f t="shared" si="2"/>
        <v>5.2333333333333325</v>
      </c>
    </row>
    <row r="7" spans="1:101" ht="17.25" customHeight="1" x14ac:dyDescent="0.25">
      <c r="A7" s="81" t="s">
        <v>21</v>
      </c>
      <c r="B7" s="6">
        <v>0.33333333333333331</v>
      </c>
      <c r="C7" s="7">
        <v>0.54166666666666663</v>
      </c>
      <c r="D7" s="7">
        <v>0.58333333333333337</v>
      </c>
      <c r="E7" s="8">
        <v>0.72916666666666663</v>
      </c>
      <c r="F7" s="80">
        <f t="shared" si="3"/>
        <v>8.4999999999999982</v>
      </c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80">
        <f t="shared" si="1"/>
        <v>8.4999999999999982</v>
      </c>
      <c r="L7" s="6">
        <v>0.33333333333333331</v>
      </c>
      <c r="M7" s="7"/>
      <c r="N7" s="7"/>
      <c r="O7" s="88">
        <v>0.5625</v>
      </c>
      <c r="P7" s="89">
        <f t="shared" si="2"/>
        <v>5.5</v>
      </c>
    </row>
    <row r="8" spans="1:101" ht="17.25" customHeight="1" x14ac:dyDescent="0.25">
      <c r="A8" s="81" t="s">
        <v>18</v>
      </c>
      <c r="B8" s="6">
        <v>0.33333333333333331</v>
      </c>
      <c r="C8" s="7">
        <v>0.54166666666666663</v>
      </c>
      <c r="D8" s="7">
        <v>0.58333333333333337</v>
      </c>
      <c r="E8" s="8">
        <v>0.72916666666666663</v>
      </c>
      <c r="F8" s="80">
        <f t="shared" si="3"/>
        <v>8.4999999999999982</v>
      </c>
      <c r="G8" s="6">
        <v>0.33333333333333331</v>
      </c>
      <c r="H8" s="7">
        <v>0.54166666666666663</v>
      </c>
      <c r="I8" s="7">
        <v>0.58333333333333337</v>
      </c>
      <c r="J8" s="8">
        <v>0.76944444444444438</v>
      </c>
      <c r="K8" s="92">
        <f t="shared" si="1"/>
        <v>9.4666666666666632</v>
      </c>
      <c r="L8" s="6">
        <v>0.33333333333333331</v>
      </c>
      <c r="M8" s="7"/>
      <c r="N8" s="7"/>
      <c r="O8" s="88">
        <v>0.61458333333333337</v>
      </c>
      <c r="P8" s="95">
        <f>((O8-L8)-(N8-M8))*24</f>
        <v>6.7500000000000018</v>
      </c>
    </row>
    <row r="9" spans="1:101" ht="17.25" customHeight="1" x14ac:dyDescent="0.25">
      <c r="A9" s="81" t="s">
        <v>22</v>
      </c>
      <c r="B9" s="6">
        <v>0.33333333333333331</v>
      </c>
      <c r="C9" s="7">
        <v>0.54166666666666663</v>
      </c>
      <c r="D9" s="7">
        <v>0.58333333333333337</v>
      </c>
      <c r="E9" s="8">
        <v>0.72916666666666663</v>
      </c>
      <c r="F9" s="80">
        <f t="shared" si="3"/>
        <v>8.4999999999999982</v>
      </c>
      <c r="G9" s="6">
        <v>0.33333333333333331</v>
      </c>
      <c r="H9" s="7">
        <v>0.54166666666666663</v>
      </c>
      <c r="I9" s="7">
        <v>0.58333333333333337</v>
      </c>
      <c r="J9" s="8">
        <v>0.72916666666666663</v>
      </c>
      <c r="K9" s="80">
        <f t="shared" si="1"/>
        <v>8.4999999999999982</v>
      </c>
      <c r="L9" s="6">
        <v>0.33333333333333331</v>
      </c>
      <c r="M9" s="7"/>
      <c r="N9" s="7"/>
      <c r="O9" s="88">
        <v>0.62013888888888891</v>
      </c>
      <c r="P9" s="95">
        <f t="shared" si="2"/>
        <v>6.8833333333333346</v>
      </c>
    </row>
    <row r="10" spans="1:101" ht="17.25" customHeight="1" x14ac:dyDescent="0.25">
      <c r="A10" s="81" t="s">
        <v>2</v>
      </c>
      <c r="B10" s="137" t="s">
        <v>31</v>
      </c>
      <c r="C10" s="138"/>
      <c r="D10" s="138"/>
      <c r="E10" s="138"/>
      <c r="F10" s="138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80">
        <f t="shared" si="1"/>
        <v>8.4999999999999982</v>
      </c>
      <c r="L10" s="6">
        <v>0.33333333333333331</v>
      </c>
      <c r="M10" s="7"/>
      <c r="N10" s="7"/>
      <c r="O10" s="88">
        <v>0.54999999999999993</v>
      </c>
      <c r="P10" s="94">
        <f t="shared" si="2"/>
        <v>5.1999999999999993</v>
      </c>
    </row>
    <row r="11" spans="1:101" ht="17.25" customHeight="1" x14ac:dyDescent="0.25">
      <c r="A11" s="81" t="s">
        <v>11</v>
      </c>
      <c r="B11" s="6">
        <v>0.33333333333333331</v>
      </c>
      <c r="C11" s="7">
        <v>0.54166666666666663</v>
      </c>
      <c r="D11" s="7">
        <v>0.58333333333333337</v>
      </c>
      <c r="E11" s="8">
        <v>0.72916666666666663</v>
      </c>
      <c r="F11" s="80">
        <f t="shared" si="3"/>
        <v>8.4999999999999982</v>
      </c>
      <c r="G11" s="6">
        <v>0.33333333333333331</v>
      </c>
      <c r="H11" s="7">
        <v>0.54166666666666663</v>
      </c>
      <c r="I11" s="7">
        <v>0.58333333333333337</v>
      </c>
      <c r="J11" s="8">
        <v>0.75486111111111109</v>
      </c>
      <c r="K11" s="92">
        <f t="shared" si="1"/>
        <v>9.1166666666666654</v>
      </c>
      <c r="L11" s="6">
        <v>0.33333333333333331</v>
      </c>
      <c r="M11" s="7"/>
      <c r="N11" s="7"/>
      <c r="O11" s="88">
        <v>0.5625</v>
      </c>
      <c r="P11" s="89">
        <f t="shared" si="2"/>
        <v>5.5</v>
      </c>
    </row>
    <row r="12" spans="1:101" ht="17.25" customHeight="1" x14ac:dyDescent="0.25">
      <c r="A12" s="81" t="s">
        <v>16</v>
      </c>
      <c r="B12" s="6">
        <v>0.33333333333333331</v>
      </c>
      <c r="C12" s="7">
        <v>0.54166666666666663</v>
      </c>
      <c r="D12" s="7">
        <v>0.58333333333333337</v>
      </c>
      <c r="E12" s="8">
        <v>0.72916666666666663</v>
      </c>
      <c r="F12" s="80">
        <f t="shared" si="3"/>
        <v>8.4999999999999982</v>
      </c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80">
        <f t="shared" si="1"/>
        <v>8.4999999999999982</v>
      </c>
      <c r="L12" s="6">
        <v>0.32222222222222224</v>
      </c>
      <c r="M12" s="7"/>
      <c r="N12" s="7"/>
      <c r="O12" s="88">
        <v>0.5625</v>
      </c>
      <c r="P12" s="95">
        <f t="shared" si="2"/>
        <v>5.7666666666666657</v>
      </c>
    </row>
    <row r="13" spans="1:101" ht="17.25" customHeight="1" x14ac:dyDescent="0.25">
      <c r="A13" s="81" t="s">
        <v>12</v>
      </c>
      <c r="B13" s="6">
        <v>0.33333333333333331</v>
      </c>
      <c r="C13" s="7">
        <v>0.54166666666666663</v>
      </c>
      <c r="D13" s="7">
        <v>0.58333333333333337</v>
      </c>
      <c r="E13" s="8">
        <v>0.72916666666666663</v>
      </c>
      <c r="F13" s="80">
        <f t="shared" si="3"/>
        <v>8.4999999999999982</v>
      </c>
      <c r="G13" s="6">
        <v>0.34513888888888888</v>
      </c>
      <c r="H13" s="7">
        <v>0.54166666666666663</v>
      </c>
      <c r="I13" s="7">
        <v>0.58333333333333337</v>
      </c>
      <c r="J13" s="8">
        <v>0.72916666666666663</v>
      </c>
      <c r="K13" s="91">
        <f t="shared" si="1"/>
        <v>8.216666666666665</v>
      </c>
      <c r="L13" s="6">
        <v>0.33333333333333331</v>
      </c>
      <c r="M13" s="7"/>
      <c r="N13" s="7"/>
      <c r="O13" s="88">
        <v>0.5625</v>
      </c>
      <c r="P13" s="89">
        <f t="shared" si="2"/>
        <v>5.5</v>
      </c>
    </row>
    <row r="14" spans="1:101" ht="17.25" customHeight="1" x14ac:dyDescent="0.25">
      <c r="A14" s="81" t="s">
        <v>23</v>
      </c>
      <c r="B14" s="137" t="s">
        <v>31</v>
      </c>
      <c r="C14" s="138"/>
      <c r="D14" s="138"/>
      <c r="E14" s="138"/>
      <c r="F14" s="138"/>
      <c r="G14" s="137" t="s">
        <v>31</v>
      </c>
      <c r="H14" s="138"/>
      <c r="I14" s="138"/>
      <c r="J14" s="138"/>
      <c r="K14" s="138"/>
      <c r="L14" s="137" t="s">
        <v>31</v>
      </c>
      <c r="M14" s="138"/>
      <c r="N14" s="138"/>
      <c r="O14" s="138"/>
      <c r="P14" s="138"/>
    </row>
    <row r="15" spans="1:101" ht="17.25" customHeight="1" x14ac:dyDescent="0.25">
      <c r="A15" s="81" t="s">
        <v>24</v>
      </c>
      <c r="B15" s="6">
        <v>0.33333333333333331</v>
      </c>
      <c r="C15" s="7">
        <v>0.54166666666666663</v>
      </c>
      <c r="D15" s="7">
        <v>0.58333333333333337</v>
      </c>
      <c r="E15" s="8">
        <v>0.72916666666666663</v>
      </c>
      <c r="F15" s="80">
        <f t="shared" si="3"/>
        <v>8.4999999999999982</v>
      </c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80">
        <f t="shared" si="1"/>
        <v>8.4999999999999982</v>
      </c>
      <c r="L15" s="6">
        <v>0.33333333333333331</v>
      </c>
      <c r="M15" s="7"/>
      <c r="N15" s="7"/>
      <c r="O15" s="88">
        <v>0.5625</v>
      </c>
      <c r="P15" s="89">
        <f t="shared" si="2"/>
        <v>5.5</v>
      </c>
    </row>
    <row r="16" spans="1:101" ht="17.25" customHeight="1" x14ac:dyDescent="0.25">
      <c r="A16" s="81" t="s">
        <v>25</v>
      </c>
      <c r="B16" s="6">
        <v>0.33333333333333331</v>
      </c>
      <c r="C16" s="7">
        <v>0.54166666666666663</v>
      </c>
      <c r="D16" s="7">
        <v>0.58333333333333337</v>
      </c>
      <c r="E16" s="8">
        <v>0.72916666666666663</v>
      </c>
      <c r="F16" s="80">
        <f t="shared" si="3"/>
        <v>8.4999999999999982</v>
      </c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80">
        <f t="shared" si="1"/>
        <v>8.4999999999999982</v>
      </c>
      <c r="L16" s="6">
        <v>0.33333333333333331</v>
      </c>
      <c r="M16" s="7"/>
      <c r="N16" s="7"/>
      <c r="O16" s="88">
        <v>0.5625</v>
      </c>
      <c r="P16" s="89">
        <f t="shared" si="2"/>
        <v>5.5</v>
      </c>
    </row>
    <row r="17" spans="1:31" ht="17.25" customHeight="1" x14ac:dyDescent="0.25">
      <c r="A17" s="81" t="s">
        <v>19</v>
      </c>
      <c r="B17" s="6">
        <v>0.33333333333333331</v>
      </c>
      <c r="C17" s="7">
        <v>0.54166666666666663</v>
      </c>
      <c r="D17" s="7">
        <v>0.58333333333333337</v>
      </c>
      <c r="E17" s="8">
        <v>0.72916666666666663</v>
      </c>
      <c r="F17" s="80">
        <f t="shared" si="3"/>
        <v>8.4999999999999982</v>
      </c>
      <c r="G17" s="6">
        <v>0.33333333333333331</v>
      </c>
      <c r="H17" s="7"/>
      <c r="I17" s="7"/>
      <c r="J17" s="8">
        <v>0.6875</v>
      </c>
      <c r="K17" s="80">
        <f t="shared" si="1"/>
        <v>8.5</v>
      </c>
      <c r="L17" s="6">
        <v>0.33333333333333331</v>
      </c>
      <c r="M17" s="7"/>
      <c r="N17" s="7"/>
      <c r="O17" s="88">
        <v>0.5625</v>
      </c>
      <c r="P17" s="89">
        <f t="shared" si="2"/>
        <v>5.5</v>
      </c>
    </row>
    <row r="18" spans="1:31" ht="17.25" customHeight="1" x14ac:dyDescent="0.25">
      <c r="A18" s="81" t="s">
        <v>26</v>
      </c>
      <c r="B18" s="6">
        <v>0.33333333333333331</v>
      </c>
      <c r="C18" s="7">
        <v>0.54166666666666663</v>
      </c>
      <c r="D18" s="7">
        <v>0.58333333333333337</v>
      </c>
      <c r="E18" s="8">
        <v>0.72916666666666663</v>
      </c>
      <c r="F18" s="80">
        <f t="shared" si="3"/>
        <v>8.4999999999999982</v>
      </c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80">
        <f t="shared" si="1"/>
        <v>8.4999999999999982</v>
      </c>
      <c r="L18" s="6">
        <v>0.33333333333333331</v>
      </c>
      <c r="M18" s="7"/>
      <c r="N18" s="7"/>
      <c r="O18" s="88">
        <v>0.5625</v>
      </c>
      <c r="P18" s="89">
        <f t="shared" si="2"/>
        <v>5.5</v>
      </c>
    </row>
    <row r="19" spans="1:31" ht="17.25" customHeight="1" x14ac:dyDescent="0.25">
      <c r="A19" s="81" t="s">
        <v>27</v>
      </c>
      <c r="B19" s="6">
        <v>0.33333333333333331</v>
      </c>
      <c r="C19" s="7">
        <v>0.54166666666666663</v>
      </c>
      <c r="D19" s="7">
        <v>0.58333333333333337</v>
      </c>
      <c r="E19" s="8">
        <v>0.72916666666666663</v>
      </c>
      <c r="F19" s="80">
        <f t="shared" si="3"/>
        <v>8.4999999999999982</v>
      </c>
      <c r="G19" s="6">
        <v>0.34513888888888888</v>
      </c>
      <c r="H19" s="7">
        <v>0.54166666666666663</v>
      </c>
      <c r="I19" s="7">
        <v>0.58333333333333337</v>
      </c>
      <c r="J19" s="8">
        <v>0.74513888888888891</v>
      </c>
      <c r="K19" s="80">
        <f t="shared" si="1"/>
        <v>8.5999999999999979</v>
      </c>
      <c r="L19" s="6">
        <v>0.33333333333333331</v>
      </c>
      <c r="M19" s="7"/>
      <c r="N19" s="7"/>
      <c r="O19" s="88">
        <v>0.58750000000000002</v>
      </c>
      <c r="P19" s="95">
        <f t="shared" si="2"/>
        <v>6.1000000000000014</v>
      </c>
    </row>
    <row r="20" spans="1:31" ht="17.25" customHeight="1" thickBot="1" x14ac:dyDescent="0.3">
      <c r="A20" s="82" t="s">
        <v>28</v>
      </c>
      <c r="B20" s="6">
        <v>0.33333333333333331</v>
      </c>
      <c r="C20" s="7">
        <v>0.54166666666666663</v>
      </c>
      <c r="D20" s="7">
        <v>0.58333333333333337</v>
      </c>
      <c r="E20" s="8">
        <v>0.72916666666666663</v>
      </c>
      <c r="F20" s="80">
        <f t="shared" si="3"/>
        <v>8.4999999999999982</v>
      </c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80">
        <f t="shared" si="1"/>
        <v>8.4999999999999982</v>
      </c>
      <c r="L20" s="6">
        <v>0.33333333333333331</v>
      </c>
      <c r="M20" s="7"/>
      <c r="N20" s="7"/>
      <c r="O20" s="88">
        <v>0.5625</v>
      </c>
      <c r="P20" s="90">
        <f t="shared" si="2"/>
        <v>5.5</v>
      </c>
    </row>
    <row r="21" spans="1:31" ht="15.75" thickBot="1" x14ac:dyDescent="0.3"/>
    <row r="22" spans="1:31" ht="27.75" thickTop="1" thickBot="1" x14ac:dyDescent="0.45">
      <c r="A22" s="169" t="s">
        <v>20</v>
      </c>
      <c r="B22" s="177" t="s">
        <v>66</v>
      </c>
      <c r="C22" s="172"/>
      <c r="D22" s="172"/>
      <c r="E22" s="172"/>
      <c r="F22" s="178"/>
      <c r="G22" s="174" t="s">
        <v>67</v>
      </c>
      <c r="H22" s="175"/>
      <c r="I22" s="175"/>
      <c r="J22" s="175"/>
      <c r="K22" s="175"/>
      <c r="L22" s="179" t="s">
        <v>68</v>
      </c>
      <c r="M22" s="180"/>
      <c r="N22" s="180"/>
      <c r="O22" s="180"/>
      <c r="P22" s="181"/>
      <c r="Q22" s="179" t="s">
        <v>69</v>
      </c>
      <c r="R22" s="180"/>
      <c r="S22" s="180"/>
      <c r="T22" s="180"/>
      <c r="U22" s="181"/>
      <c r="V22" s="179" t="s">
        <v>70</v>
      </c>
      <c r="W22" s="180"/>
      <c r="X22" s="180"/>
      <c r="Y22" s="180"/>
      <c r="Z22" s="181"/>
      <c r="AA22" s="177" t="s">
        <v>71</v>
      </c>
      <c r="AB22" s="172"/>
      <c r="AC22" s="172"/>
      <c r="AD22" s="172"/>
      <c r="AE22" s="178"/>
    </row>
    <row r="23" spans="1:31" ht="30.75" thickBot="1" x14ac:dyDescent="0.3">
      <c r="A23" s="170"/>
      <c r="B23" s="86" t="s">
        <v>3</v>
      </c>
      <c r="C23" s="86" t="s">
        <v>4</v>
      </c>
      <c r="D23" s="86" t="s">
        <v>5</v>
      </c>
      <c r="E23" s="86" t="s">
        <v>6</v>
      </c>
      <c r="F23" s="87" t="s">
        <v>7</v>
      </c>
      <c r="G23" s="84" t="s">
        <v>65</v>
      </c>
      <c r="H23" s="78" t="s">
        <v>4</v>
      </c>
      <c r="I23" s="78" t="s">
        <v>5</v>
      </c>
      <c r="J23" s="78" t="s">
        <v>6</v>
      </c>
      <c r="K23" s="85" t="s">
        <v>7</v>
      </c>
      <c r="L23" s="105" t="s">
        <v>3</v>
      </c>
      <c r="M23" s="105" t="s">
        <v>4</v>
      </c>
      <c r="N23" s="105" t="s">
        <v>5</v>
      </c>
      <c r="O23" s="105" t="s">
        <v>6</v>
      </c>
      <c r="P23" s="106" t="s">
        <v>7</v>
      </c>
      <c r="Q23" s="105" t="s">
        <v>3</v>
      </c>
      <c r="R23" s="105" t="s">
        <v>4</v>
      </c>
      <c r="S23" s="105" t="s">
        <v>5</v>
      </c>
      <c r="T23" s="107" t="s">
        <v>6</v>
      </c>
      <c r="U23" s="106" t="s">
        <v>7</v>
      </c>
      <c r="V23" s="105" t="s">
        <v>3</v>
      </c>
      <c r="W23" s="105" t="s">
        <v>4</v>
      </c>
      <c r="X23" s="105" t="s">
        <v>5</v>
      </c>
      <c r="Y23" s="105" t="s">
        <v>6</v>
      </c>
      <c r="Z23" s="106" t="s">
        <v>7</v>
      </c>
      <c r="AA23" s="86" t="s">
        <v>3</v>
      </c>
      <c r="AB23" s="86" t="s">
        <v>4</v>
      </c>
      <c r="AC23" s="86" t="s">
        <v>5</v>
      </c>
      <c r="AD23" s="86" t="s">
        <v>6</v>
      </c>
      <c r="AE23" s="87" t="s">
        <v>7</v>
      </c>
    </row>
    <row r="24" spans="1:31" ht="18.75" customHeight="1" thickTop="1" x14ac:dyDescent="0.25">
      <c r="A24" s="82" t="s">
        <v>13</v>
      </c>
      <c r="B24" s="33">
        <v>0.33333333333333331</v>
      </c>
      <c r="C24" s="69">
        <v>0.54166666666666663</v>
      </c>
      <c r="D24" s="69">
        <v>0.58333333333333337</v>
      </c>
      <c r="E24" s="70">
        <v>0.72916666666666663</v>
      </c>
      <c r="F24" s="96">
        <f t="shared" ref="F24" si="4">((E24-B24)-(D24-C24))*24</f>
        <v>8.4999999999999982</v>
      </c>
      <c r="G24" s="33">
        <v>0.33333333333333331</v>
      </c>
      <c r="H24" s="69">
        <v>0.54166666666666663</v>
      </c>
      <c r="I24" s="69">
        <v>0.58333333333333337</v>
      </c>
      <c r="J24" s="70">
        <v>0.72916666666666663</v>
      </c>
      <c r="K24" s="96">
        <f t="shared" ref="K24:K40" si="5">((J24-G24)-(I24-H24))*24</f>
        <v>8.4999999999999982</v>
      </c>
      <c r="L24" s="102">
        <v>0.33333333333333331</v>
      </c>
      <c r="M24" s="12">
        <v>0.54166666666666663</v>
      </c>
      <c r="N24" s="12">
        <v>0.58333333333333337</v>
      </c>
      <c r="O24" s="103">
        <v>0.72916666666666663</v>
      </c>
      <c r="P24" s="104">
        <f t="shared" ref="P24:P40" si="6">((O24-L24)-(N24-M24))*24</f>
        <v>8.4999999999999982</v>
      </c>
      <c r="Q24" s="33">
        <v>0.33333333333333331</v>
      </c>
      <c r="R24" s="12">
        <v>0.54166666666666663</v>
      </c>
      <c r="S24" s="12">
        <v>0.58333333333333337</v>
      </c>
      <c r="T24" s="8">
        <v>0.72916666666666663</v>
      </c>
      <c r="U24" s="96">
        <f t="shared" ref="U24:U40" si="7">((T24-Q24)-(S24-R24))*24</f>
        <v>8.4999999999999982</v>
      </c>
      <c r="V24" s="33">
        <v>0.33333333333333331</v>
      </c>
      <c r="W24" s="12">
        <v>0.54166666666666663</v>
      </c>
      <c r="X24" s="12">
        <v>0.58333333333333337</v>
      </c>
      <c r="Y24" s="8">
        <v>0.72916666666666663</v>
      </c>
      <c r="Z24" s="104">
        <f t="shared" ref="Z24:Z40" si="8">((Y24-V24)-(X24-W24))*24</f>
        <v>8.4999999999999982</v>
      </c>
      <c r="AA24" s="33">
        <v>0.33333333333333331</v>
      </c>
      <c r="AB24" s="69"/>
      <c r="AC24" s="69"/>
      <c r="AD24" s="8">
        <v>0.5625</v>
      </c>
      <c r="AE24" s="96">
        <f t="shared" ref="AE24:AE40" si="9">((AD24-AA24)-(AC24-AB24))*24</f>
        <v>5.5</v>
      </c>
    </row>
    <row r="25" spans="1:31" ht="18.75" customHeight="1" x14ac:dyDescent="0.25">
      <c r="A25" s="82" t="s">
        <v>17</v>
      </c>
      <c r="B25" s="33">
        <v>0.33333333333333331</v>
      </c>
      <c r="C25" s="7">
        <v>0.54166666666666663</v>
      </c>
      <c r="D25" s="7">
        <v>0.58333333333333337</v>
      </c>
      <c r="E25" s="8">
        <v>0.80625000000000002</v>
      </c>
      <c r="F25" s="99">
        <f t="shared" ref="F25:F40" si="10">((E25-B25)-(D25-C25))*24</f>
        <v>10.35</v>
      </c>
      <c r="G25" s="33">
        <v>0.33333333333333331</v>
      </c>
      <c r="H25" s="7">
        <v>0.54166666666666663</v>
      </c>
      <c r="I25" s="7">
        <v>0.58333333333333337</v>
      </c>
      <c r="J25" s="8">
        <v>0.72916666666666663</v>
      </c>
      <c r="K25" s="97">
        <f t="shared" si="5"/>
        <v>8.4999999999999982</v>
      </c>
      <c r="L25" s="33">
        <v>0.33333333333333331</v>
      </c>
      <c r="M25" s="7">
        <v>0.54166666666666663</v>
      </c>
      <c r="N25" s="7">
        <v>0.58333333333333337</v>
      </c>
      <c r="O25" s="103">
        <v>0.72916666666666663</v>
      </c>
      <c r="P25" s="97">
        <f t="shared" si="6"/>
        <v>8.4999999999999982</v>
      </c>
      <c r="Q25" s="33">
        <v>0.33333333333333331</v>
      </c>
      <c r="R25" s="12">
        <v>0.54166666666666663</v>
      </c>
      <c r="S25" s="12">
        <v>0.58333333333333337</v>
      </c>
      <c r="T25" s="8">
        <v>0.72916666666666663</v>
      </c>
      <c r="U25" s="97">
        <f t="shared" si="7"/>
        <v>8.4999999999999982</v>
      </c>
      <c r="V25" s="33">
        <v>0.33333333333333331</v>
      </c>
      <c r="W25" s="12">
        <v>0.54166666666666663</v>
      </c>
      <c r="X25" s="12">
        <v>0.58333333333333337</v>
      </c>
      <c r="Y25" s="8">
        <v>0.72916666666666663</v>
      </c>
      <c r="Z25" s="97">
        <f t="shared" si="8"/>
        <v>8.4999999999999982</v>
      </c>
      <c r="AA25" s="33">
        <v>0.33333333333333331</v>
      </c>
      <c r="AB25" s="7"/>
      <c r="AC25" s="7"/>
      <c r="AD25" s="8">
        <v>0.5625</v>
      </c>
      <c r="AE25" s="97">
        <f t="shared" si="9"/>
        <v>5.5</v>
      </c>
    </row>
    <row r="26" spans="1:31" ht="18.75" customHeight="1" x14ac:dyDescent="0.25">
      <c r="A26" s="82" t="s">
        <v>0</v>
      </c>
      <c r="B26" s="33">
        <v>0.34375</v>
      </c>
      <c r="C26" s="7">
        <v>0.54166666666666663</v>
      </c>
      <c r="D26" s="7">
        <v>0.58333333333333337</v>
      </c>
      <c r="E26" s="8">
        <v>0.72916666666666663</v>
      </c>
      <c r="F26" s="100">
        <f t="shared" si="10"/>
        <v>8.2499999999999964</v>
      </c>
      <c r="G26" s="33">
        <v>0.33333333333333331</v>
      </c>
      <c r="H26" s="7">
        <v>0.54166666666666663</v>
      </c>
      <c r="I26" s="7">
        <v>0.58333333333333337</v>
      </c>
      <c r="J26" s="8">
        <v>0.72916666666666663</v>
      </c>
      <c r="K26" s="97">
        <f t="shared" si="5"/>
        <v>8.4999999999999982</v>
      </c>
      <c r="L26" s="33">
        <v>0.33333333333333331</v>
      </c>
      <c r="M26" s="7">
        <v>0.54166666666666663</v>
      </c>
      <c r="N26" s="7">
        <v>0.58333333333333337</v>
      </c>
      <c r="O26" s="103">
        <v>0.72916666666666663</v>
      </c>
      <c r="P26" s="97">
        <f t="shared" si="6"/>
        <v>8.4999999999999982</v>
      </c>
      <c r="Q26" s="33">
        <v>0.34236111111111112</v>
      </c>
      <c r="R26" s="12">
        <v>0.54166666666666663</v>
      </c>
      <c r="S26" s="12">
        <v>0.58333333333333337</v>
      </c>
      <c r="T26" s="8">
        <v>0.72916666666666663</v>
      </c>
      <c r="U26" s="100">
        <f t="shared" si="7"/>
        <v>8.2833333333333314</v>
      </c>
      <c r="V26" s="33">
        <v>0.34513888888888888</v>
      </c>
      <c r="W26" s="12">
        <v>0.54166666666666663</v>
      </c>
      <c r="X26" s="12">
        <v>0.58333333333333337</v>
      </c>
      <c r="Y26" s="8">
        <v>0.72916666666666663</v>
      </c>
      <c r="Z26" s="100">
        <f t="shared" si="8"/>
        <v>8.216666666666665</v>
      </c>
      <c r="AA26" s="33">
        <v>0.35138888888888892</v>
      </c>
      <c r="AB26" s="7"/>
      <c r="AC26" s="7"/>
      <c r="AD26" s="8">
        <v>0.5625</v>
      </c>
      <c r="AE26" s="100">
        <f t="shared" si="9"/>
        <v>5.0666666666666664</v>
      </c>
    </row>
    <row r="27" spans="1:31" ht="18.75" customHeight="1" x14ac:dyDescent="0.25">
      <c r="A27" s="82" t="s">
        <v>21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si="10"/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si="5"/>
        <v>8.4999999999999982</v>
      </c>
      <c r="L27" s="33">
        <v>0.33333333333333331</v>
      </c>
      <c r="M27" s="7">
        <v>0.54166666666666663</v>
      </c>
      <c r="N27" s="7">
        <v>0.58333333333333337</v>
      </c>
      <c r="O27" s="103">
        <v>0.72916666666666663</v>
      </c>
      <c r="P27" s="97">
        <f t="shared" si="6"/>
        <v>8.4999999999999982</v>
      </c>
      <c r="Q27" s="33">
        <v>0.33333333333333331</v>
      </c>
      <c r="R27" s="12">
        <v>0.54166666666666663</v>
      </c>
      <c r="S27" s="12">
        <v>0.58333333333333337</v>
      </c>
      <c r="T27" s="8">
        <v>0.72916666666666663</v>
      </c>
      <c r="U27" s="97">
        <f t="shared" si="7"/>
        <v>8.4999999999999982</v>
      </c>
      <c r="V27" s="33">
        <v>0.33333333333333331</v>
      </c>
      <c r="W27" s="12">
        <v>0.54166666666666663</v>
      </c>
      <c r="X27" s="12">
        <v>0.58333333333333337</v>
      </c>
      <c r="Y27" s="8">
        <v>0.72916666666666663</v>
      </c>
      <c r="Z27" s="97">
        <f t="shared" si="8"/>
        <v>8.4999999999999982</v>
      </c>
      <c r="AA27" s="33">
        <v>0.33333333333333331</v>
      </c>
      <c r="AB27" s="7"/>
      <c r="AC27" s="7"/>
      <c r="AD27" s="8">
        <v>0.5625</v>
      </c>
      <c r="AE27" s="97">
        <f t="shared" si="9"/>
        <v>5.5</v>
      </c>
    </row>
    <row r="28" spans="1:31" ht="18.75" customHeight="1" x14ac:dyDescent="0.25">
      <c r="A28" s="82" t="s">
        <v>18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10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5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0.77083333333333337</v>
      </c>
      <c r="P28" s="99">
        <f t="shared" si="6"/>
        <v>9.5</v>
      </c>
      <c r="Q28" s="33">
        <v>0.33333333333333331</v>
      </c>
      <c r="R28" s="12">
        <v>0.54166666666666663</v>
      </c>
      <c r="S28" s="12">
        <v>0.58333333333333337</v>
      </c>
      <c r="T28" s="8">
        <v>0.72916666666666663</v>
      </c>
      <c r="U28" s="97">
        <f t="shared" si="7"/>
        <v>8.4999999999999982</v>
      </c>
      <c r="V28" s="33">
        <v>0.33333333333333331</v>
      </c>
      <c r="W28" s="12">
        <v>0.54166666666666663</v>
      </c>
      <c r="X28" s="12">
        <v>0.58333333333333337</v>
      </c>
      <c r="Y28" s="8">
        <v>0.72916666666666663</v>
      </c>
      <c r="Z28" s="97">
        <f t="shared" si="8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9"/>
        <v>5.5</v>
      </c>
    </row>
    <row r="29" spans="1:31" ht="18.75" customHeight="1" x14ac:dyDescent="0.25">
      <c r="A29" s="82" t="s">
        <v>22</v>
      </c>
      <c r="B29" s="33">
        <v>0.33333333333333331</v>
      </c>
      <c r="C29" s="7">
        <v>0.54166666666666663</v>
      </c>
      <c r="D29" s="7">
        <v>0.58333333333333337</v>
      </c>
      <c r="E29" s="8">
        <v>0.72916666666666663</v>
      </c>
      <c r="F29" s="97">
        <f t="shared" si="10"/>
        <v>8.4999999999999982</v>
      </c>
      <c r="G29" s="33">
        <v>0.34166666666666662</v>
      </c>
      <c r="H29" s="7">
        <v>0.54166666666666663</v>
      </c>
      <c r="I29" s="7">
        <v>0.58333333333333337</v>
      </c>
      <c r="J29" s="8">
        <v>0.72916666666666663</v>
      </c>
      <c r="K29" s="100">
        <f t="shared" si="5"/>
        <v>8.2999999999999989</v>
      </c>
      <c r="L29" s="33">
        <v>0.33333333333333331</v>
      </c>
      <c r="M29" s="7">
        <v>0.54166666666666663</v>
      </c>
      <c r="N29" s="7">
        <v>0.58333333333333337</v>
      </c>
      <c r="O29" s="103">
        <v>0.72916666666666663</v>
      </c>
      <c r="P29" s="97">
        <f t="shared" si="6"/>
        <v>8.4999999999999982</v>
      </c>
      <c r="Q29" s="33">
        <v>0.33333333333333331</v>
      </c>
      <c r="R29" s="12">
        <v>0.54166666666666663</v>
      </c>
      <c r="S29" s="12">
        <v>0.58333333333333337</v>
      </c>
      <c r="T29" s="8">
        <v>0.72916666666666663</v>
      </c>
      <c r="U29" s="97">
        <f t="shared" si="7"/>
        <v>8.4999999999999982</v>
      </c>
      <c r="V29" s="33">
        <v>0.33333333333333331</v>
      </c>
      <c r="W29" s="12">
        <v>0.54166666666666663</v>
      </c>
      <c r="X29" s="12">
        <v>0.58333333333333337</v>
      </c>
      <c r="Y29" s="8">
        <v>0.72916666666666663</v>
      </c>
      <c r="Z29" s="97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97">
        <f t="shared" si="9"/>
        <v>5.5</v>
      </c>
    </row>
    <row r="30" spans="1:31" ht="18.75" customHeight="1" x14ac:dyDescent="0.25">
      <c r="A30" s="82" t="s">
        <v>2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si="10"/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5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103">
        <v>0.72916666666666663</v>
      </c>
      <c r="P30" s="97">
        <f t="shared" si="6"/>
        <v>8.4999999999999982</v>
      </c>
      <c r="Q30" s="33">
        <v>0.33333333333333331</v>
      </c>
      <c r="R30" s="12">
        <v>0.54166666666666663</v>
      </c>
      <c r="S30" s="12">
        <v>0.58333333333333337</v>
      </c>
      <c r="T30" s="8">
        <v>0.72916666666666663</v>
      </c>
      <c r="U30" s="97">
        <f t="shared" si="7"/>
        <v>8.4999999999999982</v>
      </c>
      <c r="V30" s="33">
        <v>0.33333333333333331</v>
      </c>
      <c r="W30" s="12">
        <v>0.54166666666666663</v>
      </c>
      <c r="X30" s="12">
        <v>0.58333333333333337</v>
      </c>
      <c r="Y30" s="8">
        <v>0.72916666666666663</v>
      </c>
      <c r="Z30" s="97">
        <f t="shared" si="8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9"/>
        <v>5.5</v>
      </c>
    </row>
    <row r="31" spans="1:31" ht="18.75" customHeight="1" x14ac:dyDescent="0.25">
      <c r="A31" s="82" t="s">
        <v>11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si="10"/>
        <v>8.4999999999999982</v>
      </c>
      <c r="G31" s="33">
        <v>0.34166666666666662</v>
      </c>
      <c r="H31" s="7">
        <v>0.54166666666666663</v>
      </c>
      <c r="I31" s="7">
        <v>0.58333333333333337</v>
      </c>
      <c r="J31" s="8">
        <v>0.75</v>
      </c>
      <c r="K31" s="101">
        <f t="shared" si="5"/>
        <v>8.7999999999999989</v>
      </c>
      <c r="L31" s="33">
        <v>0.33333333333333331</v>
      </c>
      <c r="M31" s="7">
        <v>0.54166666666666663</v>
      </c>
      <c r="N31" s="7">
        <v>0.58333333333333337</v>
      </c>
      <c r="O31" s="103">
        <v>0.72916666666666663</v>
      </c>
      <c r="P31" s="97">
        <f t="shared" si="6"/>
        <v>8.4999999999999982</v>
      </c>
      <c r="Q31" s="33">
        <v>0.33333333333333331</v>
      </c>
      <c r="R31" s="12">
        <v>0.54166666666666663</v>
      </c>
      <c r="S31" s="12">
        <v>0.58333333333333337</v>
      </c>
      <c r="T31" s="8">
        <v>0.72916666666666663</v>
      </c>
      <c r="U31" s="97">
        <f t="shared" si="7"/>
        <v>8.4999999999999982</v>
      </c>
      <c r="V31" s="33">
        <v>0.33333333333333331</v>
      </c>
      <c r="W31" s="12">
        <v>0.54166666666666663</v>
      </c>
      <c r="X31" s="12">
        <v>0.58333333333333337</v>
      </c>
      <c r="Y31" s="8">
        <v>0.72916666666666663</v>
      </c>
      <c r="Z31" s="97">
        <f t="shared" si="8"/>
        <v>8.4999999999999982</v>
      </c>
      <c r="AA31" s="33">
        <v>0.33333333333333331</v>
      </c>
      <c r="AB31" s="7"/>
      <c r="AC31" s="7"/>
      <c r="AD31" s="8">
        <v>0.5625</v>
      </c>
      <c r="AE31" s="97">
        <f t="shared" si="9"/>
        <v>5.5</v>
      </c>
    </row>
    <row r="32" spans="1:31" ht="18.75" customHeight="1" x14ac:dyDescent="0.25">
      <c r="A32" s="82" t="s">
        <v>16</v>
      </c>
      <c r="B32" s="33">
        <v>0.33333333333333331</v>
      </c>
      <c r="C32" s="7">
        <v>0.54166666666666663</v>
      </c>
      <c r="D32" s="7">
        <v>0.58333333333333337</v>
      </c>
      <c r="E32" s="8">
        <v>0.7993055555555556</v>
      </c>
      <c r="F32" s="99">
        <f t="shared" si="10"/>
        <v>10.183333333333334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5"/>
        <v>8.4999999999999982</v>
      </c>
      <c r="L32" s="33">
        <v>0.33333333333333331</v>
      </c>
      <c r="M32" s="7">
        <v>0.54166666666666663</v>
      </c>
      <c r="N32" s="7">
        <v>0.58333333333333337</v>
      </c>
      <c r="O32" s="103">
        <v>0.72916666666666663</v>
      </c>
      <c r="P32" s="97">
        <f t="shared" si="6"/>
        <v>8.4999999999999982</v>
      </c>
      <c r="Q32" s="33">
        <v>0.33333333333333331</v>
      </c>
      <c r="R32" s="12">
        <v>0.54166666666666663</v>
      </c>
      <c r="S32" s="12">
        <v>0.58333333333333337</v>
      </c>
      <c r="T32" s="8">
        <v>0.72916666666666663</v>
      </c>
      <c r="U32" s="97">
        <f t="shared" si="7"/>
        <v>8.4999999999999982</v>
      </c>
      <c r="V32" s="33">
        <v>0.31458333333333333</v>
      </c>
      <c r="W32" s="12">
        <v>0.54166666666666663</v>
      </c>
      <c r="X32" s="12">
        <v>0.58333333333333337</v>
      </c>
      <c r="Y32" s="8">
        <v>0.72916666666666663</v>
      </c>
      <c r="Z32" s="99">
        <f t="shared" si="8"/>
        <v>8.9499999999999975</v>
      </c>
      <c r="AA32" s="33">
        <v>0.33333333333333331</v>
      </c>
      <c r="AB32" s="7"/>
      <c r="AC32" s="7"/>
      <c r="AD32" s="8">
        <v>0.5625</v>
      </c>
      <c r="AE32" s="97">
        <f t="shared" si="9"/>
        <v>5.5</v>
      </c>
    </row>
    <row r="33" spans="1:31" ht="18.75" customHeight="1" x14ac:dyDescent="0.25">
      <c r="A33" s="82" t="s">
        <v>12</v>
      </c>
      <c r="B33" s="33">
        <v>0.34375</v>
      </c>
      <c r="C33" s="7">
        <v>0.54166666666666663</v>
      </c>
      <c r="D33" s="7">
        <v>0.58333333333333337</v>
      </c>
      <c r="E33" s="8">
        <v>0.72916666666666663</v>
      </c>
      <c r="F33" s="100">
        <f t="shared" si="10"/>
        <v>8.2499999999999964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5"/>
        <v>8.4999999999999982</v>
      </c>
      <c r="L33" s="33">
        <v>0.34236111111111112</v>
      </c>
      <c r="M33" s="7">
        <v>0.54166666666666663</v>
      </c>
      <c r="N33" s="7">
        <v>0.58333333333333337</v>
      </c>
      <c r="O33" s="103">
        <v>0.72916666666666663</v>
      </c>
      <c r="P33" s="100">
        <f t="shared" si="6"/>
        <v>8.2833333333333314</v>
      </c>
      <c r="Q33" s="33">
        <v>0.34166666666666662</v>
      </c>
      <c r="R33" s="12">
        <v>0.54166666666666663</v>
      </c>
      <c r="S33" s="12">
        <v>0.58333333333333337</v>
      </c>
      <c r="T33" s="8">
        <v>0.72916666666666663</v>
      </c>
      <c r="U33" s="100">
        <f t="shared" si="7"/>
        <v>8.2999999999999989</v>
      </c>
      <c r="V33" s="33">
        <v>0.34583333333333338</v>
      </c>
      <c r="W33" s="12">
        <v>0.54166666666666663</v>
      </c>
      <c r="X33" s="12">
        <v>0.58333333333333337</v>
      </c>
      <c r="Y33" s="8">
        <v>0.72916666666666663</v>
      </c>
      <c r="Z33" s="100">
        <f t="shared" si="8"/>
        <v>8.1999999999999957</v>
      </c>
      <c r="AA33" s="33">
        <v>0.34236111111111112</v>
      </c>
      <c r="AB33" s="7"/>
      <c r="AC33" s="7"/>
      <c r="AD33" s="8">
        <v>0.5625</v>
      </c>
      <c r="AE33" s="100">
        <f t="shared" si="9"/>
        <v>5.2833333333333332</v>
      </c>
    </row>
    <row r="34" spans="1:31" ht="18.75" customHeight="1" x14ac:dyDescent="0.25">
      <c r="A34" s="82" t="s">
        <v>23</v>
      </c>
      <c r="B34" s="137" t="s">
        <v>72</v>
      </c>
      <c r="C34" s="138"/>
      <c r="D34" s="138"/>
      <c r="E34" s="138"/>
      <c r="F34" s="138"/>
      <c r="G34" s="137" t="s">
        <v>72</v>
      </c>
      <c r="H34" s="138"/>
      <c r="I34" s="138"/>
      <c r="J34" s="138"/>
      <c r="K34" s="138"/>
      <c r="L34" s="137" t="s">
        <v>72</v>
      </c>
      <c r="M34" s="138"/>
      <c r="N34" s="138"/>
      <c r="O34" s="138"/>
      <c r="P34" s="138"/>
      <c r="Q34" s="137" t="s">
        <v>72</v>
      </c>
      <c r="R34" s="138"/>
      <c r="S34" s="138"/>
      <c r="T34" s="138"/>
      <c r="U34" s="138"/>
      <c r="V34" s="137" t="s">
        <v>72</v>
      </c>
      <c r="W34" s="138"/>
      <c r="X34" s="138"/>
      <c r="Y34" s="138"/>
      <c r="Z34" s="138"/>
      <c r="AA34" s="33">
        <v>0.33333333333333331</v>
      </c>
      <c r="AB34" s="7"/>
      <c r="AC34" s="7"/>
      <c r="AD34" s="8">
        <v>0.5625</v>
      </c>
      <c r="AE34" s="97">
        <f t="shared" si="9"/>
        <v>5.5</v>
      </c>
    </row>
    <row r="35" spans="1:31" ht="18.75" customHeight="1" x14ac:dyDescent="0.25">
      <c r="A35" s="82" t="s">
        <v>24</v>
      </c>
      <c r="B35" s="33">
        <v>0.33333333333333331</v>
      </c>
      <c r="C35" s="7">
        <v>0.54166666666666663</v>
      </c>
      <c r="D35" s="7">
        <v>0.58333333333333337</v>
      </c>
      <c r="E35" s="8">
        <v>0.72916666666666663</v>
      </c>
      <c r="F35" s="97">
        <f t="shared" si="10"/>
        <v>8.4999999999999982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5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103">
        <v>0.72916666666666663</v>
      </c>
      <c r="P35" s="97">
        <f t="shared" si="6"/>
        <v>8.4999999999999982</v>
      </c>
      <c r="Q35" s="33">
        <v>0.33333333333333331</v>
      </c>
      <c r="R35" s="12">
        <v>0.54166666666666663</v>
      </c>
      <c r="S35" s="12">
        <v>0.58333333333333337</v>
      </c>
      <c r="T35" s="8">
        <v>0.72916666666666663</v>
      </c>
      <c r="U35" s="97">
        <f t="shared" si="7"/>
        <v>8.4999999999999982</v>
      </c>
      <c r="V35" s="33">
        <v>0.33333333333333331</v>
      </c>
      <c r="W35" s="12">
        <v>0.54166666666666663</v>
      </c>
      <c r="X35" s="12">
        <v>0.58333333333333337</v>
      </c>
      <c r="Y35" s="8">
        <v>0.72916666666666663</v>
      </c>
      <c r="Z35" s="97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9"/>
        <v>5.5</v>
      </c>
    </row>
    <row r="36" spans="1:31" ht="18.75" customHeight="1" x14ac:dyDescent="0.25">
      <c r="A36" s="82" t="s">
        <v>25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0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0.72916666666666663</v>
      </c>
      <c r="K36" s="97">
        <f t="shared" si="5"/>
        <v>8.4999999999999982</v>
      </c>
      <c r="L36" s="33">
        <v>0.33333333333333331</v>
      </c>
      <c r="M36" s="7">
        <v>0.54166666666666663</v>
      </c>
      <c r="N36" s="7">
        <v>0.58333333333333337</v>
      </c>
      <c r="O36" s="103">
        <v>0.72916666666666663</v>
      </c>
      <c r="P36" s="97">
        <f t="shared" si="6"/>
        <v>8.4999999999999982</v>
      </c>
      <c r="Q36" s="33">
        <v>0.34236111111111112</v>
      </c>
      <c r="R36" s="12">
        <v>0.54166666666666663</v>
      </c>
      <c r="S36" s="12">
        <v>0.58333333333333337</v>
      </c>
      <c r="T36" s="8">
        <v>0.72916666666666663</v>
      </c>
      <c r="U36" s="100">
        <f t="shared" si="7"/>
        <v>8.2833333333333314</v>
      </c>
      <c r="V36" s="33">
        <v>0.33333333333333331</v>
      </c>
      <c r="W36" s="12">
        <v>0.54166666666666663</v>
      </c>
      <c r="X36" s="12">
        <v>0.58333333333333337</v>
      </c>
      <c r="Y36" s="8">
        <v>0.72916666666666663</v>
      </c>
      <c r="Z36" s="97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9"/>
        <v>5.5</v>
      </c>
    </row>
    <row r="37" spans="1:31" ht="18.75" customHeight="1" x14ac:dyDescent="0.25">
      <c r="A37" s="82" t="s">
        <v>19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0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5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103">
        <v>0.72916666666666663</v>
      </c>
      <c r="P37" s="97">
        <f t="shared" si="6"/>
        <v>8.4999999999999982</v>
      </c>
      <c r="Q37" s="33">
        <v>0.33333333333333331</v>
      </c>
      <c r="R37" s="12">
        <v>0.54166666666666663</v>
      </c>
      <c r="S37" s="12">
        <v>0.58333333333333337</v>
      </c>
      <c r="T37" s="8">
        <v>0.72916666666666663</v>
      </c>
      <c r="U37" s="97">
        <f t="shared" si="7"/>
        <v>8.4999999999999982</v>
      </c>
      <c r="V37" s="33">
        <v>0.33333333333333331</v>
      </c>
      <c r="W37" s="12">
        <v>0.54166666666666663</v>
      </c>
      <c r="X37" s="12">
        <v>0.58333333333333337</v>
      </c>
      <c r="Y37" s="8">
        <v>0.72916666666666663</v>
      </c>
      <c r="Z37" s="97">
        <f t="shared" si="8"/>
        <v>8.4999999999999982</v>
      </c>
      <c r="AA37" s="33">
        <v>0.34097222222222223</v>
      </c>
      <c r="AB37" s="7"/>
      <c r="AC37" s="7"/>
      <c r="AD37" s="8">
        <v>0.5625</v>
      </c>
      <c r="AE37" s="100">
        <f t="shared" si="9"/>
        <v>5.3166666666666664</v>
      </c>
    </row>
    <row r="38" spans="1:31" ht="18.75" customHeight="1" x14ac:dyDescent="0.25">
      <c r="A38" s="82" t="s">
        <v>26</v>
      </c>
      <c r="B38" s="33">
        <v>0.33333333333333331</v>
      </c>
      <c r="C38" s="7">
        <v>0.54166666666666663</v>
      </c>
      <c r="D38" s="7">
        <v>0.58333333333333337</v>
      </c>
      <c r="E38" s="8">
        <v>0.72916666666666663</v>
      </c>
      <c r="F38" s="97">
        <f t="shared" si="10"/>
        <v>8.4999999999999982</v>
      </c>
      <c r="G38" s="33">
        <v>0.33333333333333331</v>
      </c>
      <c r="H38" s="7">
        <v>0.54166666666666663</v>
      </c>
      <c r="I38" s="7">
        <v>0.58333333333333337</v>
      </c>
      <c r="J38" s="8">
        <v>0.72916666666666663</v>
      </c>
      <c r="K38" s="97">
        <f t="shared" si="5"/>
        <v>8.4999999999999982</v>
      </c>
      <c r="L38" s="33">
        <v>0.33333333333333331</v>
      </c>
      <c r="M38" s="7">
        <v>0.54166666666666663</v>
      </c>
      <c r="N38" s="7">
        <v>0.58333333333333337</v>
      </c>
      <c r="O38" s="103">
        <v>0.72916666666666663</v>
      </c>
      <c r="P38" s="97">
        <f t="shared" si="6"/>
        <v>8.4999999999999982</v>
      </c>
      <c r="Q38" s="33">
        <v>0.33333333333333331</v>
      </c>
      <c r="R38" s="12">
        <v>0.54166666666666663</v>
      </c>
      <c r="S38" s="12">
        <v>0.58333333333333337</v>
      </c>
      <c r="T38" s="8">
        <v>0.72916666666666663</v>
      </c>
      <c r="U38" s="97">
        <f t="shared" si="7"/>
        <v>8.4999999999999982</v>
      </c>
      <c r="V38" s="33">
        <v>0.33333333333333331</v>
      </c>
      <c r="W38" s="12">
        <v>0.54166666666666663</v>
      </c>
      <c r="X38" s="12">
        <v>0.58333333333333337</v>
      </c>
      <c r="Y38" s="8">
        <v>0.72916666666666663</v>
      </c>
      <c r="Z38" s="97">
        <f t="shared" si="8"/>
        <v>8.4999999999999982</v>
      </c>
      <c r="AA38" s="33">
        <v>0.33333333333333331</v>
      </c>
      <c r="AB38" s="7"/>
      <c r="AC38" s="7"/>
      <c r="AD38" s="8">
        <v>0.58333333333333337</v>
      </c>
      <c r="AE38" s="99">
        <f t="shared" si="9"/>
        <v>6.0000000000000018</v>
      </c>
    </row>
    <row r="39" spans="1:31" ht="18.75" customHeight="1" x14ac:dyDescent="0.25">
      <c r="A39" s="82" t="s">
        <v>27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0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5"/>
        <v>8.2999999999999989</v>
      </c>
      <c r="L39" s="33">
        <v>0.33333333333333331</v>
      </c>
      <c r="M39" s="7">
        <v>0.54166666666666663</v>
      </c>
      <c r="N39" s="7">
        <v>0.58333333333333337</v>
      </c>
      <c r="O39" s="103">
        <v>0.72916666666666663</v>
      </c>
      <c r="P39" s="97">
        <f t="shared" si="6"/>
        <v>8.4999999999999982</v>
      </c>
      <c r="Q39" s="33">
        <v>0.34097222222222223</v>
      </c>
      <c r="R39" s="12">
        <v>0.54166666666666663</v>
      </c>
      <c r="S39" s="12">
        <v>0.58333333333333337</v>
      </c>
      <c r="T39" s="8">
        <v>0.72916666666666663</v>
      </c>
      <c r="U39" s="100">
        <f t="shared" si="7"/>
        <v>8.3166666666666629</v>
      </c>
      <c r="V39" s="33">
        <v>0.33333333333333331</v>
      </c>
      <c r="W39" s="12">
        <v>0.54166666666666663</v>
      </c>
      <c r="X39" s="12">
        <v>0.58333333333333337</v>
      </c>
      <c r="Y39" s="8">
        <v>0.72916666666666663</v>
      </c>
      <c r="Z39" s="97">
        <f t="shared" si="8"/>
        <v>8.4999999999999982</v>
      </c>
      <c r="AA39" s="33">
        <v>0.34097222222222223</v>
      </c>
      <c r="AB39" s="7"/>
      <c r="AC39" s="7"/>
      <c r="AD39" s="8">
        <v>0.5625</v>
      </c>
      <c r="AE39" s="100">
        <f t="shared" si="9"/>
        <v>5.3166666666666664</v>
      </c>
    </row>
    <row r="40" spans="1:31" ht="18.75" customHeight="1" thickBot="1" x14ac:dyDescent="0.3">
      <c r="A40" s="82" t="s">
        <v>28</v>
      </c>
      <c r="B40" s="33">
        <v>0.33333333333333331</v>
      </c>
      <c r="C40" s="18">
        <v>0.54166666666666663</v>
      </c>
      <c r="D40" s="18">
        <v>0.58333333333333337</v>
      </c>
      <c r="E40" s="8">
        <v>0.72916666666666663</v>
      </c>
      <c r="F40" s="98">
        <f t="shared" si="10"/>
        <v>8.4999999999999982</v>
      </c>
      <c r="G40" s="33">
        <v>0.33333333333333331</v>
      </c>
      <c r="H40" s="18">
        <v>0.54166666666666663</v>
      </c>
      <c r="I40" s="18">
        <v>0.58333333333333337</v>
      </c>
      <c r="J40" s="8">
        <v>0.72916666666666663</v>
      </c>
      <c r="K40" s="98">
        <f t="shared" si="5"/>
        <v>8.4999999999999982</v>
      </c>
      <c r="L40" s="33">
        <v>0.33333333333333331</v>
      </c>
      <c r="M40" s="18">
        <v>0.54166666666666663</v>
      </c>
      <c r="N40" s="18">
        <v>0.58333333333333337</v>
      </c>
      <c r="O40" s="103">
        <v>0.72916666666666663</v>
      </c>
      <c r="P40" s="98">
        <f t="shared" si="6"/>
        <v>8.4999999999999982</v>
      </c>
      <c r="Q40" s="33">
        <v>0.33333333333333331</v>
      </c>
      <c r="R40" s="12">
        <v>0.54166666666666663</v>
      </c>
      <c r="S40" s="12">
        <v>0.58333333333333337</v>
      </c>
      <c r="T40" s="8">
        <v>0.72916666666666663</v>
      </c>
      <c r="U40" s="98">
        <f t="shared" si="7"/>
        <v>8.4999999999999982</v>
      </c>
      <c r="V40" s="33">
        <v>0.33333333333333331</v>
      </c>
      <c r="W40" s="12">
        <v>0.54166666666666663</v>
      </c>
      <c r="X40" s="12">
        <v>0.58333333333333337</v>
      </c>
      <c r="Y40" s="8">
        <v>0.72916666666666663</v>
      </c>
      <c r="Z40" s="98">
        <f t="shared" si="8"/>
        <v>8.4999999999999982</v>
      </c>
      <c r="AA40" s="33">
        <v>0.33333333333333331</v>
      </c>
      <c r="AB40" s="18"/>
      <c r="AC40" s="18"/>
      <c r="AD40" s="8">
        <v>0.5625</v>
      </c>
      <c r="AE40" s="98">
        <f t="shared" si="9"/>
        <v>5.5</v>
      </c>
    </row>
    <row r="42" spans="1:31" ht="15.75" thickBot="1" x14ac:dyDescent="0.3"/>
    <row r="43" spans="1:31" ht="27.75" thickTop="1" thickBot="1" x14ac:dyDescent="0.45">
      <c r="A43" s="169" t="s">
        <v>20</v>
      </c>
      <c r="B43" s="177" t="s">
        <v>73</v>
      </c>
      <c r="C43" s="172"/>
      <c r="D43" s="172"/>
      <c r="E43" s="172"/>
      <c r="F43" s="178"/>
      <c r="G43" s="174" t="s">
        <v>74</v>
      </c>
      <c r="H43" s="175"/>
      <c r="I43" s="175"/>
      <c r="J43" s="175"/>
      <c r="K43" s="175"/>
      <c r="L43" s="179" t="s">
        <v>75</v>
      </c>
      <c r="M43" s="180"/>
      <c r="N43" s="180"/>
      <c r="O43" s="180"/>
      <c r="P43" s="181"/>
      <c r="Q43" s="179" t="s">
        <v>76</v>
      </c>
      <c r="R43" s="180"/>
      <c r="S43" s="180"/>
      <c r="T43" s="180"/>
      <c r="U43" s="181"/>
      <c r="V43" s="179" t="s">
        <v>77</v>
      </c>
      <c r="W43" s="180"/>
      <c r="X43" s="180"/>
      <c r="Y43" s="180"/>
      <c r="Z43" s="181"/>
      <c r="AA43" s="177" t="s">
        <v>81</v>
      </c>
      <c r="AB43" s="172"/>
      <c r="AC43" s="172"/>
      <c r="AD43" s="172"/>
      <c r="AE43" s="178"/>
    </row>
    <row r="44" spans="1:31" ht="30.75" thickBot="1" x14ac:dyDescent="0.3">
      <c r="A44" s="170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7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11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1" si="12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0.72916666666666663</v>
      </c>
      <c r="P45" s="117">
        <f t="shared" ref="P45:P61" si="13">((O45-L45)-(N45-M45))*24</f>
        <v>8.4999999999999982</v>
      </c>
      <c r="Q45" s="8">
        <v>0.33333333333333331</v>
      </c>
      <c r="R45" s="7">
        <v>0.54166666666666663</v>
      </c>
      <c r="S45" s="7">
        <v>0.58333333333333337</v>
      </c>
      <c r="T45" s="8">
        <v>0.72916666666666663</v>
      </c>
      <c r="U45" s="117">
        <f t="shared" ref="U45:U61" si="14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1" si="15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1" si="16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1" si="17">((E46-B46)-(D46-C46))*24</f>
        <v>8.4999999999999982</v>
      </c>
      <c r="G46" s="8">
        <v>0.28472222222222221</v>
      </c>
      <c r="H46" s="7">
        <v>0.54166666666666663</v>
      </c>
      <c r="I46" s="7">
        <v>0.58333333333333337</v>
      </c>
      <c r="J46" s="8">
        <v>0.72916666666666663</v>
      </c>
      <c r="K46" s="118">
        <f t="shared" si="12"/>
        <v>9.6666666666666643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3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4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5"/>
        <v>8.4999999999999982</v>
      </c>
      <c r="AA46" s="8">
        <v>0.33333333333333331</v>
      </c>
      <c r="AB46" s="7"/>
      <c r="AC46" s="7"/>
      <c r="AD46" s="8">
        <v>0.5625</v>
      </c>
      <c r="AE46" s="117">
        <f t="shared" si="16"/>
        <v>5.5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7"/>
        <v>8.4999999999999982</v>
      </c>
      <c r="G47" s="8">
        <v>0.34513888888888888</v>
      </c>
      <c r="H47" s="7">
        <v>0.54166666666666663</v>
      </c>
      <c r="I47" s="7">
        <v>0.58333333333333337</v>
      </c>
      <c r="J47" s="8">
        <v>0.72916666666666663</v>
      </c>
      <c r="K47" s="119">
        <f t="shared" si="12"/>
        <v>8.216666666666665</v>
      </c>
      <c r="L47" s="8">
        <v>0.33333333333333331</v>
      </c>
      <c r="M47" s="7">
        <v>0.54166666666666663</v>
      </c>
      <c r="N47" s="7">
        <v>0.58333333333333337</v>
      </c>
      <c r="O47" s="8">
        <v>0.72916666666666663</v>
      </c>
      <c r="P47" s="117">
        <f t="shared" si="13"/>
        <v>8.4999999999999982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4"/>
        <v>8.1166666666666636</v>
      </c>
      <c r="V47" s="8">
        <v>0.34097222222222223</v>
      </c>
      <c r="W47" s="7">
        <v>0.54166666666666663</v>
      </c>
      <c r="X47" s="7">
        <v>0.58333333333333337</v>
      </c>
      <c r="Y47" s="8">
        <v>0.72916666666666663</v>
      </c>
      <c r="Z47" s="119">
        <f t="shared" si="15"/>
        <v>8.3166666666666629</v>
      </c>
      <c r="AA47" s="8">
        <v>0.34583333333333338</v>
      </c>
      <c r="AB47" s="7"/>
      <c r="AC47" s="7"/>
      <c r="AD47" s="8">
        <v>0.5625</v>
      </c>
      <c r="AE47" s="119">
        <f t="shared" si="16"/>
        <v>5.1999999999999993</v>
      </c>
    </row>
    <row r="48" spans="1:31" ht="18.75" customHeight="1" x14ac:dyDescent="0.25">
      <c r="A48" s="82" t="s">
        <v>21</v>
      </c>
      <c r="B48" s="8">
        <v>0.30277777777777776</v>
      </c>
      <c r="C48" s="7">
        <v>0.54166666666666663</v>
      </c>
      <c r="D48" s="7">
        <v>0.58333333333333337</v>
      </c>
      <c r="E48" s="8">
        <v>0.72916666666666663</v>
      </c>
      <c r="F48" s="118">
        <f t="shared" si="17"/>
        <v>9.2333333333333307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2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3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4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5"/>
        <v>8.4999999999999982</v>
      </c>
      <c r="AA48" s="8">
        <v>0.33333333333333331</v>
      </c>
      <c r="AB48" s="7"/>
      <c r="AC48" s="7"/>
      <c r="AD48" s="8">
        <v>0.60902777777777783</v>
      </c>
      <c r="AE48" s="118">
        <f t="shared" si="16"/>
        <v>6.6166666666666689</v>
      </c>
    </row>
    <row r="49" spans="1:31" ht="18.75" customHeight="1" x14ac:dyDescent="0.25">
      <c r="A49" s="82" t="s">
        <v>18</v>
      </c>
      <c r="B49" s="8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si="17"/>
        <v>8.4999999999999982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2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3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4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5"/>
        <v>8.4999999999999982</v>
      </c>
      <c r="AA49" s="8">
        <v>0.32013888888888892</v>
      </c>
      <c r="AB49" s="7"/>
      <c r="AC49" s="7"/>
      <c r="AD49" s="8">
        <v>0.5625</v>
      </c>
      <c r="AE49" s="118">
        <f t="shared" si="16"/>
        <v>5.8166666666666664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7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2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3"/>
        <v>8.4999999999999982</v>
      </c>
      <c r="Q50" s="8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4"/>
        <v>8.4999999999999982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5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6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7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2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3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4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5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6"/>
        <v>5.5</v>
      </c>
    </row>
    <row r="52" spans="1:31" ht="18.75" customHeight="1" x14ac:dyDescent="0.25">
      <c r="A52" s="82" t="s">
        <v>11</v>
      </c>
      <c r="B52" s="8">
        <v>0.33333333333333331</v>
      </c>
      <c r="C52" s="7"/>
      <c r="D52" s="7"/>
      <c r="E52" s="8">
        <v>0.6875</v>
      </c>
      <c r="F52" s="117">
        <f t="shared" si="17"/>
        <v>8.5</v>
      </c>
      <c r="G52" s="8">
        <v>0.23402777777777781</v>
      </c>
      <c r="H52" s="7">
        <v>0.54166666666666663</v>
      </c>
      <c r="I52" s="7">
        <v>0.58333333333333337</v>
      </c>
      <c r="J52" s="8">
        <v>0.6381944444444444</v>
      </c>
      <c r="K52" s="117">
        <f t="shared" si="12"/>
        <v>8.6999999999999957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3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4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5"/>
        <v>8.4999999999999982</v>
      </c>
      <c r="AA52" s="8">
        <v>0.33333333333333331</v>
      </c>
      <c r="AB52" s="7"/>
      <c r="AC52" s="7"/>
      <c r="AD52" s="8">
        <v>0.5625</v>
      </c>
      <c r="AE52" s="117">
        <f t="shared" si="16"/>
        <v>5.5</v>
      </c>
    </row>
    <row r="53" spans="1:31" ht="18.75" customHeight="1" x14ac:dyDescent="0.25">
      <c r="A53" s="82" t="s">
        <v>16</v>
      </c>
      <c r="B53" s="8">
        <v>0.33333333333333331</v>
      </c>
      <c r="C53" s="7">
        <v>0.54166666666666663</v>
      </c>
      <c r="D53" s="7">
        <v>0.58333333333333337</v>
      </c>
      <c r="E53" s="8">
        <v>0.72916666666666663</v>
      </c>
      <c r="F53" s="117">
        <f t="shared" si="17"/>
        <v>8.4999999999999982</v>
      </c>
      <c r="G53" s="8">
        <v>0.3125</v>
      </c>
      <c r="H53" s="7">
        <v>0.54166666666666663</v>
      </c>
      <c r="I53" s="7">
        <v>0.58333333333333337</v>
      </c>
      <c r="J53" s="8">
        <v>0.72916666666666663</v>
      </c>
      <c r="K53" s="118">
        <f t="shared" si="12"/>
        <v>8.9999999999999964</v>
      </c>
      <c r="L53" s="8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3"/>
        <v>8.4999999999999982</v>
      </c>
      <c r="Q53" s="137" t="s">
        <v>52</v>
      </c>
      <c r="R53" s="138"/>
      <c r="S53" s="138"/>
      <c r="T53" s="138"/>
      <c r="U53" s="138"/>
      <c r="V53" s="8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5"/>
        <v>8.4999999999999982</v>
      </c>
      <c r="AA53" s="8">
        <v>0.3125</v>
      </c>
      <c r="AB53" s="7"/>
      <c r="AC53" s="7"/>
      <c r="AD53" s="8">
        <v>0.5625</v>
      </c>
      <c r="AE53" s="118">
        <f t="shared" si="16"/>
        <v>6</v>
      </c>
    </row>
    <row r="54" spans="1:31" ht="18.75" customHeight="1" x14ac:dyDescent="0.25">
      <c r="A54" s="82" t="s">
        <v>12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7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2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3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4"/>
        <v>8.4999999999999982</v>
      </c>
      <c r="V54" s="137" t="s">
        <v>80</v>
      </c>
      <c r="W54" s="138"/>
      <c r="X54" s="138"/>
      <c r="Y54" s="138"/>
      <c r="Z54" s="138"/>
      <c r="AA54" s="137" t="s">
        <v>80</v>
      </c>
      <c r="AB54" s="138"/>
      <c r="AC54" s="138"/>
      <c r="AD54" s="138"/>
      <c r="AE54" s="138"/>
    </row>
    <row r="55" spans="1:31" ht="18.75" customHeight="1" x14ac:dyDescent="0.25">
      <c r="A55" s="82" t="s">
        <v>23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7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2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3"/>
        <v>8.4999999999999982</v>
      </c>
      <c r="Q55" s="150" t="s">
        <v>79</v>
      </c>
      <c r="R55" s="151"/>
      <c r="S55" s="151"/>
      <c r="T55" s="151"/>
      <c r="U55" s="152"/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5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6"/>
        <v>5.5</v>
      </c>
    </row>
    <row r="56" spans="1:31" ht="18.75" customHeight="1" x14ac:dyDescent="0.25">
      <c r="A56" s="82" t="s">
        <v>24</v>
      </c>
      <c r="B56" s="8">
        <v>0.33333333333333331</v>
      </c>
      <c r="C56" s="7">
        <v>0.54166666666666663</v>
      </c>
      <c r="D56" s="7">
        <v>0.58333333333333337</v>
      </c>
      <c r="E56" s="8">
        <v>0.72916666666666663</v>
      </c>
      <c r="F56" s="117">
        <f t="shared" si="17"/>
        <v>8.4999999999999982</v>
      </c>
      <c r="G56" s="8">
        <v>0.33333333333333331</v>
      </c>
      <c r="H56" s="7">
        <v>0.54166666666666663</v>
      </c>
      <c r="I56" s="7">
        <v>0.58333333333333337</v>
      </c>
      <c r="J56" s="8">
        <v>0.72916666666666663</v>
      </c>
      <c r="K56" s="117">
        <f t="shared" si="12"/>
        <v>8.4999999999999982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3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4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5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6"/>
        <v>5.5</v>
      </c>
    </row>
    <row r="57" spans="1:31" ht="18.75" customHeight="1" x14ac:dyDescent="0.25">
      <c r="A57" s="82" t="s">
        <v>25</v>
      </c>
      <c r="B57" s="8">
        <v>0.3430555555555555</v>
      </c>
      <c r="C57" s="7">
        <v>0.54166666666666663</v>
      </c>
      <c r="D57" s="7">
        <v>0.58333333333333337</v>
      </c>
      <c r="E57" s="8">
        <v>0.72916666666666663</v>
      </c>
      <c r="F57" s="119">
        <f t="shared" si="17"/>
        <v>8.2666666666666657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2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3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4"/>
        <v>8.4999999999999982</v>
      </c>
      <c r="V57" s="8">
        <v>0.34166666666666662</v>
      </c>
      <c r="W57" s="7">
        <v>0.54166666666666663</v>
      </c>
      <c r="X57" s="7">
        <v>0.58333333333333337</v>
      </c>
      <c r="Y57" s="8">
        <v>0.72916666666666663</v>
      </c>
      <c r="Z57" s="119">
        <f t="shared" si="15"/>
        <v>8.2999999999999989</v>
      </c>
      <c r="AA57" s="8">
        <v>0.33333333333333331</v>
      </c>
      <c r="AB57" s="7"/>
      <c r="AC57" s="7"/>
      <c r="AD57" s="8">
        <v>0.5625</v>
      </c>
      <c r="AE57" s="117">
        <f t="shared" si="16"/>
        <v>5.5</v>
      </c>
    </row>
    <row r="58" spans="1:31" ht="18.75" customHeight="1" x14ac:dyDescent="0.25">
      <c r="A58" s="82" t="s">
        <v>19</v>
      </c>
      <c r="B58" s="8">
        <v>0.34236111111111112</v>
      </c>
      <c r="C58" s="7">
        <v>0.54166666666666663</v>
      </c>
      <c r="D58" s="7">
        <v>0.58333333333333337</v>
      </c>
      <c r="E58" s="8">
        <v>0.72916666666666663</v>
      </c>
      <c r="F58" s="119">
        <f t="shared" si="17"/>
        <v>8.2833333333333314</v>
      </c>
      <c r="G58" s="8">
        <v>0.24374999999999999</v>
      </c>
      <c r="H58" s="7">
        <v>0.54166666666666663</v>
      </c>
      <c r="I58" s="7">
        <v>0.58333333333333337</v>
      </c>
      <c r="J58" s="8">
        <v>0.71388888888888891</v>
      </c>
      <c r="K58" s="118">
        <f t="shared" si="12"/>
        <v>10.283333333333331</v>
      </c>
      <c r="L58" s="8">
        <v>0.34166666666666662</v>
      </c>
      <c r="M58" s="7">
        <v>0.54166666666666663</v>
      </c>
      <c r="N58" s="7">
        <v>0.58333333333333337</v>
      </c>
      <c r="O58" s="8">
        <v>0.72916666666666663</v>
      </c>
      <c r="P58" s="119">
        <f t="shared" si="13"/>
        <v>8.2999999999999989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4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5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6"/>
        <v>5.5</v>
      </c>
    </row>
    <row r="59" spans="1:31" ht="18.75" customHeight="1" x14ac:dyDescent="0.25">
      <c r="A59" s="82" t="s">
        <v>26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7"/>
        <v>8.4999999999999982</v>
      </c>
      <c r="G59" s="8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2"/>
        <v>8.4999999999999982</v>
      </c>
      <c r="L59" s="8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3"/>
        <v>8.4999999999999982</v>
      </c>
      <c r="Q59" s="8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4"/>
        <v>8.4999999999999982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5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6"/>
        <v>5.5</v>
      </c>
    </row>
    <row r="60" spans="1:31" ht="18.75" customHeight="1" x14ac:dyDescent="0.25">
      <c r="A60" s="82" t="s">
        <v>27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7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2"/>
        <v>8.4999999999999982</v>
      </c>
      <c r="L60" s="150" t="s">
        <v>39</v>
      </c>
      <c r="M60" s="151"/>
      <c r="N60" s="151"/>
      <c r="O60" s="151"/>
      <c r="P60" s="152"/>
      <c r="Q60" s="8">
        <v>0.34236111111111112</v>
      </c>
      <c r="R60" s="7">
        <v>0.54166666666666663</v>
      </c>
      <c r="S60" s="7">
        <v>0.58333333333333337</v>
      </c>
      <c r="T60" s="8">
        <v>0.72916666666666663</v>
      </c>
      <c r="U60" s="119">
        <f t="shared" si="14"/>
        <v>8.2833333333333314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5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6"/>
        <v>5.5</v>
      </c>
    </row>
    <row r="61" spans="1:31" ht="18.75" customHeight="1" x14ac:dyDescent="0.25">
      <c r="A61" s="82" t="s">
        <v>28</v>
      </c>
      <c r="B61" s="8">
        <v>0.33333333333333331</v>
      </c>
      <c r="C61" s="7">
        <v>0.54166666666666663</v>
      </c>
      <c r="D61" s="7">
        <v>0.58333333333333337</v>
      </c>
      <c r="E61" s="8">
        <v>0.72916666666666663</v>
      </c>
      <c r="F61" s="117">
        <f t="shared" si="17"/>
        <v>8.4999999999999982</v>
      </c>
      <c r="G61" s="8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2"/>
        <v>8.4999999999999982</v>
      </c>
      <c r="L61" s="8">
        <v>0.33333333333333331</v>
      </c>
      <c r="M61" s="7">
        <v>0.54166666666666663</v>
      </c>
      <c r="N61" s="7">
        <v>0.58333333333333337</v>
      </c>
      <c r="O61" s="8">
        <v>0.72916666666666663</v>
      </c>
      <c r="P61" s="117">
        <f t="shared" si="13"/>
        <v>8.4999999999999982</v>
      </c>
      <c r="Q61" s="8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4"/>
        <v>8.4999999999999982</v>
      </c>
      <c r="V61" s="8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5"/>
        <v>8.4999999999999982</v>
      </c>
      <c r="AA61" s="8">
        <v>0.33333333333333331</v>
      </c>
      <c r="AB61" s="7"/>
      <c r="AC61" s="7"/>
      <c r="AD61" s="8">
        <v>0.5625</v>
      </c>
      <c r="AE61" s="117">
        <f t="shared" si="16"/>
        <v>5.5</v>
      </c>
    </row>
    <row r="63" spans="1:31" ht="15.75" thickBot="1" x14ac:dyDescent="0.3"/>
    <row r="64" spans="1:31" ht="27.75" thickTop="1" thickBot="1" x14ac:dyDescent="0.45">
      <c r="A64" s="169" t="s">
        <v>20</v>
      </c>
      <c r="B64" s="177" t="s">
        <v>82</v>
      </c>
      <c r="C64" s="172"/>
      <c r="D64" s="172"/>
      <c r="E64" s="172"/>
      <c r="F64" s="178"/>
      <c r="G64" s="174" t="s">
        <v>83</v>
      </c>
      <c r="H64" s="175"/>
      <c r="I64" s="175"/>
      <c r="J64" s="175"/>
      <c r="K64" s="175"/>
      <c r="L64" s="179" t="s">
        <v>84</v>
      </c>
      <c r="M64" s="180"/>
      <c r="N64" s="180"/>
      <c r="O64" s="180"/>
      <c r="P64" s="181"/>
      <c r="Q64" s="179" t="s">
        <v>85</v>
      </c>
      <c r="R64" s="180"/>
      <c r="S64" s="180"/>
      <c r="T64" s="180"/>
      <c r="U64" s="181"/>
      <c r="V64" s="179" t="s">
        <v>86</v>
      </c>
      <c r="W64" s="180"/>
      <c r="X64" s="180"/>
      <c r="Y64" s="180"/>
      <c r="Z64" s="181"/>
      <c r="AA64" s="177" t="s">
        <v>87</v>
      </c>
      <c r="AB64" s="172"/>
      <c r="AC64" s="172"/>
      <c r="AD64" s="172"/>
      <c r="AE64" s="178"/>
    </row>
    <row r="65" spans="1:31" ht="30.75" thickBot="1" x14ac:dyDescent="0.3">
      <c r="A65" s="170"/>
      <c r="B65" s="86" t="s">
        <v>3</v>
      </c>
      <c r="C65" s="86" t="s">
        <v>4</v>
      </c>
      <c r="D65" s="86" t="s">
        <v>5</v>
      </c>
      <c r="E65" s="86" t="s">
        <v>6</v>
      </c>
      <c r="F65" s="87" t="s">
        <v>7</v>
      </c>
      <c r="G65" s="84" t="s">
        <v>65</v>
      </c>
      <c r="H65" s="78" t="s">
        <v>4</v>
      </c>
      <c r="I65" s="78" t="s">
        <v>5</v>
      </c>
      <c r="J65" s="78" t="s">
        <v>6</v>
      </c>
      <c r="K65" s="85" t="s">
        <v>7</v>
      </c>
      <c r="L65" s="105" t="s">
        <v>3</v>
      </c>
      <c r="M65" s="105" t="s">
        <v>4</v>
      </c>
      <c r="N65" s="105" t="s">
        <v>5</v>
      </c>
      <c r="O65" s="105" t="s">
        <v>6</v>
      </c>
      <c r="P65" s="106" t="s">
        <v>7</v>
      </c>
      <c r="Q65" s="105" t="s">
        <v>3</v>
      </c>
      <c r="R65" s="105" t="s">
        <v>4</v>
      </c>
      <c r="S65" s="105" t="s">
        <v>5</v>
      </c>
      <c r="T65" s="107" t="s">
        <v>6</v>
      </c>
      <c r="U65" s="106" t="s">
        <v>7</v>
      </c>
      <c r="V65" s="105" t="s">
        <v>3</v>
      </c>
      <c r="W65" s="105" t="s">
        <v>4</v>
      </c>
      <c r="X65" s="105" t="s">
        <v>5</v>
      </c>
      <c r="Y65" s="105" t="s">
        <v>6</v>
      </c>
      <c r="Z65" s="106" t="s">
        <v>7</v>
      </c>
      <c r="AA65" s="86" t="s">
        <v>3</v>
      </c>
      <c r="AB65" s="86" t="s">
        <v>4</v>
      </c>
      <c r="AC65" s="86" t="s">
        <v>5</v>
      </c>
      <c r="AD65" s="86" t="s">
        <v>6</v>
      </c>
      <c r="AE65" s="87" t="s">
        <v>7</v>
      </c>
    </row>
    <row r="66" spans="1:31" ht="18.75" customHeight="1" thickTop="1" x14ac:dyDescent="0.25">
      <c r="A66" s="82" t="s">
        <v>13</v>
      </c>
      <c r="B66" s="8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ref="F66" si="18">((E66-B66)-(D66-C66))*24</f>
        <v>8.4999999999999982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ref="K66:K81" si="19">((J66-G66)-(I66-H66))*24</f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ref="P66:P81" si="20">((O66-L66)-(N66-M66))*24</f>
        <v>8.4999999999999982</v>
      </c>
      <c r="Q66" s="8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ref="U66:U81" si="21">((T66-Q66)-(S66-R66))*24</f>
        <v>8.4999999999999982</v>
      </c>
      <c r="V66" s="8">
        <v>0.33333333333333331</v>
      </c>
      <c r="W66" s="7">
        <v>0.54166666666666663</v>
      </c>
      <c r="X66" s="7">
        <v>0.58333333333333337</v>
      </c>
      <c r="Y66" s="8">
        <v>0.76666666666666661</v>
      </c>
      <c r="Z66" s="118">
        <f t="shared" ref="Z66:Z81" si="22">((Y66-V66)-(X66-W66))*24</f>
        <v>9.3999999999999968</v>
      </c>
      <c r="AA66" s="8">
        <v>0.33333333333333331</v>
      </c>
      <c r="AB66" s="7"/>
      <c r="AC66" s="7"/>
      <c r="AD66" s="8">
        <v>0.5625</v>
      </c>
      <c r="AE66" s="117">
        <f t="shared" ref="AE66:AE81" si="23">((AD66-AA66)-(AC66-AB66))*24</f>
        <v>5.5</v>
      </c>
    </row>
    <row r="67" spans="1:31" ht="18.75" customHeight="1" x14ac:dyDescent="0.25">
      <c r="A67" s="82" t="s">
        <v>17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ref="F67:F81" si="24">((E67-B67)-(D67-C67))*24</f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9"/>
        <v>8.4999999999999982</v>
      </c>
      <c r="L67" s="8">
        <v>0.33333333333333331</v>
      </c>
      <c r="M67" s="7">
        <v>0.54166666666666663</v>
      </c>
      <c r="N67" s="7">
        <v>0.58333333333333337</v>
      </c>
      <c r="O67" s="8">
        <v>0.72916666666666663</v>
      </c>
      <c r="P67" s="117">
        <f t="shared" si="20"/>
        <v>8.4999999999999982</v>
      </c>
      <c r="Q67" s="8">
        <v>0.33333333333333331</v>
      </c>
      <c r="R67" s="7">
        <v>0.54166666666666663</v>
      </c>
      <c r="S67" s="7">
        <v>0.58333333333333337</v>
      </c>
      <c r="T67" s="8">
        <v>0.72916666666666663</v>
      </c>
      <c r="U67" s="117">
        <f t="shared" si="21"/>
        <v>8.4999999999999982</v>
      </c>
      <c r="V67" s="8">
        <v>0.33333333333333331</v>
      </c>
      <c r="W67" s="7">
        <v>0.54166666666666663</v>
      </c>
      <c r="X67" s="7">
        <v>0.58333333333333337</v>
      </c>
      <c r="Y67" s="8">
        <v>0.72916666666666663</v>
      </c>
      <c r="Z67" s="117">
        <f t="shared" si="22"/>
        <v>8.4999999999999982</v>
      </c>
      <c r="AA67" s="8">
        <v>0.33333333333333331</v>
      </c>
      <c r="AB67" s="7"/>
      <c r="AC67" s="7"/>
      <c r="AD67" s="8">
        <v>0.5625</v>
      </c>
      <c r="AE67" s="117">
        <f t="shared" si="23"/>
        <v>5.5</v>
      </c>
    </row>
    <row r="68" spans="1:31" ht="18.75" customHeight="1" x14ac:dyDescent="0.25">
      <c r="A68" s="82" t="s">
        <v>0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4"/>
        <v>8.4999999999999982</v>
      </c>
      <c r="G68" s="8">
        <v>0.34236111111111112</v>
      </c>
      <c r="H68" s="7">
        <v>0.54166666666666663</v>
      </c>
      <c r="I68" s="7">
        <v>0.58333333333333337</v>
      </c>
      <c r="J68" s="8">
        <v>0.72916666666666663</v>
      </c>
      <c r="K68" s="119">
        <f t="shared" si="19"/>
        <v>8.2833333333333314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20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0.72916666666666663</v>
      </c>
      <c r="U68" s="117">
        <f t="shared" si="21"/>
        <v>8.4999999999999982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2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3"/>
        <v>5.5</v>
      </c>
    </row>
    <row r="69" spans="1:31" ht="18.75" customHeight="1" x14ac:dyDescent="0.25">
      <c r="A69" s="82" t="s">
        <v>21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4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9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20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21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2"/>
        <v>8.4999999999999982</v>
      </c>
      <c r="AA69" s="8">
        <v>0.33333333333333331</v>
      </c>
      <c r="AB69" s="7"/>
      <c r="AC69" s="7"/>
      <c r="AD69" s="8">
        <v>0.58333333333333337</v>
      </c>
      <c r="AE69" s="118">
        <f t="shared" si="23"/>
        <v>6.0000000000000018</v>
      </c>
    </row>
    <row r="70" spans="1:31" ht="18.75" customHeight="1" x14ac:dyDescent="0.25">
      <c r="A70" s="82" t="s">
        <v>18</v>
      </c>
      <c r="B70" s="8">
        <v>0.34097222222222223</v>
      </c>
      <c r="C70" s="7">
        <v>0.54166666666666663</v>
      </c>
      <c r="D70" s="7">
        <v>0.58333333333333337</v>
      </c>
      <c r="E70" s="8">
        <v>0.72916666666666663</v>
      </c>
      <c r="F70" s="119">
        <f t="shared" si="24"/>
        <v>8.3166666666666629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9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20"/>
        <v>8.4999999999999982</v>
      </c>
      <c r="Q70" s="8">
        <v>0.33333333333333331</v>
      </c>
      <c r="R70" s="7">
        <v>0.54166666666666663</v>
      </c>
      <c r="S70" s="7">
        <v>0.58333333333333337</v>
      </c>
      <c r="T70" s="8">
        <v>0.72916666666666663</v>
      </c>
      <c r="U70" s="117">
        <f t="shared" si="21"/>
        <v>8.4999999999999982</v>
      </c>
      <c r="V70" s="8">
        <v>0.33333333333333331</v>
      </c>
      <c r="W70" s="7">
        <v>0.54166666666666663</v>
      </c>
      <c r="X70" s="7">
        <v>0.58333333333333337</v>
      </c>
      <c r="Y70" s="8">
        <v>0.74583333333333324</v>
      </c>
      <c r="Z70" s="118">
        <f t="shared" si="22"/>
        <v>8.8999999999999968</v>
      </c>
      <c r="AA70" s="8">
        <v>0.33333333333333331</v>
      </c>
      <c r="AB70" s="7"/>
      <c r="AC70" s="7"/>
      <c r="AD70" s="8">
        <v>0.5625</v>
      </c>
      <c r="AE70" s="117">
        <f t="shared" si="23"/>
        <v>5.5</v>
      </c>
    </row>
    <row r="71" spans="1:31" ht="18.75" customHeight="1" x14ac:dyDescent="0.25">
      <c r="A71" s="82" t="s">
        <v>22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4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9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20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21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2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3"/>
        <v>5.5</v>
      </c>
    </row>
    <row r="72" spans="1:31" ht="18.75" customHeight="1" x14ac:dyDescent="0.25">
      <c r="A72" s="82" t="s">
        <v>2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4"/>
        <v>8.4999999999999982</v>
      </c>
      <c r="G72" s="8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19"/>
        <v>8.4999999999999982</v>
      </c>
      <c r="L72" s="8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0"/>
        <v>8.4999999999999982</v>
      </c>
      <c r="Q72" s="8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1"/>
        <v>8.4999999999999982</v>
      </c>
      <c r="V72" s="8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2"/>
        <v>8.4999999999999982</v>
      </c>
      <c r="AA72" s="8">
        <v>0.33333333333333331</v>
      </c>
      <c r="AB72" s="7"/>
      <c r="AC72" s="7"/>
      <c r="AD72" s="8">
        <v>0.5625</v>
      </c>
      <c r="AE72" s="117">
        <f t="shared" si="23"/>
        <v>5.5</v>
      </c>
    </row>
    <row r="73" spans="1:31" ht="18.75" customHeight="1" x14ac:dyDescent="0.25">
      <c r="A73" s="82" t="s">
        <v>11</v>
      </c>
      <c r="B73" s="8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si="24"/>
        <v>8.4999999999999982</v>
      </c>
      <c r="G73" s="8">
        <v>0.3444444444444445</v>
      </c>
      <c r="H73" s="7">
        <v>0.54166666666666663</v>
      </c>
      <c r="I73" s="7">
        <v>0.58333333333333337</v>
      </c>
      <c r="J73" s="8">
        <v>0.77638888888888891</v>
      </c>
      <c r="K73" s="118">
        <f t="shared" si="19"/>
        <v>9.3666666666666636</v>
      </c>
      <c r="L73" s="8">
        <v>0.33333333333333331</v>
      </c>
      <c r="M73" s="7">
        <v>0.54166666666666663</v>
      </c>
      <c r="N73" s="7">
        <v>0.58333333333333337</v>
      </c>
      <c r="O73" s="8">
        <v>0.72916666666666663</v>
      </c>
      <c r="P73" s="117">
        <f t="shared" si="20"/>
        <v>8.4999999999999982</v>
      </c>
      <c r="Q73" s="8">
        <v>0.24513888888888888</v>
      </c>
      <c r="R73" s="7">
        <v>0.54166666666666663</v>
      </c>
      <c r="S73" s="7">
        <v>0.58333333333333337</v>
      </c>
      <c r="T73" s="8">
        <v>0.64583333333333337</v>
      </c>
      <c r="U73" s="117">
        <f t="shared" si="21"/>
        <v>8.6166666666666654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2"/>
        <v>8.4999999999999982</v>
      </c>
      <c r="AA73" s="8">
        <v>0.33333333333333331</v>
      </c>
      <c r="AB73" s="7"/>
      <c r="AC73" s="7"/>
      <c r="AD73" s="8">
        <v>0.5625</v>
      </c>
      <c r="AE73" s="117">
        <f>((AD73-AA73)-(AC73-AB73))*24</f>
        <v>5.5</v>
      </c>
    </row>
    <row r="74" spans="1:31" ht="18.75" customHeight="1" x14ac:dyDescent="0.25">
      <c r="A74" s="82" t="s">
        <v>16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4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0.7895833333333333</v>
      </c>
      <c r="K74" s="118">
        <f t="shared" si="19"/>
        <v>9.9499999999999975</v>
      </c>
      <c r="L74" s="8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0"/>
        <v>8.4999999999999982</v>
      </c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1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2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3"/>
        <v>5.5</v>
      </c>
    </row>
    <row r="75" spans="1:31" ht="18.75" customHeight="1" x14ac:dyDescent="0.25">
      <c r="A75" s="82" t="s">
        <v>23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4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9"/>
        <v>8.4999999999999982</v>
      </c>
      <c r="L75" s="150" t="s">
        <v>39</v>
      </c>
      <c r="M75" s="151"/>
      <c r="N75" s="151"/>
      <c r="O75" s="151"/>
      <c r="P75" s="152"/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1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2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3"/>
        <v>5.5</v>
      </c>
    </row>
    <row r="76" spans="1:31" ht="18.75" customHeight="1" x14ac:dyDescent="0.25">
      <c r="A76" s="82" t="s">
        <v>24</v>
      </c>
      <c r="B76" s="8">
        <v>0.33333333333333331</v>
      </c>
      <c r="C76" s="7">
        <v>0.54166666666666663</v>
      </c>
      <c r="D76" s="7">
        <v>0.58333333333333337</v>
      </c>
      <c r="E76" s="8">
        <v>0.72916666666666663</v>
      </c>
      <c r="F76" s="117">
        <f t="shared" si="24"/>
        <v>8.4999999999999982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9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0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1"/>
        <v>8.4999999999999982</v>
      </c>
      <c r="V76" s="8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2"/>
        <v>8.4999999999999982</v>
      </c>
      <c r="AA76" s="8">
        <v>0.33333333333333331</v>
      </c>
      <c r="AB76" s="7"/>
      <c r="AC76" s="7"/>
      <c r="AD76" s="8">
        <v>0.5625</v>
      </c>
      <c r="AE76" s="117">
        <f t="shared" si="23"/>
        <v>5.5</v>
      </c>
    </row>
    <row r="77" spans="1:31" ht="18.75" customHeight="1" x14ac:dyDescent="0.25">
      <c r="A77" s="82" t="s">
        <v>25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4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9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0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1"/>
        <v>8.4999999999999982</v>
      </c>
      <c r="V77" s="8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2"/>
        <v>8.4999999999999982</v>
      </c>
      <c r="AA77" s="8">
        <v>0.34722222222222227</v>
      </c>
      <c r="AB77" s="7"/>
      <c r="AC77" s="7"/>
      <c r="AD77" s="8">
        <v>0.5625</v>
      </c>
      <c r="AE77" s="119">
        <f t="shared" si="23"/>
        <v>5.1666666666666661</v>
      </c>
    </row>
    <row r="78" spans="1:31" ht="18.75" customHeight="1" x14ac:dyDescent="0.25">
      <c r="A78" s="82" t="s">
        <v>19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4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9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20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21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2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3"/>
        <v>5.5</v>
      </c>
    </row>
    <row r="79" spans="1:31" ht="18.75" customHeight="1" x14ac:dyDescent="0.25">
      <c r="A79" s="82" t="s">
        <v>26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4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9"/>
        <v>8.4999999999999982</v>
      </c>
      <c r="L79" s="8">
        <v>0.32013888888888892</v>
      </c>
      <c r="M79" s="7">
        <v>0.54166666666666663</v>
      </c>
      <c r="N79" s="7">
        <v>0.58333333333333337</v>
      </c>
      <c r="O79" s="8">
        <v>0.72916666666666663</v>
      </c>
      <c r="P79" s="117">
        <f t="shared" si="20"/>
        <v>8.8166666666666629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21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2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3"/>
        <v>5.5</v>
      </c>
    </row>
    <row r="80" spans="1:31" ht="18.75" customHeight="1" x14ac:dyDescent="0.25">
      <c r="A80" s="82" t="s">
        <v>27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4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9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0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1"/>
        <v>8.4999999999999982</v>
      </c>
      <c r="V80" s="8">
        <v>0.34236111111111112</v>
      </c>
      <c r="W80" s="7">
        <v>0.54166666666666663</v>
      </c>
      <c r="X80" s="7">
        <v>0.58333333333333337</v>
      </c>
      <c r="Y80" s="8">
        <v>0.72916666666666663</v>
      </c>
      <c r="Z80" s="119">
        <f t="shared" si="22"/>
        <v>8.2833333333333314</v>
      </c>
      <c r="AA80" s="8">
        <v>0.34722222222222227</v>
      </c>
      <c r="AB80" s="7"/>
      <c r="AC80" s="7"/>
      <c r="AD80" s="8">
        <v>0.57916666666666672</v>
      </c>
      <c r="AE80" s="117">
        <f t="shared" si="23"/>
        <v>5.5666666666666664</v>
      </c>
    </row>
    <row r="81" spans="1:31" ht="18.75" customHeight="1" x14ac:dyDescent="0.25">
      <c r="A81" s="82" t="s">
        <v>28</v>
      </c>
      <c r="B81" s="8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4"/>
        <v>8.4999999999999982</v>
      </c>
      <c r="G81" s="8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19"/>
        <v>8.4999999999999982</v>
      </c>
      <c r="L81" s="8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0"/>
        <v>8.4999999999999982</v>
      </c>
      <c r="Q81" s="8">
        <v>0.33333333333333331</v>
      </c>
      <c r="R81" s="7">
        <v>0.54166666666666663</v>
      </c>
      <c r="S81" s="7">
        <v>0.58333333333333337</v>
      </c>
      <c r="T81" s="8">
        <v>0.72916666666666663</v>
      </c>
      <c r="U81" s="117">
        <f t="shared" si="21"/>
        <v>8.4999999999999982</v>
      </c>
      <c r="V81" s="8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2"/>
        <v>8.4999999999999982</v>
      </c>
      <c r="AA81" s="8">
        <v>0.33333333333333331</v>
      </c>
      <c r="AB81" s="7"/>
      <c r="AC81" s="7"/>
      <c r="AD81" s="8">
        <v>0.5625</v>
      </c>
      <c r="AE81" s="117">
        <f t="shared" si="23"/>
        <v>5.5</v>
      </c>
    </row>
    <row r="83" spans="1:31" ht="15.75" thickBot="1" x14ac:dyDescent="0.3"/>
    <row r="84" spans="1:31" ht="27.75" thickTop="1" thickBot="1" x14ac:dyDescent="0.45">
      <c r="A84" s="169" t="s">
        <v>20</v>
      </c>
      <c r="B84" s="177" t="s">
        <v>88</v>
      </c>
      <c r="C84" s="172"/>
      <c r="D84" s="172"/>
      <c r="E84" s="172"/>
      <c r="F84" s="178"/>
      <c r="G84" s="174" t="s">
        <v>89</v>
      </c>
      <c r="H84" s="175"/>
      <c r="I84" s="175"/>
      <c r="J84" s="175"/>
      <c r="K84" s="175"/>
      <c r="L84" s="179" t="s">
        <v>90</v>
      </c>
      <c r="M84" s="180"/>
      <c r="N84" s="180"/>
      <c r="O84" s="180"/>
      <c r="P84" s="181"/>
      <c r="Q84" s="179" t="s">
        <v>105</v>
      </c>
      <c r="R84" s="180"/>
      <c r="S84" s="180"/>
      <c r="T84" s="180"/>
      <c r="U84" s="181"/>
    </row>
    <row r="85" spans="1:31" ht="30.75" thickBot="1" x14ac:dyDescent="0.3">
      <c r="A85" s="170"/>
      <c r="B85" s="86" t="s">
        <v>3</v>
      </c>
      <c r="C85" s="86" t="s">
        <v>4</v>
      </c>
      <c r="D85" s="86" t="s">
        <v>5</v>
      </c>
      <c r="E85" s="86" t="s">
        <v>6</v>
      </c>
      <c r="F85" s="87" t="s">
        <v>7</v>
      </c>
      <c r="G85" s="84" t="s">
        <v>65</v>
      </c>
      <c r="H85" s="78" t="s">
        <v>4</v>
      </c>
      <c r="I85" s="78" t="s">
        <v>5</v>
      </c>
      <c r="J85" s="78" t="s">
        <v>6</v>
      </c>
      <c r="K85" s="85" t="s">
        <v>7</v>
      </c>
      <c r="L85" s="105" t="s">
        <v>3</v>
      </c>
      <c r="M85" s="105" t="s">
        <v>4</v>
      </c>
      <c r="N85" s="105" t="s">
        <v>5</v>
      </c>
      <c r="O85" s="105" t="s">
        <v>6</v>
      </c>
      <c r="P85" s="106" t="s">
        <v>7</v>
      </c>
      <c r="Q85" s="105" t="s">
        <v>3</v>
      </c>
      <c r="R85" s="105" t="s">
        <v>4</v>
      </c>
      <c r="S85" s="105" t="s">
        <v>5</v>
      </c>
      <c r="T85" s="107" t="s">
        <v>6</v>
      </c>
      <c r="U85" s="106" t="s">
        <v>7</v>
      </c>
    </row>
    <row r="86" spans="1:31" ht="18.75" customHeight="1" thickTop="1" x14ac:dyDescent="0.25">
      <c r="A86" s="82" t="s">
        <v>13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ref="F86" si="25">((E86-B86)-(D86-C86))*24</f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ref="K86:K101" si="26">((J86-G86)-(I86-H86))*24</f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ref="P86:P101" si="27">((O86-L86)-(N86-M86))*24</f>
        <v>8.4999999999999982</v>
      </c>
      <c r="Q86" s="8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ref="U86:U101" si="28">((T86-Q86)-(S86-R86))*24</f>
        <v>8.4999999999999982</v>
      </c>
    </row>
    <row r="87" spans="1:31" ht="18.75" customHeight="1" x14ac:dyDescent="0.25">
      <c r="A87" s="82" t="s">
        <v>17</v>
      </c>
      <c r="B87" s="137" t="s">
        <v>79</v>
      </c>
      <c r="C87" s="138"/>
      <c r="D87" s="138"/>
      <c r="E87" s="138"/>
      <c r="F87" s="138"/>
      <c r="G87" s="8">
        <v>0.33333333333333331</v>
      </c>
      <c r="H87" s="7">
        <v>0.54166666666666663</v>
      </c>
      <c r="I87" s="7">
        <v>0.58333333333333337</v>
      </c>
      <c r="J87" s="8">
        <v>0.72916666666666663</v>
      </c>
      <c r="K87" s="117">
        <f t="shared" si="26"/>
        <v>8.4999999999999982</v>
      </c>
      <c r="L87" s="8">
        <v>0.34652777777777777</v>
      </c>
      <c r="M87" s="7">
        <v>0.54166666666666663</v>
      </c>
      <c r="N87" s="7">
        <v>0.58333333333333337</v>
      </c>
      <c r="O87" s="8">
        <v>0.72916666666666663</v>
      </c>
      <c r="P87" s="119">
        <f t="shared" si="27"/>
        <v>8.18333333333333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8"/>
        <v>8.4999999999999982</v>
      </c>
    </row>
    <row r="88" spans="1:31" ht="18.75" customHeight="1" x14ac:dyDescent="0.25">
      <c r="A88" s="82" t="s">
        <v>0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1" si="29">((E88-B88)-(D88-C88))*24</f>
        <v>8.4999999999999982</v>
      </c>
      <c r="G88" s="8">
        <v>0.34097222222222223</v>
      </c>
      <c r="H88" s="7">
        <v>0.54166666666666663</v>
      </c>
      <c r="I88" s="7">
        <v>0.58333333333333337</v>
      </c>
      <c r="J88" s="8">
        <v>0.72916666666666663</v>
      </c>
      <c r="K88" s="119">
        <f t="shared" si="26"/>
        <v>8.3166666666666629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7"/>
        <v>8.4999999999999982</v>
      </c>
      <c r="Q88" s="8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8"/>
        <v>8.4999999999999982</v>
      </c>
    </row>
    <row r="89" spans="1:31" ht="18.75" customHeight="1" x14ac:dyDescent="0.25">
      <c r="A89" s="82" t="s">
        <v>21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6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7"/>
        <v>8.4999999999999982</v>
      </c>
      <c r="Q89" s="8">
        <v>0.33333333333333331</v>
      </c>
      <c r="R89" s="7">
        <v>0.54166666666666663</v>
      </c>
      <c r="S89" s="7">
        <v>0.58333333333333337</v>
      </c>
      <c r="T89" s="8">
        <v>0.72916666666666663</v>
      </c>
      <c r="U89" s="117">
        <f t="shared" si="28"/>
        <v>8.4999999999999982</v>
      </c>
    </row>
    <row r="90" spans="1:31" ht="18.75" customHeight="1" x14ac:dyDescent="0.25">
      <c r="A90" s="82" t="s">
        <v>18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0.69027777777777777</v>
      </c>
      <c r="K90" s="119">
        <f t="shared" si="26"/>
        <v>7.5666666666666647</v>
      </c>
      <c r="L90" s="8">
        <v>0.34236111111111112</v>
      </c>
      <c r="M90" s="7">
        <v>0.54166666666666663</v>
      </c>
      <c r="N90" s="7">
        <v>0.58333333333333337</v>
      </c>
      <c r="O90" s="8">
        <v>0.72916666666666663</v>
      </c>
      <c r="P90" s="119">
        <f t="shared" si="27"/>
        <v>8.2833333333333314</v>
      </c>
      <c r="Q90" s="8">
        <v>0.33333333333333331</v>
      </c>
      <c r="R90" s="7">
        <v>0.54166666666666663</v>
      </c>
      <c r="S90" s="7">
        <v>0.58333333333333337</v>
      </c>
      <c r="T90" s="8">
        <v>0.72916666666666663</v>
      </c>
      <c r="U90" s="117">
        <f t="shared" si="28"/>
        <v>8.4999999999999982</v>
      </c>
    </row>
    <row r="91" spans="1:31" ht="18.75" customHeight="1" x14ac:dyDescent="0.25">
      <c r="A91" s="82" t="s">
        <v>22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>((E91-B91)-(D91-C91))*24</f>
        <v>8.4999999999999982</v>
      </c>
      <c r="G91" s="8">
        <v>0.33333333333333331</v>
      </c>
      <c r="H91" s="7">
        <v>0.54166666666666663</v>
      </c>
      <c r="I91" s="7">
        <v>0.58333333333333337</v>
      </c>
      <c r="J91" s="8">
        <v>0.72916666666666663</v>
      </c>
      <c r="K91" s="117">
        <f t="shared" si="26"/>
        <v>8.4999999999999982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7"/>
        <v>8.4999999999999982</v>
      </c>
      <c r="Q91" s="8">
        <v>0.33333333333333331</v>
      </c>
      <c r="R91" s="7">
        <v>0.54166666666666663</v>
      </c>
      <c r="S91" s="7">
        <v>0.58333333333333337</v>
      </c>
      <c r="T91" s="8">
        <v>0.72916666666666663</v>
      </c>
      <c r="U91" s="117">
        <f t="shared" si="28"/>
        <v>8.4999999999999982</v>
      </c>
    </row>
    <row r="92" spans="1:31" ht="18.75" customHeight="1" x14ac:dyDescent="0.25">
      <c r="A92" s="82" t="s">
        <v>2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0.33333333333333331</v>
      </c>
      <c r="H92" s="7">
        <v>0.54166666666666663</v>
      </c>
      <c r="I92" s="7">
        <v>0.58333333333333337</v>
      </c>
      <c r="J92" s="8">
        <v>0.72916666666666663</v>
      </c>
      <c r="K92" s="117">
        <f t="shared" si="26"/>
        <v>8.4999999999999982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7"/>
        <v>8.4999999999999982</v>
      </c>
      <c r="Q92" s="8">
        <v>0.33333333333333331</v>
      </c>
      <c r="R92" s="7">
        <v>0.54166666666666663</v>
      </c>
      <c r="S92" s="7">
        <v>0.58333333333333337</v>
      </c>
      <c r="T92" s="8">
        <v>0.72916666666666663</v>
      </c>
      <c r="U92" s="117">
        <f t="shared" si="28"/>
        <v>8.4999999999999982</v>
      </c>
    </row>
    <row r="93" spans="1:31" ht="18.75" customHeight="1" x14ac:dyDescent="0.25">
      <c r="A93" s="82" t="s">
        <v>11</v>
      </c>
      <c r="B93" s="8">
        <v>0.3430555555555555</v>
      </c>
      <c r="C93" s="7">
        <v>0.54166666666666663</v>
      </c>
      <c r="D93" s="7">
        <v>0.58333333333333337</v>
      </c>
      <c r="E93" s="8">
        <v>0.72916666666666663</v>
      </c>
      <c r="F93" s="119">
        <f t="shared" si="29"/>
        <v>8.2666666666666657</v>
      </c>
      <c r="G93" s="8">
        <v>0.30694444444444441</v>
      </c>
      <c r="H93" s="7">
        <v>0.54166666666666663</v>
      </c>
      <c r="I93" s="7">
        <v>0.58333333333333337</v>
      </c>
      <c r="J93" s="8">
        <v>0.70277777777777783</v>
      </c>
      <c r="K93" s="117">
        <f t="shared" si="26"/>
        <v>8.5</v>
      </c>
      <c r="L93" s="8">
        <v>0.30138888888888887</v>
      </c>
      <c r="M93" s="7">
        <v>0.54166666666666663</v>
      </c>
      <c r="N93" s="7">
        <v>0.58333333333333337</v>
      </c>
      <c r="O93" s="8">
        <v>0.70972222222222225</v>
      </c>
      <c r="P93" s="117">
        <f t="shared" si="27"/>
        <v>8.7999999999999989</v>
      </c>
      <c r="Q93" s="8">
        <v>0.33333333333333331</v>
      </c>
      <c r="R93" s="7">
        <v>0.54166666666666663</v>
      </c>
      <c r="S93" s="7">
        <v>0.58333333333333337</v>
      </c>
      <c r="T93" s="8">
        <v>0.72916666666666663</v>
      </c>
      <c r="U93" s="117">
        <f t="shared" si="28"/>
        <v>8.4999999999999982</v>
      </c>
    </row>
    <row r="94" spans="1:31" ht="18.75" customHeight="1" x14ac:dyDescent="0.25">
      <c r="A94" s="82" t="s">
        <v>16</v>
      </c>
      <c r="B94" s="8">
        <v>0.28194444444444444</v>
      </c>
      <c r="C94" s="7">
        <v>0.54166666666666663</v>
      </c>
      <c r="D94" s="7">
        <v>0.58333333333333337</v>
      </c>
      <c r="E94" s="8">
        <v>0.72916666666666663</v>
      </c>
      <c r="F94" s="118">
        <f t="shared" si="29"/>
        <v>9.7333333333333307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6"/>
        <v>8.4999999999999982</v>
      </c>
      <c r="L94" s="8">
        <v>0.31666666666666665</v>
      </c>
      <c r="M94" s="7">
        <v>0.54166666666666663</v>
      </c>
      <c r="N94" s="7">
        <v>0.58333333333333337</v>
      </c>
      <c r="O94" s="8">
        <v>0.72916666666666663</v>
      </c>
      <c r="P94" s="118">
        <f t="shared" si="27"/>
        <v>8.8999999999999986</v>
      </c>
      <c r="Q94" s="8">
        <v>0.31944444444444448</v>
      </c>
      <c r="R94" s="7">
        <v>0.54166666666666663</v>
      </c>
      <c r="S94" s="7">
        <v>0.58333333333333337</v>
      </c>
      <c r="T94" s="8">
        <v>0.72916666666666663</v>
      </c>
      <c r="U94" s="118">
        <f t="shared" si="28"/>
        <v>8.8333333333333304</v>
      </c>
    </row>
    <row r="95" spans="1:31" ht="18.75" customHeight="1" x14ac:dyDescent="0.25">
      <c r="A95" s="82" t="s">
        <v>23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/>
      <c r="I95" s="7"/>
      <c r="J95" s="8">
        <v>0.50624999999999998</v>
      </c>
      <c r="K95" s="119">
        <f t="shared" si="26"/>
        <v>4.1500000000000004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7"/>
        <v>8.4999999999999982</v>
      </c>
      <c r="Q95" s="137" t="s">
        <v>52</v>
      </c>
      <c r="R95" s="138"/>
      <c r="S95" s="138"/>
      <c r="T95" s="138"/>
      <c r="U95" s="138"/>
    </row>
    <row r="96" spans="1:31" ht="18.75" customHeight="1" x14ac:dyDescent="0.25">
      <c r="A96" s="82" t="s">
        <v>24</v>
      </c>
      <c r="B96" s="8">
        <v>0.33333333333333331</v>
      </c>
      <c r="C96" s="7">
        <v>0.54166666666666663</v>
      </c>
      <c r="D96" s="7">
        <v>0.58333333333333337</v>
      </c>
      <c r="E96" s="8">
        <v>0.72916666666666663</v>
      </c>
      <c r="F96" s="117">
        <f t="shared" si="29"/>
        <v>8.4999999999999982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6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7"/>
        <v>8.4999999999999982</v>
      </c>
      <c r="Q96" s="8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28"/>
        <v>8.4999999999999982</v>
      </c>
    </row>
    <row r="97" spans="1:21" ht="18.75" customHeight="1" x14ac:dyDescent="0.25">
      <c r="A97" s="82" t="s">
        <v>25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6"/>
        <v>8.4999999999999982</v>
      </c>
      <c r="L97" s="8">
        <v>0.34097222222222223</v>
      </c>
      <c r="M97" s="7">
        <v>0.54166666666666663</v>
      </c>
      <c r="N97" s="7">
        <v>0.58333333333333337</v>
      </c>
      <c r="O97" s="8">
        <v>0.72916666666666663</v>
      </c>
      <c r="P97" s="119">
        <f t="shared" si="27"/>
        <v>8.3166666666666629</v>
      </c>
      <c r="Q97" s="8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28"/>
        <v>8.4999999999999982</v>
      </c>
    </row>
    <row r="98" spans="1:21" ht="18.75" customHeight="1" x14ac:dyDescent="0.25">
      <c r="A98" s="82" t="s">
        <v>19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6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7"/>
        <v>8.4999999999999982</v>
      </c>
      <c r="Q98" s="8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28"/>
        <v>8.4999999999999982</v>
      </c>
    </row>
    <row r="99" spans="1:21" ht="18.75" customHeight="1" x14ac:dyDescent="0.25">
      <c r="A99" s="82" t="s">
        <v>26</v>
      </c>
      <c r="B99" s="8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29"/>
        <v>8.4999999999999982</v>
      </c>
      <c r="G99" s="8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26"/>
        <v>8.4999999999999982</v>
      </c>
      <c r="L99" s="8">
        <v>0.33333333333333331</v>
      </c>
      <c r="M99" s="7">
        <v>0.54166666666666663</v>
      </c>
      <c r="N99" s="7">
        <v>0.58333333333333337</v>
      </c>
      <c r="O99" s="8">
        <v>0.72916666666666663</v>
      </c>
      <c r="P99" s="117">
        <f t="shared" si="27"/>
        <v>8.4999999999999982</v>
      </c>
      <c r="Q99" s="8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28"/>
        <v>8.4999999999999982</v>
      </c>
    </row>
    <row r="100" spans="1:21" ht="18.75" customHeight="1" x14ac:dyDescent="0.25">
      <c r="A100" s="82" t="s">
        <v>27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20">
        <f t="shared" si="26"/>
        <v>8.4999999999999982</v>
      </c>
      <c r="L100" s="168" t="s">
        <v>39</v>
      </c>
      <c r="M100" s="168"/>
      <c r="N100" s="168"/>
      <c r="O100" s="168"/>
      <c r="P100" s="168"/>
      <c r="Q100" s="8">
        <v>0.33333333333333331</v>
      </c>
      <c r="R100" s="7">
        <v>0.54166666666666663</v>
      </c>
      <c r="S100" s="7">
        <v>0.58333333333333337</v>
      </c>
      <c r="T100" s="8">
        <v>0.72916666666666663</v>
      </c>
      <c r="U100" s="117">
        <f t="shared" si="28"/>
        <v>8.4999999999999982</v>
      </c>
    </row>
    <row r="101" spans="1:21" ht="18.75" customHeight="1" x14ac:dyDescent="0.25">
      <c r="A101" s="82" t="s">
        <v>28</v>
      </c>
      <c r="B101" s="8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29"/>
        <v>8.4999999999999982</v>
      </c>
      <c r="G101" s="8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26"/>
        <v>8.4999999999999982</v>
      </c>
      <c r="L101" s="8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27"/>
        <v>8.4999999999999982</v>
      </c>
      <c r="Q101" s="8">
        <v>0.33333333333333331</v>
      </c>
      <c r="R101" s="7">
        <v>0.54166666666666663</v>
      </c>
      <c r="S101" s="7">
        <v>0.58333333333333337</v>
      </c>
      <c r="T101" s="8">
        <v>0.72916666666666663</v>
      </c>
      <c r="U101" s="117">
        <f t="shared" si="28"/>
        <v>8.4999999999999982</v>
      </c>
    </row>
  </sheetData>
  <mergeCells count="48">
    <mergeCell ref="Q95:U95"/>
    <mergeCell ref="B87:F87"/>
    <mergeCell ref="A84:A85"/>
    <mergeCell ref="B84:F84"/>
    <mergeCell ref="G84:K84"/>
    <mergeCell ref="L84:P84"/>
    <mergeCell ref="A64:A65"/>
    <mergeCell ref="B64:F64"/>
    <mergeCell ref="G64:K64"/>
    <mergeCell ref="L64:P64"/>
    <mergeCell ref="Q64:U64"/>
    <mergeCell ref="Q53:U53"/>
    <mergeCell ref="V54:Z54"/>
    <mergeCell ref="AA54:AE54"/>
    <mergeCell ref="Q84:U84"/>
    <mergeCell ref="L75:P75"/>
    <mergeCell ref="V64:Z64"/>
    <mergeCell ref="AA64:AE64"/>
    <mergeCell ref="V43:Z43"/>
    <mergeCell ref="AA43:AE43"/>
    <mergeCell ref="A43:A44"/>
    <mergeCell ref="B43:F43"/>
    <mergeCell ref="G43:K43"/>
    <mergeCell ref="L43:P43"/>
    <mergeCell ref="Q43:U43"/>
    <mergeCell ref="V34:Z34"/>
    <mergeCell ref="V22:Z22"/>
    <mergeCell ref="AA22:AE22"/>
    <mergeCell ref="A22:A23"/>
    <mergeCell ref="B22:F22"/>
    <mergeCell ref="G22:K22"/>
    <mergeCell ref="L22:P22"/>
    <mergeCell ref="L100:P100"/>
    <mergeCell ref="A2:A3"/>
    <mergeCell ref="B2:F2"/>
    <mergeCell ref="G2:K2"/>
    <mergeCell ref="Q34:U34"/>
    <mergeCell ref="L2:P2"/>
    <mergeCell ref="B14:F14"/>
    <mergeCell ref="B10:F10"/>
    <mergeCell ref="G14:K14"/>
    <mergeCell ref="L14:P14"/>
    <mergeCell ref="L34:P34"/>
    <mergeCell ref="Q22:U22"/>
    <mergeCell ref="B34:F34"/>
    <mergeCell ref="G34:K34"/>
    <mergeCell ref="L60:P60"/>
    <mergeCell ref="Q55:U5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O68"/>
  <sheetViews>
    <sheetView topLeftCell="A49" zoomScale="110" zoomScaleNormal="110" workbookViewId="0">
      <selection activeCell="I66" sqref="I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60</v>
      </c>
      <c r="B4" s="6">
        <v>0.3444444444444445</v>
      </c>
      <c r="C4" s="7">
        <v>0.54166666666666663</v>
      </c>
      <c r="D4" s="7">
        <v>0.58333333333333337</v>
      </c>
      <c r="E4" s="8">
        <v>0.72916666666666663</v>
      </c>
      <c r="F4" s="91">
        <f t="shared" ref="F4" si="0">((E4-B4)-(D4-C4))*24</f>
        <v>8.233333333333329</v>
      </c>
      <c r="G4" s="10">
        <f t="shared" ref="G4:G9" si="1">F4-8.5</f>
        <v>-0.26666666666667105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61</v>
      </c>
      <c r="B5" s="33">
        <v>0.34583333333333338</v>
      </c>
      <c r="C5" s="7">
        <v>0.54166666666666663</v>
      </c>
      <c r="D5" s="7">
        <v>0.58333333333333337</v>
      </c>
      <c r="E5" s="8">
        <v>0.72916666666666663</v>
      </c>
      <c r="F5" s="91">
        <f>((E5-B5)-(D5-C5))*24</f>
        <v>8.1999999999999957</v>
      </c>
      <c r="G5" s="10">
        <f t="shared" si="1"/>
        <v>-0.30000000000000426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63</v>
      </c>
      <c r="B6" s="6">
        <v>0.3430555555555555</v>
      </c>
      <c r="C6" s="7">
        <v>0.54166666666666663</v>
      </c>
      <c r="D6" s="7">
        <v>0.58333333333333337</v>
      </c>
      <c r="E6" s="8">
        <v>0.72916666666666663</v>
      </c>
      <c r="F6" s="91">
        <f t="shared" ref="F6:F10" si="2">((E6-B6)-(D6-C6))*24</f>
        <v>8.2666666666666657</v>
      </c>
      <c r="G6" s="10">
        <f t="shared" si="1"/>
        <v>-0.23333333333333428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66</v>
      </c>
      <c r="B7" s="33">
        <v>0.34375</v>
      </c>
      <c r="C7" s="7">
        <v>0.54166666666666663</v>
      </c>
      <c r="D7" s="7">
        <v>0.58333333333333337</v>
      </c>
      <c r="E7" s="8">
        <v>0.72916666666666663</v>
      </c>
      <c r="F7" s="100">
        <f t="shared" si="2"/>
        <v>8.2499999999999964</v>
      </c>
      <c r="G7" s="10">
        <f t="shared" si="1"/>
        <v>-0.25000000000000355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69</v>
      </c>
      <c r="B8" s="33">
        <v>0.34236111111111112</v>
      </c>
      <c r="C8" s="7">
        <v>0.625</v>
      </c>
      <c r="D8" s="7">
        <v>0.66666666666666696</v>
      </c>
      <c r="E8" s="8">
        <v>0.72916666666666663</v>
      </c>
      <c r="F8" s="100">
        <f t="shared" si="2"/>
        <v>8.2833333333333243</v>
      </c>
      <c r="G8" s="10">
        <f t="shared" si="1"/>
        <v>-0.21666666666667567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 t="s">
        <v>70</v>
      </c>
      <c r="B9" s="33">
        <v>0.34513888888888888</v>
      </c>
      <c r="C9" s="12">
        <v>0.54166666666666663</v>
      </c>
      <c r="D9" s="12">
        <v>0.58333333333333337</v>
      </c>
      <c r="E9" s="8">
        <v>0.72916666666666663</v>
      </c>
      <c r="F9" s="100">
        <f t="shared" si="2"/>
        <v>8.216666666666665</v>
      </c>
      <c r="G9" s="10">
        <f t="shared" si="1"/>
        <v>-0.28333333333333499</v>
      </c>
      <c r="N9" s="24" t="s">
        <v>9</v>
      </c>
      <c r="O9" s="25">
        <f>SUM(O4:O8)</f>
        <v>0</v>
      </c>
    </row>
    <row r="10" spans="1:15" ht="16.5" thickBot="1" x14ac:dyDescent="0.3">
      <c r="A10" s="5" t="s">
        <v>71</v>
      </c>
      <c r="B10" s="33">
        <v>0.35138888888888892</v>
      </c>
      <c r="C10" s="7"/>
      <c r="D10" s="7"/>
      <c r="E10" s="8">
        <v>0.5625</v>
      </c>
      <c r="F10" s="100">
        <f t="shared" si="2"/>
        <v>5.0666666666666664</v>
      </c>
      <c r="G10" s="10">
        <f>F10-5.5</f>
        <v>-0.43333333333333357</v>
      </c>
      <c r="N10" s="113"/>
      <c r="O10" s="25"/>
    </row>
    <row r="11" spans="1:15" ht="16.5" thickBot="1" x14ac:dyDescent="0.3">
      <c r="F11" s="26" t="s">
        <v>9</v>
      </c>
      <c r="G11" s="27">
        <f>SUM(G4:G10)</f>
        <v>-1.9833333333333574</v>
      </c>
      <c r="M11" s="157" t="s">
        <v>10</v>
      </c>
      <c r="N11" s="158"/>
      <c r="O11" s="28">
        <f>((1300/30)/8)*O9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-13.222222222222383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.75" thickBot="1" x14ac:dyDescent="0.3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59</v>
      </c>
      <c r="B16" s="6">
        <v>0.3430555555555555</v>
      </c>
      <c r="C16" s="7">
        <v>0.54166666666666663</v>
      </c>
      <c r="D16" s="7">
        <v>0.58333333333333337</v>
      </c>
      <c r="E16" s="8">
        <v>0.72916666666666663</v>
      </c>
      <c r="F16" s="9">
        <f t="shared" ref="F16:F17" si="3">((E16-B16)-(D16-C16))*24</f>
        <v>8.2666666666666657</v>
      </c>
      <c r="G16" s="10">
        <f>F16-8.5</f>
        <v>-0.23333333333333428</v>
      </c>
      <c r="I16" s="5" t="s">
        <v>61</v>
      </c>
      <c r="J16" s="33">
        <v>0.34652777777777777</v>
      </c>
      <c r="K16" s="7">
        <v>0.54166666666666663</v>
      </c>
      <c r="L16" s="7">
        <v>0.58333333333333337</v>
      </c>
      <c r="M16" s="88">
        <v>0.72916666666666663</v>
      </c>
      <c r="N16" s="109">
        <f t="shared" ref="N16:N20" si="4">((M16-J16)-(L16-K16))*24</f>
        <v>8.18333333333333</v>
      </c>
      <c r="O16" s="10">
        <f t="shared" ref="O16:O21" si="5">N16-8.5</f>
        <v>-0.31666666666666998</v>
      </c>
    </row>
    <row r="17" spans="1:15" x14ac:dyDescent="0.25">
      <c r="A17" s="5" t="s">
        <v>61</v>
      </c>
      <c r="B17" s="33">
        <v>0.34722222222222227</v>
      </c>
      <c r="C17" s="7">
        <v>0.54166666666666663</v>
      </c>
      <c r="D17" s="7">
        <v>0.58333333333333337</v>
      </c>
      <c r="E17" s="8">
        <v>0.72916666666666663</v>
      </c>
      <c r="F17" s="44">
        <f t="shared" si="3"/>
        <v>8.1666666666666625</v>
      </c>
      <c r="G17" s="10">
        <f>F17-8.5</f>
        <v>-0.33333333333333748</v>
      </c>
      <c r="I17" s="5" t="s">
        <v>63</v>
      </c>
      <c r="J17" s="6">
        <v>0.34513888888888888</v>
      </c>
      <c r="K17" s="7">
        <v>0.54166666666666663</v>
      </c>
      <c r="L17" s="7">
        <v>0.58333333333333337</v>
      </c>
      <c r="M17" s="88">
        <v>0.72916666666666663</v>
      </c>
      <c r="N17" s="94">
        <f t="shared" si="4"/>
        <v>8.216666666666665</v>
      </c>
      <c r="O17" s="10">
        <f t="shared" si="5"/>
        <v>-0.28333333333333499</v>
      </c>
    </row>
    <row r="18" spans="1:15" x14ac:dyDescent="0.25">
      <c r="A18" s="5"/>
      <c r="B18" s="11"/>
      <c r="C18" s="12"/>
      <c r="D18" s="12"/>
      <c r="E18" s="8"/>
      <c r="F18" s="9"/>
      <c r="G18" s="10"/>
      <c r="I18" s="5" t="s">
        <v>66</v>
      </c>
      <c r="J18" s="33">
        <v>0.34375</v>
      </c>
      <c r="K18" s="7">
        <v>0.54166666666666663</v>
      </c>
      <c r="L18" s="7">
        <v>0.58333333333333337</v>
      </c>
      <c r="M18" s="88">
        <v>0.72916666666666663</v>
      </c>
      <c r="N18" s="110">
        <f t="shared" si="4"/>
        <v>8.2499999999999964</v>
      </c>
      <c r="O18" s="10">
        <f t="shared" si="5"/>
        <v>-0.25000000000000355</v>
      </c>
    </row>
    <row r="19" spans="1:15" x14ac:dyDescent="0.25">
      <c r="A19" s="32"/>
      <c r="B19" s="33"/>
      <c r="C19" s="7"/>
      <c r="D19" s="7"/>
      <c r="E19" s="8"/>
      <c r="F19" s="34"/>
      <c r="G19" s="10"/>
      <c r="I19" s="5" t="s">
        <v>68</v>
      </c>
      <c r="J19" s="33">
        <v>0.34236111111111112</v>
      </c>
      <c r="K19" s="7">
        <v>0.54166666666666663</v>
      </c>
      <c r="L19" s="7">
        <v>0.58333333333333337</v>
      </c>
      <c r="M19" s="108">
        <v>0.72916666666666663</v>
      </c>
      <c r="N19" s="110">
        <f t="shared" si="4"/>
        <v>8.2833333333333314</v>
      </c>
      <c r="O19" s="10">
        <f t="shared" si="5"/>
        <v>-0.21666666666666856</v>
      </c>
    </row>
    <row r="20" spans="1:15" ht="15.75" thickBot="1" x14ac:dyDescent="0.3">
      <c r="A20" s="35"/>
      <c r="B20" s="36"/>
      <c r="C20" s="18"/>
      <c r="D20" s="18"/>
      <c r="E20" s="19"/>
      <c r="F20" s="37"/>
      <c r="G20" s="38"/>
      <c r="I20" s="5" t="s">
        <v>69</v>
      </c>
      <c r="J20" s="33">
        <v>0.34166666666666662</v>
      </c>
      <c r="K20" s="7">
        <v>0.625</v>
      </c>
      <c r="L20" s="7">
        <v>0.66666666666666696</v>
      </c>
      <c r="M20" s="88">
        <v>0.72916666666666663</v>
      </c>
      <c r="N20" s="110">
        <f t="shared" si="4"/>
        <v>8.2999999999999936</v>
      </c>
      <c r="O20" s="10">
        <f t="shared" si="5"/>
        <v>-0.20000000000000639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 t="s">
        <v>70</v>
      </c>
      <c r="J21" s="33">
        <v>0.34583333333333338</v>
      </c>
      <c r="K21" s="12">
        <v>0.54166666666666663</v>
      </c>
      <c r="L21" s="12">
        <v>0.58333333333333337</v>
      </c>
      <c r="M21" s="88">
        <v>0.72916666666666663</v>
      </c>
      <c r="N21" s="110">
        <f t="shared" ref="N21:N22" si="6">((M21-J21)-(L21-K21))*24</f>
        <v>8.1999999999999957</v>
      </c>
      <c r="O21" s="10">
        <f t="shared" si="5"/>
        <v>-0.30000000000000426</v>
      </c>
    </row>
    <row r="22" spans="1:15" ht="16.5" thickBot="1" x14ac:dyDescent="0.3">
      <c r="F22" s="39" t="s">
        <v>9</v>
      </c>
      <c r="G22" s="40">
        <f>SUM(G16:G20)</f>
        <v>-0.56666666666667176</v>
      </c>
      <c r="I22" s="5" t="s">
        <v>71</v>
      </c>
      <c r="J22" s="33">
        <v>0.34236111111111112</v>
      </c>
      <c r="K22" s="7"/>
      <c r="L22" s="7"/>
      <c r="M22" s="8">
        <v>0.5625</v>
      </c>
      <c r="N22" s="110">
        <f t="shared" si="6"/>
        <v>5.2833333333333332</v>
      </c>
      <c r="O22" s="10">
        <f>N22-5.5</f>
        <v>-0.21666666666666679</v>
      </c>
    </row>
    <row r="23" spans="1:15" ht="16.5" thickBot="1" x14ac:dyDescent="0.3">
      <c r="E23" s="157" t="s">
        <v>10</v>
      </c>
      <c r="F23" s="158"/>
      <c r="G23" s="28">
        <f>((1500/30)/8)*G22</f>
        <v>-3.5416666666666985</v>
      </c>
      <c r="N23" s="24" t="s">
        <v>9</v>
      </c>
      <c r="O23" s="25">
        <f>SUM(O16:O22)</f>
        <v>-1.7833333333333545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-11.145833333333465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.75" thickBot="1" x14ac:dyDescent="0.3">
      <c r="A27" s="5" t="s">
        <v>67</v>
      </c>
      <c r="B27" s="33">
        <v>0.34166666666666662</v>
      </c>
      <c r="C27" s="7">
        <v>0.54166666666666663</v>
      </c>
      <c r="D27" s="7">
        <v>0.58333333333333337</v>
      </c>
      <c r="E27" s="8">
        <v>0.72916666666666663</v>
      </c>
      <c r="F27" s="100">
        <f t="shared" ref="F27" si="7">((E27-B27)-(D27-C27))*24</f>
        <v>8.2999999999999989</v>
      </c>
      <c r="G27" s="10">
        <f>F27-8.5</f>
        <v>-0.20000000000000107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43"/>
      <c r="B28" s="33"/>
      <c r="C28" s="7"/>
      <c r="D28" s="7"/>
      <c r="E28" s="8"/>
      <c r="F28" s="44"/>
      <c r="G28" s="10"/>
      <c r="I28" s="5" t="s">
        <v>60</v>
      </c>
      <c r="J28" s="6">
        <v>0.35625000000000001</v>
      </c>
      <c r="K28" s="7">
        <v>0.54166666666666663</v>
      </c>
      <c r="L28" s="7">
        <v>0.58333333333333337</v>
      </c>
      <c r="M28" s="8">
        <v>0.72916666666666663</v>
      </c>
      <c r="N28" s="9">
        <f t="shared" ref="N28:N29" si="8">((M28-J28)-(L28-K28))*24</f>
        <v>7.9499999999999975</v>
      </c>
      <c r="O28" s="10">
        <f>N28-8.5</f>
        <v>-0.55000000000000249</v>
      </c>
    </row>
    <row r="29" spans="1:15" ht="15.75" thickBot="1" x14ac:dyDescent="0.3">
      <c r="A29" s="32"/>
      <c r="B29" s="33"/>
      <c r="C29" s="12"/>
      <c r="D29" s="12"/>
      <c r="E29" s="8"/>
      <c r="F29" s="44"/>
      <c r="G29" s="10"/>
      <c r="I29" s="5" t="s">
        <v>69</v>
      </c>
      <c r="J29" s="33">
        <v>0.34236111111111112</v>
      </c>
      <c r="K29" s="7">
        <v>0.625</v>
      </c>
      <c r="L29" s="7">
        <v>0.66666666666666696</v>
      </c>
      <c r="M29" s="8">
        <v>0.72916666666666663</v>
      </c>
      <c r="N29" s="100">
        <f t="shared" si="8"/>
        <v>8.2833333333333243</v>
      </c>
      <c r="O29" s="10">
        <f>N29-8.5</f>
        <v>-0.21666666666667567</v>
      </c>
    </row>
    <row r="30" spans="1:15" x14ac:dyDescent="0.25">
      <c r="A30" s="43"/>
      <c r="B30" s="33"/>
      <c r="C30" s="12"/>
      <c r="D30" s="12"/>
      <c r="E30" s="8"/>
      <c r="F30" s="44"/>
      <c r="G30" s="10"/>
      <c r="I30" s="5"/>
      <c r="J30" s="6"/>
      <c r="K30" s="7"/>
      <c r="L30" s="7"/>
      <c r="M30" s="8"/>
      <c r="N30" s="9"/>
      <c r="O30" s="10"/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-0.20000000000000107</v>
      </c>
      <c r="N33" s="24" t="s">
        <v>9</v>
      </c>
      <c r="O33" s="25">
        <f>SUM(O28:O32)</f>
        <v>-0.76666666666667815</v>
      </c>
    </row>
    <row r="34" spans="1:15" ht="16.5" thickBot="1" x14ac:dyDescent="0.3">
      <c r="E34" s="157" t="s">
        <v>10</v>
      </c>
      <c r="F34" s="158"/>
      <c r="G34" s="28">
        <f>((1350/30)/8)*G33</f>
        <v>-1.125000000000006</v>
      </c>
      <c r="M34" s="157" t="s">
        <v>10</v>
      </c>
      <c r="N34" s="158"/>
      <c r="O34" s="28">
        <f>((1500/30)/8)*O33</f>
        <v>-4.7916666666667389</v>
      </c>
    </row>
    <row r="35" spans="1:15" ht="15.75" thickBot="1" x14ac:dyDescent="0.3"/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J36" s="162" t="s">
        <v>17</v>
      </c>
      <c r="K36" s="161"/>
      <c r="L36" s="161"/>
      <c r="M36" s="161"/>
      <c r="N36" s="163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/>
      <c r="B38" s="6"/>
      <c r="C38" s="7"/>
      <c r="D38" s="7"/>
      <c r="E38" s="8"/>
      <c r="F38" s="9"/>
      <c r="G38" s="10"/>
      <c r="I38" s="5" t="s">
        <v>59</v>
      </c>
      <c r="J38" s="6">
        <v>0.34097222222222223</v>
      </c>
      <c r="K38" s="7">
        <v>0.54166666666666663</v>
      </c>
      <c r="L38" s="7">
        <v>0.58333333333333337</v>
      </c>
      <c r="M38" s="8">
        <v>0.72916666666666663</v>
      </c>
      <c r="N38" s="9">
        <f t="shared" ref="N38" si="9">((M38-J38)-(L38-K38))*24</f>
        <v>8.3166666666666629</v>
      </c>
      <c r="O38" s="10">
        <f>N38-8.5</f>
        <v>-0.18333333333333712</v>
      </c>
    </row>
    <row r="39" spans="1:15" x14ac:dyDescent="0.25">
      <c r="A39" s="5"/>
      <c r="B39" s="6"/>
      <c r="C39" s="7"/>
      <c r="D39" s="7"/>
      <c r="E39" s="8"/>
      <c r="F39" s="9"/>
      <c r="G39" s="10"/>
      <c r="I39" s="5" t="s">
        <v>61</v>
      </c>
      <c r="J39" s="33">
        <v>0.35555555555555557</v>
      </c>
      <c r="K39" s="7">
        <v>0.54166666666666663</v>
      </c>
      <c r="L39" s="7">
        <v>0.58333333333333337</v>
      </c>
      <c r="M39" s="8">
        <v>0.72916666666666663</v>
      </c>
      <c r="N39" s="44">
        <f>((M39-J39)-(L39-K39))*24</f>
        <v>7.9666666666666632</v>
      </c>
      <c r="O39" s="10">
        <f>N39-8.5</f>
        <v>-0.53333333333333677</v>
      </c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N44" s="24" t="s">
        <v>9</v>
      </c>
      <c r="O44" s="25">
        <f>SUM(O38:O43)</f>
        <v>-0.71666666666667389</v>
      </c>
    </row>
    <row r="45" spans="1:15" ht="16.5" thickBot="1" x14ac:dyDescent="0.3">
      <c r="E45" s="157" t="s">
        <v>10</v>
      </c>
      <c r="F45" s="158"/>
      <c r="G45" s="28">
        <f>((1400/30)/8)*G44</f>
        <v>0</v>
      </c>
      <c r="M45" s="157" t="s">
        <v>10</v>
      </c>
      <c r="N45" s="158"/>
      <c r="O45" s="28">
        <f>((1500/30)/8)*O44</f>
        <v>-4.4791666666667123</v>
      </c>
    </row>
    <row r="46" spans="1:15" ht="16.5" thickBot="1" x14ac:dyDescent="0.3">
      <c r="N46" s="29"/>
      <c r="O46" s="30"/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J47" s="159" t="s">
        <v>19</v>
      </c>
      <c r="K47" s="160"/>
      <c r="L47" s="160"/>
      <c r="M47" s="160"/>
      <c r="N47" s="161"/>
      <c r="O47" s="155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56"/>
    </row>
    <row r="49" spans="1:15" x14ac:dyDescent="0.25">
      <c r="A49" s="5"/>
      <c r="B49" s="6"/>
      <c r="C49" s="7"/>
      <c r="D49" s="7"/>
      <c r="E49" s="8"/>
      <c r="F49" s="9"/>
      <c r="G49" s="10"/>
      <c r="I49" s="5" t="s">
        <v>71</v>
      </c>
      <c r="J49" s="33">
        <v>0.34097222222222223</v>
      </c>
      <c r="K49" s="7"/>
      <c r="L49" s="7"/>
      <c r="M49" s="8">
        <v>0.5625</v>
      </c>
      <c r="N49" s="100">
        <f t="shared" ref="N49" si="10">((M49-J49)-(L49-K49))*24</f>
        <v>5.3166666666666664</v>
      </c>
      <c r="O49" s="10">
        <f>N49-5.5</f>
        <v>-0.18333333333333357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N55" s="24" t="s">
        <v>9</v>
      </c>
      <c r="O55" s="25">
        <f>SUM(O49:O54)</f>
        <v>-0.18333333333333357</v>
      </c>
    </row>
    <row r="56" spans="1:15" ht="16.5" thickBot="1" x14ac:dyDescent="0.3">
      <c r="E56" s="157" t="s">
        <v>10</v>
      </c>
      <c r="F56" s="158"/>
      <c r="G56" s="28">
        <f>((1600/30)/8)*G55</f>
        <v>0</v>
      </c>
      <c r="M56" s="157" t="s">
        <v>10</v>
      </c>
      <c r="N56" s="158"/>
      <c r="O56" s="28">
        <f>((2000/30)/8)*O55</f>
        <v>-1.5277777777777799</v>
      </c>
    </row>
    <row r="58" spans="1:15" ht="15.75" thickBot="1" x14ac:dyDescent="0.3"/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J59" s="159" t="s">
        <v>23</v>
      </c>
      <c r="K59" s="160"/>
      <c r="L59" s="160"/>
      <c r="M59" s="160"/>
      <c r="N59" s="161"/>
      <c r="O59" s="155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56"/>
    </row>
    <row r="61" spans="1:15" x14ac:dyDescent="0.25">
      <c r="A61" s="5" t="s">
        <v>67</v>
      </c>
      <c r="B61" s="33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3" si="11">((E61-B61)-(D61-C61))*24</f>
        <v>8.2999999999999989</v>
      </c>
      <c r="G61" s="10">
        <f>F61-8.5</f>
        <v>-0.20000000000000107</v>
      </c>
      <c r="I61" s="5"/>
      <c r="J61" s="6"/>
      <c r="K61" s="7"/>
      <c r="L61" s="7"/>
      <c r="M61" s="8"/>
      <c r="N61" s="9"/>
      <c r="O61" s="10"/>
    </row>
    <row r="62" spans="1:15" x14ac:dyDescent="0.25">
      <c r="A62" s="5" t="s">
        <v>69</v>
      </c>
      <c r="B62" s="33">
        <v>0.34097222222222223</v>
      </c>
      <c r="C62" s="7">
        <v>0.625</v>
      </c>
      <c r="D62" s="7">
        <v>0.66666666666666696</v>
      </c>
      <c r="E62" s="8">
        <v>0.72916666666666663</v>
      </c>
      <c r="F62" s="100">
        <f t="shared" si="11"/>
        <v>8.3166666666666593</v>
      </c>
      <c r="G62" s="10">
        <f>F62-8.5</f>
        <v>-0.18333333333334068</v>
      </c>
      <c r="I62" s="5"/>
      <c r="J62" s="6"/>
      <c r="K62" s="7"/>
      <c r="L62" s="7"/>
      <c r="M62" s="8"/>
      <c r="N62" s="9"/>
      <c r="O62" s="10"/>
    </row>
    <row r="63" spans="1:15" x14ac:dyDescent="0.25">
      <c r="A63" s="5" t="s">
        <v>71</v>
      </c>
      <c r="B63" s="33">
        <v>0.34097222222222223</v>
      </c>
      <c r="C63" s="7"/>
      <c r="D63" s="7"/>
      <c r="E63" s="8">
        <v>0.5625</v>
      </c>
      <c r="F63" s="100">
        <f t="shared" si="11"/>
        <v>5.3166666666666664</v>
      </c>
      <c r="G63" s="10">
        <f>F63-5.5</f>
        <v>-0.18333333333333357</v>
      </c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-0.56666666666667531</v>
      </c>
      <c r="N67" s="24" t="s">
        <v>9</v>
      </c>
      <c r="O67" s="25">
        <f>SUM(O61:O66)</f>
        <v>0</v>
      </c>
    </row>
    <row r="68" spans="1:15" ht="16.5" thickBot="1" x14ac:dyDescent="0.3">
      <c r="E68" s="157" t="s">
        <v>10</v>
      </c>
      <c r="F68" s="158"/>
      <c r="G68" s="28">
        <f>((1300/30)/8)*G67</f>
        <v>-3.0694444444444913</v>
      </c>
      <c r="M68" s="157" t="s">
        <v>10</v>
      </c>
      <c r="N68" s="158"/>
      <c r="O68" s="28">
        <f>((1500/30)/8)*O67</f>
        <v>0</v>
      </c>
    </row>
  </sheetData>
  <mergeCells count="35"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  <mergeCell ref="B25:F25"/>
    <mergeCell ref="G25:G26"/>
    <mergeCell ref="J26:N26"/>
    <mergeCell ref="O26:O27"/>
    <mergeCell ref="E34:F34"/>
    <mergeCell ref="M34:N34"/>
    <mergeCell ref="B36:F36"/>
    <mergeCell ref="G36:G37"/>
    <mergeCell ref="J36:N36"/>
    <mergeCell ref="E45:F45"/>
    <mergeCell ref="M45:N45"/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O68"/>
  <sheetViews>
    <sheetView topLeftCell="A52" zoomScale="110" zoomScaleNormal="110" workbookViewId="0">
      <selection activeCell="G68" sqref="G68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76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6" si="0">((E4-B4)-(D4-C4))*24</f>
        <v>8.1166666666666636</v>
      </c>
      <c r="G4" s="10">
        <f>F4-8.5</f>
        <v>-0.38333333333333641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77</v>
      </c>
      <c r="B5" s="8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78</v>
      </c>
      <c r="B6" s="8">
        <v>0.34583333333333338</v>
      </c>
      <c r="C6" s="7"/>
      <c r="D6" s="7"/>
      <c r="E6" s="8">
        <v>0.5625</v>
      </c>
      <c r="F6" s="119">
        <f t="shared" si="0"/>
        <v>5.1999999999999993</v>
      </c>
      <c r="G6" s="10">
        <f>F6-5.5</f>
        <v>-0.30000000000000071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-0.86666666666667425</v>
      </c>
      <c r="M11" s="157" t="s">
        <v>10</v>
      </c>
      <c r="N11" s="158"/>
      <c r="O11" s="28">
        <f>((1300/30)/8)*O9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-5.7777777777778283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88</v>
      </c>
      <c r="B16" s="8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/>
      <c r="B17" s="6"/>
      <c r="C17" s="7"/>
      <c r="D17" s="7"/>
      <c r="E17" s="8"/>
      <c r="F17" s="9"/>
      <c r="G17" s="10"/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-0.23333333333333428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-1.4583333333333393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0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73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2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77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8.2999999999999989</v>
      </c>
      <c r="O29" s="10">
        <f>N29-8.5</f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87</v>
      </c>
      <c r="J30" s="8">
        <v>0.34722222222222227</v>
      </c>
      <c r="K30" s="7"/>
      <c r="L30" s="7"/>
      <c r="M30" s="8">
        <v>0.5625</v>
      </c>
      <c r="N30" s="119">
        <f t="shared" si="2"/>
        <v>5.1666666666666661</v>
      </c>
      <c r="O30" s="10">
        <f>N30-5.5</f>
        <v>-0.33333333333333393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N33" s="24" t="s">
        <v>9</v>
      </c>
      <c r="O33" s="25">
        <f>SUM(O28:O32)</f>
        <v>-0.76666666666666927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M34" s="157" t="s">
        <v>10</v>
      </c>
      <c r="N34" s="158"/>
      <c r="O34" s="28">
        <f>((1500/30)/8)*O33</f>
        <v>-4.7916666666666829</v>
      </c>
    </row>
    <row r="35" spans="1:15" ht="15.75" thickBot="1" x14ac:dyDescent="0.3"/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J36" s="162" t="s">
        <v>17</v>
      </c>
      <c r="K36" s="161"/>
      <c r="L36" s="161"/>
      <c r="M36" s="161"/>
      <c r="N36" s="163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 t="s">
        <v>76</v>
      </c>
      <c r="B38" s="137" t="s">
        <v>52</v>
      </c>
      <c r="C38" s="138"/>
      <c r="D38" s="138"/>
      <c r="E38" s="138"/>
      <c r="F38" s="138"/>
      <c r="G38" s="10">
        <v>-8.5</v>
      </c>
      <c r="I38" s="5" t="s">
        <v>83</v>
      </c>
      <c r="J38" s="8">
        <v>0.34236111111111112</v>
      </c>
      <c r="K38" s="7">
        <v>0.54166666666666663</v>
      </c>
      <c r="L38" s="7">
        <v>0.58333333333333337</v>
      </c>
      <c r="M38" s="8">
        <v>0.72916666666666663</v>
      </c>
      <c r="N38" s="119">
        <f t="shared" ref="N38" si="3">((M38-J38)-(L38-K38))*24</f>
        <v>8.2833333333333314</v>
      </c>
      <c r="O38" s="10">
        <f>N38-8.5</f>
        <v>-0.21666666666666856</v>
      </c>
    </row>
    <row r="39" spans="1:15" x14ac:dyDescent="0.25">
      <c r="A39" s="5"/>
      <c r="B39" s="6"/>
      <c r="C39" s="7"/>
      <c r="D39" s="7"/>
      <c r="E39" s="8"/>
      <c r="F39" s="9"/>
      <c r="G39" s="10"/>
      <c r="I39" s="5"/>
      <c r="J39" s="6"/>
      <c r="K39" s="7"/>
      <c r="L39" s="7"/>
      <c r="M39" s="8"/>
      <c r="N39" s="9"/>
      <c r="O39" s="10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-8.5</v>
      </c>
      <c r="N44" s="24" t="s">
        <v>9</v>
      </c>
      <c r="O44" s="25">
        <f>SUM(O38:O43)</f>
        <v>-0.21666666666666856</v>
      </c>
    </row>
    <row r="45" spans="1:15" ht="16.5" thickBot="1" x14ac:dyDescent="0.3">
      <c r="E45" s="157" t="s">
        <v>10</v>
      </c>
      <c r="F45" s="158"/>
      <c r="G45" s="28">
        <f>((1400/30)/8)*G44</f>
        <v>-49.583333333333329</v>
      </c>
      <c r="M45" s="157" t="s">
        <v>10</v>
      </c>
      <c r="N45" s="158"/>
      <c r="O45" s="28">
        <f>((1500/30)/8)*O44</f>
        <v>-1.3541666666666785</v>
      </c>
    </row>
    <row r="46" spans="1:15" ht="16.5" thickBot="1" x14ac:dyDescent="0.3">
      <c r="N46" s="29"/>
      <c r="O46" s="30"/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J47" s="159" t="s">
        <v>19</v>
      </c>
      <c r="K47" s="160"/>
      <c r="L47" s="160"/>
      <c r="M47" s="160"/>
      <c r="N47" s="161"/>
      <c r="O47" s="155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56"/>
    </row>
    <row r="49" spans="1:15" x14ac:dyDescent="0.25">
      <c r="A49" s="5" t="s">
        <v>82</v>
      </c>
      <c r="B49" s="8">
        <v>0.34097222222222223</v>
      </c>
      <c r="C49" s="7">
        <v>0.54166666666666663</v>
      </c>
      <c r="D49" s="7">
        <v>0.58333333333333337</v>
      </c>
      <c r="E49" s="8">
        <v>0.72916666666666663</v>
      </c>
      <c r="F49" s="119">
        <f t="shared" ref="F49" si="4">((E49-B49)-(D49-C49))*24</f>
        <v>8.3166666666666629</v>
      </c>
      <c r="G49" s="10">
        <f>F49-8.5</f>
        <v>-0.18333333333333712</v>
      </c>
      <c r="I49" s="5" t="s">
        <v>75</v>
      </c>
      <c r="J49" s="8">
        <v>0.34166666666666662</v>
      </c>
      <c r="K49" s="7">
        <v>0.54166666666666663</v>
      </c>
      <c r="L49" s="7">
        <v>0.58333333333333337</v>
      </c>
      <c r="M49" s="8">
        <v>0.72916666666666663</v>
      </c>
      <c r="N49" s="119">
        <f t="shared" ref="N49" si="5">((M49-J49)-(L49-K49))*24</f>
        <v>8.2999999999999989</v>
      </c>
      <c r="O49" s="10">
        <f>N49-8.5</f>
        <v>-0.20000000000000107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-0.18333333333333712</v>
      </c>
      <c r="N55" s="24" t="s">
        <v>9</v>
      </c>
      <c r="O55" s="25">
        <f>SUM(O49:O54)</f>
        <v>-0.20000000000000107</v>
      </c>
    </row>
    <row r="56" spans="1:15" ht="16.5" thickBot="1" x14ac:dyDescent="0.3">
      <c r="E56" s="157" t="s">
        <v>10</v>
      </c>
      <c r="F56" s="158"/>
      <c r="G56" s="28">
        <f>((1600/30)/8)*G55</f>
        <v>-1.2222222222222476</v>
      </c>
      <c r="M56" s="157" t="s">
        <v>10</v>
      </c>
      <c r="N56" s="158"/>
      <c r="O56" s="28">
        <f>((2000/30)/8)*O55</f>
        <v>-1.6666666666666756</v>
      </c>
    </row>
    <row r="58" spans="1:15" ht="15.75" thickBot="1" x14ac:dyDescent="0.3"/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J59" s="159" t="s">
        <v>23</v>
      </c>
      <c r="K59" s="160"/>
      <c r="L59" s="160"/>
      <c r="M59" s="160"/>
      <c r="N59" s="161"/>
      <c r="O59" s="155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56"/>
    </row>
    <row r="61" spans="1:15" x14ac:dyDescent="0.25">
      <c r="A61" s="5" t="s">
        <v>86</v>
      </c>
      <c r="B61" s="8">
        <v>0.34236111111111112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8.2833333333333314</v>
      </c>
      <c r="G61" s="10">
        <f>F61-8.5</f>
        <v>-0.21666666666666856</v>
      </c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-0.21666666666666856</v>
      </c>
      <c r="N67" s="24" t="s">
        <v>9</v>
      </c>
      <c r="O67" s="25">
        <f>SUM(O61:O66)</f>
        <v>0</v>
      </c>
    </row>
    <row r="68" spans="1:15" ht="16.5" thickBot="1" x14ac:dyDescent="0.3">
      <c r="E68" s="157" t="s">
        <v>10</v>
      </c>
      <c r="F68" s="158"/>
      <c r="G68" s="28">
        <f>((1300/30)/8)*G67</f>
        <v>-1.1736111111111214</v>
      </c>
      <c r="M68" s="157" t="s">
        <v>10</v>
      </c>
      <c r="N68" s="158"/>
      <c r="O68" s="28">
        <f>((1500/30)/8)*O67</f>
        <v>0</v>
      </c>
    </row>
  </sheetData>
  <mergeCells count="36"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  <mergeCell ref="B25:F25"/>
    <mergeCell ref="G25:G26"/>
    <mergeCell ref="J26:N26"/>
    <mergeCell ref="O26:O27"/>
    <mergeCell ref="E34:F34"/>
    <mergeCell ref="M34:N34"/>
    <mergeCell ref="B36:F36"/>
    <mergeCell ref="G36:G37"/>
    <mergeCell ref="J36:N36"/>
    <mergeCell ref="E45:F45"/>
    <mergeCell ref="M45:N45"/>
    <mergeCell ref="B38:F38"/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AE100"/>
  <sheetViews>
    <sheetView topLeftCell="A85" zoomScale="119" zoomScaleNormal="119" workbookViewId="0">
      <pane xSplit="1" topLeftCell="L1" activePane="topRight" state="frozen"/>
      <selection activeCell="A19" sqref="A19"/>
      <selection pane="topRight" activeCell="L99" sqref="L99:P99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11" ht="15.75" thickBot="1" x14ac:dyDescent="0.3"/>
    <row r="3" spans="1:11" ht="27.75" thickTop="1" thickBot="1" x14ac:dyDescent="0.45">
      <c r="A3" s="169" t="s">
        <v>20</v>
      </c>
      <c r="B3" s="179" t="s">
        <v>92</v>
      </c>
      <c r="C3" s="180"/>
      <c r="D3" s="180"/>
      <c r="E3" s="180"/>
      <c r="F3" s="181"/>
      <c r="G3" s="177" t="s">
        <v>93</v>
      </c>
      <c r="H3" s="172"/>
      <c r="I3" s="172"/>
      <c r="J3" s="172"/>
      <c r="K3" s="178"/>
    </row>
    <row r="4" spans="1:11" ht="30.75" thickBot="1" x14ac:dyDescent="0.3">
      <c r="A4" s="170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86" t="s">
        <v>3</v>
      </c>
      <c r="H4" s="86" t="s">
        <v>4</v>
      </c>
      <c r="I4" s="86" t="s">
        <v>5</v>
      </c>
      <c r="J4" s="86" t="s">
        <v>6</v>
      </c>
      <c r="K4" s="87" t="s">
        <v>7</v>
      </c>
    </row>
    <row r="5" spans="1:11" ht="18.75" customHeight="1" thickTop="1" x14ac:dyDescent="0.25">
      <c r="A5" s="82" t="s">
        <v>13</v>
      </c>
      <c r="B5" s="8">
        <v>0.33333333333333331</v>
      </c>
      <c r="C5" s="7">
        <v>0.54166666666666663</v>
      </c>
      <c r="D5" s="7">
        <v>0.58333333333333337</v>
      </c>
      <c r="E5" s="8">
        <v>0.72916666666666663</v>
      </c>
      <c r="F5" s="117">
        <f t="shared" ref="F5" si="0">((E5-B5)-(D5-C5))*24</f>
        <v>8.4999999999999982</v>
      </c>
      <c r="G5" s="8">
        <v>0.33333333333333331</v>
      </c>
      <c r="H5" s="7"/>
      <c r="I5" s="7"/>
      <c r="J5" s="8">
        <v>0.5625</v>
      </c>
      <c r="K5" s="117">
        <f t="shared" ref="K5:K20" si="1">((J5-G5)-(I5-H5))*24</f>
        <v>5.5</v>
      </c>
    </row>
    <row r="6" spans="1:11" ht="18.75" customHeight="1" x14ac:dyDescent="0.25">
      <c r="A6" s="82" t="s">
        <v>17</v>
      </c>
      <c r="B6" s="8">
        <v>0.33333333333333331</v>
      </c>
      <c r="C6" s="7">
        <v>0.54166666666666663</v>
      </c>
      <c r="D6" s="7">
        <v>0.58333333333333337</v>
      </c>
      <c r="E6" s="8">
        <v>0.72916666666666663</v>
      </c>
      <c r="F6" s="117">
        <f t="shared" ref="F6:F20" si="2">((E6-B6)-(D6-C6))*24</f>
        <v>8.4999999999999982</v>
      </c>
      <c r="G6" s="8">
        <v>0.33333333333333331</v>
      </c>
      <c r="H6" s="7"/>
      <c r="I6" s="7"/>
      <c r="J6" s="8">
        <v>0.5625</v>
      </c>
      <c r="K6" s="117">
        <f t="shared" si="1"/>
        <v>5.5</v>
      </c>
    </row>
    <row r="7" spans="1:11" ht="18.75" customHeight="1" x14ac:dyDescent="0.25">
      <c r="A7" s="82" t="s">
        <v>0</v>
      </c>
      <c r="B7" s="8">
        <v>0.34375</v>
      </c>
      <c r="C7" s="7">
        <v>0.54166666666666663</v>
      </c>
      <c r="D7" s="7">
        <v>0.58333333333333337</v>
      </c>
      <c r="E7" s="8">
        <v>0.72916666666666663</v>
      </c>
      <c r="F7" s="119">
        <f t="shared" si="2"/>
        <v>8.2499999999999964</v>
      </c>
      <c r="G7" s="8">
        <v>0.34375</v>
      </c>
      <c r="H7" s="7"/>
      <c r="I7" s="7"/>
      <c r="J7" s="8">
        <v>0.5625</v>
      </c>
      <c r="K7" s="119">
        <f t="shared" si="1"/>
        <v>5.25</v>
      </c>
    </row>
    <row r="8" spans="1:11" ht="18.75" customHeight="1" x14ac:dyDescent="0.25">
      <c r="A8" s="82" t="s">
        <v>21</v>
      </c>
      <c r="B8" s="8">
        <v>0.33333333333333331</v>
      </c>
      <c r="C8" s="7">
        <v>0.54166666666666663</v>
      </c>
      <c r="D8" s="7">
        <v>0.58333333333333337</v>
      </c>
      <c r="E8" s="8">
        <v>0.72916666666666663</v>
      </c>
      <c r="F8" s="117">
        <f t="shared" si="2"/>
        <v>8.4999999999999982</v>
      </c>
      <c r="G8" s="8">
        <v>0.33333333333333331</v>
      </c>
      <c r="H8" s="7"/>
      <c r="I8" s="7"/>
      <c r="J8" s="8">
        <v>0.5625</v>
      </c>
      <c r="K8" s="117">
        <f t="shared" si="1"/>
        <v>5.5</v>
      </c>
    </row>
    <row r="9" spans="1:11" ht="18.75" customHeight="1" x14ac:dyDescent="0.25">
      <c r="A9" s="82" t="s">
        <v>18</v>
      </c>
      <c r="B9" s="8">
        <v>0.33333333333333331</v>
      </c>
      <c r="C9" s="7">
        <v>0.54166666666666663</v>
      </c>
      <c r="D9" s="7">
        <v>0.58333333333333337</v>
      </c>
      <c r="E9" s="8">
        <v>0.72916666666666663</v>
      </c>
      <c r="F9" s="117">
        <f t="shared" si="2"/>
        <v>8.4999999999999982</v>
      </c>
      <c r="G9" s="8">
        <v>0.33333333333333331</v>
      </c>
      <c r="H9" s="7"/>
      <c r="I9" s="7"/>
      <c r="J9" s="8">
        <v>0.58124999999999993</v>
      </c>
      <c r="K9" s="118">
        <f t="shared" si="1"/>
        <v>5.9499999999999993</v>
      </c>
    </row>
    <row r="10" spans="1:11" ht="18.75" customHeight="1" x14ac:dyDescent="0.25">
      <c r="A10" s="82" t="s">
        <v>22</v>
      </c>
      <c r="B10" s="8">
        <v>0.33333333333333331</v>
      </c>
      <c r="C10" s="7">
        <v>0.54166666666666663</v>
      </c>
      <c r="D10" s="7">
        <v>0.58333333333333337</v>
      </c>
      <c r="E10" s="8">
        <v>0.72916666666666663</v>
      </c>
      <c r="F10" s="117">
        <f t="shared" si="2"/>
        <v>8.4999999999999982</v>
      </c>
      <c r="G10" s="8">
        <v>0.33333333333333331</v>
      </c>
      <c r="H10" s="7"/>
      <c r="I10" s="7"/>
      <c r="J10" s="8">
        <v>0.5625</v>
      </c>
      <c r="K10" s="117">
        <f t="shared" si="1"/>
        <v>5.5</v>
      </c>
    </row>
    <row r="11" spans="1:11" ht="18.75" customHeight="1" x14ac:dyDescent="0.25">
      <c r="A11" s="82" t="s">
        <v>2</v>
      </c>
      <c r="B11" s="8">
        <v>0.33333333333333331</v>
      </c>
      <c r="C11" s="7">
        <v>0.54166666666666663</v>
      </c>
      <c r="D11" s="7">
        <v>0.58333333333333337</v>
      </c>
      <c r="E11" s="8">
        <v>0.72916666666666663</v>
      </c>
      <c r="F11" s="117">
        <f t="shared" si="2"/>
        <v>8.4999999999999982</v>
      </c>
      <c r="G11" s="8">
        <v>0.34166666666666662</v>
      </c>
      <c r="H11" s="7"/>
      <c r="I11" s="7"/>
      <c r="J11" s="8">
        <v>0.5625</v>
      </c>
      <c r="K11" s="119">
        <f t="shared" si="1"/>
        <v>5.3000000000000007</v>
      </c>
    </row>
    <row r="12" spans="1:11" ht="18.75" customHeight="1" x14ac:dyDescent="0.25">
      <c r="A12" s="82" t="s">
        <v>11</v>
      </c>
      <c r="B12" s="8">
        <v>0.31458333333333333</v>
      </c>
      <c r="C12" s="7">
        <v>0.54166666666666663</v>
      </c>
      <c r="D12" s="7">
        <v>0.58333333333333337</v>
      </c>
      <c r="E12" s="8">
        <v>0.78888888888888886</v>
      </c>
      <c r="F12" s="118">
        <f t="shared" si="2"/>
        <v>10.383333333333331</v>
      </c>
      <c r="G12" s="8">
        <v>0.33333333333333331</v>
      </c>
      <c r="H12" s="7"/>
      <c r="I12" s="7"/>
      <c r="J12" s="8">
        <v>0.5625</v>
      </c>
      <c r="K12" s="117">
        <f t="shared" si="1"/>
        <v>5.5</v>
      </c>
    </row>
    <row r="13" spans="1:11" ht="18.75" customHeight="1" x14ac:dyDescent="0.25">
      <c r="A13" s="82" t="s">
        <v>16</v>
      </c>
      <c r="B13" s="8">
        <v>0.33333333333333331</v>
      </c>
      <c r="C13" s="7">
        <v>0.54166666666666663</v>
      </c>
      <c r="D13" s="7">
        <v>0.58333333333333337</v>
      </c>
      <c r="E13" s="8">
        <v>0.72916666666666663</v>
      </c>
      <c r="F13" s="117">
        <f t="shared" si="2"/>
        <v>8.4999999999999982</v>
      </c>
      <c r="G13" s="8">
        <v>0.33333333333333331</v>
      </c>
      <c r="H13" s="7"/>
      <c r="I13" s="7"/>
      <c r="J13" s="8">
        <v>0.5625</v>
      </c>
      <c r="K13" s="117">
        <f t="shared" si="1"/>
        <v>5.5</v>
      </c>
    </row>
    <row r="14" spans="1:11" ht="18.75" customHeight="1" x14ac:dyDescent="0.25">
      <c r="A14" s="82" t="s">
        <v>23</v>
      </c>
      <c r="B14" s="8">
        <v>0.33333333333333331</v>
      </c>
      <c r="C14" s="7">
        <v>0.54166666666666663</v>
      </c>
      <c r="D14" s="7">
        <v>0.58333333333333337</v>
      </c>
      <c r="E14" s="8">
        <v>0.72916666666666663</v>
      </c>
      <c r="F14" s="117">
        <f t="shared" si="2"/>
        <v>8.4999999999999982</v>
      </c>
      <c r="G14" s="8">
        <v>0.33333333333333331</v>
      </c>
      <c r="H14" s="7"/>
      <c r="I14" s="7"/>
      <c r="J14" s="8">
        <v>0.5625</v>
      </c>
      <c r="K14" s="117">
        <f t="shared" si="1"/>
        <v>5.5</v>
      </c>
    </row>
    <row r="15" spans="1:11" ht="18.75" customHeight="1" x14ac:dyDescent="0.25">
      <c r="A15" s="82" t="s">
        <v>24</v>
      </c>
      <c r="B15" s="8">
        <v>0.33333333333333331</v>
      </c>
      <c r="C15" s="7">
        <v>0.54166666666666663</v>
      </c>
      <c r="D15" s="7">
        <v>0.58333333333333337</v>
      </c>
      <c r="E15" s="8">
        <v>0.72916666666666663</v>
      </c>
      <c r="F15" s="117">
        <f t="shared" si="2"/>
        <v>8.4999999999999982</v>
      </c>
      <c r="G15" s="8">
        <v>0.33333333333333331</v>
      </c>
      <c r="H15" s="7"/>
      <c r="I15" s="7"/>
      <c r="J15" s="8">
        <v>0.5625</v>
      </c>
      <c r="K15" s="117">
        <f t="shared" si="1"/>
        <v>5.5</v>
      </c>
    </row>
    <row r="16" spans="1:11" ht="18.75" customHeight="1" x14ac:dyDescent="0.25">
      <c r="A16" s="82" t="s">
        <v>25</v>
      </c>
      <c r="B16" s="8">
        <v>0.34166666666666662</v>
      </c>
      <c r="C16" s="7">
        <v>0.54166666666666663</v>
      </c>
      <c r="D16" s="7">
        <v>0.58333333333333337</v>
      </c>
      <c r="E16" s="8">
        <v>0.72916666666666663</v>
      </c>
      <c r="F16" s="119">
        <f t="shared" si="2"/>
        <v>8.2999999999999989</v>
      </c>
      <c r="G16" s="8">
        <v>0.33333333333333331</v>
      </c>
      <c r="H16" s="7"/>
      <c r="I16" s="7"/>
      <c r="J16" s="8">
        <v>0.5625</v>
      </c>
      <c r="K16" s="117">
        <f t="shared" si="1"/>
        <v>5.5</v>
      </c>
    </row>
    <row r="17" spans="1:31" ht="18.75" customHeight="1" x14ac:dyDescent="0.25">
      <c r="A17" s="82" t="s">
        <v>19</v>
      </c>
      <c r="B17" s="8">
        <v>0.33333333333333331</v>
      </c>
      <c r="C17" s="7">
        <v>0.54166666666666663</v>
      </c>
      <c r="D17" s="7">
        <v>0.58333333333333337</v>
      </c>
      <c r="E17" s="8">
        <v>0.72916666666666663</v>
      </c>
      <c r="F17" s="117">
        <f t="shared" si="2"/>
        <v>8.4999999999999982</v>
      </c>
      <c r="G17" s="8">
        <v>0.33333333333333331</v>
      </c>
      <c r="H17" s="7"/>
      <c r="I17" s="7"/>
      <c r="J17" s="8">
        <v>0.5625</v>
      </c>
      <c r="K17" s="117">
        <f t="shared" si="1"/>
        <v>5.5</v>
      </c>
    </row>
    <row r="18" spans="1:31" ht="18.75" customHeight="1" x14ac:dyDescent="0.25">
      <c r="A18" s="82" t="s">
        <v>26</v>
      </c>
      <c r="B18" s="8">
        <v>0.33333333333333331</v>
      </c>
      <c r="C18" s="7">
        <v>0.54166666666666663</v>
      </c>
      <c r="D18" s="7">
        <v>0.58333333333333337</v>
      </c>
      <c r="E18" s="8">
        <v>0.72916666666666663</v>
      </c>
      <c r="F18" s="117">
        <f t="shared" si="2"/>
        <v>8.4999999999999982</v>
      </c>
      <c r="G18" s="8">
        <v>0.33333333333333331</v>
      </c>
      <c r="H18" s="7"/>
      <c r="I18" s="7"/>
      <c r="J18" s="8">
        <v>0.5625</v>
      </c>
      <c r="K18" s="117">
        <f t="shared" si="1"/>
        <v>5.5</v>
      </c>
    </row>
    <row r="19" spans="1:31" ht="18.75" customHeight="1" x14ac:dyDescent="0.25">
      <c r="A19" s="82" t="s">
        <v>27</v>
      </c>
      <c r="B19" s="8">
        <v>0.34166666666666662</v>
      </c>
      <c r="C19" s="7">
        <v>0.54166666666666663</v>
      </c>
      <c r="D19" s="7">
        <v>0.58333333333333337</v>
      </c>
      <c r="E19" s="8">
        <v>0.72916666666666663</v>
      </c>
      <c r="F19" s="119">
        <f t="shared" si="2"/>
        <v>8.2999999999999989</v>
      </c>
      <c r="G19" s="8">
        <v>0.33333333333333331</v>
      </c>
      <c r="H19" s="7"/>
      <c r="I19" s="7"/>
      <c r="J19" s="8">
        <v>0.5625</v>
      </c>
      <c r="K19" s="117">
        <f t="shared" si="1"/>
        <v>5.5</v>
      </c>
    </row>
    <row r="20" spans="1:31" ht="18.75" customHeight="1" x14ac:dyDescent="0.25">
      <c r="A20" s="82" t="s">
        <v>28</v>
      </c>
      <c r="B20" s="8">
        <v>0.33333333333333331</v>
      </c>
      <c r="C20" s="7">
        <v>0.54166666666666663</v>
      </c>
      <c r="D20" s="7">
        <v>0.58333333333333337</v>
      </c>
      <c r="E20" s="8">
        <v>0.74444444444444446</v>
      </c>
      <c r="F20" s="118">
        <f t="shared" si="2"/>
        <v>8.8666666666666654</v>
      </c>
      <c r="G20" s="8">
        <v>0.33333333333333331</v>
      </c>
      <c r="H20" s="7"/>
      <c r="I20" s="7"/>
      <c r="J20" s="8">
        <v>0.5625</v>
      </c>
      <c r="K20" s="117">
        <f t="shared" si="1"/>
        <v>5.5</v>
      </c>
    </row>
    <row r="22" spans="1:31" ht="15.75" thickBot="1" x14ac:dyDescent="0.3"/>
    <row r="23" spans="1:31" ht="27.75" thickTop="1" thickBot="1" x14ac:dyDescent="0.45">
      <c r="A23" s="169" t="s">
        <v>20</v>
      </c>
      <c r="B23" s="177" t="s">
        <v>94</v>
      </c>
      <c r="C23" s="172"/>
      <c r="D23" s="172"/>
      <c r="E23" s="172"/>
      <c r="F23" s="178"/>
      <c r="G23" s="174" t="s">
        <v>95</v>
      </c>
      <c r="H23" s="175"/>
      <c r="I23" s="175"/>
      <c r="J23" s="175"/>
      <c r="K23" s="175"/>
      <c r="L23" s="179" t="s">
        <v>96</v>
      </c>
      <c r="M23" s="180"/>
      <c r="N23" s="180"/>
      <c r="O23" s="180"/>
      <c r="P23" s="181"/>
      <c r="Q23" s="179" t="s">
        <v>97</v>
      </c>
      <c r="R23" s="180"/>
      <c r="S23" s="180"/>
      <c r="T23" s="180"/>
      <c r="U23" s="181"/>
      <c r="V23" s="179" t="s">
        <v>98</v>
      </c>
      <c r="W23" s="180"/>
      <c r="X23" s="180"/>
      <c r="Y23" s="180"/>
      <c r="Z23" s="181"/>
      <c r="AA23" s="177" t="s">
        <v>99</v>
      </c>
      <c r="AB23" s="172"/>
      <c r="AC23" s="172"/>
      <c r="AD23" s="172"/>
      <c r="AE23" s="178"/>
    </row>
    <row r="24" spans="1:31" ht="30.75" thickBot="1" x14ac:dyDescent="0.3">
      <c r="A24" s="170"/>
      <c r="B24" s="86" t="s">
        <v>3</v>
      </c>
      <c r="C24" s="86" t="s">
        <v>4</v>
      </c>
      <c r="D24" s="86" t="s">
        <v>5</v>
      </c>
      <c r="E24" s="86" t="s">
        <v>6</v>
      </c>
      <c r="F24" s="87" t="s">
        <v>7</v>
      </c>
      <c r="G24" s="84" t="s">
        <v>65</v>
      </c>
      <c r="H24" s="78" t="s">
        <v>4</v>
      </c>
      <c r="I24" s="78" t="s">
        <v>5</v>
      </c>
      <c r="J24" s="78" t="s">
        <v>6</v>
      </c>
      <c r="K24" s="85" t="s">
        <v>7</v>
      </c>
      <c r="L24" s="105" t="s">
        <v>3</v>
      </c>
      <c r="M24" s="105" t="s">
        <v>4</v>
      </c>
      <c r="N24" s="105" t="s">
        <v>5</v>
      </c>
      <c r="O24" s="105" t="s">
        <v>6</v>
      </c>
      <c r="P24" s="106" t="s">
        <v>7</v>
      </c>
      <c r="Q24" s="105" t="s">
        <v>3</v>
      </c>
      <c r="R24" s="105" t="s">
        <v>4</v>
      </c>
      <c r="S24" s="105" t="s">
        <v>5</v>
      </c>
      <c r="T24" s="107" t="s">
        <v>6</v>
      </c>
      <c r="U24" s="106" t="s">
        <v>7</v>
      </c>
      <c r="V24" s="105" t="s">
        <v>3</v>
      </c>
      <c r="W24" s="105" t="s">
        <v>4</v>
      </c>
      <c r="X24" s="105" t="s">
        <v>5</v>
      </c>
      <c r="Y24" s="105" t="s">
        <v>6</v>
      </c>
      <c r="Z24" s="106" t="s">
        <v>7</v>
      </c>
      <c r="AA24" s="86" t="s">
        <v>3</v>
      </c>
      <c r="AB24" s="86" t="s">
        <v>4</v>
      </c>
      <c r="AC24" s="86" t="s">
        <v>5</v>
      </c>
      <c r="AD24" s="86" t="s">
        <v>6</v>
      </c>
      <c r="AE24" s="87" t="s">
        <v>7</v>
      </c>
    </row>
    <row r="25" spans="1:31" ht="18.75" customHeight="1" thickTop="1" x14ac:dyDescent="0.25">
      <c r="A25" s="82" t="s">
        <v>13</v>
      </c>
      <c r="B25" s="8">
        <v>0.33333333333333331</v>
      </c>
      <c r="C25" s="7">
        <v>0.54166666666666663</v>
      </c>
      <c r="D25" s="7">
        <v>0.58333333333333337</v>
      </c>
      <c r="E25" s="8">
        <v>0.72916666666666663</v>
      </c>
      <c r="F25" s="117">
        <f t="shared" ref="F25:F40" si="3">((E25-B25)-(D25-C25))*24</f>
        <v>8.4999999999999982</v>
      </c>
      <c r="G25" s="8">
        <v>0.33333333333333331</v>
      </c>
      <c r="H25" s="7">
        <v>0.54166666666666663</v>
      </c>
      <c r="I25" s="7">
        <v>0.58333333333333337</v>
      </c>
      <c r="J25" s="8">
        <v>0.72916666666666663</v>
      </c>
      <c r="K25" s="117">
        <f t="shared" ref="K25:K40" si="4">((J25-G25)-(I25-H25))*24</f>
        <v>8.4999999999999982</v>
      </c>
      <c r="L25" s="8">
        <v>0.33333333333333331</v>
      </c>
      <c r="M25" s="7">
        <v>0.54166666666666663</v>
      </c>
      <c r="N25" s="7">
        <v>0.58333333333333337</v>
      </c>
      <c r="O25" s="8">
        <v>0.72916666666666663</v>
      </c>
      <c r="P25" s="117">
        <f t="shared" ref="P25:P40" si="5">((O25-L25)-(N25-M25))*24</f>
        <v>8.4999999999999982</v>
      </c>
      <c r="Q25" s="8">
        <v>0.34375</v>
      </c>
      <c r="R25" s="7">
        <v>0.54166666666666663</v>
      </c>
      <c r="S25" s="7">
        <v>0.58333333333333337</v>
      </c>
      <c r="T25" s="8">
        <v>0.72916666666666663</v>
      </c>
      <c r="U25" s="119">
        <f t="shared" ref="U25:U40" si="6">((T25-Q25)-(S25-R25))*24</f>
        <v>8.2499999999999964</v>
      </c>
      <c r="V25" s="8">
        <v>0.33333333333333331</v>
      </c>
      <c r="W25" s="7">
        <v>0.54166666666666663</v>
      </c>
      <c r="X25" s="7">
        <v>0.58333333333333337</v>
      </c>
      <c r="Y25" s="8">
        <v>0.72916666666666663</v>
      </c>
      <c r="Z25" s="117">
        <f t="shared" ref="Z25:Z40" si="7">((Y25-V25)-(X25-W25))*24</f>
        <v>8.4999999999999982</v>
      </c>
      <c r="AA25" s="8">
        <v>0.33333333333333331</v>
      </c>
      <c r="AB25" s="7"/>
      <c r="AC25" s="7"/>
      <c r="AD25" s="8">
        <v>0.5625</v>
      </c>
      <c r="AE25" s="117">
        <f t="shared" ref="AE25:AE40" si="8">((AD25-AA25)-(AC25-AB25))*24</f>
        <v>5.5</v>
      </c>
    </row>
    <row r="26" spans="1:31" ht="18.75" customHeight="1" x14ac:dyDescent="0.25">
      <c r="A26" s="82" t="s">
        <v>17</v>
      </c>
      <c r="B26" s="8">
        <v>0.3527777777777778</v>
      </c>
      <c r="C26" s="7">
        <v>0.54166666666666663</v>
      </c>
      <c r="D26" s="7">
        <v>0.58333333333333337</v>
      </c>
      <c r="E26" s="8">
        <v>0.72916666666666663</v>
      </c>
      <c r="F26" s="119">
        <f t="shared" si="3"/>
        <v>8.0333333333333297</v>
      </c>
      <c r="G26" s="8">
        <v>0.33333333333333331</v>
      </c>
      <c r="H26" s="7">
        <v>0.54166666666666663</v>
      </c>
      <c r="I26" s="7">
        <v>0.58333333333333337</v>
      </c>
      <c r="J26" s="8">
        <v>0.72916666666666663</v>
      </c>
      <c r="K26" s="117">
        <f t="shared" si="4"/>
        <v>8.4999999999999982</v>
      </c>
      <c r="L26" s="8">
        <v>0.33333333333333331</v>
      </c>
      <c r="M26" s="7">
        <v>0.54166666666666663</v>
      </c>
      <c r="N26" s="7">
        <v>0.58333333333333337</v>
      </c>
      <c r="O26" s="8">
        <v>0.72916666666666663</v>
      </c>
      <c r="P26" s="117">
        <f t="shared" si="5"/>
        <v>8.4999999999999982</v>
      </c>
      <c r="Q26" s="8">
        <v>0.33333333333333331</v>
      </c>
      <c r="R26" s="7">
        <v>0.54166666666666663</v>
      </c>
      <c r="S26" s="7">
        <v>0.58333333333333337</v>
      </c>
      <c r="T26" s="8">
        <v>0.72916666666666663</v>
      </c>
      <c r="U26" s="117">
        <f t="shared" si="6"/>
        <v>8.4999999999999982</v>
      </c>
      <c r="V26" s="8">
        <v>0.33333333333333331</v>
      </c>
      <c r="W26" s="7">
        <v>0.54166666666666663</v>
      </c>
      <c r="X26" s="7">
        <v>0.58333333333333337</v>
      </c>
      <c r="Y26" s="8">
        <v>0.72916666666666663</v>
      </c>
      <c r="Z26" s="117">
        <f t="shared" si="7"/>
        <v>8.4999999999999982</v>
      </c>
      <c r="AA26" s="8">
        <v>0.33333333333333331</v>
      </c>
      <c r="AB26" s="7"/>
      <c r="AC26" s="7"/>
      <c r="AD26" s="8">
        <v>0.5625</v>
      </c>
      <c r="AE26" s="117">
        <f t="shared" si="8"/>
        <v>5.5</v>
      </c>
    </row>
    <row r="27" spans="1:31" ht="18.75" customHeight="1" x14ac:dyDescent="0.25">
      <c r="A27" s="82" t="s">
        <v>0</v>
      </c>
      <c r="B27" s="8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si="3"/>
        <v>8.4999999999999982</v>
      </c>
      <c r="G27" s="8">
        <v>0.34097222222222223</v>
      </c>
      <c r="H27" s="7">
        <v>0.54166666666666663</v>
      </c>
      <c r="I27" s="7">
        <v>0.58333333333333337</v>
      </c>
      <c r="J27" s="8">
        <v>0.72916666666666663</v>
      </c>
      <c r="K27" s="119">
        <f t="shared" si="4"/>
        <v>8.3166666666666629</v>
      </c>
      <c r="L27" s="8">
        <v>0.33333333333333331</v>
      </c>
      <c r="M27" s="7">
        <v>0.54166666666666663</v>
      </c>
      <c r="N27" s="7">
        <v>0.58333333333333337</v>
      </c>
      <c r="O27" s="8">
        <v>0.74722222222222223</v>
      </c>
      <c r="P27" s="118">
        <f t="shared" si="5"/>
        <v>8.9333333333333318</v>
      </c>
      <c r="Q27" s="8">
        <v>0.36805555555555558</v>
      </c>
      <c r="R27" s="7">
        <v>0.54166666666666663</v>
      </c>
      <c r="S27" s="7">
        <v>0.58333333333333337</v>
      </c>
      <c r="T27" s="8">
        <v>0.65138888888888891</v>
      </c>
      <c r="U27" s="119">
        <f t="shared" si="6"/>
        <v>5.799999999999998</v>
      </c>
      <c r="V27" s="8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si="7"/>
        <v>8.4999999999999982</v>
      </c>
      <c r="AA27" s="8">
        <v>0.34791666666666665</v>
      </c>
      <c r="AB27" s="7"/>
      <c r="AC27" s="7"/>
      <c r="AD27" s="8">
        <v>0.57847222222222217</v>
      </c>
      <c r="AE27" s="117">
        <f t="shared" si="8"/>
        <v>5.5333333333333323</v>
      </c>
    </row>
    <row r="28" spans="1:31" ht="18.75" customHeight="1" x14ac:dyDescent="0.25">
      <c r="A28" s="82" t="s">
        <v>21</v>
      </c>
      <c r="B28" s="8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8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8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8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8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8">
        <v>0.33333333333333331</v>
      </c>
      <c r="AB28" s="7"/>
      <c r="AC28" s="7"/>
      <c r="AD28" s="8">
        <v>0.5625</v>
      </c>
      <c r="AE28" s="117">
        <f t="shared" si="8"/>
        <v>5.5</v>
      </c>
    </row>
    <row r="29" spans="1:31" ht="18.75" customHeight="1" x14ac:dyDescent="0.25">
      <c r="A29" s="82" t="s">
        <v>18</v>
      </c>
      <c r="B29" s="8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8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8">
        <v>0.33333333333333331</v>
      </c>
      <c r="M29" s="7">
        <v>0.54166666666666663</v>
      </c>
      <c r="N29" s="7">
        <v>0.58333333333333337</v>
      </c>
      <c r="O29" s="8">
        <v>0.72916666666666663</v>
      </c>
      <c r="P29" s="117">
        <f t="shared" si="5"/>
        <v>8.4999999999999982</v>
      </c>
      <c r="Q29" s="8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8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8">
        <v>0.31736111111111115</v>
      </c>
      <c r="AB29" s="7"/>
      <c r="AC29" s="7"/>
      <c r="AD29" s="8">
        <v>0.5625</v>
      </c>
      <c r="AE29" s="118">
        <f t="shared" si="8"/>
        <v>5.8833333333333329</v>
      </c>
    </row>
    <row r="30" spans="1:31" ht="18.75" customHeight="1" x14ac:dyDescent="0.25">
      <c r="A30" s="82" t="s">
        <v>22</v>
      </c>
      <c r="B30" s="8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8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8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8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8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8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2</v>
      </c>
      <c r="B31" s="8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8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8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8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8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8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11</v>
      </c>
      <c r="B32" s="8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8">
        <v>0.23819444444444446</v>
      </c>
      <c r="H32" s="7">
        <v>0.54166666666666663</v>
      </c>
      <c r="I32" s="7">
        <v>0.58333333333333337</v>
      </c>
      <c r="J32" s="8">
        <v>0.72916666666666663</v>
      </c>
      <c r="K32" s="118">
        <f t="shared" si="4"/>
        <v>10.78333333333333</v>
      </c>
      <c r="L32" s="8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8">
        <v>0.3444444444444445</v>
      </c>
      <c r="R32" s="7">
        <v>0.54166666666666663</v>
      </c>
      <c r="S32" s="7">
        <v>0.58333333333333337</v>
      </c>
      <c r="T32" s="8">
        <v>0.72916666666666663</v>
      </c>
      <c r="U32" s="119">
        <f t="shared" si="6"/>
        <v>8.233333333333329</v>
      </c>
      <c r="V32" s="8">
        <v>0.34583333333333338</v>
      </c>
      <c r="W32" s="7">
        <v>0.54166666666666663</v>
      </c>
      <c r="X32" s="7">
        <v>0.58333333333333337</v>
      </c>
      <c r="Y32" s="8">
        <v>0.72916666666666663</v>
      </c>
      <c r="Z32" s="119">
        <f t="shared" si="7"/>
        <v>8.1999999999999957</v>
      </c>
      <c r="AA32" s="8">
        <v>0.28750000000000003</v>
      </c>
      <c r="AB32" s="7"/>
      <c r="AC32" s="7"/>
      <c r="AD32" s="8">
        <v>0.52083333333333337</v>
      </c>
      <c r="AE32" s="117">
        <f t="shared" si="8"/>
        <v>5.6</v>
      </c>
    </row>
    <row r="33" spans="1:31" ht="18.75" customHeight="1" x14ac:dyDescent="0.25">
      <c r="A33" s="82" t="s">
        <v>16</v>
      </c>
      <c r="B33" s="8">
        <v>0.32222222222222224</v>
      </c>
      <c r="C33" s="7">
        <v>0.54166666666666663</v>
      </c>
      <c r="D33" s="7">
        <v>0.58333333333333337</v>
      </c>
      <c r="E33" s="8">
        <v>0.72916666666666663</v>
      </c>
      <c r="F33" s="118">
        <f t="shared" si="3"/>
        <v>8.7666666666666639</v>
      </c>
      <c r="G33" s="8">
        <v>0.31666666666666665</v>
      </c>
      <c r="H33" s="7">
        <v>0.54166666666666663</v>
      </c>
      <c r="I33" s="7">
        <v>0.58333333333333337</v>
      </c>
      <c r="J33" s="8">
        <v>0.72916666666666663</v>
      </c>
      <c r="K33" s="118">
        <f t="shared" si="4"/>
        <v>8.8999999999999986</v>
      </c>
      <c r="L33" s="8">
        <v>0.33333333333333331</v>
      </c>
      <c r="M33" s="7">
        <v>0.54166666666666663</v>
      </c>
      <c r="N33" s="7">
        <v>0.58333333333333337</v>
      </c>
      <c r="O33" s="8">
        <v>0.72916666666666663</v>
      </c>
      <c r="P33" s="117">
        <f t="shared" si="5"/>
        <v>8.4999999999999982</v>
      </c>
      <c r="Q33" s="8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8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8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23</v>
      </c>
      <c r="B34" s="8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8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68" t="s">
        <v>39</v>
      </c>
      <c r="M34" s="168"/>
      <c r="N34" s="168"/>
      <c r="O34" s="168"/>
      <c r="P34" s="168"/>
      <c r="Q34" s="8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8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8">
        <v>0.33333333333333331</v>
      </c>
      <c r="AB34" s="7"/>
      <c r="AC34" s="7"/>
      <c r="AD34" s="8">
        <v>0.5625</v>
      </c>
      <c r="AE34" s="117">
        <f t="shared" si="8"/>
        <v>5.5</v>
      </c>
    </row>
    <row r="35" spans="1:31" ht="18.75" customHeight="1" x14ac:dyDescent="0.25">
      <c r="A35" s="82" t="s">
        <v>24</v>
      </c>
      <c r="B35" s="8">
        <v>0.34722222222222227</v>
      </c>
      <c r="C35" s="7">
        <v>0.54166666666666663</v>
      </c>
      <c r="D35" s="7">
        <v>0.58333333333333337</v>
      </c>
      <c r="E35" s="8">
        <v>0.72916666666666663</v>
      </c>
      <c r="F35" s="119">
        <f t="shared" si="3"/>
        <v>8.1666666666666625</v>
      </c>
      <c r="G35" s="8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8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8">
        <v>0.33333333333333331</v>
      </c>
      <c r="R35" s="7">
        <v>0.54166666666666663</v>
      </c>
      <c r="S35" s="7">
        <v>0.58333333333333337</v>
      </c>
      <c r="T35" s="8">
        <v>0.72916666666666663</v>
      </c>
      <c r="U35" s="117">
        <f t="shared" si="6"/>
        <v>8.4999999999999982</v>
      </c>
      <c r="V35" s="8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8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25</v>
      </c>
      <c r="B36" s="8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8">
        <v>0.35138888888888892</v>
      </c>
      <c r="H36" s="7">
        <v>0.54166666666666663</v>
      </c>
      <c r="I36" s="7">
        <v>0.58333333333333337</v>
      </c>
      <c r="J36" s="8">
        <v>0.72916666666666663</v>
      </c>
      <c r="K36" s="119">
        <f t="shared" si="4"/>
        <v>8.0666666666666629</v>
      </c>
      <c r="L36" s="8">
        <v>0.34097222222222223</v>
      </c>
      <c r="M36" s="7">
        <v>0.54166666666666663</v>
      </c>
      <c r="N36" s="7">
        <v>0.58333333333333337</v>
      </c>
      <c r="O36" s="8">
        <v>0.72916666666666663</v>
      </c>
      <c r="P36" s="119">
        <f t="shared" si="5"/>
        <v>8.3166666666666629</v>
      </c>
      <c r="Q36" s="8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8">
        <v>0.34236111111111112</v>
      </c>
      <c r="W36" s="7">
        <v>0.54166666666666663</v>
      </c>
      <c r="X36" s="7">
        <v>0.58333333333333337</v>
      </c>
      <c r="Y36" s="8">
        <v>0.72916666666666663</v>
      </c>
      <c r="Z36" s="119">
        <f t="shared" si="7"/>
        <v>8.2833333333333314</v>
      </c>
      <c r="AA36" s="8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19</v>
      </c>
      <c r="B37" s="8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83" t="s">
        <v>31</v>
      </c>
      <c r="H37" s="184"/>
      <c r="I37" s="184"/>
      <c r="J37" s="184"/>
      <c r="K37" s="185"/>
      <c r="L37" s="8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8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8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8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26</v>
      </c>
      <c r="B38" s="8">
        <v>0.33333333333333331</v>
      </c>
      <c r="C38" s="7">
        <v>0.54166666666666663</v>
      </c>
      <c r="D38" s="7">
        <v>0.58333333333333337</v>
      </c>
      <c r="E38" s="8">
        <v>0.72916666666666663</v>
      </c>
      <c r="F38" s="117">
        <f t="shared" si="3"/>
        <v>8.4999999999999982</v>
      </c>
      <c r="G38" s="8">
        <v>0.33333333333333331</v>
      </c>
      <c r="H38" s="7">
        <v>0.54166666666666663</v>
      </c>
      <c r="I38" s="7">
        <v>0.58333333333333337</v>
      </c>
      <c r="J38" s="8">
        <v>0.72916666666666663</v>
      </c>
      <c r="K38" s="117">
        <f t="shared" si="4"/>
        <v>8.4999999999999982</v>
      </c>
      <c r="L38" s="8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8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8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8">
        <v>0.33333333333333331</v>
      </c>
      <c r="AB38" s="7"/>
      <c r="AC38" s="7"/>
      <c r="AD38" s="8">
        <v>0.5625</v>
      </c>
      <c r="AE38" s="117">
        <f t="shared" si="8"/>
        <v>5.5</v>
      </c>
    </row>
    <row r="39" spans="1:31" ht="18.75" customHeight="1" x14ac:dyDescent="0.25">
      <c r="A39" s="82" t="s">
        <v>27</v>
      </c>
      <c r="B39" s="8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8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8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8">
        <v>0.34236111111111112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8.2833333333333314</v>
      </c>
      <c r="V39" s="8">
        <v>0.34236111111111112</v>
      </c>
      <c r="W39" s="7">
        <v>0.54166666666666663</v>
      </c>
      <c r="X39" s="7">
        <v>0.58333333333333337</v>
      </c>
      <c r="Y39" s="8">
        <v>0.72916666666666663</v>
      </c>
      <c r="Z39" s="119">
        <f t="shared" si="7"/>
        <v>8.2833333333333314</v>
      </c>
      <c r="AA39" s="8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28</v>
      </c>
      <c r="B40" s="8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8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8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8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8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8">
        <v>0.33333333333333331</v>
      </c>
      <c r="AB40" s="7"/>
      <c r="AC40" s="7"/>
      <c r="AD40" s="8">
        <v>0.5625</v>
      </c>
      <c r="AE40" s="117">
        <f t="shared" si="8"/>
        <v>5.5</v>
      </c>
    </row>
    <row r="42" spans="1:31" ht="15.75" thickBot="1" x14ac:dyDescent="0.3"/>
    <row r="43" spans="1:31" ht="27.75" thickTop="1" thickBot="1" x14ac:dyDescent="0.45">
      <c r="A43" s="169" t="s">
        <v>20</v>
      </c>
      <c r="B43" s="177" t="s">
        <v>100</v>
      </c>
      <c r="C43" s="172"/>
      <c r="D43" s="172"/>
      <c r="E43" s="172"/>
      <c r="F43" s="178"/>
      <c r="G43" s="174" t="s">
        <v>101</v>
      </c>
      <c r="H43" s="175"/>
      <c r="I43" s="175"/>
      <c r="J43" s="175"/>
      <c r="K43" s="175"/>
      <c r="L43" s="179" t="s">
        <v>102</v>
      </c>
      <c r="M43" s="180"/>
      <c r="N43" s="180"/>
      <c r="O43" s="180"/>
      <c r="P43" s="181"/>
      <c r="Q43" s="179" t="s">
        <v>103</v>
      </c>
      <c r="R43" s="180"/>
      <c r="S43" s="180"/>
      <c r="T43" s="180"/>
      <c r="U43" s="181"/>
      <c r="V43" s="179" t="s">
        <v>104</v>
      </c>
      <c r="W43" s="180"/>
      <c r="X43" s="180"/>
      <c r="Y43" s="180"/>
      <c r="Z43" s="181"/>
      <c r="AA43" s="177" t="s">
        <v>99</v>
      </c>
      <c r="AB43" s="172"/>
      <c r="AC43" s="172"/>
      <c r="AD43" s="172"/>
      <c r="AE43" s="178"/>
    </row>
    <row r="44" spans="1:31" ht="30.75" thickBot="1" x14ac:dyDescent="0.3">
      <c r="A44" s="170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5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9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0" si="10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0.75277777777777777</v>
      </c>
      <c r="P45" s="118">
        <f t="shared" ref="P45:P60" si="11">((O45-L45)-(N45-M45))*24</f>
        <v>9.0666666666666647</v>
      </c>
      <c r="Q45" s="103">
        <v>0.33333333333333331</v>
      </c>
      <c r="R45" s="12">
        <v>0.54166666666666663</v>
      </c>
      <c r="S45" s="12">
        <v>0.58333333333333337</v>
      </c>
      <c r="T45" s="8">
        <v>0.72916666666666663</v>
      </c>
      <c r="U45" s="122">
        <f t="shared" ref="U45:U60" si="12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0" si="13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0" si="14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0" si="15">((E46-B46)-(D46-C46))*24</f>
        <v>8.4999999999999982</v>
      </c>
      <c r="G46" s="8">
        <v>0.33333333333333331</v>
      </c>
      <c r="H46" s="7">
        <v>0.54166666666666663</v>
      </c>
      <c r="I46" s="7">
        <v>0.58333333333333337</v>
      </c>
      <c r="J46" s="8">
        <v>0.72916666666666663</v>
      </c>
      <c r="K46" s="117">
        <f t="shared" si="10"/>
        <v>8.4999999999999982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1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2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3"/>
        <v>8.4999999999999982</v>
      </c>
      <c r="AA46" s="8">
        <v>0.34236111111111112</v>
      </c>
      <c r="AB46" s="7"/>
      <c r="AC46" s="7"/>
      <c r="AD46" s="8">
        <v>0.5625</v>
      </c>
      <c r="AE46" s="119">
        <f t="shared" si="14"/>
        <v>5.2833333333333332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5"/>
        <v>8.4999999999999982</v>
      </c>
      <c r="G47" s="8">
        <v>0.33333333333333331</v>
      </c>
      <c r="H47" s="7">
        <v>0.54166666666666663</v>
      </c>
      <c r="I47" s="7">
        <v>0.58333333333333337</v>
      </c>
      <c r="J47" s="8">
        <v>0.72916666666666663</v>
      </c>
      <c r="K47" s="117">
        <f t="shared" si="10"/>
        <v>8.4999999999999982</v>
      </c>
      <c r="L47" s="8">
        <v>0.34166666666666662</v>
      </c>
      <c r="M47" s="7"/>
      <c r="N47" s="7"/>
      <c r="O47" s="8">
        <v>0.72916666666666663</v>
      </c>
      <c r="P47" s="118">
        <f t="shared" si="11"/>
        <v>9.3000000000000007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2"/>
        <v>8.1166666666666636</v>
      </c>
      <c r="V47" s="183" t="s">
        <v>31</v>
      </c>
      <c r="W47" s="184"/>
      <c r="X47" s="184"/>
      <c r="Y47" s="184"/>
      <c r="Z47" s="185"/>
      <c r="AA47" s="183" t="s">
        <v>31</v>
      </c>
      <c r="AB47" s="184"/>
      <c r="AC47" s="184"/>
      <c r="AD47" s="184"/>
      <c r="AE47" s="185"/>
    </row>
    <row r="48" spans="1:31" ht="18.75" customHeight="1" x14ac:dyDescent="0.25">
      <c r="A48" s="82" t="s">
        <v>21</v>
      </c>
      <c r="B48" s="8">
        <v>0.33333333333333331</v>
      </c>
      <c r="C48" s="7">
        <v>0.54166666666666663</v>
      </c>
      <c r="D48" s="7">
        <v>0.58333333333333337</v>
      </c>
      <c r="E48" s="8">
        <v>0.72916666666666663</v>
      </c>
      <c r="F48" s="117">
        <f t="shared" si="15"/>
        <v>8.4999999999999982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0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1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2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3"/>
        <v>8.4999999999999982</v>
      </c>
      <c r="AA48" s="8">
        <v>0.33333333333333331</v>
      </c>
      <c r="AB48" s="7"/>
      <c r="AC48" s="7"/>
      <c r="AD48" s="8">
        <v>0.5625</v>
      </c>
      <c r="AE48" s="117">
        <f t="shared" si="14"/>
        <v>5.5</v>
      </c>
    </row>
    <row r="49" spans="1:31" ht="18.75" customHeight="1" x14ac:dyDescent="0.25">
      <c r="A49" s="82" t="s">
        <v>18</v>
      </c>
      <c r="B49" s="8">
        <v>0.33333333333333331</v>
      </c>
      <c r="C49" s="7"/>
      <c r="D49" s="7"/>
      <c r="E49" s="8">
        <v>0.70347222222222217</v>
      </c>
      <c r="F49" s="117">
        <f t="shared" si="15"/>
        <v>8.8833333333333329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0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1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2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3"/>
        <v>8.4999999999999982</v>
      </c>
      <c r="AA49" s="8">
        <v>0.33333333333333331</v>
      </c>
      <c r="AB49" s="7"/>
      <c r="AC49" s="7"/>
      <c r="AD49" s="8">
        <v>0.67222222222222217</v>
      </c>
      <c r="AE49" s="118">
        <f t="shared" si="14"/>
        <v>8.1333333333333329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5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0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1"/>
        <v>8.4999999999999982</v>
      </c>
      <c r="Q50" s="8">
        <v>0.30555555555555552</v>
      </c>
      <c r="R50" s="7">
        <v>0.54166666666666663</v>
      </c>
      <c r="S50" s="7">
        <v>0.58333333333333337</v>
      </c>
      <c r="T50" s="8">
        <v>0.72916666666666663</v>
      </c>
      <c r="U50" s="118">
        <f t="shared" si="12"/>
        <v>9.1666666666666643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3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4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5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0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1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2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3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4"/>
        <v>5.5</v>
      </c>
    </row>
    <row r="52" spans="1:31" ht="18.75" customHeight="1" x14ac:dyDescent="0.25">
      <c r="A52" s="82" t="s">
        <v>11</v>
      </c>
      <c r="B52" s="8">
        <v>0.32291666666666669</v>
      </c>
      <c r="C52" s="7">
        <v>0.54166666666666663</v>
      </c>
      <c r="D52" s="7">
        <v>0.58333333333333337</v>
      </c>
      <c r="E52" s="8">
        <v>0.72916666666666663</v>
      </c>
      <c r="F52" s="118">
        <f t="shared" si="15"/>
        <v>8.7499999999999964</v>
      </c>
      <c r="G52" s="8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0"/>
        <v>8.4999999999999982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1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2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3"/>
        <v>8.4999999999999982</v>
      </c>
      <c r="AA52" s="8">
        <v>0.28194444444444444</v>
      </c>
      <c r="AB52" s="7"/>
      <c r="AC52" s="7"/>
      <c r="AD52" s="8">
        <v>0.61388888888888882</v>
      </c>
      <c r="AE52" s="118">
        <f t="shared" si="14"/>
        <v>7.966666666666665</v>
      </c>
    </row>
    <row r="53" spans="1:31" ht="18.75" customHeight="1" x14ac:dyDescent="0.25">
      <c r="A53" s="82" t="s">
        <v>16</v>
      </c>
      <c r="B53" s="8">
        <v>0.3125</v>
      </c>
      <c r="C53" s="7">
        <v>0.54166666666666663</v>
      </c>
      <c r="D53" s="7">
        <v>0.58333333333333337</v>
      </c>
      <c r="E53" s="8">
        <v>0.72916666666666663</v>
      </c>
      <c r="F53" s="118">
        <f t="shared" si="15"/>
        <v>8.9999999999999964</v>
      </c>
      <c r="G53" s="8">
        <v>0.30486111111111108</v>
      </c>
      <c r="H53" s="7">
        <v>0.54166666666666663</v>
      </c>
      <c r="I53" s="7">
        <v>0.58333333333333337</v>
      </c>
      <c r="J53" s="8">
        <v>0.72916666666666663</v>
      </c>
      <c r="K53" s="118">
        <f t="shared" si="10"/>
        <v>9.1833333333333318</v>
      </c>
      <c r="L53" s="8">
        <v>0.30833333333333335</v>
      </c>
      <c r="M53" s="7">
        <v>0.54166666666666663</v>
      </c>
      <c r="N53" s="7">
        <v>0.58333333333333337</v>
      </c>
      <c r="O53" s="8">
        <v>0.72916666666666663</v>
      </c>
      <c r="P53" s="118">
        <f t="shared" si="11"/>
        <v>9.0999999999999979</v>
      </c>
      <c r="Q53" s="8">
        <v>0.31666666666666665</v>
      </c>
      <c r="R53" s="7">
        <v>0.54166666666666663</v>
      </c>
      <c r="S53" s="7">
        <v>0.58333333333333337</v>
      </c>
      <c r="T53" s="8">
        <v>0.72916666666666663</v>
      </c>
      <c r="U53" s="118">
        <f t="shared" si="12"/>
        <v>8.8999999999999986</v>
      </c>
      <c r="V53" s="8">
        <v>0.31944444444444448</v>
      </c>
      <c r="W53" s="7">
        <v>0.54166666666666663</v>
      </c>
      <c r="X53" s="7">
        <v>0.58333333333333337</v>
      </c>
      <c r="Y53" s="8">
        <v>0.72916666666666663</v>
      </c>
      <c r="Z53" s="118">
        <f t="shared" si="13"/>
        <v>8.8333333333333304</v>
      </c>
      <c r="AA53" s="8">
        <v>0.33333333333333331</v>
      </c>
      <c r="AB53" s="7"/>
      <c r="AC53" s="7"/>
      <c r="AD53" s="8">
        <v>0.5625</v>
      </c>
      <c r="AE53" s="117">
        <f t="shared" si="14"/>
        <v>5.5</v>
      </c>
    </row>
    <row r="54" spans="1:31" ht="18.75" customHeight="1" x14ac:dyDescent="0.25">
      <c r="A54" s="82" t="s">
        <v>23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5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0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1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2"/>
        <v>8.4999999999999982</v>
      </c>
      <c r="V54" s="8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3"/>
        <v>8.4999999999999982</v>
      </c>
      <c r="AA54" s="8">
        <v>0.33333333333333331</v>
      </c>
      <c r="AB54" s="7"/>
      <c r="AC54" s="7"/>
      <c r="AD54" s="8">
        <v>0.5625</v>
      </c>
      <c r="AE54" s="117">
        <f t="shared" si="14"/>
        <v>5.5</v>
      </c>
    </row>
    <row r="55" spans="1:31" ht="18.75" customHeight="1" x14ac:dyDescent="0.25">
      <c r="A55" s="82" t="s">
        <v>24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5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0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1"/>
        <v>8.4999999999999982</v>
      </c>
      <c r="Q55" s="8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2"/>
        <v>8.4999999999999982</v>
      </c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3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4"/>
        <v>5.5</v>
      </c>
    </row>
    <row r="56" spans="1:31" ht="18.75" customHeight="1" x14ac:dyDescent="0.25">
      <c r="A56" s="82" t="s">
        <v>25</v>
      </c>
      <c r="B56" s="8">
        <v>0.33333333333333331</v>
      </c>
      <c r="C56" s="7">
        <v>0.54166666666666663</v>
      </c>
      <c r="D56" s="7">
        <v>0.58333333333333337</v>
      </c>
      <c r="E56" s="8">
        <v>0.66666666666666663</v>
      </c>
      <c r="F56" s="119">
        <f t="shared" si="15"/>
        <v>6.9999999999999982</v>
      </c>
      <c r="G56" s="8">
        <v>0.34097222222222223</v>
      </c>
      <c r="H56" s="7">
        <v>0.54166666666666663</v>
      </c>
      <c r="I56" s="7">
        <v>0.58333333333333337</v>
      </c>
      <c r="J56" s="8">
        <v>0.72916666666666663</v>
      </c>
      <c r="K56" s="119">
        <f t="shared" si="10"/>
        <v>8.3166666666666629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1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2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3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4"/>
        <v>5.5</v>
      </c>
    </row>
    <row r="57" spans="1:31" ht="18.75" customHeight="1" x14ac:dyDescent="0.25">
      <c r="A57" s="82" t="s">
        <v>19</v>
      </c>
      <c r="B57" s="8">
        <v>0.33333333333333331</v>
      </c>
      <c r="C57" s="7">
        <v>0.54166666666666663</v>
      </c>
      <c r="D57" s="7">
        <v>0.58333333333333337</v>
      </c>
      <c r="E57" s="8">
        <v>0.72916666666666663</v>
      </c>
      <c r="F57" s="117">
        <f t="shared" si="15"/>
        <v>8.4999999999999982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0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1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2"/>
        <v>8.4999999999999982</v>
      </c>
      <c r="V57" s="8">
        <v>0.33333333333333331</v>
      </c>
      <c r="W57" s="7">
        <v>0.54166666666666663</v>
      </c>
      <c r="X57" s="7">
        <v>0.58333333333333337</v>
      </c>
      <c r="Y57" s="8">
        <v>0.72916666666666663</v>
      </c>
      <c r="Z57" s="117">
        <f t="shared" si="13"/>
        <v>8.4999999999999982</v>
      </c>
      <c r="AA57" s="8">
        <v>0.33333333333333331</v>
      </c>
      <c r="AB57" s="7"/>
      <c r="AC57" s="7"/>
      <c r="AD57" s="8">
        <v>0.5625</v>
      </c>
      <c r="AE57" s="117">
        <f t="shared" si="14"/>
        <v>5.5</v>
      </c>
    </row>
    <row r="58" spans="1:31" ht="18.75" customHeight="1" x14ac:dyDescent="0.25">
      <c r="A58" s="82" t="s">
        <v>26</v>
      </c>
      <c r="B58" s="8">
        <v>0.33333333333333331</v>
      </c>
      <c r="C58" s="7">
        <v>0.54166666666666663</v>
      </c>
      <c r="D58" s="7">
        <v>0.58333333333333337</v>
      </c>
      <c r="E58" s="8">
        <v>0.72916666666666663</v>
      </c>
      <c r="F58" s="117">
        <f t="shared" si="15"/>
        <v>8.4999999999999982</v>
      </c>
      <c r="G58" s="8">
        <v>0.33333333333333331</v>
      </c>
      <c r="H58" s="7">
        <v>0.54166666666666663</v>
      </c>
      <c r="I58" s="7">
        <v>0.58333333333333337</v>
      </c>
      <c r="J58" s="8">
        <v>0.72916666666666663</v>
      </c>
      <c r="K58" s="117">
        <f t="shared" si="10"/>
        <v>8.4999999999999982</v>
      </c>
      <c r="L58" s="8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1"/>
        <v>8.4999999999999982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2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3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4"/>
        <v>5.5</v>
      </c>
    </row>
    <row r="59" spans="1:31" ht="18.75" customHeight="1" x14ac:dyDescent="0.25">
      <c r="A59" s="82" t="s">
        <v>27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5"/>
        <v>8.4999999999999982</v>
      </c>
      <c r="G59" s="8">
        <v>0.34583333333333338</v>
      </c>
      <c r="H59" s="7">
        <v>0.54166666666666663</v>
      </c>
      <c r="I59" s="7">
        <v>0.58333333333333337</v>
      </c>
      <c r="J59" s="8">
        <v>0.72916666666666663</v>
      </c>
      <c r="K59" s="119">
        <f t="shared" si="10"/>
        <v>8.1999999999999957</v>
      </c>
      <c r="L59" s="168" t="s">
        <v>39</v>
      </c>
      <c r="M59" s="168"/>
      <c r="N59" s="168"/>
      <c r="O59" s="168"/>
      <c r="P59" s="168"/>
      <c r="Q59" s="8">
        <v>0.3444444444444445</v>
      </c>
      <c r="R59" s="7">
        <v>0.54166666666666663</v>
      </c>
      <c r="S59" s="7">
        <v>0.58333333333333337</v>
      </c>
      <c r="T59" s="8">
        <v>0.72916666666666663</v>
      </c>
      <c r="U59" s="119">
        <f t="shared" si="12"/>
        <v>8.233333333333329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3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4"/>
        <v>5.5</v>
      </c>
    </row>
    <row r="60" spans="1:31" ht="18.75" customHeight="1" x14ac:dyDescent="0.25">
      <c r="A60" s="82" t="s">
        <v>28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5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0.75208333333333333</v>
      </c>
      <c r="K60" s="118">
        <f t="shared" si="10"/>
        <v>9.0499999999999989</v>
      </c>
      <c r="L60" s="8">
        <v>0.33333333333333331</v>
      </c>
      <c r="M60" s="7">
        <v>0.54166666666666663</v>
      </c>
      <c r="N60" s="7">
        <v>0.58333333333333337</v>
      </c>
      <c r="O60" s="8">
        <v>0.72916666666666663</v>
      </c>
      <c r="P60" s="117">
        <f t="shared" si="11"/>
        <v>8.4999999999999982</v>
      </c>
      <c r="Q60" s="8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2"/>
        <v>8.4999999999999982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3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4"/>
        <v>5.5</v>
      </c>
    </row>
    <row r="62" spans="1:31" ht="15.75" thickBot="1" x14ac:dyDescent="0.3"/>
    <row r="63" spans="1:31" ht="27.75" thickTop="1" thickBot="1" x14ac:dyDescent="0.45">
      <c r="A63" s="169" t="s">
        <v>20</v>
      </c>
      <c r="B63" s="177" t="s">
        <v>106</v>
      </c>
      <c r="C63" s="172"/>
      <c r="D63" s="172"/>
      <c r="E63" s="172"/>
      <c r="F63" s="178"/>
      <c r="G63" s="174" t="s">
        <v>107</v>
      </c>
      <c r="H63" s="175"/>
      <c r="I63" s="175"/>
      <c r="J63" s="175"/>
      <c r="K63" s="175"/>
      <c r="L63" s="179" t="s">
        <v>108</v>
      </c>
      <c r="M63" s="180"/>
      <c r="N63" s="180"/>
      <c r="O63" s="180"/>
      <c r="P63" s="181"/>
      <c r="Q63" s="179" t="s">
        <v>109</v>
      </c>
      <c r="R63" s="180"/>
      <c r="S63" s="180"/>
      <c r="T63" s="180"/>
      <c r="U63" s="181"/>
      <c r="V63" s="179" t="s">
        <v>110</v>
      </c>
      <c r="W63" s="180"/>
      <c r="X63" s="180"/>
      <c r="Y63" s="180"/>
      <c r="Z63" s="181"/>
      <c r="AA63" s="177" t="s">
        <v>111</v>
      </c>
      <c r="AB63" s="172"/>
      <c r="AC63" s="172"/>
      <c r="AD63" s="172"/>
      <c r="AE63" s="178"/>
    </row>
    <row r="64" spans="1:31" ht="30.75" thickBot="1" x14ac:dyDescent="0.3">
      <c r="A64" s="170"/>
      <c r="B64" s="86" t="s">
        <v>3</v>
      </c>
      <c r="C64" s="86" t="s">
        <v>4</v>
      </c>
      <c r="D64" s="86" t="s">
        <v>5</v>
      </c>
      <c r="E64" s="86" t="s">
        <v>6</v>
      </c>
      <c r="F64" s="87" t="s">
        <v>7</v>
      </c>
      <c r="G64" s="84" t="s">
        <v>65</v>
      </c>
      <c r="H64" s="78" t="s">
        <v>4</v>
      </c>
      <c r="I64" s="78" t="s">
        <v>5</v>
      </c>
      <c r="J64" s="78" t="s">
        <v>6</v>
      </c>
      <c r="K64" s="85" t="s">
        <v>7</v>
      </c>
      <c r="L64" s="105" t="s">
        <v>3</v>
      </c>
      <c r="M64" s="105" t="s">
        <v>4</v>
      </c>
      <c r="N64" s="105" t="s">
        <v>5</v>
      </c>
      <c r="O64" s="105" t="s">
        <v>6</v>
      </c>
      <c r="P64" s="106" t="s">
        <v>7</v>
      </c>
      <c r="Q64" s="105" t="s">
        <v>3</v>
      </c>
      <c r="R64" s="105" t="s">
        <v>4</v>
      </c>
      <c r="S64" s="105" t="s">
        <v>5</v>
      </c>
      <c r="T64" s="105" t="s">
        <v>6</v>
      </c>
      <c r="U64" s="106" t="s">
        <v>7</v>
      </c>
      <c r="V64" s="105" t="s">
        <v>3</v>
      </c>
      <c r="W64" s="105" t="s">
        <v>4</v>
      </c>
      <c r="X64" s="105" t="s">
        <v>5</v>
      </c>
      <c r="Y64" s="105" t="s">
        <v>6</v>
      </c>
      <c r="Z64" s="106" t="s">
        <v>7</v>
      </c>
      <c r="AA64" s="86" t="s">
        <v>3</v>
      </c>
      <c r="AB64" s="86" t="s">
        <v>4</v>
      </c>
      <c r="AC64" s="86" t="s">
        <v>5</v>
      </c>
      <c r="AD64" s="86" t="s">
        <v>6</v>
      </c>
      <c r="AE64" s="87" t="s">
        <v>7</v>
      </c>
    </row>
    <row r="65" spans="1:31" ht="18.75" customHeight="1" thickTop="1" x14ac:dyDescent="0.25">
      <c r="A65" s="82" t="s">
        <v>13</v>
      </c>
      <c r="B65" s="8">
        <v>0.33333333333333331</v>
      </c>
      <c r="C65" s="7">
        <v>0.54166666666666663</v>
      </c>
      <c r="D65" s="7">
        <v>0.58333333333333337</v>
      </c>
      <c r="E65" s="8">
        <v>0.8041666666666667</v>
      </c>
      <c r="F65" s="118">
        <f t="shared" ref="F65" si="16">((E65-B65)-(D65-C65))*24</f>
        <v>10.299999999999999</v>
      </c>
      <c r="G65" s="8">
        <v>0.33333333333333331</v>
      </c>
      <c r="H65" s="7">
        <v>0.54166666666666663</v>
      </c>
      <c r="I65" s="7">
        <v>0.58333333333333337</v>
      </c>
      <c r="J65" s="8">
        <v>0.72916666666666663</v>
      </c>
      <c r="K65" s="117">
        <f t="shared" ref="K65:K80" si="17">((J65-G65)-(I65-H65))*24</f>
        <v>8.4999999999999982</v>
      </c>
      <c r="L65" s="8">
        <v>0.33333333333333331</v>
      </c>
      <c r="M65" s="7">
        <v>0.54166666666666663</v>
      </c>
      <c r="N65" s="7">
        <v>0.58333333333333337</v>
      </c>
      <c r="O65" s="8">
        <v>0.72916666666666663</v>
      </c>
      <c r="P65" s="117">
        <f t="shared" ref="P65:P80" si="18">((O65-L65)-(N65-M65))*24</f>
        <v>8.4999999999999982</v>
      </c>
      <c r="Q65" s="8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ref="U65:U80" si="19">((T65-Q65)-(S65-R65))*24</f>
        <v>8.4999999999999982</v>
      </c>
      <c r="V65" s="8">
        <v>0.33333333333333331</v>
      </c>
      <c r="W65" s="7">
        <v>0.54166666666666663</v>
      </c>
      <c r="X65" s="7">
        <v>0.58333333333333337</v>
      </c>
      <c r="Y65" s="8">
        <v>0.72916666666666663</v>
      </c>
      <c r="Z65" s="117">
        <f t="shared" ref="Z65:Z80" si="20">((Y65-V65)-(X65-W65))*24</f>
        <v>8.4999999999999982</v>
      </c>
      <c r="AA65" s="8">
        <v>0.33333333333333331</v>
      </c>
      <c r="AB65" s="7"/>
      <c r="AC65" s="7"/>
      <c r="AD65" s="8">
        <v>0.5625</v>
      </c>
      <c r="AE65" s="117">
        <f t="shared" ref="AE65:AE80" si="21">((AD65-AA65)-(AC65-AB65))*24</f>
        <v>5.5</v>
      </c>
    </row>
    <row r="66" spans="1:31" ht="18.75" customHeight="1" x14ac:dyDescent="0.25">
      <c r="A66" s="82" t="s">
        <v>17</v>
      </c>
      <c r="B66" s="8">
        <v>0.34166666666666662</v>
      </c>
      <c r="C66" s="7">
        <v>0.54166666666666663</v>
      </c>
      <c r="D66" s="7">
        <v>0.58333333333333337</v>
      </c>
      <c r="E66" s="8">
        <v>0.72916666666666663</v>
      </c>
      <c r="F66" s="119">
        <f t="shared" ref="F66:F80" si="22">((E66-B66)-(D66-C66))*24</f>
        <v>8.2999999999999989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7"/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8"/>
        <v>8.4999999999999982</v>
      </c>
      <c r="Q66" s="8">
        <v>0.3430555555555555</v>
      </c>
      <c r="R66" s="7">
        <v>0.54166666666666663</v>
      </c>
      <c r="S66" s="7">
        <v>0.58333333333333337</v>
      </c>
      <c r="T66" s="8">
        <v>0.72916666666666663</v>
      </c>
      <c r="U66" s="119">
        <f t="shared" si="19"/>
        <v>8.2666666666666657</v>
      </c>
      <c r="V66" s="8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20"/>
        <v>8.4999999999999982</v>
      </c>
      <c r="AA66" s="8">
        <v>0.34444444444444444</v>
      </c>
      <c r="AB66" s="7"/>
      <c r="AC66" s="7"/>
      <c r="AD66" s="8">
        <v>0.5625</v>
      </c>
      <c r="AE66" s="119">
        <f t="shared" si="21"/>
        <v>5.2333333333333334</v>
      </c>
    </row>
    <row r="67" spans="1:31" ht="18.75" customHeight="1" x14ac:dyDescent="0.25">
      <c r="A67" s="82" t="s">
        <v>0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si="22"/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7"/>
        <v>8.4999999999999982</v>
      </c>
      <c r="L67" s="8">
        <v>0.34166666666666662</v>
      </c>
      <c r="M67" s="7">
        <v>0.54166666666666663</v>
      </c>
      <c r="N67" s="7">
        <v>0.58333333333333337</v>
      </c>
      <c r="O67" s="8">
        <v>0.72916666666666663</v>
      </c>
      <c r="P67" s="119">
        <f t="shared" si="18"/>
        <v>8.2999999999999989</v>
      </c>
      <c r="Q67" s="8">
        <v>0.34722222222222227</v>
      </c>
      <c r="R67" s="7">
        <v>0.54166666666666663</v>
      </c>
      <c r="S67" s="7">
        <v>0.58333333333333337</v>
      </c>
      <c r="T67" s="8">
        <v>0.72916666666666663</v>
      </c>
      <c r="U67" s="119">
        <f t="shared" si="19"/>
        <v>8.1666666666666625</v>
      </c>
      <c r="V67" s="8">
        <v>0.34236111111111112</v>
      </c>
      <c r="W67" s="7">
        <v>0.54166666666666663</v>
      </c>
      <c r="X67" s="7">
        <v>0.58333333333333337</v>
      </c>
      <c r="Y67" s="8">
        <v>0.72916666666666663</v>
      </c>
      <c r="Z67" s="119">
        <f t="shared" si="20"/>
        <v>8.2833333333333314</v>
      </c>
      <c r="AA67" s="8">
        <v>0.34097222222222223</v>
      </c>
      <c r="AB67" s="7"/>
      <c r="AC67" s="7"/>
      <c r="AD67" s="8">
        <v>0.5625</v>
      </c>
      <c r="AE67" s="119">
        <f t="shared" si="21"/>
        <v>5.3166666666666664</v>
      </c>
    </row>
    <row r="68" spans="1:31" ht="18.75" customHeight="1" x14ac:dyDescent="0.25">
      <c r="A68" s="82" t="s">
        <v>21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2"/>
        <v>8.4999999999999982</v>
      </c>
      <c r="G68" s="8">
        <v>0.33333333333333331</v>
      </c>
      <c r="H68" s="7">
        <v>0.54166666666666663</v>
      </c>
      <c r="I68" s="7">
        <v>0.58333333333333337</v>
      </c>
      <c r="J68" s="8">
        <v>0.72916666666666663</v>
      </c>
      <c r="K68" s="117">
        <f t="shared" si="17"/>
        <v>8.4999999999999982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18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0.77708333333333324</v>
      </c>
      <c r="U68" s="118">
        <f t="shared" si="19"/>
        <v>9.6499999999999968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0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1"/>
        <v>5.5</v>
      </c>
    </row>
    <row r="69" spans="1:31" ht="18.75" customHeight="1" x14ac:dyDescent="0.25">
      <c r="A69" s="82" t="s">
        <v>18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2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7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18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19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0"/>
        <v>8.4999999999999982</v>
      </c>
      <c r="AA69" s="8">
        <v>0.33333333333333331</v>
      </c>
      <c r="AB69" s="7"/>
      <c r="AC69" s="7"/>
      <c r="AD69" s="8">
        <v>0.5625</v>
      </c>
      <c r="AE69" s="117">
        <f t="shared" si="21"/>
        <v>5.5</v>
      </c>
    </row>
    <row r="70" spans="1:31" ht="18.75" customHeight="1" x14ac:dyDescent="0.25">
      <c r="A70" s="82" t="s">
        <v>22</v>
      </c>
      <c r="B70" s="8">
        <v>0.33333333333333331</v>
      </c>
      <c r="C70" s="7">
        <v>0.54166666666666663</v>
      </c>
      <c r="D70" s="7">
        <v>0.58333333333333337</v>
      </c>
      <c r="E70" s="8">
        <v>0.72916666666666663</v>
      </c>
      <c r="F70" s="117">
        <f t="shared" si="22"/>
        <v>8.4999999999999982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7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18"/>
        <v>8.4999999999999982</v>
      </c>
      <c r="Q70" s="8">
        <v>0.34236111111111112</v>
      </c>
      <c r="R70" s="7">
        <v>0.54166666666666663</v>
      </c>
      <c r="S70" s="7">
        <v>0.58333333333333337</v>
      </c>
      <c r="T70" s="8">
        <v>0.72916666666666663</v>
      </c>
      <c r="U70" s="119">
        <f t="shared" si="19"/>
        <v>8.2833333333333314</v>
      </c>
      <c r="V70" s="8">
        <v>0.33333333333333331</v>
      </c>
      <c r="W70" s="7">
        <v>0.54166666666666663</v>
      </c>
      <c r="X70" s="7">
        <v>0.58333333333333337</v>
      </c>
      <c r="Y70" s="8">
        <v>0.72916666666666663</v>
      </c>
      <c r="Z70" s="117">
        <f t="shared" si="20"/>
        <v>8.4999999999999982</v>
      </c>
      <c r="AA70" s="8">
        <v>0.33333333333333331</v>
      </c>
      <c r="AB70" s="7"/>
      <c r="AC70" s="7"/>
      <c r="AD70" s="8">
        <v>0.5625</v>
      </c>
      <c r="AE70" s="117">
        <f t="shared" si="21"/>
        <v>5.5</v>
      </c>
    </row>
    <row r="71" spans="1:31" ht="18.75" customHeight="1" x14ac:dyDescent="0.25">
      <c r="A71" s="82" t="s">
        <v>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2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7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18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19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0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1"/>
        <v>5.5</v>
      </c>
    </row>
    <row r="72" spans="1:31" ht="18.75" customHeight="1" x14ac:dyDescent="0.25">
      <c r="A72" s="82" t="s">
        <v>11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8">
        <v>0.30902777777777779</v>
      </c>
      <c r="H72" s="7">
        <v>0.54166666666666663</v>
      </c>
      <c r="I72" s="7">
        <v>0.58333333333333337</v>
      </c>
      <c r="J72" s="8">
        <v>0.72916666666666663</v>
      </c>
      <c r="K72" s="118">
        <f t="shared" si="17"/>
        <v>9.0833333333333304</v>
      </c>
      <c r="L72" s="8">
        <v>0.34097222222222223</v>
      </c>
      <c r="M72" s="7">
        <v>0.54166666666666663</v>
      </c>
      <c r="N72" s="7">
        <v>0.58333333333333337</v>
      </c>
      <c r="O72" s="8">
        <v>0.72916666666666663</v>
      </c>
      <c r="P72" s="119">
        <f t="shared" si="18"/>
        <v>8.3166666666666629</v>
      </c>
      <c r="Q72" s="8">
        <v>0.34097222222222223</v>
      </c>
      <c r="R72" s="7">
        <v>0.54166666666666663</v>
      </c>
      <c r="S72" s="7">
        <v>0.58333333333333337</v>
      </c>
      <c r="T72" s="8">
        <v>0.72916666666666663</v>
      </c>
      <c r="U72" s="119">
        <f t="shared" si="19"/>
        <v>8.3166666666666629</v>
      </c>
      <c r="V72" s="8">
        <v>0.3125</v>
      </c>
      <c r="W72" s="7">
        <v>0.54166666666666663</v>
      </c>
      <c r="X72" s="7">
        <v>0.58333333333333337</v>
      </c>
      <c r="Y72" s="8">
        <v>0.77708333333333335</v>
      </c>
      <c r="Z72" s="118">
        <f t="shared" si="20"/>
        <v>10.149999999999999</v>
      </c>
      <c r="AA72" s="8">
        <v>0.33333333333333331</v>
      </c>
      <c r="AB72" s="7"/>
      <c r="AC72" s="7"/>
      <c r="AD72" s="8">
        <v>0.5625</v>
      </c>
      <c r="AE72" s="117">
        <f t="shared" si="21"/>
        <v>5.5</v>
      </c>
    </row>
    <row r="73" spans="1:31" ht="18.75" customHeight="1" x14ac:dyDescent="0.25">
      <c r="A73" s="82" t="s">
        <v>16</v>
      </c>
      <c r="B73" s="8">
        <v>0.33333333333333331</v>
      </c>
      <c r="C73" s="7">
        <v>0.54166666666666663</v>
      </c>
      <c r="D73" s="7">
        <v>0.58333333333333337</v>
      </c>
      <c r="E73" s="8">
        <v>0.75138888888888899</v>
      </c>
      <c r="F73" s="118">
        <f t="shared" si="22"/>
        <v>9.033333333333335</v>
      </c>
      <c r="G73" s="8">
        <v>0.33333333333333331</v>
      </c>
      <c r="H73" s="7">
        <v>0.54166666666666663</v>
      </c>
      <c r="I73" s="7">
        <v>0.58333333333333337</v>
      </c>
      <c r="J73" s="8">
        <v>0.72916666666666663</v>
      </c>
      <c r="K73" s="117">
        <f t="shared" si="17"/>
        <v>8.4999999999999982</v>
      </c>
      <c r="L73" s="8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18"/>
        <v>8.3166666666666629</v>
      </c>
      <c r="Q73" s="8">
        <v>0.33333333333333331</v>
      </c>
      <c r="R73" s="7">
        <v>0.54166666666666663</v>
      </c>
      <c r="S73" s="7">
        <v>0.58333333333333337</v>
      </c>
      <c r="T73" s="8">
        <v>0.72916666666666663</v>
      </c>
      <c r="U73" s="117">
        <f t="shared" si="19"/>
        <v>8.4999999999999982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0"/>
        <v>8.4999999999999982</v>
      </c>
      <c r="AA73" s="8">
        <v>0.3125</v>
      </c>
      <c r="AB73" s="7"/>
      <c r="AC73" s="7"/>
      <c r="AD73" s="8">
        <v>0.5625</v>
      </c>
      <c r="AE73" s="118">
        <f t="shared" si="21"/>
        <v>6</v>
      </c>
    </row>
    <row r="74" spans="1:31" ht="18.75" customHeight="1" x14ac:dyDescent="0.25">
      <c r="A74" s="82" t="s">
        <v>23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2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17"/>
        <v>8.4999999999999982</v>
      </c>
      <c r="L74" s="168" t="s">
        <v>39</v>
      </c>
      <c r="M74" s="168"/>
      <c r="N74" s="168"/>
      <c r="O74" s="168"/>
      <c r="P74" s="168"/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19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0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1"/>
        <v>5.5</v>
      </c>
    </row>
    <row r="75" spans="1:31" ht="18.75" customHeight="1" x14ac:dyDescent="0.25">
      <c r="A75" s="82" t="s">
        <v>24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2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7"/>
        <v>8.4999999999999982</v>
      </c>
      <c r="L75" s="8">
        <v>0.33333333333333331</v>
      </c>
      <c r="M75" s="7">
        <v>0.54166666666666663</v>
      </c>
      <c r="N75" s="7">
        <v>0.58333333333333337</v>
      </c>
      <c r="O75" s="8">
        <v>0.72916666666666663</v>
      </c>
      <c r="P75" s="117">
        <f t="shared" si="18"/>
        <v>8.4999999999999982</v>
      </c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19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0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1"/>
        <v>5.5</v>
      </c>
    </row>
    <row r="76" spans="1:31" ht="18.75" customHeight="1" x14ac:dyDescent="0.25">
      <c r="A76" s="82" t="s">
        <v>25</v>
      </c>
      <c r="B76" s="8">
        <v>0.3430555555555555</v>
      </c>
      <c r="C76" s="7">
        <v>0.54166666666666663</v>
      </c>
      <c r="D76" s="7">
        <v>0.58333333333333337</v>
      </c>
      <c r="E76" s="8">
        <v>0.72916666666666663</v>
      </c>
      <c r="F76" s="119">
        <f t="shared" si="22"/>
        <v>8.2666666666666657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7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18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19"/>
        <v>8.4999999999999982</v>
      </c>
      <c r="V76" s="8">
        <v>0.34652777777777777</v>
      </c>
      <c r="W76" s="7">
        <v>0.54166666666666663</v>
      </c>
      <c r="X76" s="7">
        <v>0.58333333333333337</v>
      </c>
      <c r="Y76" s="8">
        <v>0.72916666666666663</v>
      </c>
      <c r="Z76" s="119">
        <f t="shared" si="20"/>
        <v>8.18333333333333</v>
      </c>
      <c r="AA76" s="8">
        <v>0.33333333333333331</v>
      </c>
      <c r="AB76" s="7"/>
      <c r="AC76" s="7"/>
      <c r="AD76" s="8">
        <v>0.5625</v>
      </c>
      <c r="AE76" s="117">
        <f t="shared" si="21"/>
        <v>5.5</v>
      </c>
    </row>
    <row r="77" spans="1:31" ht="18.75" customHeight="1" x14ac:dyDescent="0.25">
      <c r="A77" s="82" t="s">
        <v>19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2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7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18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19"/>
        <v>8.4999999999999982</v>
      </c>
      <c r="V77" s="8">
        <v>0.34236111111111112</v>
      </c>
      <c r="W77" s="7">
        <v>0.54166666666666663</v>
      </c>
      <c r="X77" s="7">
        <v>0.58333333333333337</v>
      </c>
      <c r="Y77" s="8">
        <v>0.72916666666666663</v>
      </c>
      <c r="Z77" s="119">
        <f t="shared" si="20"/>
        <v>8.2833333333333314</v>
      </c>
      <c r="AA77" s="8">
        <v>0.33333333333333331</v>
      </c>
      <c r="AB77" s="7"/>
      <c r="AC77" s="7"/>
      <c r="AD77" s="8">
        <v>0.5625</v>
      </c>
      <c r="AE77" s="117">
        <f t="shared" si="21"/>
        <v>5.5</v>
      </c>
    </row>
    <row r="78" spans="1:31" ht="18.75" customHeight="1" x14ac:dyDescent="0.25">
      <c r="A78" s="82" t="s">
        <v>26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2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7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18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19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0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1"/>
        <v>5.5</v>
      </c>
    </row>
    <row r="79" spans="1:31" ht="18.75" customHeight="1" x14ac:dyDescent="0.25">
      <c r="A79" s="82" t="s">
        <v>27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2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7"/>
        <v>8.4999999999999982</v>
      </c>
      <c r="L79" s="8">
        <v>0.33333333333333331</v>
      </c>
      <c r="M79" s="7">
        <v>0.54166666666666663</v>
      </c>
      <c r="N79" s="7">
        <v>0.58333333333333337</v>
      </c>
      <c r="O79" s="8">
        <v>0.72916666666666663</v>
      </c>
      <c r="P79" s="117">
        <f t="shared" si="18"/>
        <v>8.4999999999999982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19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0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1"/>
        <v>5.5</v>
      </c>
    </row>
    <row r="80" spans="1:31" ht="18.75" customHeight="1" x14ac:dyDescent="0.25">
      <c r="A80" s="82" t="s">
        <v>28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2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7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18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19"/>
        <v>8.4999999999999982</v>
      </c>
      <c r="V80" s="8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0"/>
        <v>8.4999999999999982</v>
      </c>
      <c r="AA80" s="8">
        <v>0.33333333333333331</v>
      </c>
      <c r="AB80" s="7"/>
      <c r="AC80" s="7"/>
      <c r="AD80" s="8">
        <v>0.5625</v>
      </c>
      <c r="AE80" s="117">
        <f t="shared" si="21"/>
        <v>5.5</v>
      </c>
    </row>
    <row r="82" spans="1:31" ht="15.75" thickBot="1" x14ac:dyDescent="0.3"/>
    <row r="83" spans="1:31" ht="27.75" thickTop="1" thickBot="1" x14ac:dyDescent="0.45">
      <c r="A83" s="169" t="s">
        <v>20</v>
      </c>
      <c r="B83" s="177" t="s">
        <v>112</v>
      </c>
      <c r="C83" s="172"/>
      <c r="D83" s="172"/>
      <c r="E83" s="172"/>
      <c r="F83" s="178"/>
      <c r="G83" s="174" t="s">
        <v>113</v>
      </c>
      <c r="H83" s="175"/>
      <c r="I83" s="175"/>
      <c r="J83" s="175"/>
      <c r="K83" s="175"/>
      <c r="L83" s="179" t="s">
        <v>114</v>
      </c>
      <c r="M83" s="180"/>
      <c r="N83" s="180"/>
      <c r="O83" s="180"/>
      <c r="P83" s="181"/>
      <c r="Q83" s="179" t="s">
        <v>115</v>
      </c>
      <c r="R83" s="180"/>
      <c r="S83" s="180"/>
      <c r="T83" s="180"/>
      <c r="U83" s="181"/>
      <c r="V83" s="179" t="s">
        <v>116</v>
      </c>
      <c r="W83" s="180"/>
      <c r="X83" s="180"/>
      <c r="Y83" s="180"/>
      <c r="Z83" s="181"/>
      <c r="AA83" s="177" t="s">
        <v>117</v>
      </c>
      <c r="AB83" s="172"/>
      <c r="AC83" s="172"/>
      <c r="AD83" s="172"/>
      <c r="AE83" s="178"/>
    </row>
    <row r="84" spans="1:31" ht="30.75" thickBot="1" x14ac:dyDescent="0.3">
      <c r="A84" s="170"/>
      <c r="B84" s="86" t="s">
        <v>3</v>
      </c>
      <c r="C84" s="86" t="s">
        <v>4</v>
      </c>
      <c r="D84" s="86" t="s">
        <v>5</v>
      </c>
      <c r="E84" s="86" t="s">
        <v>6</v>
      </c>
      <c r="F84" s="87" t="s">
        <v>7</v>
      </c>
      <c r="G84" s="84" t="s">
        <v>65</v>
      </c>
      <c r="H84" s="78" t="s">
        <v>4</v>
      </c>
      <c r="I84" s="78" t="s">
        <v>5</v>
      </c>
      <c r="J84" s="78" t="s">
        <v>6</v>
      </c>
      <c r="K84" s="85" t="s">
        <v>7</v>
      </c>
      <c r="L84" s="105" t="s">
        <v>3</v>
      </c>
      <c r="M84" s="105" t="s">
        <v>4</v>
      </c>
      <c r="N84" s="105" t="s">
        <v>5</v>
      </c>
      <c r="O84" s="105" t="s">
        <v>6</v>
      </c>
      <c r="P84" s="106" t="s">
        <v>7</v>
      </c>
      <c r="Q84" s="107" t="s">
        <v>3</v>
      </c>
      <c r="R84" s="107" t="s">
        <v>4</v>
      </c>
      <c r="S84" s="107" t="s">
        <v>5</v>
      </c>
      <c r="T84" s="107" t="s">
        <v>6</v>
      </c>
      <c r="U84" s="123" t="s">
        <v>7</v>
      </c>
      <c r="V84" s="105" t="s">
        <v>3</v>
      </c>
      <c r="W84" s="105" t="s">
        <v>4</v>
      </c>
      <c r="X84" s="105" t="s">
        <v>5</v>
      </c>
      <c r="Y84" s="105" t="s">
        <v>6</v>
      </c>
      <c r="Z84" s="106" t="s">
        <v>7</v>
      </c>
      <c r="AA84" s="86" t="s">
        <v>3</v>
      </c>
      <c r="AB84" s="86" t="s">
        <v>4</v>
      </c>
      <c r="AC84" s="86" t="s">
        <v>5</v>
      </c>
      <c r="AD84" s="86" t="s">
        <v>6</v>
      </c>
      <c r="AE84" s="87" t="s">
        <v>7</v>
      </c>
    </row>
    <row r="85" spans="1:31" ht="18.75" customHeight="1" thickTop="1" x14ac:dyDescent="0.25">
      <c r="A85" s="82" t="s">
        <v>13</v>
      </c>
      <c r="B85" s="8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ref="F85:F86" si="23">((E85-B85)-(D85-C85))*24</f>
        <v>8.4999999999999982</v>
      </c>
      <c r="G85" s="8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ref="K85:K100" si="24">((J85-G85)-(I85-H85))*24</f>
        <v>8.4999999999999982</v>
      </c>
      <c r="L85" s="8">
        <v>0.33333333333333331</v>
      </c>
      <c r="M85" s="7">
        <v>0.54166666666666663</v>
      </c>
      <c r="N85" s="7">
        <v>0.58333333333333337</v>
      </c>
      <c r="O85" s="8">
        <v>0.72916666666666663</v>
      </c>
      <c r="P85" s="117">
        <f t="shared" ref="P85:P100" si="25">((O85-L85)-(N85-M85))*24</f>
        <v>8.4999999999999982</v>
      </c>
      <c r="Q85" s="182" t="s">
        <v>30</v>
      </c>
      <c r="R85" s="182"/>
      <c r="S85" s="182"/>
      <c r="T85" s="182"/>
      <c r="U85" s="182"/>
      <c r="V85" s="182" t="s">
        <v>30</v>
      </c>
      <c r="W85" s="182"/>
      <c r="X85" s="182"/>
      <c r="Y85" s="182"/>
      <c r="Z85" s="182"/>
      <c r="AA85" s="8">
        <v>0.33333333333333331</v>
      </c>
      <c r="AB85" s="7"/>
      <c r="AC85" s="7"/>
      <c r="AD85" s="8">
        <v>0.5625</v>
      </c>
      <c r="AE85" s="117">
        <f t="shared" ref="AE85:AE100" si="26">((AD85-AA85)-(AC85-AB85))*24</f>
        <v>5.5</v>
      </c>
    </row>
    <row r="86" spans="1:31" ht="18.75" customHeight="1" x14ac:dyDescent="0.25">
      <c r="A86" s="82" t="s">
        <v>17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si="23"/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4"/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5"/>
        <v>8.4999999999999982</v>
      </c>
      <c r="Q86" s="182" t="s">
        <v>30</v>
      </c>
      <c r="R86" s="182"/>
      <c r="S86" s="182"/>
      <c r="T86" s="182"/>
      <c r="U86" s="182"/>
      <c r="V86" s="182" t="s">
        <v>30</v>
      </c>
      <c r="W86" s="182"/>
      <c r="X86" s="182"/>
      <c r="Y86" s="182"/>
      <c r="Z86" s="182"/>
      <c r="AA86" s="8">
        <v>0.33333333333333331</v>
      </c>
      <c r="AB86" s="7"/>
      <c r="AC86" s="7"/>
      <c r="AD86" s="8">
        <v>0.5625</v>
      </c>
      <c r="AE86" s="117">
        <f t="shared" si="26"/>
        <v>5.5</v>
      </c>
    </row>
    <row r="87" spans="1:31" ht="18.75" customHeight="1" x14ac:dyDescent="0.25">
      <c r="A87" s="82" t="s">
        <v>0</v>
      </c>
      <c r="B87" s="8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ref="F87" si="27">((E87-B87)-(D87-C87))*24</f>
        <v>8.4999999999999982</v>
      </c>
      <c r="G87" s="8">
        <v>0.33333333333333331</v>
      </c>
      <c r="H87" s="7">
        <v>0.54166666666666663</v>
      </c>
      <c r="I87" s="7">
        <v>0.58333333333333337</v>
      </c>
      <c r="J87" s="8">
        <v>0.6875</v>
      </c>
      <c r="K87" s="119">
        <f t="shared" si="24"/>
        <v>7.4999999999999982</v>
      </c>
      <c r="L87" s="8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5"/>
        <v>8.4999999999999982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ref="U87:U94" si="28">((T87-Q87)-(S87-R87))*24</f>
        <v>8.4999999999999982</v>
      </c>
      <c r="V87" s="182" t="s">
        <v>30</v>
      </c>
      <c r="W87" s="182"/>
      <c r="X87" s="182"/>
      <c r="Y87" s="182"/>
      <c r="Z87" s="182"/>
      <c r="AA87" s="182" t="s">
        <v>30</v>
      </c>
      <c r="AB87" s="182"/>
      <c r="AC87" s="182"/>
      <c r="AD87" s="182"/>
      <c r="AE87" s="182"/>
    </row>
    <row r="88" spans="1:31" ht="18.75" customHeight="1" x14ac:dyDescent="0.25">
      <c r="A88" s="82" t="s">
        <v>21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0" si="29">((E88-B88)-(D88-C88))*24</f>
        <v>8.4999999999999982</v>
      </c>
      <c r="G88" s="8">
        <v>0.33333333333333331</v>
      </c>
      <c r="H88" s="7">
        <v>0.54166666666666663</v>
      </c>
      <c r="I88" s="7">
        <v>0.58333333333333337</v>
      </c>
      <c r="J88" s="8">
        <v>0.72916666666666663</v>
      </c>
      <c r="K88" s="117">
        <f t="shared" si="24"/>
        <v>8.4999999999999982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5"/>
        <v>8.4999999999999982</v>
      </c>
      <c r="Q88" s="182" t="s">
        <v>30</v>
      </c>
      <c r="R88" s="182"/>
      <c r="S88" s="182"/>
      <c r="T88" s="182"/>
      <c r="U88" s="182"/>
      <c r="V88" s="182" t="s">
        <v>30</v>
      </c>
      <c r="W88" s="182"/>
      <c r="X88" s="182"/>
      <c r="Y88" s="182"/>
      <c r="Z88" s="182"/>
      <c r="AA88" s="8">
        <v>0.33333333333333331</v>
      </c>
      <c r="AB88" s="7"/>
      <c r="AC88" s="7"/>
      <c r="AD88" s="8">
        <v>0.5625</v>
      </c>
      <c r="AE88" s="117">
        <f t="shared" si="26"/>
        <v>5.5</v>
      </c>
    </row>
    <row r="89" spans="1:31" ht="18.75" customHeight="1" x14ac:dyDescent="0.25">
      <c r="A89" s="82" t="s">
        <v>18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4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5"/>
        <v>8.4999999999999982</v>
      </c>
      <c r="Q89" s="182" t="s">
        <v>30</v>
      </c>
      <c r="R89" s="182"/>
      <c r="S89" s="182"/>
      <c r="T89" s="182"/>
      <c r="U89" s="182"/>
      <c r="V89" s="182" t="s">
        <v>30</v>
      </c>
      <c r="W89" s="182"/>
      <c r="X89" s="182"/>
      <c r="Y89" s="182"/>
      <c r="Z89" s="182"/>
      <c r="AA89" s="8">
        <v>0.33333333333333331</v>
      </c>
      <c r="AB89" s="7"/>
      <c r="AC89" s="7"/>
      <c r="AD89" s="8">
        <v>0.5625</v>
      </c>
      <c r="AE89" s="117">
        <f t="shared" si="26"/>
        <v>5.5</v>
      </c>
    </row>
    <row r="90" spans="1:31" ht="18.75" customHeight="1" x14ac:dyDescent="0.25">
      <c r="A90" s="82" t="s">
        <v>22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0.72916666666666663</v>
      </c>
      <c r="K90" s="117">
        <f t="shared" si="24"/>
        <v>8.4999999999999982</v>
      </c>
      <c r="L90" s="8">
        <v>0.33333333333333331</v>
      </c>
      <c r="M90" s="7">
        <v>0.54166666666666663</v>
      </c>
      <c r="N90" s="7">
        <v>0.58333333333333337</v>
      </c>
      <c r="O90" s="8">
        <v>0.72916666666666663</v>
      </c>
      <c r="P90" s="117">
        <f t="shared" si="25"/>
        <v>8.4999999999999982</v>
      </c>
      <c r="Q90" s="182" t="s">
        <v>30</v>
      </c>
      <c r="R90" s="182"/>
      <c r="S90" s="182"/>
      <c r="T90" s="182"/>
      <c r="U90" s="182"/>
      <c r="V90" s="182" t="s">
        <v>30</v>
      </c>
      <c r="W90" s="182"/>
      <c r="X90" s="182"/>
      <c r="Y90" s="182"/>
      <c r="Z90" s="182"/>
      <c r="AA90" s="8">
        <v>0.33333333333333331</v>
      </c>
      <c r="AB90" s="7"/>
      <c r="AC90" s="7"/>
      <c r="AD90" s="8">
        <v>0.5625</v>
      </c>
      <c r="AE90" s="117">
        <f t="shared" si="26"/>
        <v>5.5</v>
      </c>
    </row>
    <row r="91" spans="1:31" ht="18.75" customHeight="1" x14ac:dyDescent="0.25">
      <c r="A91" s="82" t="s">
        <v>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 t="shared" si="29"/>
        <v>8.4999999999999982</v>
      </c>
      <c r="G91" s="8">
        <v>0.3430555555555555</v>
      </c>
      <c r="H91" s="7">
        <v>0.54166666666666663</v>
      </c>
      <c r="I91" s="7">
        <v>0.58333333333333337</v>
      </c>
      <c r="J91" s="8">
        <v>0.72916666666666663</v>
      </c>
      <c r="K91" s="119">
        <f t="shared" si="24"/>
        <v>8.2666666666666657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5"/>
        <v>8.4999999999999982</v>
      </c>
      <c r="Q91" s="182" t="s">
        <v>30</v>
      </c>
      <c r="R91" s="182"/>
      <c r="S91" s="182"/>
      <c r="T91" s="182"/>
      <c r="U91" s="182"/>
      <c r="V91" s="182" t="s">
        <v>30</v>
      </c>
      <c r="W91" s="182"/>
      <c r="X91" s="182"/>
      <c r="Y91" s="182"/>
      <c r="Z91" s="182"/>
      <c r="AA91" s="8">
        <v>0.33333333333333331</v>
      </c>
      <c r="AB91" s="7"/>
      <c r="AC91" s="7"/>
      <c r="AD91" s="8">
        <v>0.5625</v>
      </c>
      <c r="AE91" s="117">
        <f t="shared" si="26"/>
        <v>5.5</v>
      </c>
    </row>
    <row r="92" spans="1:31" ht="18.75" customHeight="1" x14ac:dyDescent="0.25">
      <c r="A92" s="82" t="s">
        <v>11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0.3125</v>
      </c>
      <c r="H92" s="7">
        <v>0.54166666666666663</v>
      </c>
      <c r="I92" s="7">
        <v>0.58333333333333337</v>
      </c>
      <c r="J92" s="8">
        <v>0.72916666666666663</v>
      </c>
      <c r="K92" s="118">
        <f t="shared" si="24"/>
        <v>8.9999999999999964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5"/>
        <v>8.4999999999999982</v>
      </c>
      <c r="Q92" s="182" t="s">
        <v>30</v>
      </c>
      <c r="R92" s="182"/>
      <c r="S92" s="182"/>
      <c r="T92" s="182"/>
      <c r="U92" s="182"/>
      <c r="V92" s="182" t="s">
        <v>30</v>
      </c>
      <c r="W92" s="182"/>
      <c r="X92" s="182"/>
      <c r="Y92" s="182"/>
      <c r="Z92" s="182"/>
      <c r="AA92" s="8">
        <v>0.33333333333333331</v>
      </c>
      <c r="AB92" s="7"/>
      <c r="AC92" s="7"/>
      <c r="AD92" s="8">
        <v>0.5625</v>
      </c>
      <c r="AE92" s="117">
        <f t="shared" si="26"/>
        <v>5.5</v>
      </c>
    </row>
    <row r="93" spans="1:31" ht="18.75" customHeight="1" x14ac:dyDescent="0.25">
      <c r="A93" s="82" t="s">
        <v>16</v>
      </c>
      <c r="B93" s="8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si="29"/>
        <v>8.4999999999999982</v>
      </c>
      <c r="G93" s="8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si="24"/>
        <v>8.4999999999999982</v>
      </c>
      <c r="L93" s="8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si="25"/>
        <v>8.4999999999999982</v>
      </c>
      <c r="Q93" s="182" t="s">
        <v>30</v>
      </c>
      <c r="R93" s="182"/>
      <c r="S93" s="182"/>
      <c r="T93" s="182"/>
      <c r="U93" s="182"/>
      <c r="V93" s="182" t="s">
        <v>30</v>
      </c>
      <c r="W93" s="182"/>
      <c r="X93" s="182"/>
      <c r="Y93" s="182"/>
      <c r="Z93" s="182"/>
      <c r="AA93" s="8">
        <v>0.33333333333333331</v>
      </c>
      <c r="AB93" s="7"/>
      <c r="AC93" s="7"/>
      <c r="AD93" s="8">
        <v>0.5625</v>
      </c>
      <c r="AE93" s="117">
        <f t="shared" si="26"/>
        <v>5.5</v>
      </c>
    </row>
    <row r="94" spans="1:31" ht="18.75" customHeight="1" x14ac:dyDescent="0.25">
      <c r="A94" s="82" t="s">
        <v>23</v>
      </c>
      <c r="B94" s="8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si="29"/>
        <v>8.4999999999999982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4"/>
        <v>8.4999999999999982</v>
      </c>
      <c r="L94" s="8">
        <v>0.33333333333333331</v>
      </c>
      <c r="M94" s="7">
        <v>0.54166666666666663</v>
      </c>
      <c r="N94" s="7">
        <v>0.58333333333333337</v>
      </c>
      <c r="O94" s="8">
        <v>0.72916666666666663</v>
      </c>
      <c r="P94" s="117">
        <f t="shared" si="25"/>
        <v>8.4999999999999982</v>
      </c>
      <c r="Q94" s="8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28"/>
        <v>8.4999999999999982</v>
      </c>
      <c r="V94" s="182" t="s">
        <v>30</v>
      </c>
      <c r="W94" s="182"/>
      <c r="X94" s="182"/>
      <c r="Y94" s="182"/>
      <c r="Z94" s="182"/>
      <c r="AA94" s="182" t="s">
        <v>30</v>
      </c>
      <c r="AB94" s="182"/>
      <c r="AC94" s="182"/>
      <c r="AD94" s="182"/>
      <c r="AE94" s="182"/>
    </row>
    <row r="95" spans="1:31" ht="18.75" customHeight="1" x14ac:dyDescent="0.25">
      <c r="A95" s="82" t="s">
        <v>24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>
        <v>0.54166666666666663</v>
      </c>
      <c r="I95" s="7">
        <v>0.58333333333333337</v>
      </c>
      <c r="J95" s="8">
        <v>0.72916666666666663</v>
      </c>
      <c r="K95" s="117">
        <f t="shared" si="24"/>
        <v>8.4999999999999982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5"/>
        <v>8.4999999999999982</v>
      </c>
      <c r="Q95" s="182" t="s">
        <v>30</v>
      </c>
      <c r="R95" s="182"/>
      <c r="S95" s="182"/>
      <c r="T95" s="182"/>
      <c r="U95" s="182"/>
      <c r="V95" s="182" t="s">
        <v>30</v>
      </c>
      <c r="W95" s="182"/>
      <c r="X95" s="182"/>
      <c r="Y95" s="182"/>
      <c r="Z95" s="182"/>
      <c r="AA95" s="137" t="s">
        <v>52</v>
      </c>
      <c r="AB95" s="138"/>
      <c r="AC95" s="138"/>
      <c r="AD95" s="138"/>
      <c r="AE95" s="138"/>
    </row>
    <row r="96" spans="1:31" ht="18.75" customHeight="1" x14ac:dyDescent="0.25">
      <c r="A96" s="82" t="s">
        <v>25</v>
      </c>
      <c r="B96" s="8">
        <v>0.34513888888888888</v>
      </c>
      <c r="C96" s="7">
        <v>0.54166666666666663</v>
      </c>
      <c r="D96" s="7">
        <v>0.58333333333333337</v>
      </c>
      <c r="E96" s="8">
        <v>0.72916666666666663</v>
      </c>
      <c r="F96" s="119">
        <f t="shared" si="29"/>
        <v>8.216666666666665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4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5"/>
        <v>8.4999999999999982</v>
      </c>
      <c r="Q96" s="182" t="s">
        <v>30</v>
      </c>
      <c r="R96" s="182"/>
      <c r="S96" s="182"/>
      <c r="T96" s="182"/>
      <c r="U96" s="182"/>
      <c r="V96" s="182" t="s">
        <v>30</v>
      </c>
      <c r="W96" s="182"/>
      <c r="X96" s="182"/>
      <c r="Y96" s="182"/>
      <c r="Z96" s="182"/>
      <c r="AA96" s="8">
        <v>0.33333333333333331</v>
      </c>
      <c r="AB96" s="7"/>
      <c r="AC96" s="7"/>
      <c r="AD96" s="8">
        <v>0.5625</v>
      </c>
      <c r="AE96" s="117">
        <f t="shared" si="26"/>
        <v>5.5</v>
      </c>
    </row>
    <row r="97" spans="1:31" ht="18.75" customHeight="1" x14ac:dyDescent="0.25">
      <c r="A97" s="82" t="s">
        <v>19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4"/>
        <v>8.4999999999999982</v>
      </c>
      <c r="L97" s="8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25"/>
        <v>8.4999999999999982</v>
      </c>
      <c r="Q97" s="182" t="s">
        <v>30</v>
      </c>
      <c r="R97" s="182"/>
      <c r="S97" s="182"/>
      <c r="T97" s="182"/>
      <c r="U97" s="182"/>
      <c r="V97" s="182" t="s">
        <v>30</v>
      </c>
      <c r="W97" s="182"/>
      <c r="X97" s="182"/>
      <c r="Y97" s="182"/>
      <c r="Z97" s="182"/>
      <c r="AA97" s="8">
        <v>0.33333333333333331</v>
      </c>
      <c r="AB97" s="7"/>
      <c r="AC97" s="7"/>
      <c r="AD97" s="8">
        <v>0.5625</v>
      </c>
      <c r="AE97" s="117">
        <f t="shared" si="26"/>
        <v>5.5</v>
      </c>
    </row>
    <row r="98" spans="1:31" ht="18.75" customHeight="1" x14ac:dyDescent="0.25">
      <c r="A98" s="82" t="s">
        <v>26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4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5"/>
        <v>8.4999999999999982</v>
      </c>
      <c r="Q98" s="182" t="s">
        <v>30</v>
      </c>
      <c r="R98" s="182"/>
      <c r="S98" s="182"/>
      <c r="T98" s="182"/>
      <c r="U98" s="182"/>
      <c r="V98" s="182" t="s">
        <v>30</v>
      </c>
      <c r="W98" s="182"/>
      <c r="X98" s="182"/>
      <c r="Y98" s="182"/>
      <c r="Z98" s="182"/>
      <c r="AA98" s="8">
        <v>0.33333333333333331</v>
      </c>
      <c r="AB98" s="7"/>
      <c r="AC98" s="7"/>
      <c r="AD98" s="8">
        <v>0.63888888888888895</v>
      </c>
      <c r="AE98" s="118">
        <f t="shared" si="26"/>
        <v>7.3333333333333357</v>
      </c>
    </row>
    <row r="99" spans="1:31" ht="18.75" customHeight="1" x14ac:dyDescent="0.25">
      <c r="A99" s="82" t="s">
        <v>27</v>
      </c>
      <c r="B99" s="137" t="s">
        <v>52</v>
      </c>
      <c r="C99" s="138"/>
      <c r="D99" s="138"/>
      <c r="E99" s="138"/>
      <c r="F99" s="138"/>
      <c r="G99" s="8">
        <v>0.34097222222222223</v>
      </c>
      <c r="H99" s="7"/>
      <c r="I99" s="7"/>
      <c r="J99" s="8">
        <v>0.375</v>
      </c>
      <c r="K99" s="119">
        <f t="shared" si="24"/>
        <v>0.81666666666666643</v>
      </c>
      <c r="L99" s="137" t="s">
        <v>52</v>
      </c>
      <c r="M99" s="138"/>
      <c r="N99" s="138"/>
      <c r="O99" s="138"/>
      <c r="P99" s="138"/>
      <c r="Q99" s="182" t="s">
        <v>30</v>
      </c>
      <c r="R99" s="182"/>
      <c r="S99" s="182"/>
      <c r="T99" s="182"/>
      <c r="U99" s="182"/>
      <c r="V99" s="182" t="s">
        <v>30</v>
      </c>
      <c r="W99" s="182"/>
      <c r="X99" s="182"/>
      <c r="Y99" s="182"/>
      <c r="Z99" s="182"/>
      <c r="AA99" s="137" t="s">
        <v>52</v>
      </c>
      <c r="AB99" s="138"/>
      <c r="AC99" s="138"/>
      <c r="AD99" s="138"/>
      <c r="AE99" s="138"/>
    </row>
    <row r="100" spans="1:31" ht="18.75" customHeight="1" x14ac:dyDescent="0.25">
      <c r="A100" s="82" t="s">
        <v>28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24"/>
        <v>8.4999999999999982</v>
      </c>
      <c r="L100" s="8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25"/>
        <v>8.4999999999999982</v>
      </c>
      <c r="Q100" s="182" t="s">
        <v>30</v>
      </c>
      <c r="R100" s="182"/>
      <c r="S100" s="182"/>
      <c r="T100" s="182"/>
      <c r="U100" s="182"/>
      <c r="V100" s="182" t="s">
        <v>30</v>
      </c>
      <c r="W100" s="182"/>
      <c r="X100" s="182"/>
      <c r="Y100" s="182"/>
      <c r="Z100" s="182"/>
      <c r="AA100" s="8">
        <v>0.33333333333333331</v>
      </c>
      <c r="AB100" s="7"/>
      <c r="AC100" s="7"/>
      <c r="AD100" s="8">
        <v>0.58680555555555558</v>
      </c>
      <c r="AE100" s="118">
        <f t="shared" si="26"/>
        <v>6.0833333333333339</v>
      </c>
    </row>
  </sheetData>
  <mergeCells count="73">
    <mergeCell ref="L74:P74"/>
    <mergeCell ref="V63:Z63"/>
    <mergeCell ref="AA63:AE63"/>
    <mergeCell ref="L59:P59"/>
    <mergeCell ref="AA23:AE23"/>
    <mergeCell ref="V23:Z23"/>
    <mergeCell ref="V47:Z47"/>
    <mergeCell ref="AA47:AE47"/>
    <mergeCell ref="Q23:U23"/>
    <mergeCell ref="V43:Z43"/>
    <mergeCell ref="AA43:AE43"/>
    <mergeCell ref="Q63:U63"/>
    <mergeCell ref="Q43:U43"/>
    <mergeCell ref="G3:K3"/>
    <mergeCell ref="A23:A24"/>
    <mergeCell ref="B23:F23"/>
    <mergeCell ref="G23:K23"/>
    <mergeCell ref="L23:P23"/>
    <mergeCell ref="A3:A4"/>
    <mergeCell ref="B3:F3"/>
    <mergeCell ref="G37:K37"/>
    <mergeCell ref="L34:P34"/>
    <mergeCell ref="A63:A64"/>
    <mergeCell ref="B63:F63"/>
    <mergeCell ref="G63:K63"/>
    <mergeCell ref="L63:P63"/>
    <mergeCell ref="A43:A44"/>
    <mergeCell ref="B43:F43"/>
    <mergeCell ref="G43:K43"/>
    <mergeCell ref="L43:P43"/>
    <mergeCell ref="L99:P99"/>
    <mergeCell ref="V83:Z83"/>
    <mergeCell ref="AA83:AE83"/>
    <mergeCell ref="A83:A84"/>
    <mergeCell ref="B83:F83"/>
    <mergeCell ref="G83:K83"/>
    <mergeCell ref="L83:P83"/>
    <mergeCell ref="Q83:U83"/>
    <mergeCell ref="B99:F99"/>
    <mergeCell ref="Q85:U85"/>
    <mergeCell ref="Q86:U86"/>
    <mergeCell ref="Q88:U88"/>
    <mergeCell ref="Q89:U89"/>
    <mergeCell ref="Q90:U90"/>
    <mergeCell ref="Q91:U91"/>
    <mergeCell ref="Q92:U92"/>
    <mergeCell ref="Q93:U93"/>
    <mergeCell ref="Q95:U95"/>
    <mergeCell ref="Q96:U96"/>
    <mergeCell ref="Q97:U97"/>
    <mergeCell ref="Q98:U98"/>
    <mergeCell ref="Q99:U99"/>
    <mergeCell ref="Q100:U100"/>
    <mergeCell ref="V85:Z85"/>
    <mergeCell ref="V86:Z86"/>
    <mergeCell ref="V87:Z87"/>
    <mergeCell ref="V88:Z88"/>
    <mergeCell ref="V89:Z89"/>
    <mergeCell ref="V90:Z90"/>
    <mergeCell ref="V91:Z91"/>
    <mergeCell ref="V92:Z92"/>
    <mergeCell ref="V93:Z93"/>
    <mergeCell ref="V94:Z94"/>
    <mergeCell ref="V95:Z95"/>
    <mergeCell ref="V96:Z96"/>
    <mergeCell ref="V97:Z97"/>
    <mergeCell ref="V98:Z98"/>
    <mergeCell ref="V99:Z99"/>
    <mergeCell ref="V100:Z100"/>
    <mergeCell ref="AA94:AE94"/>
    <mergeCell ref="AA87:AE87"/>
    <mergeCell ref="AA99:AE99"/>
    <mergeCell ref="AA95:AE9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O70"/>
  <sheetViews>
    <sheetView topLeftCell="D52" zoomScale="110" zoomScaleNormal="110" workbookViewId="0">
      <selection activeCell="F72" sqref="F7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89</v>
      </c>
      <c r="B4" s="8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7" si="0">((E4-B4)-(D4-C4))*24</f>
        <v>8.3166666666666629</v>
      </c>
      <c r="G4" s="10">
        <f>F4-8.5</f>
        <v>-0.18333333333333712</v>
      </c>
      <c r="I4" s="5" t="s">
        <v>94</v>
      </c>
      <c r="J4" s="8">
        <v>0.34722222222222227</v>
      </c>
      <c r="K4" s="7">
        <v>0.54166666666666663</v>
      </c>
      <c r="L4" s="7">
        <v>0.58333333333333337</v>
      </c>
      <c r="M4" s="8">
        <v>0.72916666666666663</v>
      </c>
      <c r="N4" s="119">
        <f t="shared" ref="N4" si="1">((M4-J4)-(L4-K4))*24</f>
        <v>8.1666666666666625</v>
      </c>
      <c r="O4" s="10">
        <f>N4-8.5</f>
        <v>-0.33333333333333748</v>
      </c>
    </row>
    <row r="5" spans="1:15" x14ac:dyDescent="0.25">
      <c r="A5" s="5" t="s">
        <v>92</v>
      </c>
      <c r="B5" s="8">
        <v>0.34375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8.2499999999999964</v>
      </c>
      <c r="G5" s="10">
        <f>F5-8.5</f>
        <v>-0.25000000000000355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95</v>
      </c>
      <c r="B6" s="8">
        <v>0.34097222222222223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8.3166666666666629</v>
      </c>
      <c r="G6" s="10">
        <f>F6-8.5</f>
        <v>-0.18333333333333712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97</v>
      </c>
      <c r="B7" s="8">
        <v>0.36805555555555558</v>
      </c>
      <c r="C7" s="7">
        <v>0.54166666666666663</v>
      </c>
      <c r="D7" s="7">
        <v>0.58333333333333337</v>
      </c>
      <c r="E7" s="8">
        <v>0.65138888888888891</v>
      </c>
      <c r="F7" s="119">
        <f t="shared" si="0"/>
        <v>5.799999999999998</v>
      </c>
      <c r="G7" s="10">
        <f>F7-8.5</f>
        <v>-2.700000000000002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-0.33333333333333748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-3.3166666666666798</v>
      </c>
      <c r="M11" s="157" t="s">
        <v>10</v>
      </c>
      <c r="N11" s="158"/>
      <c r="O11" s="28">
        <f>((1500/30)/8)*O9</f>
        <v>-2.0833333333333592</v>
      </c>
    </row>
    <row r="12" spans="1:15" ht="16.5" thickBot="1" x14ac:dyDescent="0.3">
      <c r="E12" s="157" t="s">
        <v>10</v>
      </c>
      <c r="F12" s="158"/>
      <c r="G12" s="28">
        <f>((1600/30)/8)*G11</f>
        <v>-22.1111111111112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13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97</v>
      </c>
      <c r="B16" s="8">
        <v>0.3444444444444445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2">((E16-B16)-(D16-C16))*24</f>
        <v>8.233333333333329</v>
      </c>
      <c r="G16" s="10">
        <f>F16-8.5</f>
        <v>-0.26666666666667105</v>
      </c>
      <c r="I16" s="5" t="s">
        <v>97</v>
      </c>
      <c r="J16" s="8">
        <v>0.34375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" si="3">((M16-J16)-(L16-K16))*24</f>
        <v>8.2499999999999964</v>
      </c>
      <c r="O16" s="10">
        <f>N16-8.5</f>
        <v>-0.25000000000000355</v>
      </c>
    </row>
    <row r="17" spans="1:15" x14ac:dyDescent="0.25">
      <c r="A17" s="5" t="s">
        <v>98</v>
      </c>
      <c r="B17" s="8">
        <v>0.34583333333333338</v>
      </c>
      <c r="C17" s="7">
        <v>0.54166666666666663</v>
      </c>
      <c r="D17" s="7">
        <v>0.58333333333333337</v>
      </c>
      <c r="E17" s="8">
        <v>0.72916666666666663</v>
      </c>
      <c r="F17" s="119">
        <f t="shared" si="2"/>
        <v>8.1999999999999957</v>
      </c>
      <c r="G17" s="10">
        <f>F17-8.5</f>
        <v>-0.30000000000000426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-0.56666666666667531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-3.5416666666667207</v>
      </c>
      <c r="N23" s="24" t="s">
        <v>9</v>
      </c>
      <c r="O23" s="25">
        <f>SUM(O16:O22)</f>
        <v>-0.25000000000000355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((1700/30)/8)*O23</f>
        <v>-1.7708333333333584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90</v>
      </c>
      <c r="J28" s="8">
        <v>0.34097222222222223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4" si="4">((M28-J28)-(L28-K28))*24</f>
        <v>8.3166666666666629</v>
      </c>
      <c r="O28" s="10">
        <f t="shared" ref="O28:O34" si="5">N28-8.5</f>
        <v>-0.18333333333333712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92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4"/>
        <v>8.2999999999999989</v>
      </c>
      <c r="O29" s="10">
        <f t="shared" si="5"/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95</v>
      </c>
      <c r="J30" s="8">
        <v>0.35138888888888892</v>
      </c>
      <c r="K30" s="7">
        <v>0.54166666666666663</v>
      </c>
      <c r="L30" s="7">
        <v>0.58333333333333337</v>
      </c>
      <c r="M30" s="8">
        <v>0.72916666666666663</v>
      </c>
      <c r="N30" s="119">
        <f t="shared" si="4"/>
        <v>8.0666666666666629</v>
      </c>
      <c r="O30" s="10">
        <f t="shared" si="5"/>
        <v>-0.43333333333333712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96</v>
      </c>
      <c r="J31" s="8">
        <v>0.34097222222222223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8.3166666666666629</v>
      </c>
      <c r="O31" s="10">
        <f t="shared" si="5"/>
        <v>-0.18333333333333712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98</v>
      </c>
      <c r="J32" s="8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 t="shared" si="5"/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100</v>
      </c>
      <c r="J33" s="8">
        <v>0.33333333333333331</v>
      </c>
      <c r="K33" s="7">
        <v>0.54166666666666663</v>
      </c>
      <c r="L33" s="7">
        <v>0.58333333333333337</v>
      </c>
      <c r="M33" s="8">
        <v>0.66666666666666663</v>
      </c>
      <c r="N33" s="119">
        <f t="shared" si="4"/>
        <v>6.9999999999999982</v>
      </c>
      <c r="O33" s="10">
        <f t="shared" si="5"/>
        <v>-1.5000000000000018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5" t="s">
        <v>101</v>
      </c>
      <c r="J34" s="8">
        <v>0.34097222222222223</v>
      </c>
      <c r="K34" s="7">
        <v>0.54166666666666663</v>
      </c>
      <c r="L34" s="7">
        <v>0.58333333333333337</v>
      </c>
      <c r="M34" s="8">
        <v>0.72916666666666663</v>
      </c>
      <c r="N34" s="119">
        <f t="shared" si="4"/>
        <v>8.3166666666666629</v>
      </c>
      <c r="O34" s="10">
        <f t="shared" si="5"/>
        <v>-0.18333333333333712</v>
      </c>
    </row>
    <row r="35" spans="1:15" ht="16.5" thickBot="1" x14ac:dyDescent="0.3">
      <c r="N35" s="24" t="s">
        <v>9</v>
      </c>
      <c r="O35" s="25">
        <f>SUM(O28:O34)</f>
        <v>-2.9000000000000199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-18.125000000000124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90</v>
      </c>
      <c r="J40" s="8">
        <v>0.34652777777777777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6">((M40-J40)-(L40-K40))*24</f>
        <v>8.18333333333333</v>
      </c>
      <c r="O40" s="10">
        <f>N40-8.5</f>
        <v>-0.31666666666666998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94</v>
      </c>
      <c r="J41" s="8">
        <v>0.3527777777777778</v>
      </c>
      <c r="K41" s="7">
        <v>0.54166666666666663</v>
      </c>
      <c r="L41" s="7">
        <v>0.58333333333333337</v>
      </c>
      <c r="M41" s="8">
        <v>0.72916666666666663</v>
      </c>
      <c r="N41" s="119">
        <f t="shared" si="6"/>
        <v>8.0333333333333297</v>
      </c>
      <c r="O41" s="10">
        <f>N41-8.5</f>
        <v>-0.46666666666667034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-0.78333333333334032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-5.2222222222222694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5" t="s">
        <v>89</v>
      </c>
      <c r="B49" s="8">
        <v>0.33333333333333331</v>
      </c>
      <c r="C49" s="7">
        <v>0.54166666666666663</v>
      </c>
      <c r="D49" s="7">
        <v>0.58333333333333337</v>
      </c>
      <c r="E49" s="8">
        <v>0.69027777777777777</v>
      </c>
      <c r="F49" s="119">
        <f t="shared" ref="F49:F50" si="7">((E49-B49)-(D49-C49))*24</f>
        <v>7.5666666666666647</v>
      </c>
      <c r="G49" s="10">
        <f>F49-8.5</f>
        <v>-0.93333333333333535</v>
      </c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 t="s">
        <v>90</v>
      </c>
      <c r="B50" s="8">
        <v>0.34236111111111112</v>
      </c>
      <c r="C50" s="7">
        <v>0.54166666666666663</v>
      </c>
      <c r="D50" s="7">
        <v>0.58333333333333337</v>
      </c>
      <c r="E50" s="8">
        <v>0.72916666666666663</v>
      </c>
      <c r="F50" s="119">
        <f t="shared" si="7"/>
        <v>8.2833333333333314</v>
      </c>
      <c r="G50" s="10">
        <f>F50-8.5</f>
        <v>-0.21666666666666856</v>
      </c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-1.1500000000000039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7" t="s">
        <v>10</v>
      </c>
      <c r="F56" s="158"/>
      <c r="G56" s="28">
        <f>((1600/30)/8)*G55</f>
        <v>-7.6666666666666927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7" t="s">
        <v>10</v>
      </c>
      <c r="N58" s="158"/>
      <c r="O58" s="28">
        <f>((2000/30)/8)*O57</f>
        <v>0</v>
      </c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</row>
    <row r="61" spans="1:15" ht="27" thickBot="1" x14ac:dyDescent="0.45">
      <c r="A61" s="121" t="s">
        <v>92</v>
      </c>
      <c r="B61" s="11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4" si="8">((E61-B61)-(D61-C61))*24</f>
        <v>8.2999999999999989</v>
      </c>
      <c r="G61" s="10">
        <f>F61-8.5</f>
        <v>-0.20000000000000107</v>
      </c>
      <c r="J61" s="159" t="s">
        <v>23</v>
      </c>
      <c r="K61" s="160"/>
      <c r="L61" s="160"/>
      <c r="M61" s="160"/>
      <c r="N61" s="161"/>
      <c r="O61" s="155" t="s">
        <v>1</v>
      </c>
    </row>
    <row r="62" spans="1:15" ht="30" x14ac:dyDescent="0.25">
      <c r="A62" s="5" t="s">
        <v>97</v>
      </c>
      <c r="B62" s="11">
        <v>0.34236111111111112</v>
      </c>
      <c r="C62" s="7">
        <v>0.54166666666666663</v>
      </c>
      <c r="D62" s="7">
        <v>0.58333333333333337</v>
      </c>
      <c r="E62" s="8">
        <v>0.72916666666666663</v>
      </c>
      <c r="F62" s="119">
        <f t="shared" si="8"/>
        <v>8.2833333333333314</v>
      </c>
      <c r="G62" s="10">
        <f>F62-8.5</f>
        <v>-0.21666666666666856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56"/>
    </row>
    <row r="63" spans="1:15" x14ac:dyDescent="0.25">
      <c r="A63" s="5" t="s">
        <v>98</v>
      </c>
      <c r="B63" s="11">
        <v>0.34236111111111112</v>
      </c>
      <c r="C63" s="7">
        <v>0.54166666666666663</v>
      </c>
      <c r="D63" s="7">
        <v>0.58333333333333337</v>
      </c>
      <c r="E63" s="8">
        <v>0.72916666666666663</v>
      </c>
      <c r="F63" s="119">
        <f t="shared" si="8"/>
        <v>8.2833333333333314</v>
      </c>
      <c r="G63" s="10">
        <f>F63-8.5</f>
        <v>-0.21666666666666856</v>
      </c>
      <c r="I63" s="5" t="s">
        <v>89</v>
      </c>
      <c r="J63" s="8">
        <v>0.33333333333333331</v>
      </c>
      <c r="K63" s="7"/>
      <c r="L63" s="7"/>
      <c r="M63" s="8">
        <v>0.50624999999999998</v>
      </c>
      <c r="N63" s="119">
        <f t="shared" ref="N63" si="9">((M63-J63)-(L63-K63))*24</f>
        <v>4.1500000000000004</v>
      </c>
      <c r="O63" s="10"/>
    </row>
    <row r="64" spans="1:15" x14ac:dyDescent="0.25">
      <c r="A64" s="5" t="s">
        <v>101</v>
      </c>
      <c r="B64" s="8">
        <v>0.34583333333333338</v>
      </c>
      <c r="C64" s="7">
        <v>0.54166666666666663</v>
      </c>
      <c r="D64" s="7">
        <v>0.58333333333333337</v>
      </c>
      <c r="E64" s="8">
        <v>0.72916666666666663</v>
      </c>
      <c r="F64" s="119">
        <f t="shared" si="8"/>
        <v>8.1999999999999957</v>
      </c>
      <c r="G64" s="10">
        <f>F64-8.5</f>
        <v>-0.30000000000000426</v>
      </c>
      <c r="I64" s="5" t="s">
        <v>91</v>
      </c>
      <c r="J64" s="137" t="s">
        <v>52</v>
      </c>
      <c r="K64" s="138"/>
      <c r="L64" s="138"/>
      <c r="M64" s="138"/>
      <c r="N64" s="138"/>
      <c r="O64" s="10">
        <v>-8.5</v>
      </c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-0.93333333333334245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7" t="s">
        <v>10</v>
      </c>
      <c r="F68" s="158"/>
      <c r="G68" s="28">
        <f>((1300/30)/8)*G67</f>
        <v>-5.0555555555556051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-8.5</v>
      </c>
    </row>
    <row r="70" spans="1:15" ht="16.5" thickBot="1" x14ac:dyDescent="0.3">
      <c r="M70" s="157" t="s">
        <v>10</v>
      </c>
      <c r="N70" s="158"/>
      <c r="O70" s="28">
        <f>((1500/30)/8)*O69</f>
        <v>-53.125</v>
      </c>
    </row>
  </sheetData>
  <mergeCells count="36"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  <mergeCell ref="B25:F25"/>
    <mergeCell ref="G25:G26"/>
    <mergeCell ref="J26:N26"/>
    <mergeCell ref="O26:O27"/>
    <mergeCell ref="E34:F34"/>
    <mergeCell ref="M36:N36"/>
    <mergeCell ref="B36:F36"/>
    <mergeCell ref="G36:G37"/>
    <mergeCell ref="J38:N38"/>
    <mergeCell ref="E45:F45"/>
    <mergeCell ref="M47:N47"/>
    <mergeCell ref="B47:F47"/>
    <mergeCell ref="G47:G48"/>
    <mergeCell ref="J49:N49"/>
    <mergeCell ref="O49:O50"/>
    <mergeCell ref="O61:O62"/>
    <mergeCell ref="E68:F68"/>
    <mergeCell ref="M70:N70"/>
    <mergeCell ref="E56:F56"/>
    <mergeCell ref="M58:N58"/>
    <mergeCell ref="B59:F59"/>
    <mergeCell ref="G59:G60"/>
    <mergeCell ref="J61:N61"/>
    <mergeCell ref="J64:N6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O80"/>
  <sheetViews>
    <sheetView topLeftCell="A52" zoomScale="110" zoomScaleNormal="110" workbookViewId="0">
      <selection activeCell="B62" sqref="B62:F6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103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8.1166666666666636</v>
      </c>
      <c r="G4" s="10">
        <f>F4-8.5</f>
        <v>-0.38333333333333641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108</v>
      </c>
      <c r="B5" s="8">
        <v>0.34166666666666662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8.2999999999999989</v>
      </c>
      <c r="G5" s="10">
        <f>F5-8.5</f>
        <v>-0.20000000000000107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109</v>
      </c>
      <c r="B6" s="8">
        <v>0.34722222222222227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8.1666666666666625</v>
      </c>
      <c r="G6" s="10">
        <f>F6-8.5</f>
        <v>-0.33333333333333748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110</v>
      </c>
      <c r="B7" s="8">
        <v>0.34236111111111112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8.2833333333333314</v>
      </c>
      <c r="G7" s="10">
        <f>F7-8.5</f>
        <v>-0.21666666666666856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113</v>
      </c>
      <c r="B8" s="8">
        <v>0.33333333333333331</v>
      </c>
      <c r="C8" s="7">
        <v>0.54166666666666663</v>
      </c>
      <c r="D8" s="7">
        <v>0.58333333333333337</v>
      </c>
      <c r="E8" s="8">
        <v>0.6875</v>
      </c>
      <c r="F8" s="119">
        <f t="shared" si="0"/>
        <v>7.4999999999999982</v>
      </c>
      <c r="G8" s="10">
        <f>F8-8.5</f>
        <v>-1.0000000000000018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-2.1333333333333453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-14.222222222222303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13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108</v>
      </c>
      <c r="B16" s="8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1">((E16-B16)-(D16-C16))*24</f>
        <v>8.3166666666666629</v>
      </c>
      <c r="G16" s="10">
        <f>F16-8.5</f>
        <v>-0.18333333333333712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109</v>
      </c>
      <c r="B17" s="8">
        <v>0.34097222222222223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8.3166666666666629</v>
      </c>
      <c r="G17" s="10">
        <f>F17-8.5</f>
        <v>-0.18333333333333712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-0.36666666666667425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-2.291666666666714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((1700/30)/8)*O23</f>
        <v>0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 t="s">
        <v>109</v>
      </c>
      <c r="B27" s="8">
        <v>0.34236111111111112</v>
      </c>
      <c r="C27" s="7">
        <v>0.54166666666666663</v>
      </c>
      <c r="D27" s="7">
        <v>0.58333333333333337</v>
      </c>
      <c r="E27" s="8">
        <v>0.72916666666666663</v>
      </c>
      <c r="F27" s="119">
        <f t="shared" ref="F27" si="2">((E27-B27)-(D27-C27))*24</f>
        <v>8.2833333333333314</v>
      </c>
      <c r="G27" s="10">
        <f>F27-8.5</f>
        <v>-0.21666666666666856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106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3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110</v>
      </c>
      <c r="J29" s="8">
        <v>0.34652777777777777</v>
      </c>
      <c r="K29" s="7">
        <v>0.54166666666666663</v>
      </c>
      <c r="L29" s="7">
        <v>0.58333333333333337</v>
      </c>
      <c r="M29" s="8">
        <v>0.72916666666666663</v>
      </c>
      <c r="N29" s="119">
        <f t="shared" si="3"/>
        <v>8.18333333333333</v>
      </c>
      <c r="O29" s="10">
        <f>N29-8.5</f>
        <v>-0.31666666666666998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112</v>
      </c>
      <c r="J30" s="8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3"/>
        <v>8.216666666666665</v>
      </c>
      <c r="O30" s="10">
        <f>N30-8.5</f>
        <v>-0.28333333333333499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-0.21666666666666856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7" t="s">
        <v>10</v>
      </c>
      <c r="F34" s="158"/>
      <c r="G34" s="28">
        <f>((1350/30)/8)*G33</f>
        <v>-1.2187500000000107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-0.83333333333333925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-5.2083333333333703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 t="s">
        <v>108</v>
      </c>
      <c r="B38" s="8">
        <v>0.34097222222222223</v>
      </c>
      <c r="C38" s="7">
        <v>0.54166666666666663</v>
      </c>
      <c r="D38" s="7">
        <v>0.58333333333333337</v>
      </c>
      <c r="E38" s="8">
        <v>0.72916666666666663</v>
      </c>
      <c r="F38" s="119">
        <f t="shared" ref="F38" si="4">((E38-B38)-(D38-C38))*24</f>
        <v>8.3166666666666629</v>
      </c>
      <c r="G38" s="10">
        <f>F38-8.5</f>
        <v>-0.18333333333333712</v>
      </c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99</v>
      </c>
      <c r="J40" s="8">
        <v>0.34236111111111112</v>
      </c>
      <c r="K40" s="7"/>
      <c r="L40" s="7"/>
      <c r="M40" s="8">
        <v>0.5625</v>
      </c>
      <c r="N40" s="119">
        <f t="shared" ref="N40:N42" si="5">((M40-J40)-(L40-K40))*24</f>
        <v>5.2833333333333332</v>
      </c>
      <c r="O40" s="10">
        <f>N40-5.5</f>
        <v>-0.21666666666666679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106</v>
      </c>
      <c r="J41" s="8">
        <v>0.34166666666666662</v>
      </c>
      <c r="K41" s="7">
        <v>0.54166666666666663</v>
      </c>
      <c r="L41" s="7">
        <v>0.58333333333333337</v>
      </c>
      <c r="M41" s="8">
        <v>0.72916666666666663</v>
      </c>
      <c r="N41" s="119">
        <f t="shared" si="5"/>
        <v>8.2999999999999989</v>
      </c>
      <c r="O41" s="10">
        <f>N41-8.5</f>
        <v>-0.20000000000000107</v>
      </c>
    </row>
    <row r="42" spans="1:15" x14ac:dyDescent="0.25">
      <c r="A42" s="5"/>
      <c r="B42" s="6"/>
      <c r="C42" s="7"/>
      <c r="D42" s="7"/>
      <c r="E42" s="8"/>
      <c r="F42" s="9"/>
      <c r="G42" s="10"/>
      <c r="I42" s="5" t="s">
        <v>109</v>
      </c>
      <c r="J42" s="8">
        <v>0.3430555555555555</v>
      </c>
      <c r="K42" s="7">
        <v>0.54166666666666663</v>
      </c>
      <c r="L42" s="7">
        <v>0.58333333333333337</v>
      </c>
      <c r="M42" s="8">
        <v>0.72916666666666663</v>
      </c>
      <c r="N42" s="119">
        <f t="shared" si="5"/>
        <v>8.2666666666666657</v>
      </c>
      <c r="O42" s="10">
        <f>N42-8.5</f>
        <v>-0.23333333333333428</v>
      </c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-0.18333333333333712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-1.0694444444444664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-0.65000000000000213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-4.3333333333333481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7" t="s">
        <v>10</v>
      </c>
      <c r="F56" s="158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7" t="s">
        <v>10</v>
      </c>
      <c r="N58" s="158"/>
      <c r="O58" s="28">
        <f>((2000/30)/8)*O57</f>
        <v>0</v>
      </c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</row>
    <row r="61" spans="1:15" ht="27" thickBot="1" x14ac:dyDescent="0.45">
      <c r="A61" s="121" t="s">
        <v>103</v>
      </c>
      <c r="B61" s="11">
        <v>0.3444444444444445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8.233333333333329</v>
      </c>
      <c r="G61" s="10">
        <f>F61-8.5</f>
        <v>-0.26666666666667105</v>
      </c>
      <c r="J61" s="159" t="s">
        <v>23</v>
      </c>
      <c r="K61" s="160"/>
      <c r="L61" s="160"/>
      <c r="M61" s="160"/>
      <c r="N61" s="161"/>
      <c r="O61" s="155" t="s">
        <v>1</v>
      </c>
    </row>
    <row r="62" spans="1:15" ht="30" x14ac:dyDescent="0.25">
      <c r="A62" s="5" t="s">
        <v>112</v>
      </c>
      <c r="B62" s="138" t="s">
        <v>52</v>
      </c>
      <c r="C62" s="138"/>
      <c r="D62" s="138"/>
      <c r="E62" s="138"/>
      <c r="F62" s="138"/>
      <c r="G62" s="10">
        <f>F62-8.5</f>
        <v>-8.5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56"/>
    </row>
    <row r="63" spans="1:15" x14ac:dyDescent="0.25">
      <c r="A63" s="5" t="s">
        <v>113</v>
      </c>
      <c r="B63" s="11">
        <v>0.34097222222222223</v>
      </c>
      <c r="C63" s="7"/>
      <c r="D63" s="7"/>
      <c r="E63" s="8">
        <v>0.375</v>
      </c>
      <c r="F63" s="119">
        <f t="shared" ref="F63" si="7">((E63-B63)-(D63-C63))*24</f>
        <v>0.81666666666666643</v>
      </c>
      <c r="G63" s="10">
        <f>F63-8.5</f>
        <v>-7.6833333333333336</v>
      </c>
      <c r="I63" s="5"/>
      <c r="J63" s="6"/>
      <c r="K63" s="7"/>
      <c r="L63" s="7"/>
      <c r="M63" s="8"/>
      <c r="N63" s="9"/>
      <c r="O63" s="10"/>
    </row>
    <row r="64" spans="1:15" x14ac:dyDescent="0.25">
      <c r="A64" s="5" t="s">
        <v>114</v>
      </c>
      <c r="B64" s="137" t="s">
        <v>118</v>
      </c>
      <c r="C64" s="138"/>
      <c r="D64" s="138"/>
      <c r="E64" s="138"/>
      <c r="F64" s="138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-16.450000000000003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7" t="s">
        <v>10</v>
      </c>
      <c r="F68" s="158"/>
      <c r="G68" s="28">
        <f>((1300/30)/8)*G67</f>
        <v>-89.104166666666686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0</v>
      </c>
    </row>
    <row r="70" spans="1:15" ht="16.5" thickBot="1" x14ac:dyDescent="0.3">
      <c r="M70" s="157" t="s">
        <v>10</v>
      </c>
      <c r="N70" s="158"/>
      <c r="O70" s="28">
        <f>((1500/30)/8)*O69</f>
        <v>0</v>
      </c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</row>
    <row r="72" spans="1:15" ht="30" x14ac:dyDescent="0.25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</row>
    <row r="73" spans="1:15" x14ac:dyDescent="0.25">
      <c r="A73" s="5" t="s">
        <v>113</v>
      </c>
      <c r="B73" s="8">
        <v>0.3430555555555555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8">((E73-B73)-(D73-C73))*24</f>
        <v>8.2666666666666657</v>
      </c>
      <c r="G73" s="10">
        <f>F73-8.5</f>
        <v>-0.23333333333333428</v>
      </c>
    </row>
    <row r="74" spans="1:15" x14ac:dyDescent="0.25">
      <c r="A74" s="5"/>
      <c r="B74" s="6"/>
      <c r="C74" s="7"/>
      <c r="D74" s="7"/>
      <c r="E74" s="8"/>
      <c r="F74" s="9"/>
      <c r="G74" s="10"/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-0.23333333333333428</v>
      </c>
    </row>
    <row r="80" spans="1:15" ht="16.5" thickBot="1" x14ac:dyDescent="0.3">
      <c r="E80" s="157" t="s">
        <v>10</v>
      </c>
      <c r="F80" s="158"/>
      <c r="G80" s="28">
        <f>((1400/30)/8)*G79</f>
        <v>-1.3611111111111165</v>
      </c>
    </row>
  </sheetData>
  <mergeCells count="40"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B25:F25"/>
    <mergeCell ref="G25:G26"/>
    <mergeCell ref="J26:N26"/>
    <mergeCell ref="O26:O27"/>
    <mergeCell ref="E34:F34"/>
    <mergeCell ref="B36:F36"/>
    <mergeCell ref="G36:G37"/>
    <mergeCell ref="M36:N36"/>
    <mergeCell ref="E68:F68"/>
    <mergeCell ref="M70:N70"/>
    <mergeCell ref="J61:N61"/>
    <mergeCell ref="J38:N38"/>
    <mergeCell ref="E45:F45"/>
    <mergeCell ref="B47:F47"/>
    <mergeCell ref="G47:G48"/>
    <mergeCell ref="M47:N47"/>
    <mergeCell ref="B62:F62"/>
    <mergeCell ref="B64:F64"/>
    <mergeCell ref="B71:F71"/>
    <mergeCell ref="G71:G72"/>
    <mergeCell ref="E80:F80"/>
    <mergeCell ref="O61:O62"/>
    <mergeCell ref="J49:N49"/>
    <mergeCell ref="O49:O50"/>
    <mergeCell ref="E56:F56"/>
    <mergeCell ref="M58:N58"/>
    <mergeCell ref="B59:F59"/>
    <mergeCell ref="G59:G6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 2024</vt:lpstr>
      <vt:lpstr>TARDANZAS 1ERA QUIN ENER 2024</vt:lpstr>
      <vt:lpstr>TARDANZAS 2DA QUIN ENER 2024</vt:lpstr>
      <vt:lpstr>FEBRERO 2024 </vt:lpstr>
      <vt:lpstr>TARDANZAS 1ERA QUIN FEBR 2024</vt:lpstr>
      <vt:lpstr>TARDANZAS 2DA QUIN FEBR</vt:lpstr>
      <vt:lpstr>MARZO 2024 </vt:lpstr>
      <vt:lpstr>TARDANZAS 1ERA QUIN MARZO</vt:lpstr>
      <vt:lpstr>TARDANZAS 2DA QUIN MARZO </vt:lpstr>
      <vt:lpstr>TARDANZAS 1ERA QUIN ABRIL</vt:lpstr>
      <vt:lpstr>ABRIL 2024 </vt:lpstr>
      <vt:lpstr>TARDANZAS 2DA QUIN ABRIL</vt:lpstr>
      <vt:lpstr>MAYO 2024 </vt:lpstr>
      <vt:lpstr>TARDANZAS 1ERA QUIN MAYO</vt:lpstr>
      <vt:lpstr>TARDANZAS 2DA QUIN MAYO</vt:lpstr>
      <vt:lpstr>JUNIO 2024 </vt:lpstr>
      <vt:lpstr>TARDANZAS 1ERA QUIN 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 - ELISEO EDU FALC�N MESTANZA</cp:lastModifiedBy>
  <dcterms:created xsi:type="dcterms:W3CDTF">2024-01-02T13:43:23Z</dcterms:created>
  <dcterms:modified xsi:type="dcterms:W3CDTF">2024-06-10T03:57:43Z</dcterms:modified>
</cp:coreProperties>
</file>