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2345\Desktop\Phystech\LABS\4\lab 4.5.2\"/>
    </mc:Choice>
  </mc:AlternateContent>
  <bookViews>
    <workbookView xWindow="0" yWindow="0" windowWidth="18300" windowHeight="93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3" i="1" l="1"/>
  <c r="R64" i="1"/>
  <c r="R65" i="1"/>
  <c r="R66" i="1"/>
  <c r="R67" i="1"/>
  <c r="R68" i="1"/>
  <c r="R69" i="1"/>
  <c r="R70" i="1"/>
  <c r="R71" i="1"/>
  <c r="R72" i="1"/>
  <c r="R73" i="1"/>
  <c r="R74" i="1"/>
  <c r="R75" i="1"/>
  <c r="R61" i="1"/>
  <c r="R62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61" i="1"/>
  <c r="V60" i="1"/>
  <c r="V72" i="1"/>
  <c r="V73" i="1"/>
  <c r="V74" i="1"/>
  <c r="V75" i="1"/>
  <c r="U71" i="1"/>
  <c r="U72" i="1"/>
  <c r="U73" i="1"/>
  <c r="U74" i="1"/>
  <c r="U75" i="1"/>
  <c r="T72" i="1"/>
  <c r="T73" i="1"/>
  <c r="T74" i="1"/>
  <c r="T75" i="1"/>
  <c r="S68" i="1"/>
  <c r="S69" i="1"/>
  <c r="S70" i="1"/>
  <c r="S71" i="1"/>
  <c r="S72" i="1"/>
  <c r="S73" i="1"/>
  <c r="S74" i="1"/>
  <c r="S75" i="1"/>
  <c r="U57" i="1"/>
  <c r="U58" i="1"/>
  <c r="U59" i="1"/>
  <c r="U60" i="1"/>
  <c r="U61" i="1"/>
  <c r="U62" i="1"/>
  <c r="U63" i="1"/>
  <c r="U64" i="1"/>
  <c r="U65" i="1"/>
  <c r="U66" i="1"/>
  <c r="V66" i="1" s="1"/>
  <c r="U67" i="1"/>
  <c r="V67" i="1" s="1"/>
  <c r="U68" i="1"/>
  <c r="V68" i="1" s="1"/>
  <c r="U69" i="1"/>
  <c r="V69" i="1" s="1"/>
  <c r="U70" i="1"/>
  <c r="V70" i="1" s="1"/>
  <c r="V64" i="1"/>
  <c r="V65" i="1"/>
  <c r="V61" i="1"/>
  <c r="V62" i="1"/>
  <c r="V63" i="1"/>
  <c r="U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56" i="1"/>
  <c r="S56" i="1"/>
  <c r="S57" i="1"/>
  <c r="S58" i="1"/>
  <c r="S59" i="1"/>
  <c r="S60" i="1"/>
  <c r="S61" i="1"/>
  <c r="S62" i="1"/>
  <c r="S63" i="1"/>
  <c r="S64" i="1"/>
  <c r="S65" i="1"/>
  <c r="S66" i="1"/>
  <c r="S67" i="1"/>
  <c r="V5" i="1"/>
  <c r="U5" i="1"/>
  <c r="T5" i="1"/>
  <c r="S5" i="1"/>
  <c r="V71" i="1" l="1"/>
  <c r="T43" i="1"/>
  <c r="U43" i="1" s="1"/>
  <c r="V43" i="1" s="1"/>
  <c r="S43" i="1"/>
  <c r="T42" i="1"/>
  <c r="U42" i="1"/>
  <c r="V42" i="1" s="1"/>
  <c r="S42" i="1"/>
  <c r="T41" i="1"/>
  <c r="U41" i="1" s="1"/>
  <c r="V41" i="1" s="1"/>
  <c r="S41" i="1"/>
  <c r="T40" i="1"/>
  <c r="U40" i="1"/>
  <c r="V40" i="1" s="1"/>
  <c r="S40" i="1"/>
  <c r="T39" i="1"/>
  <c r="U39" i="1" s="1"/>
  <c r="V39" i="1" s="1"/>
  <c r="S39" i="1"/>
  <c r="T38" i="1"/>
  <c r="U38" i="1" s="1"/>
  <c r="V38" i="1" s="1"/>
  <c r="S38" i="1"/>
  <c r="T37" i="1"/>
  <c r="U37" i="1" s="1"/>
  <c r="V37" i="1" s="1"/>
  <c r="S37" i="1"/>
  <c r="T36" i="1"/>
  <c r="U36" i="1" s="1"/>
  <c r="V36" i="1" s="1"/>
  <c r="S36" i="1"/>
  <c r="T35" i="1"/>
  <c r="U35" i="1" s="1"/>
  <c r="V35" i="1" s="1"/>
  <c r="S35" i="1"/>
  <c r="T34" i="1"/>
  <c r="U34" i="1" s="1"/>
  <c r="V34" i="1" s="1"/>
  <c r="S34" i="1"/>
  <c r="T33" i="1"/>
  <c r="U33" i="1" s="1"/>
  <c r="V33" i="1" s="1"/>
  <c r="S33" i="1"/>
  <c r="T32" i="1"/>
  <c r="U32" i="1" s="1"/>
  <c r="V32" i="1" s="1"/>
  <c r="S32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7" i="1"/>
  <c r="S31" i="1"/>
  <c r="V31" i="1" s="1"/>
  <c r="T31" i="1"/>
  <c r="U31" i="1" s="1"/>
  <c r="T30" i="1"/>
  <c r="U30" i="1" s="1"/>
  <c r="V30" i="1" s="1"/>
  <c r="S30" i="1"/>
  <c r="T29" i="1"/>
  <c r="U29" i="1" s="1"/>
  <c r="V29" i="1" s="1"/>
  <c r="S29" i="1"/>
  <c r="S10" i="1"/>
  <c r="T28" i="1"/>
  <c r="U28" i="1" s="1"/>
  <c r="S28" i="1"/>
  <c r="T27" i="1"/>
  <c r="U27" i="1" s="1"/>
  <c r="S27" i="1"/>
  <c r="T26" i="1"/>
  <c r="U26" i="1" s="1"/>
  <c r="S26" i="1"/>
  <c r="T25" i="1"/>
  <c r="U25" i="1" s="1"/>
  <c r="S25" i="1"/>
  <c r="T24" i="1"/>
  <c r="U24" i="1" s="1"/>
  <c r="S24" i="1"/>
  <c r="T23" i="1"/>
  <c r="U23" i="1" s="1"/>
  <c r="S23" i="1"/>
  <c r="T22" i="1"/>
  <c r="U22" i="1" s="1"/>
  <c r="S22" i="1"/>
  <c r="T21" i="1"/>
  <c r="U21" i="1" s="1"/>
  <c r="S21" i="1"/>
  <c r="T20" i="1"/>
  <c r="U20" i="1" s="1"/>
  <c r="S20" i="1"/>
  <c r="T19" i="1"/>
  <c r="U19" i="1" s="1"/>
  <c r="S19" i="1"/>
  <c r="T18" i="1"/>
  <c r="U18" i="1" s="1"/>
  <c r="S18" i="1"/>
  <c r="T17" i="1"/>
  <c r="U17" i="1" s="1"/>
  <c r="S17" i="1"/>
  <c r="T16" i="1"/>
  <c r="U16" i="1" s="1"/>
  <c r="S16" i="1"/>
  <c r="T15" i="1"/>
  <c r="U15" i="1" s="1"/>
  <c r="S15" i="1"/>
  <c r="T14" i="1"/>
  <c r="U14" i="1" s="1"/>
  <c r="S14" i="1"/>
  <c r="T13" i="1"/>
  <c r="U13" i="1" s="1"/>
  <c r="S13" i="1"/>
  <c r="T12" i="1"/>
  <c r="U12" i="1" s="1"/>
  <c r="S12" i="1"/>
  <c r="T11" i="1"/>
  <c r="U11" i="1" s="1"/>
  <c r="S11" i="1"/>
  <c r="T10" i="1"/>
  <c r="U10" i="1" s="1"/>
  <c r="T9" i="1"/>
  <c r="U9" i="1" s="1"/>
  <c r="V9" i="1" s="1"/>
  <c r="S9" i="1"/>
  <c r="U8" i="1"/>
  <c r="T8" i="1"/>
  <c r="S8" i="1"/>
  <c r="V8" i="1" s="1"/>
  <c r="U7" i="1"/>
  <c r="T7" i="1"/>
  <c r="S7" i="1"/>
  <c r="V7" i="1" s="1"/>
  <c r="U6" i="1"/>
  <c r="V6" i="1" s="1"/>
  <c r="T6" i="1"/>
  <c r="S6" i="1"/>
  <c r="V27" i="1" l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28" i="1"/>
</calcChain>
</file>

<file path=xl/sharedStrings.xml><?xml version="1.0" encoding="utf-8"?>
<sst xmlns="http://schemas.openxmlformats.org/spreadsheetml/2006/main" count="14" uniqueCount="14">
  <si>
    <t>h1</t>
  </si>
  <si>
    <t>h2</t>
  </si>
  <si>
    <t>h3</t>
  </si>
  <si>
    <t>h4</t>
  </si>
  <si>
    <t xml:space="preserve">sigma </t>
  </si>
  <si>
    <t>phi</t>
  </si>
  <si>
    <t>градус</t>
  </si>
  <si>
    <t>см</t>
  </si>
  <si>
    <t>кол-во рисочек</t>
  </si>
  <si>
    <t>x</t>
  </si>
  <si>
    <t>дробь</t>
  </si>
  <si>
    <t>delta</t>
  </si>
  <si>
    <t>nu1</t>
  </si>
  <si>
    <t>nu2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</si>
</sst>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nu2(x)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Лист1!$Q$5:$Q$45</c:f>
              <c:numCache>
                <c:formatCode>General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</c:numCache>
            </c:numRef>
          </c:xVal>
          <c:yVal>
            <c:numRef>
              <c:f>Лист1!$V$5:$V$49</c:f>
              <c:numCache>
                <c:formatCode>General</c:formatCode>
                <c:ptCount val="45"/>
                <c:pt idx="0">
                  <c:v>0.9200093129611534</c:v>
                </c:pt>
                <c:pt idx="1">
                  <c:v>0.87787424177003415</c:v>
                </c:pt>
                <c:pt idx="2">
                  <c:v>0.90925686344248213</c:v>
                </c:pt>
                <c:pt idx="3">
                  <c:v>0.82087070970921994</c:v>
                </c:pt>
                <c:pt idx="4">
                  <c:v>0.83372235824637531</c:v>
                </c:pt>
                <c:pt idx="5">
                  <c:v>0.72091816553789545</c:v>
                </c:pt>
                <c:pt idx="6">
                  <c:v>0.65062634944241948</c:v>
                </c:pt>
                <c:pt idx="7">
                  <c:v>0.60795228913276644</c:v>
                </c:pt>
                <c:pt idx="8">
                  <c:v>0.55027180629284556</c:v>
                </c:pt>
                <c:pt idx="9">
                  <c:v>0.46839551320550771</c:v>
                </c:pt>
                <c:pt idx="10">
                  <c:v>0.3370713953241275</c:v>
                </c:pt>
                <c:pt idx="11">
                  <c:v>0.26148902943688013</c:v>
                </c:pt>
                <c:pt idx="12">
                  <c:v>0.20294748898288317</c:v>
                </c:pt>
                <c:pt idx="13">
                  <c:v>0.2527493136467085</c:v>
                </c:pt>
                <c:pt idx="14">
                  <c:v>0.18570561919324352</c:v>
                </c:pt>
                <c:pt idx="15">
                  <c:v>0.43583586846268002</c:v>
                </c:pt>
                <c:pt idx="16">
                  <c:v>0.16110956100063706</c:v>
                </c:pt>
                <c:pt idx="17">
                  <c:v>0.2090694312908298</c:v>
                </c:pt>
                <c:pt idx="18">
                  <c:v>0.20884089194332756</c:v>
                </c:pt>
                <c:pt idx="19">
                  <c:v>0.17134158722910653</c:v>
                </c:pt>
                <c:pt idx="20">
                  <c:v>8.0482897948025253E-2</c:v>
                </c:pt>
                <c:pt idx="21">
                  <c:v>7.4754522918946381E-2</c:v>
                </c:pt>
                <c:pt idx="22">
                  <c:v>0.225754956451542</c:v>
                </c:pt>
                <c:pt idx="23">
                  <c:v>0.3203378104397111</c:v>
                </c:pt>
                <c:pt idx="24">
                  <c:v>0.3504642519778049</c:v>
                </c:pt>
                <c:pt idx="25">
                  <c:v>0.36508976128681381</c:v>
                </c:pt>
                <c:pt idx="26">
                  <c:v>0.37568335253101848</c:v>
                </c:pt>
                <c:pt idx="27">
                  <c:v>0.39196340758472492</c:v>
                </c:pt>
                <c:pt idx="28">
                  <c:v>0.41783582524659618</c:v>
                </c:pt>
                <c:pt idx="29">
                  <c:v>0.46233003676439915</c:v>
                </c:pt>
                <c:pt idx="30">
                  <c:v>0.7632847495000894</c:v>
                </c:pt>
                <c:pt idx="31">
                  <c:v>0.8427754828278895</c:v>
                </c:pt>
                <c:pt idx="32">
                  <c:v>0.89091270095841524</c:v>
                </c:pt>
                <c:pt idx="33">
                  <c:v>0.90520309776272456</c:v>
                </c:pt>
                <c:pt idx="34">
                  <c:v>0.92461695423530343</c:v>
                </c:pt>
                <c:pt idx="35">
                  <c:v>0.92907970644070204</c:v>
                </c:pt>
                <c:pt idx="36">
                  <c:v>0.90100056787363081</c:v>
                </c:pt>
                <c:pt idx="37">
                  <c:v>0.86258472384753537</c:v>
                </c:pt>
                <c:pt idx="38">
                  <c:v>0.83544985308918884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EA-4C4C-AD40-B8A7EAFE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07704"/>
        <c:axId val="362210448"/>
      </c:scatterChart>
      <c:valAx>
        <c:axId val="3622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210448"/>
        <c:crosses val="autoZero"/>
        <c:crossBetween val="midCat"/>
      </c:valAx>
      <c:valAx>
        <c:axId val="362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20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v3(cos(phi))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Лист1!$X$61:$X$75</c:f>
              <c:numCache>
                <c:formatCode>General</c:formatCode>
                <c:ptCount val="15"/>
                <c:pt idx="0">
                  <c:v>0.34188725862564623</c:v>
                </c:pt>
                <c:pt idx="1">
                  <c:v>0.42248427129750027</c:v>
                </c:pt>
                <c:pt idx="2">
                  <c:v>0.49986639690474249</c:v>
                </c:pt>
                <c:pt idx="3">
                  <c:v>0.57344479744428478</c:v>
                </c:pt>
                <c:pt idx="4">
                  <c:v>0.64265957929593864</c:v>
                </c:pt>
                <c:pt idx="5">
                  <c:v>0.70698405372364437</c:v>
                </c:pt>
                <c:pt idx="6">
                  <c:v>0.76592874470468397</c:v>
                </c:pt>
                <c:pt idx="7">
                  <c:v>0.81904511358936882</c:v>
                </c:pt>
                <c:pt idx="8">
                  <c:v>0.86592897224846477</c:v>
                </c:pt>
                <c:pt idx="9">
                  <c:v>0.90622355873606708</c:v>
                </c:pt>
                <c:pt idx="10">
                  <c:v>0.93962225206371874</c:v>
                </c:pt>
                <c:pt idx="11">
                  <c:v>0.96587090542774279</c:v>
                </c:pt>
                <c:pt idx="12">
                  <c:v>0.98476978013513572</c:v>
                </c:pt>
                <c:pt idx="13">
                  <c:v>0.99617506551184354</c:v>
                </c:pt>
                <c:pt idx="14">
                  <c:v>0.99999997322770384</c:v>
                </c:pt>
              </c:numCache>
            </c:numRef>
          </c:xVal>
          <c:yVal>
            <c:numRef>
              <c:f>Лист1!$Y$61:$Y$75</c:f>
              <c:numCache>
                <c:formatCode>General</c:formatCode>
                <c:ptCount val="15"/>
                <c:pt idx="0">
                  <c:v>0.515502713090779</c:v>
                </c:pt>
                <c:pt idx="1">
                  <c:v>0.53501303604607642</c:v>
                </c:pt>
                <c:pt idx="2">
                  <c:v>0.6229768119215493</c:v>
                </c:pt>
                <c:pt idx="3">
                  <c:v>0.64784869003320911</c:v>
                </c:pt>
                <c:pt idx="4">
                  <c:v>0.73443285163309491</c:v>
                </c:pt>
                <c:pt idx="5">
                  <c:v>0.74748952105669408</c:v>
                </c:pt>
                <c:pt idx="6">
                  <c:v>0.78834588222759205</c:v>
                </c:pt>
                <c:pt idx="7">
                  <c:v>0.83695361840577998</c:v>
                </c:pt>
                <c:pt idx="8">
                  <c:v>0.88047123942186944</c:v>
                </c:pt>
                <c:pt idx="9">
                  <c:v>0.93709747300209956</c:v>
                </c:pt>
                <c:pt idx="10">
                  <c:v>0.93610022348791988</c:v>
                </c:pt>
                <c:pt idx="11">
                  <c:v>0.99000509140834347</c:v>
                </c:pt>
                <c:pt idx="12">
                  <c:v>1.0083367367704432</c:v>
                </c:pt>
                <c:pt idx="13">
                  <c:v>0.99596132349054212</c:v>
                </c:pt>
                <c:pt idx="14">
                  <c:v>0.9999955726486307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72752"/>
        <c:axId val="366772360"/>
      </c:scatterChart>
      <c:valAx>
        <c:axId val="3667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cos(phi)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772360"/>
        <c:crosses val="autoZero"/>
        <c:crossBetween val="midCat"/>
      </c:valAx>
      <c:valAx>
        <c:axId val="3667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v3/v3(0)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7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542924</xdr:colOff>
      <xdr:row>4</xdr:row>
      <xdr:rowOff>29104</xdr:rowOff>
    </xdr:from>
    <xdr:to>
      <xdr:col>39</xdr:col>
      <xdr:colOff>583095</xdr:colOff>
      <xdr:row>27</xdr:row>
      <xdr:rowOff>50434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AD8E541-CBCD-75B9-16A5-62510D59A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431801</xdr:colOff>
      <xdr:row>54</xdr:row>
      <xdr:rowOff>160866</xdr:rowOff>
    </xdr:from>
    <xdr:to>
      <xdr:col>37</xdr:col>
      <xdr:colOff>414866</xdr:colOff>
      <xdr:row>78</xdr:row>
      <xdr:rowOff>110066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75"/>
  <sheetViews>
    <sheetView tabSelected="1" topLeftCell="Y7" zoomScale="154" zoomScaleNormal="85" workbookViewId="0">
      <selection activeCell="AC12" sqref="AC12"/>
    </sheetView>
  </sheetViews>
  <sheetFormatPr defaultRowHeight="14.4" x14ac:dyDescent="0.3"/>
  <sheetData>
    <row r="3" spans="3:22" x14ac:dyDescent="0.3">
      <c r="C3" t="s">
        <v>6</v>
      </c>
      <c r="D3" t="s">
        <v>8</v>
      </c>
      <c r="Q3" t="s">
        <v>7</v>
      </c>
    </row>
    <row r="4" spans="3:22" x14ac:dyDescent="0.3">
      <c r="I4" t="s">
        <v>4</v>
      </c>
      <c r="L4" t="s">
        <v>5</v>
      </c>
      <c r="M4" t="s">
        <v>0</v>
      </c>
      <c r="N4" t="s">
        <v>1</v>
      </c>
      <c r="O4" t="s">
        <v>2</v>
      </c>
      <c r="P4" t="s">
        <v>3</v>
      </c>
      <c r="Q4" t="s">
        <v>9</v>
      </c>
      <c r="S4" t="s">
        <v>10</v>
      </c>
      <c r="T4" t="s">
        <v>11</v>
      </c>
      <c r="U4" t="s">
        <v>12</v>
      </c>
      <c r="V4" t="s">
        <v>13</v>
      </c>
    </row>
    <row r="5" spans="3:22" x14ac:dyDescent="0.3">
      <c r="C5">
        <v>85</v>
      </c>
      <c r="D5">
        <v>0</v>
      </c>
      <c r="E5">
        <v>7</v>
      </c>
      <c r="F5">
        <v>7</v>
      </c>
      <c r="G5">
        <v>7</v>
      </c>
      <c r="I5">
        <v>0.3</v>
      </c>
      <c r="L5">
        <v>170</v>
      </c>
      <c r="M5">
        <v>3</v>
      </c>
      <c r="N5">
        <v>7.1</v>
      </c>
      <c r="O5">
        <v>1.6</v>
      </c>
      <c r="P5">
        <v>18.5</v>
      </c>
      <c r="Q5">
        <v>10</v>
      </c>
      <c r="S5">
        <f>(P5-O5)/(P5+O5)</f>
        <v>0.84079601990049735</v>
      </c>
      <c r="T5">
        <f>M5/N5</f>
        <v>0.42253521126760568</v>
      </c>
      <c r="U5">
        <f>2* SQRT(T5) /(1+T5)</f>
        <v>0.91389946607638228</v>
      </c>
      <c r="V5">
        <f>S5/U5</f>
        <v>0.9200093129611534</v>
      </c>
    </row>
    <row r="6" spans="3:22" x14ac:dyDescent="0.3">
      <c r="C6">
        <v>90</v>
      </c>
      <c r="D6">
        <v>0</v>
      </c>
      <c r="E6">
        <v>7</v>
      </c>
      <c r="F6">
        <v>7</v>
      </c>
      <c r="G6">
        <v>8</v>
      </c>
      <c r="K6">
        <v>1</v>
      </c>
      <c r="M6">
        <v>4.3</v>
      </c>
      <c r="N6">
        <v>4</v>
      </c>
      <c r="O6">
        <v>1</v>
      </c>
      <c r="P6">
        <v>15.3</v>
      </c>
      <c r="Q6">
        <v>12</v>
      </c>
      <c r="S6">
        <f t="shared" ref="S6" si="0">(P6-O6)/(P6+O6)</f>
        <v>0.87730061349693256</v>
      </c>
      <c r="T6">
        <f>M6/N6</f>
        <v>1.075</v>
      </c>
      <c r="U6">
        <f>2* SQRT(T6) /(1+T6)</f>
        <v>0.99934657124470927</v>
      </c>
      <c r="V6">
        <f>S6/U6</f>
        <v>0.87787424177003415</v>
      </c>
    </row>
    <row r="7" spans="3:22" x14ac:dyDescent="0.3">
      <c r="C7">
        <v>95</v>
      </c>
      <c r="D7">
        <v>0</v>
      </c>
      <c r="E7">
        <v>7</v>
      </c>
      <c r="F7">
        <v>6.8</v>
      </c>
      <c r="G7">
        <v>8.8000000000000007</v>
      </c>
      <c r="K7">
        <f>K6+1</f>
        <v>2</v>
      </c>
      <c r="M7">
        <v>4.2</v>
      </c>
      <c r="N7">
        <v>7.5</v>
      </c>
      <c r="O7">
        <v>1.5</v>
      </c>
      <c r="P7">
        <v>22</v>
      </c>
      <c r="Q7">
        <v>11</v>
      </c>
      <c r="S7">
        <f t="shared" ref="S7" si="1">(P7-O7)/(P7+O7)</f>
        <v>0.87234042553191493</v>
      </c>
      <c r="T7">
        <f>M7/N7</f>
        <v>0.56000000000000005</v>
      </c>
      <c r="U7">
        <f>2* SQRT(T7) /(1+T7)</f>
        <v>0.95939932994203625</v>
      </c>
      <c r="V7">
        <f>S7/U7</f>
        <v>0.90925686344248213</v>
      </c>
    </row>
    <row r="8" spans="3:22" x14ac:dyDescent="0.3">
      <c r="C8">
        <v>100</v>
      </c>
      <c r="D8">
        <v>0</v>
      </c>
      <c r="E8">
        <v>7.2</v>
      </c>
      <c r="F8">
        <v>6.5</v>
      </c>
      <c r="G8">
        <v>9.5</v>
      </c>
      <c r="K8">
        <f t="shared" ref="K8:K51" si="2">K7+1</f>
        <v>3</v>
      </c>
      <c r="M8">
        <v>4.4000000000000004</v>
      </c>
      <c r="N8">
        <v>4.0999999999999996</v>
      </c>
      <c r="O8">
        <v>1.5</v>
      </c>
      <c r="P8">
        <v>15.2</v>
      </c>
      <c r="Q8">
        <v>13</v>
      </c>
      <c r="S8">
        <f t="shared" ref="S8:S9" si="3">(P8-O8)/(P8+O8)</f>
        <v>0.82035928143712578</v>
      </c>
      <c r="T8">
        <f>M8/N8</f>
        <v>1.0731707317073174</v>
      </c>
      <c r="U8">
        <f>2* SQRT(T8) /(1+T8)</f>
        <v>0.99937696854566138</v>
      </c>
      <c r="V8">
        <f>S8/U8</f>
        <v>0.82087070970921994</v>
      </c>
    </row>
    <row r="9" spans="3:22" x14ac:dyDescent="0.3">
      <c r="C9">
        <v>105</v>
      </c>
      <c r="D9">
        <v>0.1</v>
      </c>
      <c r="E9">
        <v>7.5</v>
      </c>
      <c r="F9">
        <v>6.2</v>
      </c>
      <c r="G9">
        <v>10</v>
      </c>
      <c r="K9">
        <f t="shared" si="2"/>
        <v>4</v>
      </c>
      <c r="M9">
        <v>4.5999999999999996</v>
      </c>
      <c r="N9">
        <v>8.5</v>
      </c>
      <c r="O9">
        <v>2.5</v>
      </c>
      <c r="P9">
        <v>22</v>
      </c>
      <c r="Q9">
        <v>14</v>
      </c>
      <c r="S9">
        <f t="shared" si="3"/>
        <v>0.79591836734693877</v>
      </c>
      <c r="T9">
        <f>M9/N9</f>
        <v>0.54117647058823526</v>
      </c>
      <c r="U9">
        <f>2* SQRT(T9) /(1+T9)</f>
        <v>0.95465637867868602</v>
      </c>
      <c r="V9">
        <f>S9/U9</f>
        <v>0.83372235824637531</v>
      </c>
    </row>
    <row r="10" spans="3:22" x14ac:dyDescent="0.3">
      <c r="C10">
        <v>110</v>
      </c>
      <c r="D10">
        <v>0.8</v>
      </c>
      <c r="E10">
        <v>7.2</v>
      </c>
      <c r="F10">
        <v>6</v>
      </c>
      <c r="G10">
        <v>10.8</v>
      </c>
      <c r="K10">
        <f t="shared" si="2"/>
        <v>5</v>
      </c>
      <c r="M10">
        <v>4.5999999999999996</v>
      </c>
      <c r="N10">
        <v>6.2</v>
      </c>
      <c r="O10">
        <v>3.1</v>
      </c>
      <c r="P10">
        <v>18.5</v>
      </c>
      <c r="Q10">
        <v>15</v>
      </c>
      <c r="S10">
        <f>(P10-O10)/(P10+O10)</f>
        <v>0.71296296296296291</v>
      </c>
      <c r="T10">
        <f t="shared" ref="T10:T43" si="4">M10/N10</f>
        <v>0.74193548387096764</v>
      </c>
      <c r="U10">
        <f t="shared" ref="U10:U43" si="5">2* SQRT(T10) /(1+T10)</f>
        <v>0.98896517946805107</v>
      </c>
      <c r="V10">
        <f t="shared" ref="V10:V43" si="6">S10/U10</f>
        <v>0.72091816553789545</v>
      </c>
    </row>
    <row r="11" spans="3:22" x14ac:dyDescent="0.3">
      <c r="C11">
        <v>115</v>
      </c>
      <c r="D11">
        <v>1</v>
      </c>
      <c r="E11">
        <v>7.1</v>
      </c>
      <c r="F11">
        <v>5.5</v>
      </c>
      <c r="G11">
        <v>10.8</v>
      </c>
      <c r="K11">
        <f t="shared" si="2"/>
        <v>6</v>
      </c>
      <c r="M11">
        <v>4.7</v>
      </c>
      <c r="N11">
        <v>7</v>
      </c>
      <c r="O11">
        <v>4.2</v>
      </c>
      <c r="P11">
        <v>19</v>
      </c>
      <c r="Q11">
        <v>16</v>
      </c>
      <c r="S11">
        <f t="shared" ref="S11:S74" si="7">(P11-O11)/(P11+O11)</f>
        <v>0.63793103448275867</v>
      </c>
      <c r="T11">
        <f t="shared" si="4"/>
        <v>0.67142857142857149</v>
      </c>
      <c r="U11">
        <f t="shared" si="5"/>
        <v>0.98048754869743504</v>
      </c>
      <c r="V11">
        <f t="shared" si="6"/>
        <v>0.65062634944241948</v>
      </c>
    </row>
    <row r="12" spans="3:22" x14ac:dyDescent="0.3">
      <c r="C12">
        <v>120</v>
      </c>
      <c r="D12">
        <v>1.1000000000000001</v>
      </c>
      <c r="E12">
        <v>7.2</v>
      </c>
      <c r="F12">
        <v>5</v>
      </c>
      <c r="G12">
        <v>11.4</v>
      </c>
      <c r="K12">
        <f t="shared" si="2"/>
        <v>7</v>
      </c>
      <c r="M12">
        <v>4.8</v>
      </c>
      <c r="N12">
        <v>8.4</v>
      </c>
      <c r="O12">
        <v>5.5</v>
      </c>
      <c r="P12">
        <v>21</v>
      </c>
      <c r="Q12">
        <v>17</v>
      </c>
      <c r="S12">
        <f t="shared" si="7"/>
        <v>0.58490566037735847</v>
      </c>
      <c r="T12">
        <f t="shared" si="4"/>
        <v>0.5714285714285714</v>
      </c>
      <c r="U12">
        <f t="shared" si="5"/>
        <v>0.9620913858416692</v>
      </c>
      <c r="V12">
        <f t="shared" si="6"/>
        <v>0.60795228913276644</v>
      </c>
    </row>
    <row r="13" spans="3:22" x14ac:dyDescent="0.3">
      <c r="C13">
        <v>125</v>
      </c>
      <c r="D13">
        <v>1.4</v>
      </c>
      <c r="E13">
        <v>7.2</v>
      </c>
      <c r="F13">
        <v>4.8</v>
      </c>
      <c r="G13">
        <v>12.4</v>
      </c>
      <c r="K13">
        <f t="shared" si="2"/>
        <v>8</v>
      </c>
      <c r="M13">
        <v>4.4000000000000004</v>
      </c>
      <c r="N13">
        <v>7.7</v>
      </c>
      <c r="O13">
        <v>6</v>
      </c>
      <c r="P13">
        <v>19.5</v>
      </c>
      <c r="Q13">
        <v>18</v>
      </c>
      <c r="S13">
        <f t="shared" si="7"/>
        <v>0.52941176470588236</v>
      </c>
      <c r="T13">
        <f t="shared" si="4"/>
        <v>0.57142857142857151</v>
      </c>
      <c r="U13">
        <f t="shared" si="5"/>
        <v>0.9620913858416692</v>
      </c>
      <c r="V13">
        <f t="shared" si="6"/>
        <v>0.55027180629284556</v>
      </c>
    </row>
    <row r="14" spans="3:22" x14ac:dyDescent="0.3">
      <c r="C14">
        <v>130</v>
      </c>
      <c r="D14">
        <v>1.3</v>
      </c>
      <c r="E14">
        <v>7.2</v>
      </c>
      <c r="F14">
        <v>4.4000000000000004</v>
      </c>
      <c r="G14">
        <v>12.8</v>
      </c>
      <c r="K14">
        <f t="shared" si="2"/>
        <v>9</v>
      </c>
      <c r="M14">
        <v>4.4000000000000004</v>
      </c>
      <c r="N14">
        <v>7.2</v>
      </c>
      <c r="O14">
        <v>6</v>
      </c>
      <c r="P14">
        <v>16</v>
      </c>
      <c r="Q14">
        <v>19</v>
      </c>
      <c r="S14">
        <f t="shared" si="7"/>
        <v>0.45454545454545453</v>
      </c>
      <c r="T14">
        <f t="shared" si="4"/>
        <v>0.61111111111111116</v>
      </c>
      <c r="U14">
        <f t="shared" si="5"/>
        <v>0.97043084686002001</v>
      </c>
      <c r="V14">
        <f t="shared" si="6"/>
        <v>0.46839551320550771</v>
      </c>
    </row>
    <row r="15" spans="3:22" x14ac:dyDescent="0.3">
      <c r="C15">
        <v>135</v>
      </c>
      <c r="D15">
        <v>1.7</v>
      </c>
      <c r="E15">
        <v>7.2</v>
      </c>
      <c r="F15">
        <v>4</v>
      </c>
      <c r="G15">
        <v>13.5</v>
      </c>
      <c r="K15">
        <f t="shared" si="2"/>
        <v>10</v>
      </c>
      <c r="M15">
        <v>4.3</v>
      </c>
      <c r="N15">
        <v>5.8</v>
      </c>
      <c r="O15">
        <v>6.5</v>
      </c>
      <c r="P15">
        <v>13</v>
      </c>
      <c r="Q15">
        <v>22</v>
      </c>
      <c r="S15">
        <f t="shared" si="7"/>
        <v>0.33333333333333331</v>
      </c>
      <c r="T15">
        <f t="shared" si="4"/>
        <v>0.74137931034482762</v>
      </c>
      <c r="U15">
        <f t="shared" si="5"/>
        <v>0.98891017736109088</v>
      </c>
      <c r="V15">
        <f t="shared" si="6"/>
        <v>0.3370713953241275</v>
      </c>
    </row>
    <row r="16" spans="3:22" x14ac:dyDescent="0.3">
      <c r="C16">
        <v>140</v>
      </c>
      <c r="D16">
        <v>1.8</v>
      </c>
      <c r="E16">
        <v>7.4</v>
      </c>
      <c r="F16">
        <v>3.8</v>
      </c>
      <c r="G16">
        <v>14.2</v>
      </c>
      <c r="K16">
        <f t="shared" si="2"/>
        <v>11</v>
      </c>
      <c r="M16">
        <v>4.4000000000000004</v>
      </c>
      <c r="N16">
        <v>6.7</v>
      </c>
      <c r="O16">
        <v>8</v>
      </c>
      <c r="P16">
        <v>13.5</v>
      </c>
      <c r="Q16">
        <v>24</v>
      </c>
      <c r="S16">
        <f t="shared" si="7"/>
        <v>0.2558139534883721</v>
      </c>
      <c r="T16">
        <f t="shared" si="4"/>
        <v>0.65671641791044777</v>
      </c>
      <c r="U16">
        <f t="shared" si="5"/>
        <v>0.9782970782341065</v>
      </c>
      <c r="V16">
        <f t="shared" si="6"/>
        <v>0.26148902943688013</v>
      </c>
    </row>
    <row r="17" spans="3:22" x14ac:dyDescent="0.3">
      <c r="C17">
        <v>145</v>
      </c>
      <c r="D17">
        <v>1.4</v>
      </c>
      <c r="E17">
        <v>7.3</v>
      </c>
      <c r="F17">
        <v>3.8</v>
      </c>
      <c r="G17">
        <v>13.8</v>
      </c>
      <c r="K17">
        <f t="shared" si="2"/>
        <v>12</v>
      </c>
      <c r="M17">
        <v>4.4000000000000004</v>
      </c>
      <c r="N17">
        <v>6.2</v>
      </c>
      <c r="O17">
        <v>8</v>
      </c>
      <c r="P17">
        <v>12</v>
      </c>
      <c r="Q17">
        <v>27</v>
      </c>
      <c r="S17">
        <f t="shared" si="7"/>
        <v>0.2</v>
      </c>
      <c r="T17">
        <f t="shared" si="4"/>
        <v>0.70967741935483875</v>
      </c>
      <c r="U17">
        <f t="shared" si="5"/>
        <v>0.98547659299627133</v>
      </c>
      <c r="V17">
        <f t="shared" si="6"/>
        <v>0.20294748898288317</v>
      </c>
    </row>
    <row r="18" spans="3:22" x14ac:dyDescent="0.3">
      <c r="C18">
        <v>150</v>
      </c>
      <c r="D18">
        <v>2</v>
      </c>
      <c r="E18">
        <v>7.5</v>
      </c>
      <c r="F18">
        <v>3.2</v>
      </c>
      <c r="G18">
        <v>15.8</v>
      </c>
      <c r="K18">
        <f t="shared" si="2"/>
        <v>13</v>
      </c>
      <c r="M18">
        <v>4.4000000000000004</v>
      </c>
      <c r="N18">
        <v>7.4</v>
      </c>
      <c r="O18">
        <v>8.5</v>
      </c>
      <c r="P18">
        <v>14</v>
      </c>
      <c r="Q18">
        <v>30</v>
      </c>
      <c r="S18">
        <f t="shared" si="7"/>
        <v>0.24444444444444444</v>
      </c>
      <c r="T18">
        <f t="shared" si="4"/>
        <v>0.59459459459459463</v>
      </c>
      <c r="U18">
        <f t="shared" si="5"/>
        <v>0.96714187238556637</v>
      </c>
      <c r="V18">
        <f t="shared" si="6"/>
        <v>0.2527493136467085</v>
      </c>
    </row>
    <row r="19" spans="3:22" x14ac:dyDescent="0.3">
      <c r="C19">
        <v>155</v>
      </c>
      <c r="D19">
        <v>2.2000000000000002</v>
      </c>
      <c r="E19">
        <v>7.8</v>
      </c>
      <c r="F19">
        <v>2.8</v>
      </c>
      <c r="G19">
        <v>17</v>
      </c>
      <c r="K19">
        <f t="shared" si="2"/>
        <v>14</v>
      </c>
      <c r="M19">
        <v>4.5</v>
      </c>
      <c r="N19">
        <v>6.8</v>
      </c>
      <c r="O19">
        <v>9</v>
      </c>
      <c r="P19">
        <v>13</v>
      </c>
      <c r="Q19">
        <v>32</v>
      </c>
      <c r="S19">
        <f t="shared" si="7"/>
        <v>0.18181818181818182</v>
      </c>
      <c r="T19">
        <f t="shared" si="4"/>
        <v>0.66176470588235292</v>
      </c>
      <c r="U19">
        <f t="shared" si="5"/>
        <v>0.9790666680311032</v>
      </c>
      <c r="V19">
        <f t="shared" si="6"/>
        <v>0.18570561919324352</v>
      </c>
    </row>
    <row r="20" spans="3:22" x14ac:dyDescent="0.3">
      <c r="C20">
        <v>160</v>
      </c>
      <c r="D20">
        <v>2.6</v>
      </c>
      <c r="E20">
        <v>7.6</v>
      </c>
      <c r="F20">
        <v>2.5</v>
      </c>
      <c r="G20">
        <v>17.8</v>
      </c>
      <c r="K20">
        <f t="shared" si="2"/>
        <v>15</v>
      </c>
      <c r="M20">
        <v>4.5</v>
      </c>
      <c r="N20">
        <v>6.5</v>
      </c>
      <c r="O20">
        <v>6</v>
      </c>
      <c r="P20">
        <v>15</v>
      </c>
      <c r="S20">
        <f t="shared" si="7"/>
        <v>0.42857142857142855</v>
      </c>
      <c r="T20">
        <f t="shared" si="4"/>
        <v>0.69230769230769229</v>
      </c>
      <c r="U20">
        <f t="shared" si="5"/>
        <v>0.98333216603563345</v>
      </c>
      <c r="V20">
        <f t="shared" si="6"/>
        <v>0.43583586846268002</v>
      </c>
    </row>
    <row r="21" spans="3:22" x14ac:dyDescent="0.3">
      <c r="C21">
        <v>165</v>
      </c>
      <c r="D21">
        <v>2.6</v>
      </c>
      <c r="E21">
        <v>7.3</v>
      </c>
      <c r="F21">
        <v>2</v>
      </c>
      <c r="G21">
        <v>18.5</v>
      </c>
      <c r="K21">
        <f t="shared" si="2"/>
        <v>16</v>
      </c>
      <c r="M21">
        <v>4.5</v>
      </c>
      <c r="N21">
        <v>8.3000000000000007</v>
      </c>
      <c r="O21">
        <v>11</v>
      </c>
      <c r="P21">
        <v>15</v>
      </c>
      <c r="Q21">
        <v>37</v>
      </c>
      <c r="S21">
        <f t="shared" si="7"/>
        <v>0.15384615384615385</v>
      </c>
      <c r="T21">
        <f t="shared" si="4"/>
        <v>0.54216867469879515</v>
      </c>
      <c r="U21">
        <f t="shared" si="5"/>
        <v>0.95491634941234504</v>
      </c>
      <c r="V21">
        <f t="shared" si="6"/>
        <v>0.16110956100063706</v>
      </c>
    </row>
    <row r="22" spans="3:22" x14ac:dyDescent="0.3">
      <c r="C22">
        <v>170</v>
      </c>
      <c r="D22">
        <v>2.2999999999999998</v>
      </c>
      <c r="E22">
        <v>7.2</v>
      </c>
      <c r="F22">
        <v>2</v>
      </c>
      <c r="G22">
        <v>17.8</v>
      </c>
      <c r="K22">
        <f t="shared" si="2"/>
        <v>17</v>
      </c>
      <c r="M22">
        <v>4.5</v>
      </c>
      <c r="N22">
        <v>8.1999999999999993</v>
      </c>
      <c r="O22">
        <v>10</v>
      </c>
      <c r="P22">
        <v>15</v>
      </c>
      <c r="Q22">
        <v>40</v>
      </c>
      <c r="S22">
        <f t="shared" si="7"/>
        <v>0.2</v>
      </c>
      <c r="T22">
        <f t="shared" si="4"/>
        <v>0.54878048780487809</v>
      </c>
      <c r="U22">
        <f t="shared" si="5"/>
        <v>0.95662000305432693</v>
      </c>
      <c r="V22">
        <f t="shared" si="6"/>
        <v>0.2090694312908298</v>
      </c>
    </row>
    <row r="23" spans="3:22" x14ac:dyDescent="0.3">
      <c r="C23">
        <v>175</v>
      </c>
      <c r="D23">
        <v>3</v>
      </c>
      <c r="E23">
        <v>7.1</v>
      </c>
      <c r="F23">
        <v>1.6</v>
      </c>
      <c r="G23">
        <v>18.5</v>
      </c>
      <c r="K23">
        <f t="shared" si="2"/>
        <v>18</v>
      </c>
      <c r="M23">
        <v>4.7</v>
      </c>
      <c r="N23">
        <v>8.5</v>
      </c>
      <c r="O23">
        <v>10</v>
      </c>
      <c r="P23">
        <v>15</v>
      </c>
      <c r="Q23">
        <v>45</v>
      </c>
      <c r="S23">
        <f t="shared" si="7"/>
        <v>0.2</v>
      </c>
      <c r="T23">
        <f t="shared" si="4"/>
        <v>0.55294117647058827</v>
      </c>
      <c r="U23">
        <f t="shared" si="5"/>
        <v>0.95766685412487773</v>
      </c>
      <c r="V23">
        <f t="shared" si="6"/>
        <v>0.20884089194332756</v>
      </c>
    </row>
    <row r="24" spans="3:22" x14ac:dyDescent="0.3">
      <c r="C24">
        <v>180</v>
      </c>
      <c r="D24">
        <v>2.9</v>
      </c>
      <c r="E24">
        <v>7</v>
      </c>
      <c r="F24">
        <v>1.6</v>
      </c>
      <c r="G24">
        <v>18.5</v>
      </c>
      <c r="K24">
        <f t="shared" si="2"/>
        <v>19</v>
      </c>
      <c r="M24">
        <v>4.8</v>
      </c>
      <c r="N24">
        <v>7.7</v>
      </c>
      <c r="O24">
        <v>10</v>
      </c>
      <c r="P24">
        <v>14</v>
      </c>
      <c r="Q24">
        <v>50</v>
      </c>
      <c r="S24">
        <f t="shared" si="7"/>
        <v>0.16666666666666666</v>
      </c>
      <c r="T24">
        <f t="shared" si="4"/>
        <v>0.62337662337662336</v>
      </c>
      <c r="U24">
        <f t="shared" si="5"/>
        <v>0.97271578582852236</v>
      </c>
      <c r="V24">
        <f t="shared" si="6"/>
        <v>0.17134158722910653</v>
      </c>
    </row>
    <row r="25" spans="3:22" x14ac:dyDescent="0.3">
      <c r="K25">
        <f t="shared" si="2"/>
        <v>20</v>
      </c>
      <c r="M25">
        <v>4.8</v>
      </c>
      <c r="N25">
        <v>8.8000000000000007</v>
      </c>
      <c r="O25">
        <v>12</v>
      </c>
      <c r="P25">
        <v>14</v>
      </c>
      <c r="Q25">
        <v>55</v>
      </c>
      <c r="S25">
        <f t="shared" si="7"/>
        <v>7.6923076923076927E-2</v>
      </c>
      <c r="T25">
        <f t="shared" si="4"/>
        <v>0.54545454545454541</v>
      </c>
      <c r="U25">
        <f t="shared" si="5"/>
        <v>0.9557692240748189</v>
      </c>
      <c r="V25">
        <f t="shared" si="6"/>
        <v>8.0482897948025253E-2</v>
      </c>
    </row>
    <row r="26" spans="3:22" x14ac:dyDescent="0.3">
      <c r="K26">
        <f t="shared" si="2"/>
        <v>21</v>
      </c>
      <c r="M26">
        <v>4.9000000000000004</v>
      </c>
      <c r="N26">
        <v>9</v>
      </c>
      <c r="O26">
        <v>13</v>
      </c>
      <c r="P26">
        <v>15</v>
      </c>
      <c r="Q26">
        <v>60</v>
      </c>
      <c r="S26">
        <f t="shared" si="7"/>
        <v>7.1428571428571425E-2</v>
      </c>
      <c r="T26">
        <f t="shared" si="4"/>
        <v>0.54444444444444451</v>
      </c>
      <c r="U26">
        <f t="shared" si="5"/>
        <v>0.9555083577487189</v>
      </c>
      <c r="V26">
        <f t="shared" si="6"/>
        <v>7.4754522918946381E-2</v>
      </c>
    </row>
    <row r="27" spans="3:22" x14ac:dyDescent="0.3">
      <c r="K27">
        <f t="shared" si="2"/>
        <v>22</v>
      </c>
      <c r="M27">
        <v>4.9000000000000004</v>
      </c>
      <c r="N27">
        <v>9.4</v>
      </c>
      <c r="O27">
        <v>11</v>
      </c>
      <c r="P27">
        <v>17</v>
      </c>
      <c r="Q27">
        <v>62</v>
      </c>
      <c r="S27">
        <f t="shared" si="7"/>
        <v>0.21428571428571427</v>
      </c>
      <c r="T27">
        <f t="shared" si="4"/>
        <v>0.52127659574468088</v>
      </c>
      <c r="U27">
        <f t="shared" si="5"/>
        <v>0.94919605599760293</v>
      </c>
      <c r="V27">
        <f t="shared" si="6"/>
        <v>0.225754956451542</v>
      </c>
    </row>
    <row r="28" spans="3:22" x14ac:dyDescent="0.3">
      <c r="K28">
        <f t="shared" si="2"/>
        <v>23</v>
      </c>
      <c r="M28">
        <v>4.8</v>
      </c>
      <c r="N28">
        <v>8.5</v>
      </c>
      <c r="O28">
        <v>9</v>
      </c>
      <c r="P28">
        <v>17</v>
      </c>
      <c r="Q28">
        <v>63</v>
      </c>
      <c r="S28">
        <f t="shared" si="7"/>
        <v>0.30769230769230771</v>
      </c>
      <c r="T28">
        <f t="shared" si="4"/>
        <v>0.56470588235294117</v>
      </c>
      <c r="U28">
        <f t="shared" si="5"/>
        <v>0.96052447655165785</v>
      </c>
      <c r="V28">
        <f t="shared" si="6"/>
        <v>0.3203378104397111</v>
      </c>
    </row>
    <row r="29" spans="3:22" x14ac:dyDescent="0.3">
      <c r="K29">
        <f t="shared" si="2"/>
        <v>24</v>
      </c>
      <c r="M29">
        <v>4.7</v>
      </c>
      <c r="N29">
        <v>8.9</v>
      </c>
      <c r="O29">
        <v>9</v>
      </c>
      <c r="P29">
        <v>18</v>
      </c>
      <c r="Q29">
        <v>64</v>
      </c>
      <c r="S29">
        <f t="shared" si="7"/>
        <v>0.33333333333333331</v>
      </c>
      <c r="T29">
        <f t="shared" si="4"/>
        <v>0.5280898876404494</v>
      </c>
      <c r="U29">
        <f t="shared" si="5"/>
        <v>0.95111935511883106</v>
      </c>
      <c r="V29">
        <f t="shared" si="6"/>
        <v>0.3504642519778049</v>
      </c>
    </row>
    <row r="30" spans="3:22" x14ac:dyDescent="0.3">
      <c r="K30">
        <f t="shared" si="2"/>
        <v>25</v>
      </c>
      <c r="M30">
        <v>4.5999999999999996</v>
      </c>
      <c r="N30">
        <v>9</v>
      </c>
      <c r="O30">
        <v>9</v>
      </c>
      <c r="P30">
        <v>18.5</v>
      </c>
      <c r="Q30">
        <v>65</v>
      </c>
      <c r="S30">
        <f t="shared" si="7"/>
        <v>0.34545454545454546</v>
      </c>
      <c r="T30">
        <f t="shared" si="4"/>
        <v>0.51111111111111107</v>
      </c>
      <c r="U30">
        <f t="shared" si="5"/>
        <v>0.94621811424384772</v>
      </c>
      <c r="V30">
        <f t="shared" si="6"/>
        <v>0.36508976128681381</v>
      </c>
    </row>
    <row r="31" spans="3:22" x14ac:dyDescent="0.3">
      <c r="K31">
        <f t="shared" si="2"/>
        <v>26</v>
      </c>
      <c r="M31">
        <v>4.5999999999999996</v>
      </c>
      <c r="N31">
        <v>9.1</v>
      </c>
      <c r="O31">
        <v>10</v>
      </c>
      <c r="P31">
        <v>21</v>
      </c>
      <c r="Q31">
        <v>66</v>
      </c>
      <c r="S31">
        <f t="shared" si="7"/>
        <v>0.35483870967741937</v>
      </c>
      <c r="T31">
        <f t="shared" si="4"/>
        <v>0.50549450549450547</v>
      </c>
      <c r="U31">
        <f t="shared" si="5"/>
        <v>0.94451539384652916</v>
      </c>
      <c r="V31">
        <f t="shared" si="6"/>
        <v>0.37568335253101848</v>
      </c>
    </row>
    <row r="32" spans="3:22" x14ac:dyDescent="0.3">
      <c r="K32">
        <f t="shared" si="2"/>
        <v>27</v>
      </c>
      <c r="M32">
        <v>4.5999999999999996</v>
      </c>
      <c r="N32">
        <v>7.7</v>
      </c>
      <c r="O32">
        <v>9</v>
      </c>
      <c r="P32">
        <v>20</v>
      </c>
      <c r="Q32">
        <v>67</v>
      </c>
      <c r="S32">
        <f t="shared" si="7"/>
        <v>0.37931034482758619</v>
      </c>
      <c r="T32">
        <f t="shared" si="4"/>
        <v>0.59740259740259738</v>
      </c>
      <c r="U32">
        <f t="shared" si="5"/>
        <v>0.96771876529213074</v>
      </c>
      <c r="V32">
        <f t="shared" si="6"/>
        <v>0.39196340758472492</v>
      </c>
    </row>
    <row r="33" spans="11:22" x14ac:dyDescent="0.3">
      <c r="K33">
        <f t="shared" si="2"/>
        <v>28</v>
      </c>
      <c r="M33">
        <v>4.5</v>
      </c>
      <c r="N33">
        <v>9</v>
      </c>
      <c r="O33">
        <v>10</v>
      </c>
      <c r="P33">
        <v>23</v>
      </c>
      <c r="Q33">
        <v>68</v>
      </c>
      <c r="S33">
        <f t="shared" si="7"/>
        <v>0.39393939393939392</v>
      </c>
      <c r="T33">
        <f t="shared" si="4"/>
        <v>0.5</v>
      </c>
      <c r="U33">
        <f t="shared" si="5"/>
        <v>0.94280904158206347</v>
      </c>
      <c r="V33">
        <f t="shared" si="6"/>
        <v>0.41783582524659618</v>
      </c>
    </row>
    <row r="34" spans="11:22" x14ac:dyDescent="0.3">
      <c r="K34">
        <f t="shared" si="2"/>
        <v>29</v>
      </c>
      <c r="M34">
        <v>4.5</v>
      </c>
      <c r="N34">
        <v>8.8000000000000007</v>
      </c>
      <c r="O34">
        <v>9</v>
      </c>
      <c r="P34">
        <v>23</v>
      </c>
      <c r="Q34">
        <v>69</v>
      </c>
      <c r="S34">
        <f t="shared" si="7"/>
        <v>0.4375</v>
      </c>
      <c r="T34">
        <f t="shared" si="4"/>
        <v>0.51136363636363635</v>
      </c>
      <c r="U34">
        <f t="shared" si="5"/>
        <v>0.94629369759712934</v>
      </c>
      <c r="V34">
        <f t="shared" si="6"/>
        <v>0.46233003676439915</v>
      </c>
    </row>
    <row r="35" spans="11:22" x14ac:dyDescent="0.3">
      <c r="K35">
        <f t="shared" si="2"/>
        <v>30</v>
      </c>
      <c r="M35">
        <v>4.5</v>
      </c>
      <c r="N35">
        <v>9.4</v>
      </c>
      <c r="O35">
        <v>4</v>
      </c>
      <c r="P35">
        <v>24</v>
      </c>
      <c r="Q35">
        <v>70</v>
      </c>
      <c r="S35">
        <f t="shared" si="7"/>
        <v>0.7142857142857143</v>
      </c>
      <c r="T35">
        <f t="shared" si="4"/>
        <v>0.47872340425531912</v>
      </c>
      <c r="U35">
        <f t="shared" si="5"/>
        <v>0.93580503836023599</v>
      </c>
      <c r="V35">
        <f t="shared" si="6"/>
        <v>0.7632847495000894</v>
      </c>
    </row>
    <row r="36" spans="11:22" x14ac:dyDescent="0.3">
      <c r="K36">
        <f t="shared" si="2"/>
        <v>31</v>
      </c>
      <c r="M36">
        <v>4.5</v>
      </c>
      <c r="N36">
        <v>9.6</v>
      </c>
      <c r="O36">
        <v>3</v>
      </c>
      <c r="P36">
        <v>25</v>
      </c>
      <c r="Q36">
        <v>71</v>
      </c>
      <c r="S36">
        <f t="shared" si="7"/>
        <v>0.7857142857142857</v>
      </c>
      <c r="T36">
        <f t="shared" si="4"/>
        <v>0.46875</v>
      </c>
      <c r="U36">
        <f t="shared" si="5"/>
        <v>0.93229371490241042</v>
      </c>
      <c r="V36">
        <f t="shared" si="6"/>
        <v>0.8427754828278895</v>
      </c>
    </row>
    <row r="37" spans="11:22" x14ac:dyDescent="0.3">
      <c r="K37">
        <f t="shared" si="2"/>
        <v>32</v>
      </c>
      <c r="M37">
        <v>4.5</v>
      </c>
      <c r="N37">
        <v>8.6</v>
      </c>
      <c r="O37">
        <v>2</v>
      </c>
      <c r="P37">
        <v>24</v>
      </c>
      <c r="Q37">
        <v>72</v>
      </c>
      <c r="S37">
        <f t="shared" si="7"/>
        <v>0.84615384615384615</v>
      </c>
      <c r="T37">
        <f t="shared" si="4"/>
        <v>0.52325581395348841</v>
      </c>
      <c r="U37">
        <f t="shared" si="5"/>
        <v>0.94976067267149866</v>
      </c>
      <c r="V37">
        <f t="shared" si="6"/>
        <v>0.89091270095841524</v>
      </c>
    </row>
    <row r="38" spans="11:22" x14ac:dyDescent="0.3">
      <c r="K38">
        <f t="shared" si="2"/>
        <v>33</v>
      </c>
      <c r="M38">
        <v>4.5</v>
      </c>
      <c r="N38">
        <v>9.1</v>
      </c>
      <c r="O38">
        <v>2</v>
      </c>
      <c r="P38">
        <v>25</v>
      </c>
      <c r="Q38">
        <v>73</v>
      </c>
      <c r="S38">
        <f t="shared" si="7"/>
        <v>0.85185185185185186</v>
      </c>
      <c r="T38">
        <f t="shared" si="4"/>
        <v>0.49450549450549453</v>
      </c>
      <c r="U38">
        <f t="shared" si="5"/>
        <v>0.94106157386918565</v>
      </c>
      <c r="V38">
        <f t="shared" si="6"/>
        <v>0.90520309776272456</v>
      </c>
    </row>
    <row r="39" spans="11:22" x14ac:dyDescent="0.3">
      <c r="K39">
        <f t="shared" si="2"/>
        <v>34</v>
      </c>
      <c r="M39">
        <v>4.5</v>
      </c>
      <c r="N39">
        <v>9.9</v>
      </c>
      <c r="O39">
        <v>2</v>
      </c>
      <c r="P39">
        <v>26</v>
      </c>
      <c r="Q39">
        <v>74</v>
      </c>
      <c r="S39">
        <f t="shared" si="7"/>
        <v>0.8571428571428571</v>
      </c>
      <c r="T39">
        <f t="shared" si="4"/>
        <v>0.45454545454545453</v>
      </c>
      <c r="U39">
        <f t="shared" si="5"/>
        <v>0.92702481088695776</v>
      </c>
      <c r="V39">
        <f t="shared" si="6"/>
        <v>0.92461695423530343</v>
      </c>
    </row>
    <row r="40" spans="11:22" x14ac:dyDescent="0.3">
      <c r="K40">
        <f t="shared" si="2"/>
        <v>35</v>
      </c>
      <c r="M40">
        <v>4.5</v>
      </c>
      <c r="N40">
        <v>10</v>
      </c>
      <c r="O40">
        <v>2</v>
      </c>
      <c r="P40">
        <v>26.5</v>
      </c>
      <c r="Q40">
        <v>75</v>
      </c>
      <c r="S40">
        <f t="shared" si="7"/>
        <v>0.85964912280701755</v>
      </c>
      <c r="T40">
        <f t="shared" si="4"/>
        <v>0.45</v>
      </c>
      <c r="U40">
        <f t="shared" si="5"/>
        <v>0.92526950793094753</v>
      </c>
      <c r="V40">
        <f t="shared" si="6"/>
        <v>0.92907970644070204</v>
      </c>
    </row>
    <row r="41" spans="11:22" x14ac:dyDescent="0.3">
      <c r="K41">
        <f t="shared" si="2"/>
        <v>36</v>
      </c>
      <c r="M41">
        <v>4.5</v>
      </c>
      <c r="N41">
        <v>10.199999999999999</v>
      </c>
      <c r="O41">
        <v>2.5</v>
      </c>
      <c r="P41">
        <v>27</v>
      </c>
      <c r="Q41">
        <v>76</v>
      </c>
      <c r="S41">
        <f t="shared" si="7"/>
        <v>0.83050847457627119</v>
      </c>
      <c r="T41">
        <f t="shared" si="4"/>
        <v>0.44117647058823534</v>
      </c>
      <c r="U41">
        <f t="shared" si="5"/>
        <v>0.92176243188867069</v>
      </c>
      <c r="V41">
        <f t="shared" si="6"/>
        <v>0.90100056787363081</v>
      </c>
    </row>
    <row r="42" spans="11:22" x14ac:dyDescent="0.3">
      <c r="K42">
        <f t="shared" si="2"/>
        <v>37</v>
      </c>
      <c r="M42">
        <v>4.5</v>
      </c>
      <c r="N42">
        <v>10.1</v>
      </c>
      <c r="O42">
        <v>3</v>
      </c>
      <c r="P42">
        <v>26.5</v>
      </c>
      <c r="Q42">
        <v>77</v>
      </c>
      <c r="S42">
        <f t="shared" si="7"/>
        <v>0.79661016949152541</v>
      </c>
      <c r="T42">
        <f t="shared" si="4"/>
        <v>0.44554455445544555</v>
      </c>
      <c r="U42">
        <f t="shared" si="5"/>
        <v>0.92351527620181784</v>
      </c>
      <c r="V42">
        <f t="shared" si="6"/>
        <v>0.86258472384753537</v>
      </c>
    </row>
    <row r="43" spans="11:22" x14ac:dyDescent="0.3">
      <c r="K43">
        <f t="shared" si="2"/>
        <v>38</v>
      </c>
      <c r="M43">
        <v>4.5</v>
      </c>
      <c r="N43">
        <v>9.4</v>
      </c>
      <c r="O43">
        <v>3</v>
      </c>
      <c r="P43">
        <v>24.5</v>
      </c>
      <c r="Q43">
        <v>78</v>
      </c>
      <c r="S43">
        <f t="shared" si="7"/>
        <v>0.78181818181818186</v>
      </c>
      <c r="T43">
        <f t="shared" si="4"/>
        <v>0.47872340425531912</v>
      </c>
      <c r="U43">
        <f t="shared" si="5"/>
        <v>0.93580503836023599</v>
      </c>
      <c r="V43">
        <f t="shared" si="6"/>
        <v>0.83544985308918884</v>
      </c>
    </row>
    <row r="44" spans="11:22" x14ac:dyDescent="0.3">
      <c r="K44">
        <f t="shared" si="2"/>
        <v>39</v>
      </c>
    </row>
    <row r="45" spans="11:22" x14ac:dyDescent="0.3">
      <c r="K45">
        <f t="shared" si="2"/>
        <v>40</v>
      </c>
    </row>
    <row r="46" spans="11:22" x14ac:dyDescent="0.3">
      <c r="K46">
        <f t="shared" si="2"/>
        <v>41</v>
      </c>
    </row>
    <row r="47" spans="11:22" x14ac:dyDescent="0.3">
      <c r="K47">
        <f t="shared" si="2"/>
        <v>42</v>
      </c>
    </row>
    <row r="48" spans="11:22" x14ac:dyDescent="0.3">
      <c r="K48">
        <f t="shared" si="2"/>
        <v>43</v>
      </c>
    </row>
    <row r="49" spans="11:25" x14ac:dyDescent="0.3">
      <c r="K49">
        <f t="shared" si="2"/>
        <v>44</v>
      </c>
    </row>
    <row r="50" spans="11:25" x14ac:dyDescent="0.3">
      <c r="K50">
        <f t="shared" si="2"/>
        <v>45</v>
      </c>
    </row>
    <row r="51" spans="11:25" x14ac:dyDescent="0.3">
      <c r="K51">
        <f t="shared" si="2"/>
        <v>46</v>
      </c>
    </row>
    <row r="56" spans="11:25" x14ac:dyDescent="0.3">
      <c r="L56">
        <v>85</v>
      </c>
      <c r="M56">
        <v>0</v>
      </c>
      <c r="N56">
        <v>7</v>
      </c>
      <c r="O56">
        <v>7</v>
      </c>
      <c r="P56">
        <v>7</v>
      </c>
      <c r="S56">
        <f t="shared" si="7"/>
        <v>0</v>
      </c>
      <c r="T56">
        <f t="shared" ref="T56:T75" si="8">M56/N56</f>
        <v>0</v>
      </c>
      <c r="U56">
        <f t="shared" ref="U56:U75" si="9">2* SQRT(T56) /(1+T56)</f>
        <v>0</v>
      </c>
    </row>
    <row r="57" spans="11:25" x14ac:dyDescent="0.3">
      <c r="L57">
        <v>90</v>
      </c>
      <c r="M57">
        <v>0</v>
      </c>
      <c r="N57">
        <v>7</v>
      </c>
      <c r="O57">
        <v>7</v>
      </c>
      <c r="P57">
        <v>8</v>
      </c>
      <c r="S57">
        <f t="shared" si="7"/>
        <v>6.6666666666666666E-2</v>
      </c>
      <c r="T57">
        <f t="shared" si="8"/>
        <v>0</v>
      </c>
      <c r="U57">
        <f t="shared" si="9"/>
        <v>0</v>
      </c>
    </row>
    <row r="58" spans="11:25" x14ac:dyDescent="0.3">
      <c r="L58">
        <v>95</v>
      </c>
      <c r="M58">
        <v>0</v>
      </c>
      <c r="N58">
        <v>7</v>
      </c>
      <c r="O58">
        <v>6.8</v>
      </c>
      <c r="P58">
        <v>8.8000000000000007</v>
      </c>
      <c r="S58">
        <f t="shared" si="7"/>
        <v>0.12820512820512825</v>
      </c>
      <c r="T58">
        <f t="shared" si="8"/>
        <v>0</v>
      </c>
      <c r="U58">
        <f t="shared" si="9"/>
        <v>0</v>
      </c>
    </row>
    <row r="59" spans="11:25" x14ac:dyDescent="0.3">
      <c r="L59">
        <v>100</v>
      </c>
      <c r="M59">
        <v>0</v>
      </c>
      <c r="N59">
        <v>7.2</v>
      </c>
      <c r="O59">
        <v>6.5</v>
      </c>
      <c r="P59">
        <v>9.5</v>
      </c>
      <c r="S59">
        <f t="shared" si="7"/>
        <v>0.1875</v>
      </c>
      <c r="T59">
        <f t="shared" si="8"/>
        <v>0</v>
      </c>
      <c r="U59">
        <f t="shared" si="9"/>
        <v>0</v>
      </c>
    </row>
    <row r="60" spans="11:25" x14ac:dyDescent="0.3">
      <c r="L60">
        <v>105</v>
      </c>
      <c r="M60">
        <v>0.1</v>
      </c>
      <c r="N60">
        <v>7.5</v>
      </c>
      <c r="O60">
        <v>6.2</v>
      </c>
      <c r="P60">
        <v>10</v>
      </c>
      <c r="S60">
        <f t="shared" si="7"/>
        <v>0.23456790123456789</v>
      </c>
      <c r="T60">
        <f t="shared" si="8"/>
        <v>1.3333333333333334E-2</v>
      </c>
      <c r="U60">
        <f t="shared" si="9"/>
        <v>0.22790142204853647</v>
      </c>
      <c r="V60">
        <f>S60/U60</f>
        <v>1.0292515909997773</v>
      </c>
    </row>
    <row r="61" spans="11:25" x14ac:dyDescent="0.3">
      <c r="L61">
        <v>110</v>
      </c>
      <c r="M61">
        <v>0.8</v>
      </c>
      <c r="N61">
        <v>7.2</v>
      </c>
      <c r="O61">
        <v>6</v>
      </c>
      <c r="P61">
        <v>10.8</v>
      </c>
      <c r="Q61">
        <v>0.47619047619047616</v>
      </c>
      <c r="R61">
        <f>W61</f>
        <v>4.7074385309679466E-2</v>
      </c>
      <c r="S61">
        <f t="shared" si="7"/>
        <v>0.28571428571428575</v>
      </c>
      <c r="T61">
        <f t="shared" si="8"/>
        <v>0.11111111111111112</v>
      </c>
      <c r="U61">
        <f t="shared" si="9"/>
        <v>0.60000000000000009</v>
      </c>
      <c r="V61">
        <f t="shared" ref="V56:V75" si="10">S61/U61</f>
        <v>0.47619047619047616</v>
      </c>
      <c r="W61">
        <f>((-S61+(P61-O61+0.2)/(O61+P61+0.2))/S61+0.05/M61+0.05/N61)*V61</f>
        <v>4.7074385309679466E-2</v>
      </c>
      <c r="X61">
        <f>-COS(L61/57.3)</f>
        <v>0.34188725862564623</v>
      </c>
      <c r="Y61">
        <f t="shared" ref="Y61:Y74" si="11">V61/0.92374</f>
        <v>0.515502713090779</v>
      </c>
    </row>
    <row r="62" spans="11:25" x14ac:dyDescent="0.3">
      <c r="L62">
        <v>115</v>
      </c>
      <c r="M62">
        <v>1</v>
      </c>
      <c r="N62">
        <v>7.1</v>
      </c>
      <c r="O62">
        <v>5.5</v>
      </c>
      <c r="P62">
        <v>10.8</v>
      </c>
      <c r="Q62">
        <v>0.49421294191720266</v>
      </c>
      <c r="R62">
        <f>W62</f>
        <v>4.0624049911601443E-2</v>
      </c>
      <c r="S62">
        <f t="shared" si="7"/>
        <v>0.32515337423312884</v>
      </c>
      <c r="T62">
        <f t="shared" si="8"/>
        <v>0.14084507042253522</v>
      </c>
      <c r="U62">
        <f t="shared" si="9"/>
        <v>0.65792160960366552</v>
      </c>
      <c r="V62">
        <f t="shared" si="10"/>
        <v>0.49421294191720266</v>
      </c>
      <c r="W62">
        <f t="shared" ref="W62:W75" si="12">((-S62+(P62-O62+0.2)/(O62+P62+0.2))/S62+0.05/M62+0.05/N62)*V62</f>
        <v>4.0624049911601443E-2</v>
      </c>
      <c r="X62">
        <f t="shared" ref="X62:X75" si="13">-COS(L62/57.3)</f>
        <v>0.42248427129750027</v>
      </c>
      <c r="Y62">
        <f t="shared" si="11"/>
        <v>0.53501303604607642</v>
      </c>
    </row>
    <row r="63" spans="11:25" x14ac:dyDescent="0.3">
      <c r="L63">
        <v>120</v>
      </c>
      <c r="M63">
        <v>1.1000000000000001</v>
      </c>
      <c r="N63">
        <v>7.2</v>
      </c>
      <c r="O63">
        <v>5</v>
      </c>
      <c r="P63">
        <v>11.4</v>
      </c>
      <c r="Q63">
        <v>0.57546860024441193</v>
      </c>
      <c r="R63">
        <f t="shared" ref="R63:R75" si="14">W63</f>
        <v>4.0987343104909577E-2</v>
      </c>
      <c r="S63">
        <f t="shared" si="7"/>
        <v>0.39024390243902446</v>
      </c>
      <c r="T63">
        <f t="shared" si="8"/>
        <v>0.15277777777777779</v>
      </c>
      <c r="U63">
        <f t="shared" si="9"/>
        <v>0.67813239901061639</v>
      </c>
      <c r="V63">
        <f t="shared" si="10"/>
        <v>0.57546860024441193</v>
      </c>
      <c r="W63">
        <f t="shared" si="12"/>
        <v>4.0987343104909577E-2</v>
      </c>
      <c r="X63">
        <f t="shared" si="13"/>
        <v>0.49986639690474249</v>
      </c>
      <c r="Y63">
        <f t="shared" si="11"/>
        <v>0.6229768119215493</v>
      </c>
    </row>
    <row r="64" spans="11:25" x14ac:dyDescent="0.3">
      <c r="L64">
        <v>125</v>
      </c>
      <c r="M64">
        <v>1.4</v>
      </c>
      <c r="N64">
        <v>7.2</v>
      </c>
      <c r="O64">
        <v>4.8</v>
      </c>
      <c r="P64">
        <v>12.4</v>
      </c>
      <c r="Q64">
        <v>0.59844374893127661</v>
      </c>
      <c r="R64">
        <f t="shared" si="14"/>
        <v>3.4217688860820432E-2</v>
      </c>
      <c r="S64">
        <f t="shared" si="7"/>
        <v>0.44186046511627913</v>
      </c>
      <c r="T64">
        <f t="shared" si="8"/>
        <v>0.19444444444444442</v>
      </c>
      <c r="U64">
        <f t="shared" si="9"/>
        <v>0.73834920308779262</v>
      </c>
      <c r="V64">
        <f t="shared" si="10"/>
        <v>0.59844374893127661</v>
      </c>
      <c r="W64">
        <f t="shared" si="12"/>
        <v>3.4217688860820432E-2</v>
      </c>
      <c r="X64">
        <f t="shared" si="13"/>
        <v>0.57344479744428478</v>
      </c>
      <c r="Y64">
        <f t="shared" si="11"/>
        <v>0.64784869003320911</v>
      </c>
    </row>
    <row r="65" spans="12:25" x14ac:dyDescent="0.3">
      <c r="L65">
        <v>130</v>
      </c>
      <c r="M65">
        <v>1.3</v>
      </c>
      <c r="N65">
        <v>7.2</v>
      </c>
      <c r="O65">
        <v>4.4000000000000004</v>
      </c>
      <c r="P65">
        <v>12.8</v>
      </c>
      <c r="Q65">
        <v>0.6784250023675551</v>
      </c>
      <c r="R65">
        <f t="shared" si="14"/>
        <v>3.8973875380736815E-2</v>
      </c>
      <c r="S65">
        <f t="shared" si="7"/>
        <v>0.48837209302325574</v>
      </c>
      <c r="T65">
        <f t="shared" si="8"/>
        <v>0.18055555555555555</v>
      </c>
      <c r="U65">
        <f t="shared" si="9"/>
        <v>0.71986157838956966</v>
      </c>
      <c r="V65">
        <f t="shared" si="10"/>
        <v>0.6784250023675551</v>
      </c>
      <c r="W65">
        <f t="shared" si="12"/>
        <v>3.8973875380736815E-2</v>
      </c>
      <c r="X65">
        <f t="shared" si="13"/>
        <v>0.64265957929593864</v>
      </c>
      <c r="Y65">
        <f t="shared" si="11"/>
        <v>0.73443285163309491</v>
      </c>
    </row>
    <row r="66" spans="12:25" x14ac:dyDescent="0.3">
      <c r="L66">
        <v>135</v>
      </c>
      <c r="M66">
        <v>1.7</v>
      </c>
      <c r="N66">
        <v>7.2</v>
      </c>
      <c r="O66">
        <v>4</v>
      </c>
      <c r="P66">
        <v>13.5</v>
      </c>
      <c r="Q66">
        <v>0.69048597018091062</v>
      </c>
      <c r="R66">
        <f t="shared" si="14"/>
        <v>3.1673642964506761E-2</v>
      </c>
      <c r="S66">
        <f t="shared" si="7"/>
        <v>0.54285714285714282</v>
      </c>
      <c r="T66">
        <f t="shared" si="8"/>
        <v>0.2361111111111111</v>
      </c>
      <c r="U66">
        <f t="shared" si="9"/>
        <v>0.78619576110273703</v>
      </c>
      <c r="V66">
        <f t="shared" si="10"/>
        <v>0.69048597018091062</v>
      </c>
      <c r="W66">
        <f t="shared" si="12"/>
        <v>3.1673642964506761E-2</v>
      </c>
      <c r="X66">
        <f t="shared" si="13"/>
        <v>0.70698405372364437</v>
      </c>
      <c r="Y66">
        <f t="shared" si="11"/>
        <v>0.74748952105669408</v>
      </c>
    </row>
    <row r="67" spans="12:25" x14ac:dyDescent="0.3">
      <c r="L67">
        <v>140</v>
      </c>
      <c r="M67">
        <v>1.8</v>
      </c>
      <c r="N67">
        <v>7.4</v>
      </c>
      <c r="O67">
        <v>3.8</v>
      </c>
      <c r="P67">
        <v>14.2</v>
      </c>
      <c r="Q67">
        <v>0.7282266252489159</v>
      </c>
      <c r="R67">
        <f t="shared" si="14"/>
        <v>3.0996941283228656E-2</v>
      </c>
      <c r="S67">
        <f t="shared" si="7"/>
        <v>0.57777777777777772</v>
      </c>
      <c r="T67">
        <f t="shared" si="8"/>
        <v>0.24324324324324323</v>
      </c>
      <c r="U67">
        <f t="shared" si="9"/>
        <v>0.79340380829976787</v>
      </c>
      <c r="V67">
        <f t="shared" si="10"/>
        <v>0.7282266252489159</v>
      </c>
      <c r="W67">
        <f t="shared" si="12"/>
        <v>3.0996941283228656E-2</v>
      </c>
      <c r="X67">
        <f t="shared" si="13"/>
        <v>0.76592874470468397</v>
      </c>
      <c r="Y67">
        <f t="shared" si="11"/>
        <v>0.78834588222759205</v>
      </c>
    </row>
    <row r="68" spans="12:25" x14ac:dyDescent="0.3">
      <c r="L68">
        <v>145</v>
      </c>
      <c r="M68">
        <v>1.4</v>
      </c>
      <c r="N68">
        <v>7.3</v>
      </c>
      <c r="O68">
        <v>3.8</v>
      </c>
      <c r="P68">
        <v>13.8</v>
      </c>
      <c r="Q68">
        <v>0.7731275354661552</v>
      </c>
      <c r="R68">
        <f t="shared" si="14"/>
        <v>3.9509079717061656E-2</v>
      </c>
      <c r="S68">
        <f t="shared" si="7"/>
        <v>0.56818181818181812</v>
      </c>
      <c r="T68">
        <f t="shared" si="8"/>
        <v>0.19178082191780821</v>
      </c>
      <c r="U68">
        <f t="shared" si="9"/>
        <v>0.73491344198371411</v>
      </c>
      <c r="V68">
        <f t="shared" si="10"/>
        <v>0.7731275354661552</v>
      </c>
      <c r="W68">
        <f t="shared" si="12"/>
        <v>3.9509079717061656E-2</v>
      </c>
      <c r="X68">
        <f t="shared" si="13"/>
        <v>0.81904511358936882</v>
      </c>
      <c r="Y68">
        <f t="shared" si="11"/>
        <v>0.83695361840577998</v>
      </c>
    </row>
    <row r="69" spans="12:25" x14ac:dyDescent="0.3">
      <c r="L69">
        <v>150</v>
      </c>
      <c r="M69">
        <v>2</v>
      </c>
      <c r="N69">
        <v>7.5</v>
      </c>
      <c r="O69">
        <v>3.2</v>
      </c>
      <c r="P69">
        <v>15.8</v>
      </c>
      <c r="Q69">
        <v>0.81332650270355766</v>
      </c>
      <c r="R69">
        <f t="shared" si="14"/>
        <v>3.005865408139869E-2</v>
      </c>
      <c r="S69">
        <f t="shared" si="7"/>
        <v>0.66315789473684217</v>
      </c>
      <c r="T69">
        <f t="shared" si="8"/>
        <v>0.26666666666666666</v>
      </c>
      <c r="U69">
        <f t="shared" si="9"/>
        <v>0.81536491499103514</v>
      </c>
      <c r="V69">
        <f t="shared" si="10"/>
        <v>0.81332650270355766</v>
      </c>
      <c r="W69">
        <f t="shared" si="12"/>
        <v>3.005865408139869E-2</v>
      </c>
      <c r="X69">
        <f t="shared" si="13"/>
        <v>0.86592897224846477</v>
      </c>
      <c r="Y69">
        <f t="shared" si="11"/>
        <v>0.88047123942186944</v>
      </c>
    </row>
    <row r="70" spans="12:25" x14ac:dyDescent="0.3">
      <c r="L70">
        <v>155</v>
      </c>
      <c r="M70">
        <v>2.2000000000000002</v>
      </c>
      <c r="N70">
        <v>7.8</v>
      </c>
      <c r="O70">
        <v>2.8</v>
      </c>
      <c r="P70">
        <v>17</v>
      </c>
      <c r="Q70">
        <v>0.86563441971095945</v>
      </c>
      <c r="R70">
        <f t="shared" si="14"/>
        <v>2.8636217669298324E-2</v>
      </c>
      <c r="S70">
        <f t="shared" si="7"/>
        <v>0.71717171717171713</v>
      </c>
      <c r="T70">
        <f t="shared" si="8"/>
        <v>0.2820512820512821</v>
      </c>
      <c r="U70">
        <f t="shared" si="9"/>
        <v>0.82849260708831918</v>
      </c>
      <c r="V70">
        <f t="shared" si="10"/>
        <v>0.86563441971095945</v>
      </c>
      <c r="W70">
        <f t="shared" si="12"/>
        <v>2.8636217669298324E-2</v>
      </c>
      <c r="X70">
        <f t="shared" si="13"/>
        <v>0.90622355873606708</v>
      </c>
      <c r="Y70">
        <f t="shared" si="11"/>
        <v>0.93709747300209956</v>
      </c>
    </row>
    <row r="71" spans="12:25" x14ac:dyDescent="0.3">
      <c r="L71">
        <v>160</v>
      </c>
      <c r="M71">
        <v>2.6</v>
      </c>
      <c r="N71">
        <v>7.6</v>
      </c>
      <c r="O71">
        <v>2.5</v>
      </c>
      <c r="P71">
        <v>17.8</v>
      </c>
      <c r="Q71">
        <v>0.86471322044473109</v>
      </c>
      <c r="R71">
        <f t="shared" si="14"/>
        <v>2.5074939937331515E-2</v>
      </c>
      <c r="S71">
        <f t="shared" si="7"/>
        <v>0.75369458128078815</v>
      </c>
      <c r="T71">
        <f t="shared" si="8"/>
        <v>0.34210526315789475</v>
      </c>
      <c r="U71">
        <f t="shared" si="9"/>
        <v>0.87161218709383803</v>
      </c>
      <c r="V71">
        <f t="shared" si="10"/>
        <v>0.86471322044473109</v>
      </c>
      <c r="W71">
        <f t="shared" si="12"/>
        <v>2.5074939937331515E-2</v>
      </c>
      <c r="X71">
        <f t="shared" si="13"/>
        <v>0.93962225206371874</v>
      </c>
      <c r="Y71">
        <f t="shared" si="11"/>
        <v>0.93610022348791988</v>
      </c>
    </row>
    <row r="72" spans="12:25" x14ac:dyDescent="0.3">
      <c r="L72">
        <v>165</v>
      </c>
      <c r="M72">
        <v>2.6</v>
      </c>
      <c r="N72">
        <v>7.3</v>
      </c>
      <c r="O72">
        <v>2</v>
      </c>
      <c r="P72">
        <v>18.5</v>
      </c>
      <c r="Q72">
        <v>0.91450730313754325</v>
      </c>
      <c r="R72">
        <f t="shared" si="14"/>
        <v>2.5992444371205702E-2</v>
      </c>
      <c r="S72">
        <f t="shared" si="7"/>
        <v>0.80487804878048785</v>
      </c>
      <c r="T72">
        <f t="shared" si="8"/>
        <v>0.35616438356164387</v>
      </c>
      <c r="U72">
        <f t="shared" si="9"/>
        <v>0.88012205700169566</v>
      </c>
      <c r="V72">
        <f t="shared" si="10"/>
        <v>0.91450730313754325</v>
      </c>
      <c r="W72">
        <f t="shared" si="12"/>
        <v>2.5992444371205702E-2</v>
      </c>
      <c r="X72">
        <f t="shared" si="13"/>
        <v>0.96587090542774279</v>
      </c>
      <c r="Y72">
        <f t="shared" si="11"/>
        <v>0.99000509140834347</v>
      </c>
    </row>
    <row r="73" spans="12:25" x14ac:dyDescent="0.3">
      <c r="L73">
        <v>170</v>
      </c>
      <c r="M73">
        <v>2.2999999999999998</v>
      </c>
      <c r="N73">
        <v>7.2</v>
      </c>
      <c r="O73">
        <v>2</v>
      </c>
      <c r="P73">
        <v>17.8</v>
      </c>
      <c r="Q73">
        <v>0.93144097722432917</v>
      </c>
      <c r="R73">
        <f t="shared" si="14"/>
        <v>2.9075135439147217E-2</v>
      </c>
      <c r="S73">
        <f t="shared" si="7"/>
        <v>0.79797979797979801</v>
      </c>
      <c r="T73">
        <f t="shared" si="8"/>
        <v>0.31944444444444442</v>
      </c>
      <c r="U73">
        <f t="shared" si="9"/>
        <v>0.85671536628950751</v>
      </c>
      <c r="V73">
        <f t="shared" si="10"/>
        <v>0.93144097722432917</v>
      </c>
      <c r="W73">
        <f t="shared" si="12"/>
        <v>2.9075135439147217E-2</v>
      </c>
      <c r="X73">
        <f t="shared" si="13"/>
        <v>0.98476978013513572</v>
      </c>
      <c r="Y73">
        <f t="shared" si="11"/>
        <v>1.0083367367704432</v>
      </c>
    </row>
    <row r="74" spans="12:25" x14ac:dyDescent="0.3">
      <c r="L74">
        <v>175</v>
      </c>
      <c r="M74">
        <v>3</v>
      </c>
      <c r="N74">
        <v>7.1</v>
      </c>
      <c r="O74">
        <v>1.6</v>
      </c>
      <c r="P74">
        <v>18.5</v>
      </c>
      <c r="Q74">
        <v>0.9200093129611534</v>
      </c>
      <c r="R74">
        <f t="shared" si="14"/>
        <v>2.3528712563494411E-2</v>
      </c>
      <c r="S74">
        <f t="shared" si="7"/>
        <v>0.84079601990049735</v>
      </c>
      <c r="T74">
        <f t="shared" si="8"/>
        <v>0.42253521126760568</v>
      </c>
      <c r="U74">
        <f t="shared" si="9"/>
        <v>0.91389946607638228</v>
      </c>
      <c r="V74">
        <f t="shared" si="10"/>
        <v>0.9200093129611534</v>
      </c>
      <c r="W74">
        <f t="shared" si="12"/>
        <v>2.3528712563494411E-2</v>
      </c>
      <c r="X74">
        <f t="shared" si="13"/>
        <v>0.99617506551184354</v>
      </c>
      <c r="Y74">
        <f t="shared" si="11"/>
        <v>0.99596132349054212</v>
      </c>
    </row>
    <row r="75" spans="12:25" x14ac:dyDescent="0.3">
      <c r="L75">
        <v>180</v>
      </c>
      <c r="M75">
        <v>2.9</v>
      </c>
      <c r="N75">
        <v>7</v>
      </c>
      <c r="O75">
        <v>1.6</v>
      </c>
      <c r="P75">
        <v>18.5</v>
      </c>
      <c r="Q75">
        <v>0.92373591027844615</v>
      </c>
      <c r="R75">
        <f t="shared" si="14"/>
        <v>2.4247832045974742E-2</v>
      </c>
      <c r="S75">
        <f t="shared" ref="S75" si="15">(P75-O75)/(P75+O75)</f>
        <v>0.84079601990049735</v>
      </c>
      <c r="T75">
        <f t="shared" si="8"/>
        <v>0.41428571428571426</v>
      </c>
      <c r="U75">
        <f t="shared" si="9"/>
        <v>0.91021255160152015</v>
      </c>
      <c r="V75">
        <f t="shared" si="10"/>
        <v>0.92373591027844615</v>
      </c>
      <c r="W75">
        <f t="shared" si="12"/>
        <v>2.4247832045974742E-2</v>
      </c>
      <c r="X75">
        <f t="shared" si="13"/>
        <v>0.99999997322770384</v>
      </c>
      <c r="Y75">
        <f>V75/0.92374</f>
        <v>0.9999955726486307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vavan</dc:creator>
  <cp:lastModifiedBy>User12345</cp:lastModifiedBy>
  <dcterms:created xsi:type="dcterms:W3CDTF">2015-06-05T18:19:34Z</dcterms:created>
  <dcterms:modified xsi:type="dcterms:W3CDTF">2024-02-20T23:03:41Z</dcterms:modified>
</cp:coreProperties>
</file>