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4\lab 4.3.1\"/>
    </mc:Choice>
  </mc:AlternateContent>
  <bookViews>
    <workbookView xWindow="0" yWindow="0" windowWidth="23016" windowHeight="93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9" i="1"/>
  <c r="M10" i="1"/>
  <c r="M11" i="1"/>
  <c r="M12" i="1"/>
  <c r="M13" i="1"/>
  <c r="M14" i="1"/>
  <c r="M15" i="1"/>
  <c r="M9" i="1"/>
  <c r="L9" i="1"/>
  <c r="L11" i="1"/>
  <c r="L12" i="1"/>
  <c r="L13" i="1"/>
  <c r="L14" i="1"/>
  <c r="L15" i="1"/>
  <c r="L10" i="1"/>
  <c r="J10" i="1"/>
  <c r="J11" i="1"/>
  <c r="J12" i="1"/>
  <c r="J13" i="1"/>
  <c r="J14" i="1"/>
  <c r="J15" i="1"/>
  <c r="J9" i="1"/>
  <c r="I10" i="1"/>
  <c r="I11" i="1"/>
  <c r="I12" i="1"/>
  <c r="I13" i="1"/>
  <c r="I14" i="1"/>
  <c r="I15" i="1"/>
  <c r="I9" i="1"/>
  <c r="H13" i="1"/>
  <c r="H14" i="1"/>
  <c r="H15" i="1"/>
  <c r="H10" i="1"/>
  <c r="H11" i="1"/>
  <c r="H12" i="1"/>
  <c r="H9" i="1"/>
</calcChain>
</file>

<file path=xl/sharedStrings.xml><?xml version="1.0" encoding="utf-8"?>
<sst xmlns="http://schemas.openxmlformats.org/spreadsheetml/2006/main" count="2" uniqueCount="2">
  <si>
    <t>Щель в фокусе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</si>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</sst>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z_n(1/n)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Лист1!$L$9:$L$15</c:f>
              <c:numCache>
                <c:formatCode>General</c:formatCode>
                <c:ptCount val="7"/>
                <c:pt idx="0">
                  <c:v>2.950000000000003E-2</c:v>
                </c:pt>
                <c:pt idx="1">
                  <c:v>1.8500000000000013E-2</c:v>
                </c:pt>
                <c:pt idx="2">
                  <c:v>1.3500000000000014E-2</c:v>
                </c:pt>
                <c:pt idx="3">
                  <c:v>1.0499999999999971E-2</c:v>
                </c:pt>
                <c:pt idx="4">
                  <c:v>8.9999999999999854E-3</c:v>
                </c:pt>
                <c:pt idx="5">
                  <c:v>7.0000000000000288E-3</c:v>
                </c:pt>
                <c:pt idx="6">
                  <c:v>6.1999999999999746E-3</c:v>
                </c:pt>
              </c:numCache>
            </c:numRef>
          </c:xVal>
          <c:yVal>
            <c:numRef>
              <c:f>Лист1!$M$9:$M$15</c:f>
              <c:numCache>
                <c:formatCode>General</c:formatCode>
                <c:ptCount val="7"/>
                <c:pt idx="0">
                  <c:v>1831166.4530305804</c:v>
                </c:pt>
                <c:pt idx="1">
                  <c:v>915583.22651529021</c:v>
                </c:pt>
                <c:pt idx="2">
                  <c:v>610388.81767686014</c:v>
                </c:pt>
                <c:pt idx="3">
                  <c:v>457791.61325764511</c:v>
                </c:pt>
                <c:pt idx="4">
                  <c:v>366233.29060611612</c:v>
                </c:pt>
                <c:pt idx="5">
                  <c:v>305194.40883843007</c:v>
                </c:pt>
                <c:pt idx="6">
                  <c:v>261595.20757579719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44096"/>
        <c:axId val="430743704"/>
      </c:scatterChart>
      <c:valAx>
        <c:axId val="430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1/n</a:t>
                </a:r>
                <a:r>
                  <a:rPr lang="ru-RU"/>
                  <a:t>Л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мкм-1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43704"/>
        <c:crosses val="autoZero"/>
        <c:crossBetween val="midCat"/>
      </c:valAx>
      <c:valAx>
        <c:axId val="4307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z_n,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Лист1!$AA$8:$AA$14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Лист1!$AB$8:$AB$14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1.5</c:v>
                </c:pt>
                <c:pt idx="4">
                  <c:v>2.1</c:v>
                </c:pt>
                <c:pt idx="5">
                  <c:v>2.4</c:v>
                </c:pt>
                <c:pt idx="6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05840"/>
        <c:axId val="358302704"/>
      </c:scatterChart>
      <c:valAx>
        <c:axId val="3583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302704"/>
        <c:crosses val="autoZero"/>
        <c:crossBetween val="midCat"/>
      </c:valAx>
      <c:valAx>
        <c:axId val="3583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3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204894</xdr:colOff>
      <xdr:row>21</xdr:row>
      <xdr:rowOff>123028</xdr:rowOff>
    </xdr:from>
    <xdr:to>
      <xdr:col>18</xdr:col>
      <xdr:colOff>502074</xdr:colOff>
      <xdr:row>45</xdr:row>
      <xdr:rowOff>107787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12031</xdr:colOff>
      <xdr:row>17</xdr:row>
      <xdr:rowOff>16042</xdr:rowOff>
    </xdr:from>
    <xdr:to>
      <xdr:col>33</xdr:col>
      <xdr:colOff>232610</xdr:colOff>
      <xdr:row>39</xdr:row>
      <xdr:rowOff>56148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B30"/>
  <sheetViews>
    <sheetView tabSelected="1" topLeftCell="W18" zoomScale="130" zoomScaleNormal="130" workbookViewId="0">
      <selection activeCell="AI28" sqref="AI28"/>
    </sheetView>
  </sheetViews>
  <sheetFormatPr defaultRowHeight="14.4" x14ac:dyDescent="0.3"/>
  <sheetData>
    <row r="7" spans="6:28" x14ac:dyDescent="0.3">
      <c r="F7" t="s">
        <v>1</v>
      </c>
    </row>
    <row r="8" spans="6:28" x14ac:dyDescent="0.3">
      <c r="F8">
        <v>0</v>
      </c>
      <c r="G8">
        <v>41.25</v>
      </c>
      <c r="H8" t="s">
        <v>0</v>
      </c>
      <c r="AA8">
        <v>-3</v>
      </c>
      <c r="AB8">
        <v>0.1</v>
      </c>
    </row>
    <row r="9" spans="6:28" x14ac:dyDescent="0.3">
      <c r="F9">
        <v>1</v>
      </c>
      <c r="G9">
        <v>44.2</v>
      </c>
      <c r="H9">
        <f>G9-41.25</f>
        <v>2.9500000000000028</v>
      </c>
      <c r="I9">
        <f>2*SQRT(5461*10^(-10)*H9/100*F9)*1000</f>
        <v>0.25384995568248597</v>
      </c>
      <c r="J9">
        <f>I9*0.5*0.2/H9</f>
        <v>8.6050832434740928E-3</v>
      </c>
      <c r="L9">
        <f>H9/100</f>
        <v>2.950000000000003E-2</v>
      </c>
      <c r="M9">
        <f>1/F9*1/5461*10^(10)</f>
        <v>1831166.4530305804</v>
      </c>
      <c r="N9">
        <f>L9</f>
        <v>2.950000000000003E-2</v>
      </c>
      <c r="AA9">
        <v>-2</v>
      </c>
      <c r="AB9">
        <v>0.5</v>
      </c>
    </row>
    <row r="10" spans="6:28" x14ac:dyDescent="0.3">
      <c r="F10">
        <v>2</v>
      </c>
      <c r="G10">
        <v>43.1</v>
      </c>
      <c r="H10">
        <f t="shared" ref="H10:H15" si="0">G10-41.25</f>
        <v>1.8500000000000014</v>
      </c>
      <c r="I10">
        <f t="shared" ref="I10:I15" si="1">2*SQRT(5461*10^(-10)*H10/100*F10)*1000</f>
        <v>0.28429351030229316</v>
      </c>
      <c r="J10">
        <f t="shared" ref="J10:J17" si="2">I10*0.5*0.2/H10</f>
        <v>1.5367216773096916E-2</v>
      </c>
      <c r="L10">
        <f>H10/100</f>
        <v>1.8500000000000013E-2</v>
      </c>
      <c r="M10">
        <f t="shared" ref="M10:M15" si="3">1/F10*1/5461*10^(10)</f>
        <v>915583.22651529021</v>
      </c>
      <c r="N10">
        <f t="shared" ref="N10:N15" si="4">L10</f>
        <v>1.8500000000000013E-2</v>
      </c>
      <c r="AA10">
        <v>-1</v>
      </c>
      <c r="AB10">
        <v>0.9</v>
      </c>
    </row>
    <row r="11" spans="6:28" x14ac:dyDescent="0.3">
      <c r="F11">
        <v>3</v>
      </c>
      <c r="G11">
        <v>42.6</v>
      </c>
      <c r="H11">
        <f t="shared" si="0"/>
        <v>1.3500000000000014</v>
      </c>
      <c r="I11">
        <f t="shared" si="1"/>
        <v>0.29743604354549924</v>
      </c>
      <c r="J11">
        <f t="shared" si="2"/>
        <v>2.2032299521888808E-2</v>
      </c>
      <c r="L11">
        <f t="shared" ref="L11:L15" si="5">H11/100</f>
        <v>1.3500000000000014E-2</v>
      </c>
      <c r="M11">
        <f t="shared" si="3"/>
        <v>610388.81767686014</v>
      </c>
      <c r="N11">
        <f t="shared" si="4"/>
        <v>1.3500000000000014E-2</v>
      </c>
      <c r="AA11">
        <v>0</v>
      </c>
      <c r="AB11">
        <v>1.5</v>
      </c>
    </row>
    <row r="12" spans="6:28" x14ac:dyDescent="0.3">
      <c r="F12">
        <v>4</v>
      </c>
      <c r="G12">
        <v>42.3</v>
      </c>
      <c r="H12">
        <f t="shared" si="0"/>
        <v>1.0499999999999972</v>
      </c>
      <c r="I12">
        <f t="shared" si="1"/>
        <v>0.30289404087898425</v>
      </c>
      <c r="J12">
        <f t="shared" si="2"/>
        <v>2.8847051512284293E-2</v>
      </c>
      <c r="L12">
        <f t="shared" si="5"/>
        <v>1.0499999999999971E-2</v>
      </c>
      <c r="M12">
        <f t="shared" si="3"/>
        <v>457791.61325764511</v>
      </c>
      <c r="N12">
        <f t="shared" si="4"/>
        <v>1.0499999999999971E-2</v>
      </c>
      <c r="AA12">
        <v>1</v>
      </c>
      <c r="AB12">
        <v>2.1</v>
      </c>
    </row>
    <row r="13" spans="6:28" x14ac:dyDescent="0.3">
      <c r="F13">
        <v>5</v>
      </c>
      <c r="G13">
        <v>42.15</v>
      </c>
      <c r="H13">
        <f>G13-41.25</f>
        <v>0.89999999999999858</v>
      </c>
      <c r="I13">
        <f t="shared" si="1"/>
        <v>0.31352511861093341</v>
      </c>
      <c r="J13">
        <f t="shared" si="2"/>
        <v>3.483612429010377E-2</v>
      </c>
      <c r="L13">
        <f t="shared" si="5"/>
        <v>8.9999999999999854E-3</v>
      </c>
      <c r="M13">
        <f t="shared" si="3"/>
        <v>366233.29060611612</v>
      </c>
      <c r="N13">
        <f t="shared" si="4"/>
        <v>8.9999999999999854E-3</v>
      </c>
      <c r="AA13">
        <v>2</v>
      </c>
      <c r="AB13">
        <v>2.4</v>
      </c>
    </row>
    <row r="14" spans="6:28" x14ac:dyDescent="0.3">
      <c r="F14">
        <v>6</v>
      </c>
      <c r="G14">
        <v>41.95</v>
      </c>
      <c r="H14">
        <f t="shared" si="0"/>
        <v>0.70000000000000284</v>
      </c>
      <c r="I14">
        <f t="shared" si="1"/>
        <v>0.30289404087898525</v>
      </c>
      <c r="J14">
        <f t="shared" si="2"/>
        <v>4.3270577268426293E-2</v>
      </c>
      <c r="L14">
        <f t="shared" si="5"/>
        <v>7.0000000000000288E-3</v>
      </c>
      <c r="M14">
        <f t="shared" si="3"/>
        <v>305194.40883843007</v>
      </c>
      <c r="N14">
        <f t="shared" si="4"/>
        <v>7.0000000000000288E-3</v>
      </c>
      <c r="AA14">
        <v>3</v>
      </c>
      <c r="AB14">
        <v>2.9</v>
      </c>
    </row>
    <row r="15" spans="6:28" x14ac:dyDescent="0.3">
      <c r="F15">
        <v>7</v>
      </c>
      <c r="G15">
        <v>41.87</v>
      </c>
      <c r="H15">
        <f t="shared" si="0"/>
        <v>0.61999999999999744</v>
      </c>
      <c r="I15">
        <f t="shared" si="1"/>
        <v>0.30790089314582963</v>
      </c>
      <c r="J15">
        <f t="shared" si="2"/>
        <v>4.966143437835982E-2</v>
      </c>
      <c r="L15">
        <f t="shared" si="5"/>
        <v>6.1999999999999746E-3</v>
      </c>
      <c r="M15">
        <f t="shared" si="3"/>
        <v>261595.20757579719</v>
      </c>
      <c r="N15">
        <f t="shared" si="4"/>
        <v>6.1999999999999746E-3</v>
      </c>
    </row>
    <row r="24" spans="5:8" x14ac:dyDescent="0.3">
      <c r="E24">
        <v>1</v>
      </c>
      <c r="F24">
        <v>2.9500000000000028</v>
      </c>
      <c r="G24" s="1">
        <v>0.25384995568248597</v>
      </c>
      <c r="H24" s="1">
        <v>8.6050832434740928E-3</v>
      </c>
    </row>
    <row r="25" spans="5:8" x14ac:dyDescent="0.3">
      <c r="E25">
        <v>2</v>
      </c>
      <c r="F25">
        <v>1.8500000000000014</v>
      </c>
      <c r="G25" s="1">
        <v>0.28429351030229316</v>
      </c>
      <c r="H25" s="1">
        <v>1.5367216773096916E-2</v>
      </c>
    </row>
    <row r="26" spans="5:8" x14ac:dyDescent="0.3">
      <c r="E26">
        <v>3</v>
      </c>
      <c r="F26">
        <v>1.3500000000000014</v>
      </c>
      <c r="G26" s="1">
        <v>0.29743604354549924</v>
      </c>
      <c r="H26" s="1">
        <v>2.2032299521888808E-2</v>
      </c>
    </row>
    <row r="27" spans="5:8" x14ac:dyDescent="0.3">
      <c r="E27">
        <v>4</v>
      </c>
      <c r="F27">
        <v>1.0499999999999972</v>
      </c>
      <c r="G27" s="1">
        <v>0.30289404087898425</v>
      </c>
      <c r="H27" s="1">
        <v>2.8847051512284293E-2</v>
      </c>
    </row>
    <row r="28" spans="5:8" x14ac:dyDescent="0.3">
      <c r="E28">
        <v>5</v>
      </c>
      <c r="F28">
        <v>0.89999999999999858</v>
      </c>
      <c r="G28" s="1">
        <v>0.31352511861093341</v>
      </c>
      <c r="H28" s="1">
        <v>3.483612429010377E-2</v>
      </c>
    </row>
    <row r="29" spans="5:8" x14ac:dyDescent="0.3">
      <c r="E29">
        <v>6</v>
      </c>
      <c r="F29">
        <v>0.70000000000000284</v>
      </c>
      <c r="G29" s="1">
        <v>0.30289404087898525</v>
      </c>
      <c r="H29" s="1">
        <v>4.3270577268426293E-2</v>
      </c>
    </row>
    <row r="30" spans="5:8" x14ac:dyDescent="0.3">
      <c r="E30">
        <v>7</v>
      </c>
      <c r="F30">
        <v>0.61999999999999744</v>
      </c>
      <c r="G30" s="1">
        <v>0.30790089314582963</v>
      </c>
      <c r="H30" s="1">
        <v>4.966143437835982E-2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2024-05-07T15:09:15Z</dcterms:created>
  <dcterms:modified xsi:type="dcterms:W3CDTF">2024-05-07T16:46:11Z</dcterms:modified>
</cp:coreProperties>
</file>