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12345\Desktop\Phystech\LABS\3\lab 3.6.1\"/>
    </mc:Choice>
  </mc:AlternateContent>
  <bookViews>
    <workbookView xWindow="0" yWindow="0" windowWidth="23016" windowHeight="9312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18" i="1" l="1"/>
  <c r="Y19" i="1"/>
  <c r="Y20" i="1"/>
  <c r="Y21" i="1"/>
  <c r="Y22" i="1"/>
  <c r="Y23" i="1"/>
  <c r="Y24" i="1"/>
  <c r="Y25" i="1"/>
  <c r="Y17" i="1"/>
  <c r="Z18" i="1"/>
  <c r="Z19" i="1" s="1"/>
  <c r="Z20" i="1" s="1"/>
  <c r="Z21" i="1" s="1"/>
  <c r="Z22" i="1" s="1"/>
  <c r="Z23" i="1" s="1"/>
  <c r="Z24" i="1" s="1"/>
  <c r="Z25" i="1" s="1"/>
  <c r="G40" i="1"/>
  <c r="G41" i="1"/>
  <c r="G42" i="1"/>
  <c r="G43" i="1"/>
  <c r="G44" i="1"/>
  <c r="G39" i="1"/>
  <c r="I6" i="1"/>
  <c r="I7" i="1"/>
  <c r="I8" i="1"/>
  <c r="I9" i="1"/>
  <c r="I5" i="1"/>
  <c r="J6" i="1"/>
  <c r="J7" i="1"/>
  <c r="J8" i="1"/>
  <c r="J9" i="1"/>
  <c r="J5" i="1"/>
  <c r="I19" i="1"/>
  <c r="I20" i="1"/>
  <c r="I21" i="1"/>
  <c r="I22" i="1"/>
  <c r="I23" i="1"/>
  <c r="I24" i="1"/>
  <c r="I25" i="1"/>
  <c r="I26" i="1"/>
  <c r="I27" i="1"/>
  <c r="I18" i="1"/>
  <c r="H19" i="1"/>
  <c r="H20" i="1"/>
  <c r="H21" i="1"/>
  <c r="H22" i="1"/>
  <c r="H23" i="1"/>
  <c r="H24" i="1"/>
  <c r="H25" i="1"/>
  <c r="H26" i="1"/>
  <c r="H27" i="1"/>
  <c r="H18" i="1"/>
  <c r="G9" i="1"/>
</calcChain>
</file>

<file path=xl/sharedStrings.xml><?xml version="1.0" encoding="utf-8"?>
<sst xmlns="http://schemas.openxmlformats.org/spreadsheetml/2006/main" count="9" uniqueCount="8">
  <si>
    <t>тау</t>
  </si>
  <si>
    <t>отношение</t>
  </si>
  <si>
    <t>кГц</t>
  </si>
  <si>
    <t>модуляция</t>
  </si>
  <si>
    <t>несущая</t>
  </si>
  <si>
    <t>гармоники фильтр, мВ</t>
  </si>
  <si>
    <t>гармоники исх, мВ</t>
  </si>
  <si>
    <t>частота, кГц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</si>
</sst>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8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Лист1!$H$18:$H$27</c:f>
              <c:numCache>
                <c:formatCode>General</c:formatCode>
                <c:ptCount val="10"/>
                <c:pt idx="0">
                  <c:v>99999.999999999985</c:v>
                </c:pt>
                <c:pt idx="1">
                  <c:v>49999.999999999993</c:v>
                </c:pt>
                <c:pt idx="2">
                  <c:v>33333.333333333336</c:v>
                </c:pt>
                <c:pt idx="3">
                  <c:v>24999.999999999996</c:v>
                </c:pt>
                <c:pt idx="4">
                  <c:v>20000</c:v>
                </c:pt>
                <c:pt idx="5">
                  <c:v>16666.666666666668</c:v>
                </c:pt>
                <c:pt idx="6">
                  <c:v>14285.714285714286</c:v>
                </c:pt>
                <c:pt idx="7">
                  <c:v>12499.999999999998</c:v>
                </c:pt>
                <c:pt idx="8">
                  <c:v>11111.111111111111</c:v>
                </c:pt>
                <c:pt idx="9">
                  <c:v>10000</c:v>
                </c:pt>
              </c:numCache>
            </c:numRef>
          </c:xVal>
          <c:yVal>
            <c:numRef>
              <c:f>Лист1!$I$18:$I$27</c:f>
              <c:numCache>
                <c:formatCode>General</c:formatCode>
                <c:ptCount val="10"/>
                <c:pt idx="0">
                  <c:v>99</c:v>
                </c:pt>
                <c:pt idx="1">
                  <c:v>50.18</c:v>
                </c:pt>
                <c:pt idx="2">
                  <c:v>33.229999999999997</c:v>
                </c:pt>
                <c:pt idx="3">
                  <c:v>24.92</c:v>
                </c:pt>
                <c:pt idx="4">
                  <c:v>20.13</c:v>
                </c:pt>
                <c:pt idx="5">
                  <c:v>17.09</c:v>
                </c:pt>
                <c:pt idx="6">
                  <c:v>13.74</c:v>
                </c:pt>
                <c:pt idx="7">
                  <c:v>12.77</c:v>
                </c:pt>
                <c:pt idx="8">
                  <c:v>11.02</c:v>
                </c:pt>
                <c:pt idx="9">
                  <c:v>9.8970000000000002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9203968"/>
        <c:axId val="359204360"/>
      </c:scatterChart>
      <c:valAx>
        <c:axId val="359203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9204360"/>
        <c:crosses val="autoZero"/>
        <c:crossBetween val="midCat"/>
      </c:valAx>
      <c:valAx>
        <c:axId val="359204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9203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9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Лист1!$I$5:$I$9</c:f>
              <c:numCache>
                <c:formatCode>General</c:formatCode>
                <c:ptCount val="5"/>
                <c:pt idx="0">
                  <c:v>5000</c:v>
                </c:pt>
                <c:pt idx="1">
                  <c:v>2000</c:v>
                </c:pt>
                <c:pt idx="2">
                  <c:v>1000</c:v>
                </c:pt>
                <c:pt idx="3">
                  <c:v>500</c:v>
                </c:pt>
                <c:pt idx="4">
                  <c:v>200</c:v>
                </c:pt>
              </c:numCache>
            </c:numRef>
          </c:xVal>
          <c:yVal>
            <c:numRef>
              <c:f>Лист1!$J$5:$J$9</c:f>
              <c:numCache>
                <c:formatCode>General</c:formatCode>
                <c:ptCount val="5"/>
                <c:pt idx="0">
                  <c:v>5.0999999999999996</c:v>
                </c:pt>
                <c:pt idx="1">
                  <c:v>2.0649999999999999</c:v>
                </c:pt>
                <c:pt idx="2">
                  <c:v>1.1060000000000001</c:v>
                </c:pt>
                <c:pt idx="3">
                  <c:v>0.50880000000000003</c:v>
                </c:pt>
                <c:pt idx="4">
                  <c:v>0.20352000000000001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4067432"/>
        <c:axId val="364069784"/>
      </c:scatterChart>
      <c:valAx>
        <c:axId val="364067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4069784"/>
        <c:crosses val="autoZero"/>
        <c:crossBetween val="midCat"/>
      </c:valAx>
      <c:valAx>
        <c:axId val="364069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4067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23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Лист1!$D$39:$D$44</c:f>
              <c:numCache>
                <c:formatCode>General</c:formatCode>
                <c:ptCount val="6"/>
                <c:pt idx="0">
                  <c:v>100</c:v>
                </c:pt>
                <c:pt idx="1">
                  <c:v>90</c:v>
                </c:pt>
                <c:pt idx="2">
                  <c:v>70</c:v>
                </c:pt>
                <c:pt idx="3">
                  <c:v>50</c:v>
                </c:pt>
                <c:pt idx="4">
                  <c:v>30</c:v>
                </c:pt>
                <c:pt idx="5">
                  <c:v>10</c:v>
                </c:pt>
              </c:numCache>
            </c:numRef>
          </c:xVal>
          <c:yVal>
            <c:numRef>
              <c:f>Лист1!$G$39:$G$44</c:f>
              <c:numCache>
                <c:formatCode>General</c:formatCode>
                <c:ptCount val="6"/>
                <c:pt idx="0">
                  <c:v>0.45981497542642391</c:v>
                </c:pt>
                <c:pt idx="1">
                  <c:v>0.41944847605224966</c:v>
                </c:pt>
                <c:pt idx="2">
                  <c:v>0.32608695652173914</c:v>
                </c:pt>
                <c:pt idx="3">
                  <c:v>0.23333333333333334</c:v>
                </c:pt>
                <c:pt idx="4">
                  <c:v>0.1391304347826087</c:v>
                </c:pt>
                <c:pt idx="5">
                  <c:v>4.6376811594202899E-2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4072136"/>
        <c:axId val="364067040"/>
      </c:scatterChart>
      <c:valAx>
        <c:axId val="364072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4067040"/>
        <c:crosses val="autoZero"/>
        <c:crossBetween val="midCat"/>
      </c:valAx>
      <c:valAx>
        <c:axId val="36406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4072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Лист1!$V$17:$V$25</c:f>
              <c:numCache>
                <c:formatCode>General</c:formatCode>
                <c:ptCount val="9"/>
                <c:pt idx="0">
                  <c:v>333</c:v>
                </c:pt>
                <c:pt idx="1">
                  <c:v>666</c:v>
                </c:pt>
                <c:pt idx="2">
                  <c:v>999</c:v>
                </c:pt>
                <c:pt idx="3">
                  <c:v>1332</c:v>
                </c:pt>
                <c:pt idx="4">
                  <c:v>1665</c:v>
                </c:pt>
                <c:pt idx="5">
                  <c:v>1998</c:v>
                </c:pt>
                <c:pt idx="6">
                  <c:v>2331</c:v>
                </c:pt>
                <c:pt idx="7">
                  <c:v>2664</c:v>
                </c:pt>
                <c:pt idx="8">
                  <c:v>2997</c:v>
                </c:pt>
              </c:numCache>
            </c:numRef>
          </c:xVal>
          <c:yVal>
            <c:numRef>
              <c:f>Лист1!$Y$17:$Y$25</c:f>
              <c:numCache>
                <c:formatCode>General</c:formatCode>
                <c:ptCount val="9"/>
                <c:pt idx="0">
                  <c:v>0.85762264150943401</c:v>
                </c:pt>
                <c:pt idx="1">
                  <c:v>0.93142857142857149</c:v>
                </c:pt>
                <c:pt idx="2">
                  <c:v>0.95158914728682165</c:v>
                </c:pt>
                <c:pt idx="3">
                  <c:v>0.96613545816733071</c:v>
                </c:pt>
                <c:pt idx="4">
                  <c:v>0.96680497925311204</c:v>
                </c:pt>
                <c:pt idx="5">
                  <c:v>0.98160173160173159</c:v>
                </c:pt>
                <c:pt idx="6">
                  <c:v>0.98509174311926606</c:v>
                </c:pt>
                <c:pt idx="7">
                  <c:v>0.98029556650246308</c:v>
                </c:pt>
                <c:pt idx="8">
                  <c:v>0.98412698412698418</c:v>
                </c:pt>
              </c:numCache>
            </c:numRef>
          </c:yVal>
          <c:smooth val="0"/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Лист1!$V$17:$V$25</c:f>
              <c:numCache>
                <c:formatCode>General</c:formatCode>
                <c:ptCount val="9"/>
                <c:pt idx="0">
                  <c:v>333</c:v>
                </c:pt>
                <c:pt idx="1">
                  <c:v>666</c:v>
                </c:pt>
                <c:pt idx="2">
                  <c:v>999</c:v>
                </c:pt>
                <c:pt idx="3">
                  <c:v>1332</c:v>
                </c:pt>
                <c:pt idx="4">
                  <c:v>1665</c:v>
                </c:pt>
                <c:pt idx="5">
                  <c:v>1998</c:v>
                </c:pt>
                <c:pt idx="6">
                  <c:v>2331</c:v>
                </c:pt>
                <c:pt idx="7">
                  <c:v>2664</c:v>
                </c:pt>
                <c:pt idx="8">
                  <c:v>2997</c:v>
                </c:pt>
              </c:numCache>
            </c:numRef>
          </c:xVal>
          <c:yVal>
            <c:numRef>
              <c:f>Лист1!$Z$17:$Z$25</c:f>
              <c:numCache>
                <c:formatCode>General</c:formatCode>
                <c:ptCount val="9"/>
                <c:pt idx="0">
                  <c:v>0.115</c:v>
                </c:pt>
                <c:pt idx="1">
                  <c:v>7.6666666666666675E-2</c:v>
                </c:pt>
                <c:pt idx="2">
                  <c:v>6.1333333333333337E-2</c:v>
                </c:pt>
                <c:pt idx="3">
                  <c:v>5.2571428571428581E-2</c:v>
                </c:pt>
                <c:pt idx="4">
                  <c:v>4.673015873015874E-2</c:v>
                </c:pt>
                <c:pt idx="5">
                  <c:v>4.2481962481962489E-2</c:v>
                </c:pt>
                <c:pt idx="6">
                  <c:v>3.9214119214119214E-2</c:v>
                </c:pt>
                <c:pt idx="7">
                  <c:v>3.6599844599844604E-2</c:v>
                </c:pt>
                <c:pt idx="8">
                  <c:v>3.4446912564559624E-2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4175280"/>
        <c:axId val="364174104"/>
      </c:scatterChart>
      <c:valAx>
        <c:axId val="364175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4174104"/>
        <c:crosses val="autoZero"/>
        <c:crossBetween val="midCat"/>
      </c:valAx>
      <c:valAx>
        <c:axId val="364174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4175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83820</xdr:colOff>
      <xdr:row>17</xdr:row>
      <xdr:rowOff>167640</xdr:rowOff>
    </xdr:from>
    <xdr:to>
      <xdr:col>16</xdr:col>
      <xdr:colOff>388620</xdr:colOff>
      <xdr:row>32</xdr:row>
      <xdr:rowOff>167640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91440</xdr:colOff>
      <xdr:row>0</xdr:row>
      <xdr:rowOff>7620</xdr:rowOff>
    </xdr:from>
    <xdr:to>
      <xdr:col>17</xdr:col>
      <xdr:colOff>396240</xdr:colOff>
      <xdr:row>15</xdr:row>
      <xdr:rowOff>7620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571500</xdr:colOff>
      <xdr:row>35</xdr:row>
      <xdr:rowOff>160020</xdr:rowOff>
    </xdr:from>
    <xdr:to>
      <xdr:col>14</xdr:col>
      <xdr:colOff>266700</xdr:colOff>
      <xdr:row>50</xdr:row>
      <xdr:rowOff>160020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30480</xdr:colOff>
      <xdr:row>10</xdr:row>
      <xdr:rowOff>60960</xdr:rowOff>
    </xdr:from>
    <xdr:to>
      <xdr:col>33</xdr:col>
      <xdr:colOff>335280</xdr:colOff>
      <xdr:row>25</xdr:row>
      <xdr:rowOff>60960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Z44"/>
  <sheetViews>
    <sheetView tabSelected="1" topLeftCell="R11" zoomScale="139" workbookViewId="0">
      <selection activeCell="W15" sqref="W15"/>
    </sheetView>
  </sheetViews>
  <sheetFormatPr defaultRowHeight="14.4" x14ac:dyDescent="0.3"/>
  <sheetData>
    <row r="3" spans="2:25" x14ac:dyDescent="0.3">
      <c r="B3">
        <v>7</v>
      </c>
      <c r="F3">
        <v>8</v>
      </c>
    </row>
    <row r="4" spans="2:25" x14ac:dyDescent="0.3">
      <c r="B4" t="s">
        <v>0</v>
      </c>
      <c r="F4" t="s">
        <v>1</v>
      </c>
      <c r="G4" t="s">
        <v>2</v>
      </c>
    </row>
    <row r="5" spans="2:25" x14ac:dyDescent="0.3">
      <c r="B5">
        <v>10</v>
      </c>
      <c r="C5">
        <v>99</v>
      </c>
      <c r="F5">
        <v>2</v>
      </c>
      <c r="G5">
        <v>5.0999999999999996</v>
      </c>
      <c r="I5">
        <f>1/(100/1000000*F5)</f>
        <v>5000</v>
      </c>
      <c r="J5">
        <f>G5</f>
        <v>5.0999999999999996</v>
      </c>
    </row>
    <row r="6" spans="2:25" x14ac:dyDescent="0.3">
      <c r="B6">
        <v>20</v>
      </c>
      <c r="C6">
        <v>50.18</v>
      </c>
      <c r="F6">
        <v>5</v>
      </c>
      <c r="G6">
        <v>2.0649999999999999</v>
      </c>
      <c r="I6">
        <f t="shared" ref="I6:I9" si="0">1/(100/1000000*F6)</f>
        <v>2000</v>
      </c>
      <c r="J6">
        <f t="shared" ref="J6:J9" si="1">G6</f>
        <v>2.0649999999999999</v>
      </c>
    </row>
    <row r="7" spans="2:25" x14ac:dyDescent="0.3">
      <c r="B7">
        <v>30</v>
      </c>
      <c r="C7">
        <v>33.229999999999997</v>
      </c>
      <c r="F7">
        <v>10</v>
      </c>
      <c r="G7">
        <v>1.1060000000000001</v>
      </c>
      <c r="I7">
        <f t="shared" si="0"/>
        <v>1000</v>
      </c>
      <c r="J7">
        <f t="shared" si="1"/>
        <v>1.1060000000000001</v>
      </c>
    </row>
    <row r="8" spans="2:25" x14ac:dyDescent="0.3">
      <c r="B8">
        <v>40</v>
      </c>
      <c r="C8">
        <v>24.92</v>
      </c>
      <c r="F8">
        <v>20</v>
      </c>
      <c r="G8">
        <v>0.50880000000000003</v>
      </c>
      <c r="I8">
        <f t="shared" si="0"/>
        <v>500</v>
      </c>
      <c r="J8">
        <f t="shared" si="1"/>
        <v>0.50880000000000003</v>
      </c>
    </row>
    <row r="9" spans="2:25" x14ac:dyDescent="0.3">
      <c r="B9">
        <v>50</v>
      </c>
      <c r="C9">
        <v>20.13</v>
      </c>
      <c r="F9">
        <v>50</v>
      </c>
      <c r="G9">
        <f>G8/5*2</f>
        <v>0.20352000000000001</v>
      </c>
      <c r="I9">
        <f t="shared" si="0"/>
        <v>200</v>
      </c>
      <c r="J9">
        <f t="shared" si="1"/>
        <v>0.20352000000000001</v>
      </c>
    </row>
    <row r="10" spans="2:25" x14ac:dyDescent="0.3">
      <c r="B10">
        <v>60</v>
      </c>
      <c r="C10">
        <v>17.09</v>
      </c>
    </row>
    <row r="11" spans="2:25" x14ac:dyDescent="0.3">
      <c r="B11">
        <v>70</v>
      </c>
      <c r="C11">
        <v>13.74</v>
      </c>
    </row>
    <row r="12" spans="2:25" x14ac:dyDescent="0.3">
      <c r="B12">
        <v>80</v>
      </c>
      <c r="C12">
        <v>12.77</v>
      </c>
    </row>
    <row r="13" spans="2:25" x14ac:dyDescent="0.3">
      <c r="B13">
        <v>90</v>
      </c>
      <c r="C13">
        <v>11.02</v>
      </c>
    </row>
    <row r="14" spans="2:25" x14ac:dyDescent="0.3">
      <c r="B14">
        <v>100</v>
      </c>
      <c r="C14">
        <v>9.8970000000000002</v>
      </c>
    </row>
    <row r="15" spans="2:25" x14ac:dyDescent="0.3">
      <c r="W15">
        <v>28</v>
      </c>
    </row>
    <row r="16" spans="2:25" x14ac:dyDescent="0.3">
      <c r="V16" t="s">
        <v>7</v>
      </c>
      <c r="W16" t="s">
        <v>5</v>
      </c>
      <c r="Y16" t="s">
        <v>6</v>
      </c>
    </row>
    <row r="17" spans="5:26" x14ac:dyDescent="0.3">
      <c r="V17">
        <v>333</v>
      </c>
      <c r="W17">
        <v>37.729999999999997</v>
      </c>
      <c r="X17">
        <v>265</v>
      </c>
      <c r="Y17">
        <f>1-W17/X17</f>
        <v>0.85762264150943401</v>
      </c>
      <c r="Z17">
        <v>0.115</v>
      </c>
    </row>
    <row r="18" spans="5:26" x14ac:dyDescent="0.3">
      <c r="E18">
        <v>10</v>
      </c>
      <c r="F18">
        <v>99</v>
      </c>
      <c r="H18">
        <f>1/(E18/1000000)</f>
        <v>99999.999999999985</v>
      </c>
      <c r="I18">
        <f>F18</f>
        <v>99</v>
      </c>
      <c r="V18">
        <v>666</v>
      </c>
      <c r="W18">
        <v>18.239999999999998</v>
      </c>
      <c r="X18">
        <v>266</v>
      </c>
      <c r="Y18">
        <f t="shared" ref="Y18:Y25" si="2">1-W18/X18</f>
        <v>0.93142857142857149</v>
      </c>
      <c r="Z18">
        <f>Z17*2/(1+V18/V17)</f>
        <v>7.6666666666666675E-2</v>
      </c>
    </row>
    <row r="19" spans="5:26" x14ac:dyDescent="0.3">
      <c r="E19">
        <v>20</v>
      </c>
      <c r="F19">
        <v>50.18</v>
      </c>
      <c r="H19">
        <f t="shared" ref="H19:H27" si="3">1/(E19/1000000)</f>
        <v>49999.999999999993</v>
      </c>
      <c r="I19">
        <f t="shared" ref="I19:I27" si="4">F19</f>
        <v>50.18</v>
      </c>
      <c r="V19">
        <v>999</v>
      </c>
      <c r="W19">
        <v>12.49</v>
      </c>
      <c r="X19">
        <v>258</v>
      </c>
      <c r="Y19">
        <f t="shared" si="2"/>
        <v>0.95158914728682165</v>
      </c>
      <c r="Z19">
        <f t="shared" ref="Z19:Z25" si="5">Z18*2/(1+V19/V18)</f>
        <v>6.1333333333333337E-2</v>
      </c>
    </row>
    <row r="20" spans="5:26" x14ac:dyDescent="0.3">
      <c r="E20">
        <v>30</v>
      </c>
      <c r="F20">
        <v>33.229999999999997</v>
      </c>
      <c r="H20">
        <f t="shared" si="3"/>
        <v>33333.333333333336</v>
      </c>
      <c r="I20">
        <f t="shared" si="4"/>
        <v>33.229999999999997</v>
      </c>
      <c r="V20">
        <v>1332</v>
      </c>
      <c r="W20">
        <v>8.5</v>
      </c>
      <c r="X20">
        <v>251</v>
      </c>
      <c r="Y20">
        <f t="shared" si="2"/>
        <v>0.96613545816733071</v>
      </c>
      <c r="Z20">
        <f t="shared" si="5"/>
        <v>5.2571428571428581E-2</v>
      </c>
    </row>
    <row r="21" spans="5:26" x14ac:dyDescent="0.3">
      <c r="E21">
        <v>40</v>
      </c>
      <c r="F21">
        <v>24.92</v>
      </c>
      <c r="H21">
        <f t="shared" si="3"/>
        <v>24999.999999999996</v>
      </c>
      <c r="I21">
        <f t="shared" si="4"/>
        <v>24.92</v>
      </c>
      <c r="V21">
        <v>1665</v>
      </c>
      <c r="W21">
        <v>8</v>
      </c>
      <c r="X21">
        <v>241</v>
      </c>
      <c r="Y21">
        <f t="shared" si="2"/>
        <v>0.96680497925311204</v>
      </c>
      <c r="Z21">
        <f t="shared" si="5"/>
        <v>4.673015873015874E-2</v>
      </c>
    </row>
    <row r="22" spans="5:26" x14ac:dyDescent="0.3">
      <c r="E22">
        <v>50</v>
      </c>
      <c r="F22">
        <v>20.13</v>
      </c>
      <c r="H22">
        <f t="shared" si="3"/>
        <v>20000</v>
      </c>
      <c r="I22">
        <f t="shared" si="4"/>
        <v>20.13</v>
      </c>
      <c r="V22">
        <v>1998</v>
      </c>
      <c r="W22">
        <v>4.25</v>
      </c>
      <c r="X22">
        <v>231</v>
      </c>
      <c r="Y22">
        <f t="shared" si="2"/>
        <v>0.98160173160173159</v>
      </c>
      <c r="Z22">
        <f t="shared" si="5"/>
        <v>4.2481962481962489E-2</v>
      </c>
    </row>
    <row r="23" spans="5:26" x14ac:dyDescent="0.3">
      <c r="E23">
        <v>60</v>
      </c>
      <c r="F23">
        <v>17.09</v>
      </c>
      <c r="H23">
        <f t="shared" si="3"/>
        <v>16666.666666666668</v>
      </c>
      <c r="I23">
        <f t="shared" si="4"/>
        <v>17.09</v>
      </c>
      <c r="V23">
        <v>2331</v>
      </c>
      <c r="W23">
        <v>3.25</v>
      </c>
      <c r="X23">
        <v>218</v>
      </c>
      <c r="Y23">
        <f t="shared" si="2"/>
        <v>0.98509174311926606</v>
      </c>
      <c r="Z23">
        <f t="shared" si="5"/>
        <v>3.9214119214119214E-2</v>
      </c>
    </row>
    <row r="24" spans="5:26" x14ac:dyDescent="0.3">
      <c r="E24">
        <v>70</v>
      </c>
      <c r="F24">
        <v>13.74</v>
      </c>
      <c r="H24">
        <f t="shared" si="3"/>
        <v>14285.714285714286</v>
      </c>
      <c r="I24">
        <f t="shared" si="4"/>
        <v>13.74</v>
      </c>
      <c r="V24">
        <v>2664</v>
      </c>
      <c r="W24">
        <v>4</v>
      </c>
      <c r="X24">
        <v>203</v>
      </c>
      <c r="Y24">
        <f t="shared" si="2"/>
        <v>0.98029556650246308</v>
      </c>
      <c r="Z24">
        <f t="shared" si="5"/>
        <v>3.6599844599844604E-2</v>
      </c>
    </row>
    <row r="25" spans="5:26" x14ac:dyDescent="0.3">
      <c r="E25">
        <v>80</v>
      </c>
      <c r="F25">
        <v>12.77</v>
      </c>
      <c r="H25">
        <f t="shared" si="3"/>
        <v>12499.999999999998</v>
      </c>
      <c r="I25">
        <f t="shared" si="4"/>
        <v>12.77</v>
      </c>
      <c r="V25">
        <v>2997</v>
      </c>
      <c r="W25">
        <v>3</v>
      </c>
      <c r="X25">
        <v>189</v>
      </c>
      <c r="Y25">
        <f t="shared" si="2"/>
        <v>0.98412698412698418</v>
      </c>
      <c r="Z25">
        <f t="shared" si="5"/>
        <v>3.4446912564559624E-2</v>
      </c>
    </row>
    <row r="26" spans="5:26" x14ac:dyDescent="0.3">
      <c r="E26">
        <v>90</v>
      </c>
      <c r="F26">
        <v>11.02</v>
      </c>
      <c r="H26">
        <f t="shared" si="3"/>
        <v>11111.111111111111</v>
      </c>
      <c r="I26">
        <f t="shared" si="4"/>
        <v>11.02</v>
      </c>
    </row>
    <row r="27" spans="5:26" x14ac:dyDescent="0.3">
      <c r="E27">
        <v>100</v>
      </c>
      <c r="F27">
        <v>9.8970000000000002</v>
      </c>
      <c r="H27">
        <f t="shared" si="3"/>
        <v>10000</v>
      </c>
      <c r="I27">
        <f t="shared" si="4"/>
        <v>9.8970000000000002</v>
      </c>
    </row>
    <row r="37" spans="4:7" x14ac:dyDescent="0.3">
      <c r="E37">
        <v>23</v>
      </c>
    </row>
    <row r="38" spans="4:7" x14ac:dyDescent="0.3">
      <c r="E38" t="s">
        <v>4</v>
      </c>
      <c r="F38" t="s">
        <v>3</v>
      </c>
      <c r="G38" t="s">
        <v>1</v>
      </c>
    </row>
    <row r="39" spans="4:7" x14ac:dyDescent="0.3">
      <c r="D39">
        <v>100</v>
      </c>
      <c r="E39">
        <v>691.8</v>
      </c>
      <c r="F39">
        <v>318.10000000000002</v>
      </c>
      <c r="G39">
        <f>F39/E39</f>
        <v>0.45981497542642391</v>
      </c>
    </row>
    <row r="40" spans="4:7" x14ac:dyDescent="0.3">
      <c r="D40">
        <v>90</v>
      </c>
      <c r="E40">
        <v>689</v>
      </c>
      <c r="F40">
        <v>289</v>
      </c>
      <c r="G40">
        <f t="shared" ref="G40:G44" si="6">F40/E40</f>
        <v>0.41944847605224966</v>
      </c>
    </row>
    <row r="41" spans="4:7" x14ac:dyDescent="0.3">
      <c r="D41">
        <v>70</v>
      </c>
      <c r="E41">
        <v>690</v>
      </c>
      <c r="F41">
        <v>225</v>
      </c>
      <c r="G41">
        <f t="shared" si="6"/>
        <v>0.32608695652173914</v>
      </c>
    </row>
    <row r="42" spans="4:7" x14ac:dyDescent="0.3">
      <c r="D42">
        <v>50</v>
      </c>
      <c r="E42">
        <v>690</v>
      </c>
      <c r="F42">
        <v>161</v>
      </c>
      <c r="G42">
        <f t="shared" si="6"/>
        <v>0.23333333333333334</v>
      </c>
    </row>
    <row r="43" spans="4:7" x14ac:dyDescent="0.3">
      <c r="D43">
        <v>30</v>
      </c>
      <c r="E43">
        <v>690</v>
      </c>
      <c r="F43">
        <v>96</v>
      </c>
      <c r="G43">
        <f t="shared" si="6"/>
        <v>0.1391304347826087</v>
      </c>
    </row>
    <row r="44" spans="4:7" x14ac:dyDescent="0.3">
      <c r="D44">
        <v>10</v>
      </c>
      <c r="E44">
        <v>690</v>
      </c>
      <c r="F44">
        <v>32</v>
      </c>
      <c r="G44">
        <f t="shared" si="6"/>
        <v>4.6376811594202899E-2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User12345</dc:creator>
  <cp:lastModifiedBy>User12345</cp:lastModifiedBy>
  <dcterms:created xsi:type="dcterms:W3CDTF">2023-12-09T11:44:17Z</dcterms:created>
  <dcterms:modified xsi:type="dcterms:W3CDTF">2023-12-11T06:42:16Z</dcterms:modified>
</cp:coreProperties>
</file>