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hystech\LABS\5\lab 5.2.2\"/>
    </mc:Choice>
  </mc:AlternateContent>
  <xr:revisionPtr revIDLastSave="0" documentId="13_ncr:1_{82A4531B-28E2-46CE-B875-64FA34201ED6}" xr6:coauthVersionLast="47" xr6:coauthVersionMax="47" xr10:uidLastSave="{00000000-0000-0000-0000-000000000000}"/>
  <bookViews>
    <workbookView xWindow="-98" yWindow="-98" windowWidth="21795" windowHeight="12975" xr2:uid="{CEE4BDF2-24C5-41B0-867A-B80A7B44C373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8" i="1" l="1"/>
  <c r="AB19" i="1"/>
  <c r="AB20" i="1"/>
  <c r="AB17" i="1"/>
  <c r="AA18" i="1"/>
  <c r="AA19" i="1"/>
  <c r="AA20" i="1"/>
  <c r="AA17" i="1"/>
  <c r="Y18" i="1"/>
  <c r="Y19" i="1"/>
  <c r="Y20" i="1"/>
  <c r="Y17" i="1"/>
  <c r="Z18" i="1"/>
  <c r="Z19" i="1"/>
  <c r="Z20" i="1"/>
  <c r="Z17" i="1"/>
  <c r="X17" i="1"/>
  <c r="X20" i="1"/>
  <c r="X19" i="1"/>
  <c r="X18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6" i="1"/>
  <c r="A7" i="1"/>
  <c r="A8" i="1"/>
  <c r="A9" i="1"/>
  <c r="A10" i="1"/>
  <c r="A11" i="1"/>
  <c r="A12" i="1"/>
  <c r="A13" i="1"/>
  <c r="A14" i="1"/>
  <c r="A15" i="1"/>
  <c r="A5" i="1"/>
</calcChain>
</file>

<file path=xl/sharedStrings.xml><?xml version="1.0" encoding="utf-8"?>
<sst xmlns="http://schemas.openxmlformats.org/spreadsheetml/2006/main" count="12" uniqueCount="10">
  <si>
    <t>lamda</t>
  </si>
  <si>
    <t>n</t>
  </si>
  <si>
    <t>ртуть</t>
  </si>
  <si>
    <t>водород</t>
  </si>
  <si>
    <t>йод</t>
  </si>
  <si>
    <t>gama</t>
  </si>
  <si>
    <t>delta</t>
  </si>
  <si>
    <t>alfa</t>
  </si>
  <si>
    <t>beta</t>
  </si>
  <si>
    <t>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</si>
</sst>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длины волны от показаний монохроматора</a:t>
            </a:r>
            <a:r>
              <a:rPr lang="en-US" baseline="0"/>
              <a:t>                       </a:t>
            </a:r>
            <a:r>
              <a:rPr lang="ru-RU" baseline="0"/>
              <a:t>линии </a:t>
            </a:r>
            <a:r>
              <a:rPr lang="en-US" baseline="0"/>
              <a:t>Hg</a:t>
            </a:r>
            <a:r>
              <a:rPr lang="ru-RU" baseline="0"/>
              <a:t> и </a:t>
            </a:r>
            <a:r>
              <a:rPr lang="en-US" baseline="0"/>
              <a:t>Ne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Лист1!$C$29:$C$36</c:f>
              <c:numCache>
                <c:formatCode>General</c:formatCode>
                <c:ptCount val="8"/>
                <c:pt idx="0">
                  <c:v>2552</c:v>
                </c:pt>
                <c:pt idx="1">
                  <c:v>2328</c:v>
                </c:pt>
                <c:pt idx="2">
                  <c:v>2136</c:v>
                </c:pt>
                <c:pt idx="3">
                  <c:v>2126</c:v>
                </c:pt>
                <c:pt idx="4">
                  <c:v>1938</c:v>
                </c:pt>
                <c:pt idx="5">
                  <c:v>1418</c:v>
                </c:pt>
                <c:pt idx="6">
                  <c:v>858</c:v>
                </c:pt>
                <c:pt idx="7">
                  <c:v>310</c:v>
                </c:pt>
              </c:numCache>
            </c:numRef>
          </c:xVal>
          <c:yVal>
            <c:numRef>
              <c:f>Лист1!$D$29:$D$36</c:f>
              <c:numCache>
                <c:formatCode>General</c:formatCode>
                <c:ptCount val="8"/>
                <c:pt idx="0">
                  <c:v>6907</c:v>
                </c:pt>
                <c:pt idx="1">
                  <c:v>6234</c:v>
                </c:pt>
                <c:pt idx="2">
                  <c:v>5791</c:v>
                </c:pt>
                <c:pt idx="3">
                  <c:v>5770</c:v>
                </c:pt>
                <c:pt idx="4">
                  <c:v>5461</c:v>
                </c:pt>
                <c:pt idx="5">
                  <c:v>4916</c:v>
                </c:pt>
                <c:pt idx="6">
                  <c:v>4358</c:v>
                </c:pt>
                <c:pt idx="7">
                  <c:v>4047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8-42EF-A3EB-9989307BAD1B}"/>
            </c:ext>
          </c:extLst>
        </c:ser>
        <c:ser>
          <c:idx val="1"/>
          <c:order val="1"/>
          <c:tx>
            <c:v>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Лист1!$C$4:$C$28</c:f>
              <c:numCache>
                <c:formatCode>General</c:formatCode>
                <c:ptCount val="25"/>
                <c:pt idx="0">
                  <c:v>2600</c:v>
                </c:pt>
                <c:pt idx="1">
                  <c:v>2570</c:v>
                </c:pt>
                <c:pt idx="2">
                  <c:v>2505</c:v>
                </c:pt>
                <c:pt idx="3">
                  <c:v>2490</c:v>
                </c:pt>
                <c:pt idx="4">
                  <c:v>2464</c:v>
                </c:pt>
                <c:pt idx="5">
                  <c:v>2442</c:v>
                </c:pt>
                <c:pt idx="6">
                  <c:v>2430</c:v>
                </c:pt>
                <c:pt idx="7">
                  <c:v>2397</c:v>
                </c:pt>
                <c:pt idx="8">
                  <c:v>2390</c:v>
                </c:pt>
                <c:pt idx="9">
                  <c:v>2370</c:v>
                </c:pt>
                <c:pt idx="10">
                  <c:v>2356</c:v>
                </c:pt>
                <c:pt idx="11">
                  <c:v>2342</c:v>
                </c:pt>
                <c:pt idx="12">
                  <c:v>2332</c:v>
                </c:pt>
                <c:pt idx="13">
                  <c:v>2300</c:v>
                </c:pt>
                <c:pt idx="14">
                  <c:v>2292</c:v>
                </c:pt>
                <c:pt idx="15">
                  <c:v>2272</c:v>
                </c:pt>
                <c:pt idx="16">
                  <c:v>2262</c:v>
                </c:pt>
                <c:pt idx="17">
                  <c:v>2240</c:v>
                </c:pt>
                <c:pt idx="18">
                  <c:v>2218</c:v>
                </c:pt>
                <c:pt idx="19">
                  <c:v>2202</c:v>
                </c:pt>
                <c:pt idx="20">
                  <c:v>2174</c:v>
                </c:pt>
                <c:pt idx="21">
                  <c:v>2158</c:v>
                </c:pt>
                <c:pt idx="22">
                  <c:v>1898</c:v>
                </c:pt>
                <c:pt idx="23">
                  <c:v>1858</c:v>
                </c:pt>
                <c:pt idx="24">
                  <c:v>1848</c:v>
                </c:pt>
              </c:numCache>
            </c:numRef>
          </c:xVal>
          <c:yVal>
            <c:numRef>
              <c:f>Лист1!$D$4:$D$28</c:f>
              <c:numCache>
                <c:formatCode>General</c:formatCode>
                <c:ptCount val="25"/>
                <c:pt idx="0">
                  <c:v>7032</c:v>
                </c:pt>
                <c:pt idx="1">
                  <c:v>6929</c:v>
                </c:pt>
                <c:pt idx="2">
                  <c:v>6717</c:v>
                </c:pt>
                <c:pt idx="3">
                  <c:v>6678</c:v>
                </c:pt>
                <c:pt idx="4">
                  <c:v>6599</c:v>
                </c:pt>
                <c:pt idx="5">
                  <c:v>6533</c:v>
                </c:pt>
                <c:pt idx="6">
                  <c:v>6507</c:v>
                </c:pt>
                <c:pt idx="7">
                  <c:v>6402</c:v>
                </c:pt>
                <c:pt idx="8">
                  <c:v>6383</c:v>
                </c:pt>
                <c:pt idx="9">
                  <c:v>6334</c:v>
                </c:pt>
                <c:pt idx="10">
                  <c:v>6305</c:v>
                </c:pt>
                <c:pt idx="11">
                  <c:v>6267</c:v>
                </c:pt>
                <c:pt idx="12">
                  <c:v>6217</c:v>
                </c:pt>
                <c:pt idx="13">
                  <c:v>6164</c:v>
                </c:pt>
                <c:pt idx="14">
                  <c:v>6143</c:v>
                </c:pt>
                <c:pt idx="15">
                  <c:v>6096</c:v>
                </c:pt>
                <c:pt idx="16">
                  <c:v>6074</c:v>
                </c:pt>
                <c:pt idx="17">
                  <c:v>6030</c:v>
                </c:pt>
                <c:pt idx="18">
                  <c:v>5976</c:v>
                </c:pt>
                <c:pt idx="19">
                  <c:v>5945</c:v>
                </c:pt>
                <c:pt idx="20">
                  <c:v>5882</c:v>
                </c:pt>
                <c:pt idx="21">
                  <c:v>5852</c:v>
                </c:pt>
                <c:pt idx="22">
                  <c:v>5401</c:v>
                </c:pt>
                <c:pt idx="23">
                  <c:v>5341</c:v>
                </c:pt>
                <c:pt idx="24">
                  <c:v>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F8-42EF-A3EB-9989307B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55536"/>
        <c:axId val="1462955952"/>
      </c:scatterChart>
      <c:valAx>
        <c:axId val="14629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ru-RU" sz="1000" b="0" i="0" u="none" strike="noStrike" baseline="0">
                    <a:effectLst/>
                  </a:rPr>
                  <a:t>, отсчеты монохроматора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955952"/>
        <c:crosses val="autoZero"/>
        <c:crossBetween val="midCat"/>
      </c:valAx>
      <c:valAx>
        <c:axId val="14629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λ</a:t>
                </a:r>
                <a:r>
                  <a:rPr lang="ru-RU" sz="1000" b="0" i="0" u="none" strike="noStrike" baseline="0">
                    <a:effectLst/>
                  </a:rPr>
                  <a:t>, Ангстрем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95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Зависимость длины волны от показаний монохроматора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λ(θ)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Лист1!$C$4:$C$36</c:f>
              <c:numCache>
                <c:formatCode>General</c:formatCode>
                <c:ptCount val="33"/>
                <c:pt idx="0">
                  <c:v>2600</c:v>
                </c:pt>
                <c:pt idx="1">
                  <c:v>2570</c:v>
                </c:pt>
                <c:pt idx="2">
                  <c:v>2505</c:v>
                </c:pt>
                <c:pt idx="3">
                  <c:v>2490</c:v>
                </c:pt>
                <c:pt idx="4">
                  <c:v>2464</c:v>
                </c:pt>
                <c:pt idx="5">
                  <c:v>2442</c:v>
                </c:pt>
                <c:pt idx="6">
                  <c:v>2430</c:v>
                </c:pt>
                <c:pt idx="7">
                  <c:v>2397</c:v>
                </c:pt>
                <c:pt idx="8">
                  <c:v>2390</c:v>
                </c:pt>
                <c:pt idx="9">
                  <c:v>2370</c:v>
                </c:pt>
                <c:pt idx="10">
                  <c:v>2356</c:v>
                </c:pt>
                <c:pt idx="11">
                  <c:v>2342</c:v>
                </c:pt>
                <c:pt idx="12">
                  <c:v>2332</c:v>
                </c:pt>
                <c:pt idx="13">
                  <c:v>2300</c:v>
                </c:pt>
                <c:pt idx="14">
                  <c:v>2292</c:v>
                </c:pt>
                <c:pt idx="15">
                  <c:v>2272</c:v>
                </c:pt>
                <c:pt idx="16">
                  <c:v>2262</c:v>
                </c:pt>
                <c:pt idx="17">
                  <c:v>2240</c:v>
                </c:pt>
                <c:pt idx="18">
                  <c:v>2218</c:v>
                </c:pt>
                <c:pt idx="19">
                  <c:v>2202</c:v>
                </c:pt>
                <c:pt idx="20">
                  <c:v>2174</c:v>
                </c:pt>
                <c:pt idx="21">
                  <c:v>2158</c:v>
                </c:pt>
                <c:pt idx="22">
                  <c:v>1898</c:v>
                </c:pt>
                <c:pt idx="23">
                  <c:v>1858</c:v>
                </c:pt>
                <c:pt idx="24">
                  <c:v>1848</c:v>
                </c:pt>
                <c:pt idx="25">
                  <c:v>2552</c:v>
                </c:pt>
                <c:pt idx="26">
                  <c:v>2328</c:v>
                </c:pt>
                <c:pt idx="27">
                  <c:v>2136</c:v>
                </c:pt>
                <c:pt idx="28">
                  <c:v>2126</c:v>
                </c:pt>
                <c:pt idx="29">
                  <c:v>1938</c:v>
                </c:pt>
                <c:pt idx="30">
                  <c:v>1418</c:v>
                </c:pt>
                <c:pt idx="31">
                  <c:v>858</c:v>
                </c:pt>
                <c:pt idx="32">
                  <c:v>310</c:v>
                </c:pt>
              </c:numCache>
            </c:numRef>
          </c:xVal>
          <c:yVal>
            <c:numRef>
              <c:f>Лист1!$D$4:$D$36</c:f>
              <c:numCache>
                <c:formatCode>General</c:formatCode>
                <c:ptCount val="33"/>
                <c:pt idx="0">
                  <c:v>7032</c:v>
                </c:pt>
                <c:pt idx="1">
                  <c:v>6929</c:v>
                </c:pt>
                <c:pt idx="2">
                  <c:v>6717</c:v>
                </c:pt>
                <c:pt idx="3">
                  <c:v>6678</c:v>
                </c:pt>
                <c:pt idx="4">
                  <c:v>6599</c:v>
                </c:pt>
                <c:pt idx="5">
                  <c:v>6533</c:v>
                </c:pt>
                <c:pt idx="6">
                  <c:v>6507</c:v>
                </c:pt>
                <c:pt idx="7">
                  <c:v>6402</c:v>
                </c:pt>
                <c:pt idx="8">
                  <c:v>6383</c:v>
                </c:pt>
                <c:pt idx="9">
                  <c:v>6334</c:v>
                </c:pt>
                <c:pt idx="10">
                  <c:v>6305</c:v>
                </c:pt>
                <c:pt idx="11">
                  <c:v>6267</c:v>
                </c:pt>
                <c:pt idx="12">
                  <c:v>6217</c:v>
                </c:pt>
                <c:pt idx="13">
                  <c:v>6164</c:v>
                </c:pt>
                <c:pt idx="14">
                  <c:v>6143</c:v>
                </c:pt>
                <c:pt idx="15">
                  <c:v>6096</c:v>
                </c:pt>
                <c:pt idx="16">
                  <c:v>6074</c:v>
                </c:pt>
                <c:pt idx="17">
                  <c:v>6030</c:v>
                </c:pt>
                <c:pt idx="18">
                  <c:v>5976</c:v>
                </c:pt>
                <c:pt idx="19">
                  <c:v>5945</c:v>
                </c:pt>
                <c:pt idx="20">
                  <c:v>5882</c:v>
                </c:pt>
                <c:pt idx="21">
                  <c:v>5852</c:v>
                </c:pt>
                <c:pt idx="22">
                  <c:v>5401</c:v>
                </c:pt>
                <c:pt idx="23">
                  <c:v>5341</c:v>
                </c:pt>
                <c:pt idx="24">
                  <c:v>5331</c:v>
                </c:pt>
                <c:pt idx="25">
                  <c:v>6907</c:v>
                </c:pt>
                <c:pt idx="26">
                  <c:v>6234</c:v>
                </c:pt>
                <c:pt idx="27">
                  <c:v>5791</c:v>
                </c:pt>
                <c:pt idx="28">
                  <c:v>5770</c:v>
                </c:pt>
                <c:pt idx="29">
                  <c:v>5461</c:v>
                </c:pt>
                <c:pt idx="30">
                  <c:v>4916</c:v>
                </c:pt>
                <c:pt idx="31">
                  <c:v>4358</c:v>
                </c:pt>
                <c:pt idx="32">
                  <c:v>4047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6-4DEB-A77C-CA534432F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99248"/>
        <c:axId val="1805999664"/>
      </c:scatterChart>
      <c:valAx>
        <c:axId val="18059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θ, </a:t>
                </a:r>
                <a:r>
                  <a:rPr lang="ru-RU"/>
                  <a:t>отсчеты монохроматора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5999664"/>
        <c:crosses val="autoZero"/>
        <c:crossBetween val="midCat"/>
      </c:valAx>
      <c:valAx>
        <c:axId val="18059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λ, </a:t>
                </a:r>
                <a:r>
                  <a:rPr lang="ru-RU"/>
                  <a:t>Ангстрем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599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энергии излучения от порядка линии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Лист1!$Z$17:$Z$20</c:f>
              <c:numCache>
                <c:formatCode>General</c:formatCode>
                <c:ptCount val="4"/>
                <c:pt idx="0">
                  <c:v>0.1388888888888889</c:v>
                </c:pt>
                <c:pt idx="1">
                  <c:v>0.1875</c:v>
                </c:pt>
                <c:pt idx="2">
                  <c:v>0.21</c:v>
                </c:pt>
                <c:pt idx="3">
                  <c:v>0.22222222222222221</c:v>
                </c:pt>
              </c:numCache>
            </c:numRef>
          </c:xVal>
          <c:yVal>
            <c:numRef>
              <c:f>Лист1!$AA$17:$AA$20</c:f>
              <c:numCache>
                <c:formatCode>General</c:formatCode>
                <c:ptCount val="4"/>
                <c:pt idx="0">
                  <c:v>1.8871260617114876</c:v>
                </c:pt>
                <c:pt idx="1">
                  <c:v>2.5616566581496842</c:v>
                </c:pt>
                <c:pt idx="2">
                  <c:v>2.8766631613560261</c:v>
                </c:pt>
                <c:pt idx="3">
                  <c:v>3.0166467701811372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4-41BD-A3C4-126D28878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59296"/>
        <c:axId val="1307852640"/>
      </c:scatterChart>
      <c:valAx>
        <c:axId val="130785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</a:t>
                </a:r>
                <a:r>
                  <a:rPr lang="en-US"/>
                  <a:t>/2^2</a:t>
                </a:r>
                <a:r>
                  <a:rPr lang="en-US" baseline="0"/>
                  <a:t> - 1/m^2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852640"/>
        <c:crosses val="autoZero"/>
        <c:crossBetween val="midCat"/>
      </c:valAx>
      <c:valAx>
        <c:axId val="13078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Энергия,</a:t>
                </a:r>
                <a:r>
                  <a:rPr lang="ru-RU" baseline="0"/>
                  <a:t> эВ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85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71438</xdr:colOff>
      <xdr:row>8</xdr:row>
      <xdr:rowOff>154781</xdr:rowOff>
    </xdr:from>
    <xdr:to>
      <xdr:col>17</xdr:col>
      <xdr:colOff>497681</xdr:colOff>
      <xdr:row>33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91E233-AA52-4383-8F96-A4762286A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66014</xdr:colOff>
      <xdr:row>34</xdr:row>
      <xdr:rowOff>14146</xdr:rowOff>
    </xdr:from>
    <xdr:to>
      <xdr:col>17</xdr:col>
      <xdr:colOff>480964</xdr:colOff>
      <xdr:row>56</xdr:row>
      <xdr:rowOff>56585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8E78A92-54B9-4CCF-8EC3-B1B0C3784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574333</xdr:colOff>
      <xdr:row>22</xdr:row>
      <xdr:rowOff>57149</xdr:rowOff>
    </xdr:from>
    <xdr:to>
      <xdr:col>33</xdr:col>
      <xdr:colOff>19439</xdr:colOff>
      <xdr:row>43</xdr:row>
      <xdr:rowOff>106913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54F0283-EC2D-4359-A751-DAF61CBBE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7D92-CEF5-4526-98BC-E6B3E27DD78D}">
  <dimension ref="A2:AB36"/>
  <sheetViews>
    <sheetView tabSelected="1" zoomScale="93" zoomScaleNormal="84" workbookViewId="0">
      <selection activeCell="I7" sqref="I7"/>
    </sheetView>
  </sheetViews>
  <sheetFormatPr defaultRowHeight="14.25" x14ac:dyDescent="0.45"/>
  <cols>
    <col min="24" max="24" width="12.06640625" bestFit="1" customWidth="1"/>
  </cols>
  <sheetData>
    <row r="2" spans="1:24" x14ac:dyDescent="0.45">
      <c r="E2" t="s">
        <v>2</v>
      </c>
      <c r="I2" t="s">
        <v>3</v>
      </c>
      <c r="M2" t="s">
        <v>4</v>
      </c>
    </row>
    <row r="3" spans="1:24" x14ac:dyDescent="0.45">
      <c r="A3" t="s">
        <v>1</v>
      </c>
      <c r="B3" t="s">
        <v>0</v>
      </c>
      <c r="E3" t="s">
        <v>0</v>
      </c>
      <c r="I3" t="s">
        <v>0</v>
      </c>
      <c r="L3">
        <v>0</v>
      </c>
      <c r="M3">
        <v>2242</v>
      </c>
    </row>
    <row r="4" spans="1:24" x14ac:dyDescent="0.45">
      <c r="A4">
        <v>1</v>
      </c>
      <c r="B4">
        <v>7032</v>
      </c>
      <c r="C4">
        <v>2600</v>
      </c>
      <c r="D4">
        <v>7032</v>
      </c>
      <c r="E4">
        <v>6907</v>
      </c>
      <c r="F4">
        <v>2552</v>
      </c>
      <c r="H4" t="s">
        <v>7</v>
      </c>
      <c r="J4">
        <v>2452</v>
      </c>
      <c r="L4">
        <v>5</v>
      </c>
      <c r="M4">
        <v>2158</v>
      </c>
    </row>
    <row r="5" spans="1:24" x14ac:dyDescent="0.45">
      <c r="A5">
        <f>A4+1</f>
        <v>2</v>
      </c>
      <c r="B5">
        <v>6929</v>
      </c>
      <c r="C5">
        <v>2570</v>
      </c>
      <c r="D5">
        <v>6929</v>
      </c>
      <c r="E5">
        <v>6234</v>
      </c>
      <c r="F5">
        <v>2328</v>
      </c>
      <c r="H5" t="s">
        <v>8</v>
      </c>
      <c r="J5">
        <v>1468</v>
      </c>
      <c r="L5">
        <v>10</v>
      </c>
      <c r="M5">
        <v>2072</v>
      </c>
    </row>
    <row r="6" spans="1:24" x14ac:dyDescent="0.45">
      <c r="A6">
        <f t="shared" ref="A6:A28" si="0">A5+1</f>
        <v>3</v>
      </c>
      <c r="B6">
        <v>6717</v>
      </c>
      <c r="C6">
        <v>2505</v>
      </c>
      <c r="D6">
        <v>6717</v>
      </c>
      <c r="E6">
        <v>5791</v>
      </c>
      <c r="F6">
        <v>2136</v>
      </c>
      <c r="H6" t="s">
        <v>5</v>
      </c>
      <c r="J6">
        <v>826</v>
      </c>
      <c r="L6" t="s">
        <v>9</v>
      </c>
      <c r="M6">
        <v>1680</v>
      </c>
    </row>
    <row r="7" spans="1:24" x14ac:dyDescent="0.45">
      <c r="A7">
        <f t="shared" si="0"/>
        <v>4</v>
      </c>
      <c r="B7">
        <v>6678</v>
      </c>
      <c r="C7">
        <v>2490</v>
      </c>
      <c r="D7">
        <v>6678</v>
      </c>
      <c r="E7">
        <v>5770</v>
      </c>
      <c r="F7">
        <v>2126</v>
      </c>
      <c r="H7" t="s">
        <v>6</v>
      </c>
      <c r="J7">
        <v>412</v>
      </c>
    </row>
    <row r="8" spans="1:24" x14ac:dyDescent="0.45">
      <c r="A8">
        <f t="shared" si="0"/>
        <v>5</v>
      </c>
      <c r="B8">
        <v>6599</v>
      </c>
      <c r="C8">
        <v>2464</v>
      </c>
      <c r="D8">
        <v>6599</v>
      </c>
      <c r="E8">
        <v>5461</v>
      </c>
      <c r="F8">
        <v>1938</v>
      </c>
    </row>
    <row r="9" spans="1:24" x14ac:dyDescent="0.45">
      <c r="A9">
        <f t="shared" si="0"/>
        <v>6</v>
      </c>
      <c r="B9">
        <v>6533</v>
      </c>
      <c r="C9">
        <v>2442</v>
      </c>
      <c r="D9">
        <v>6533</v>
      </c>
      <c r="E9">
        <v>4916</v>
      </c>
      <c r="F9">
        <v>1418</v>
      </c>
    </row>
    <row r="10" spans="1:24" x14ac:dyDescent="0.45">
      <c r="A10">
        <f t="shared" si="0"/>
        <v>7</v>
      </c>
      <c r="B10">
        <v>6507</v>
      </c>
      <c r="C10">
        <v>2430</v>
      </c>
      <c r="D10">
        <v>6507</v>
      </c>
      <c r="E10">
        <v>4358</v>
      </c>
      <c r="F10">
        <v>858</v>
      </c>
    </row>
    <row r="11" spans="1:24" x14ac:dyDescent="0.45">
      <c r="A11">
        <f t="shared" si="0"/>
        <v>8</v>
      </c>
      <c r="B11">
        <v>6402</v>
      </c>
      <c r="C11">
        <v>2397</v>
      </c>
      <c r="D11">
        <v>6402</v>
      </c>
      <c r="E11">
        <v>4047</v>
      </c>
      <c r="F11">
        <v>310</v>
      </c>
    </row>
    <row r="12" spans="1:24" x14ac:dyDescent="0.45">
      <c r="A12">
        <f t="shared" si="0"/>
        <v>9</v>
      </c>
      <c r="B12">
        <v>6383</v>
      </c>
      <c r="C12">
        <v>2390</v>
      </c>
      <c r="D12">
        <v>6383</v>
      </c>
    </row>
    <row r="13" spans="1:24" x14ac:dyDescent="0.45">
      <c r="A13">
        <f t="shared" si="0"/>
        <v>10</v>
      </c>
      <c r="B13">
        <v>6334</v>
      </c>
      <c r="C13">
        <v>2370</v>
      </c>
      <c r="D13">
        <v>6334</v>
      </c>
    </row>
    <row r="14" spans="1:24" x14ac:dyDescent="0.45">
      <c r="A14">
        <f t="shared" si="0"/>
        <v>11</v>
      </c>
      <c r="B14">
        <v>6305</v>
      </c>
      <c r="C14">
        <v>2356</v>
      </c>
      <c r="D14">
        <v>6305</v>
      </c>
      <c r="X14" s="1"/>
    </row>
    <row r="15" spans="1:24" x14ac:dyDescent="0.45">
      <c r="A15">
        <f t="shared" si="0"/>
        <v>12</v>
      </c>
      <c r="B15">
        <v>6267</v>
      </c>
      <c r="C15">
        <v>2342</v>
      </c>
      <c r="D15">
        <v>6267</v>
      </c>
    </row>
    <row r="16" spans="1:24" x14ac:dyDescent="0.45">
      <c r="A16">
        <f t="shared" si="0"/>
        <v>13</v>
      </c>
      <c r="B16">
        <v>6217</v>
      </c>
      <c r="C16">
        <v>2332</v>
      </c>
      <c r="D16">
        <v>6217</v>
      </c>
    </row>
    <row r="17" spans="1:28" x14ac:dyDescent="0.45">
      <c r="A17">
        <f t="shared" si="0"/>
        <v>14</v>
      </c>
      <c r="B17">
        <v>6164</v>
      </c>
      <c r="C17">
        <v>2300</v>
      </c>
      <c r="D17">
        <v>6164</v>
      </c>
      <c r="W17">
        <v>3</v>
      </c>
      <c r="X17">
        <f>1/6570</f>
        <v>1.5220700152207003E-4</v>
      </c>
      <c r="Y17">
        <f>X17*10000000000*6.626069E-34*299792458/1.602176565E-19</f>
        <v>1.8871260617114876</v>
      </c>
      <c r="Z17">
        <f>0.25-1/W17/W17</f>
        <v>0.1388888888888889</v>
      </c>
      <c r="AA17">
        <f>Y17</f>
        <v>1.8871260617114876</v>
      </c>
      <c r="AB17">
        <f>0.008*AA17</f>
        <v>1.50970084936919E-2</v>
      </c>
    </row>
    <row r="18" spans="1:28" x14ac:dyDescent="0.45">
      <c r="A18">
        <f t="shared" si="0"/>
        <v>15</v>
      </c>
      <c r="B18">
        <v>6143</v>
      </c>
      <c r="C18">
        <v>2292</v>
      </c>
      <c r="D18">
        <v>6143</v>
      </c>
      <c r="W18">
        <v>4</v>
      </c>
      <c r="X18">
        <f>1/4840</f>
        <v>2.0661157024793388E-4</v>
      </c>
      <c r="Y18">
        <f t="shared" ref="Y18:Y20" si="1">X18*10000000000*6.626069E-34*299792458/1.602176565E-19</f>
        <v>2.5616566581496842</v>
      </c>
      <c r="Z18">
        <f t="shared" ref="Z18:Z20" si="2">0.25-1/W18/W18</f>
        <v>0.1875</v>
      </c>
      <c r="AA18">
        <f t="shared" ref="AA18:AA20" si="3">Y18</f>
        <v>2.5616566581496842</v>
      </c>
      <c r="AB18">
        <f t="shared" ref="AB18:AB20" si="4">0.008*AA18</f>
        <v>2.0493253265197475E-2</v>
      </c>
    </row>
    <row r="19" spans="1:28" x14ac:dyDescent="0.45">
      <c r="A19">
        <f t="shared" si="0"/>
        <v>16</v>
      </c>
      <c r="B19">
        <v>6096</v>
      </c>
      <c r="C19">
        <v>2272</v>
      </c>
      <c r="D19">
        <v>6096</v>
      </c>
      <c r="W19">
        <v>5</v>
      </c>
      <c r="X19">
        <f>1/4310</f>
        <v>2.3201856148491879E-4</v>
      </c>
      <c r="Y19">
        <f t="shared" si="1"/>
        <v>2.8766631613560261</v>
      </c>
      <c r="Z19">
        <f t="shared" si="2"/>
        <v>0.21</v>
      </c>
      <c r="AA19">
        <f t="shared" si="3"/>
        <v>2.8766631613560261</v>
      </c>
      <c r="AB19">
        <f t="shared" si="4"/>
        <v>2.3013305290848208E-2</v>
      </c>
    </row>
    <row r="20" spans="1:28" x14ac:dyDescent="0.45">
      <c r="A20">
        <f t="shared" si="0"/>
        <v>17</v>
      </c>
      <c r="B20">
        <v>6074</v>
      </c>
      <c r="C20">
        <v>2262</v>
      </c>
      <c r="D20">
        <v>6074</v>
      </c>
      <c r="W20">
        <v>6</v>
      </c>
      <c r="X20">
        <f>1/4110</f>
        <v>2.4330900243309004E-4</v>
      </c>
      <c r="Y20">
        <f t="shared" si="1"/>
        <v>3.0166467701811372</v>
      </c>
      <c r="Z20">
        <f t="shared" si="2"/>
        <v>0.22222222222222221</v>
      </c>
      <c r="AA20">
        <f t="shared" si="3"/>
        <v>3.0166467701811372</v>
      </c>
      <c r="AB20">
        <f t="shared" si="4"/>
        <v>2.4133174161449097E-2</v>
      </c>
    </row>
    <row r="21" spans="1:28" x14ac:dyDescent="0.45">
      <c r="A21">
        <f t="shared" si="0"/>
        <v>18</v>
      </c>
      <c r="B21">
        <v>6030</v>
      </c>
      <c r="C21">
        <v>2240</v>
      </c>
      <c r="D21">
        <v>6030</v>
      </c>
    </row>
    <row r="22" spans="1:28" x14ac:dyDescent="0.45">
      <c r="A22">
        <f t="shared" si="0"/>
        <v>19</v>
      </c>
      <c r="B22">
        <v>5976</v>
      </c>
      <c r="C22">
        <v>2218</v>
      </c>
      <c r="D22">
        <v>5976</v>
      </c>
    </row>
    <row r="23" spans="1:28" x14ac:dyDescent="0.45">
      <c r="A23">
        <f t="shared" si="0"/>
        <v>20</v>
      </c>
      <c r="B23">
        <v>5945</v>
      </c>
      <c r="C23">
        <v>2202</v>
      </c>
      <c r="D23">
        <v>5945</v>
      </c>
    </row>
    <row r="24" spans="1:28" x14ac:dyDescent="0.45">
      <c r="A24">
        <f t="shared" si="0"/>
        <v>21</v>
      </c>
      <c r="B24">
        <v>5882</v>
      </c>
      <c r="C24">
        <v>2174</v>
      </c>
      <c r="D24">
        <v>5882</v>
      </c>
    </row>
    <row r="25" spans="1:28" x14ac:dyDescent="0.45">
      <c r="A25">
        <f t="shared" si="0"/>
        <v>22</v>
      </c>
      <c r="B25">
        <v>5852</v>
      </c>
      <c r="C25">
        <v>2158</v>
      </c>
      <c r="D25">
        <v>5852</v>
      </c>
    </row>
    <row r="26" spans="1:28" x14ac:dyDescent="0.45">
      <c r="A26">
        <f t="shared" si="0"/>
        <v>23</v>
      </c>
      <c r="B26">
        <v>5401</v>
      </c>
      <c r="C26">
        <v>1898</v>
      </c>
      <c r="D26">
        <v>5401</v>
      </c>
    </row>
    <row r="27" spans="1:28" x14ac:dyDescent="0.45">
      <c r="A27">
        <f t="shared" si="0"/>
        <v>24</v>
      </c>
      <c r="B27">
        <v>5341</v>
      </c>
      <c r="C27">
        <v>1858</v>
      </c>
      <c r="D27">
        <v>5341</v>
      </c>
    </row>
    <row r="28" spans="1:28" x14ac:dyDescent="0.45">
      <c r="A28">
        <f t="shared" si="0"/>
        <v>25</v>
      </c>
      <c r="B28">
        <v>5331</v>
      </c>
      <c r="C28">
        <v>1848</v>
      </c>
      <c r="D28">
        <v>5331</v>
      </c>
    </row>
    <row r="29" spans="1:28" x14ac:dyDescent="0.45">
      <c r="B29">
        <v>6907</v>
      </c>
      <c r="C29">
        <v>2552</v>
      </c>
      <c r="D29">
        <v>6907</v>
      </c>
    </row>
    <row r="30" spans="1:28" x14ac:dyDescent="0.45">
      <c r="B30">
        <v>6234</v>
      </c>
      <c r="C30">
        <v>2328</v>
      </c>
      <c r="D30">
        <v>6234</v>
      </c>
    </row>
    <row r="31" spans="1:28" x14ac:dyDescent="0.45">
      <c r="B31">
        <v>5791</v>
      </c>
      <c r="C31">
        <v>2136</v>
      </c>
      <c r="D31">
        <v>5791</v>
      </c>
    </row>
    <row r="32" spans="1:28" x14ac:dyDescent="0.45">
      <c r="B32">
        <v>5770</v>
      </c>
      <c r="C32">
        <v>2126</v>
      </c>
      <c r="D32">
        <v>5770</v>
      </c>
    </row>
    <row r="33" spans="2:4" x14ac:dyDescent="0.45">
      <c r="B33">
        <v>5461</v>
      </c>
      <c r="C33">
        <v>1938</v>
      </c>
      <c r="D33">
        <v>5461</v>
      </c>
    </row>
    <row r="34" spans="2:4" x14ac:dyDescent="0.45">
      <c r="B34">
        <v>4916</v>
      </c>
      <c r="C34">
        <v>1418</v>
      </c>
      <c r="D34">
        <v>4916</v>
      </c>
    </row>
    <row r="35" spans="2:4" x14ac:dyDescent="0.45">
      <c r="B35">
        <v>4358</v>
      </c>
      <c r="C35">
        <v>858</v>
      </c>
      <c r="D35">
        <v>4358</v>
      </c>
    </row>
    <row r="36" spans="2:4" x14ac:dyDescent="0.45">
      <c r="B36">
        <v>4047</v>
      </c>
      <c r="C36">
        <v>310</v>
      </c>
      <c r="D36">
        <v>4047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2024-11-01T11:10:09Z</dcterms:created>
  <dcterms:modified xsi:type="dcterms:W3CDTF">2024-11-04T15:26:21Z</dcterms:modified>
</cp:coreProperties>
</file>