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CCM_Thesis/"/>
    </mc:Choice>
  </mc:AlternateContent>
  <xr:revisionPtr revIDLastSave="0" documentId="13_ncr:1_{E2D9AC8A-E607-B045-AFAD-08EDCCF76541}" xr6:coauthVersionLast="47" xr6:coauthVersionMax="47" xr10:uidLastSave="{00000000-0000-0000-0000-000000000000}"/>
  <bookViews>
    <workbookView xWindow="3980" yWindow="1260" windowWidth="25380" windowHeight="15440" activeTab="2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  <sheet name="Q0_Q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5" i="2" l="1"/>
  <c r="Z55" i="2"/>
  <c r="AA55" i="2"/>
  <c r="AB55" i="2"/>
  <c r="AC55" i="2"/>
  <c r="AD55" i="2"/>
  <c r="AE55" i="2"/>
  <c r="X55" i="2"/>
  <c r="Y41" i="2"/>
  <c r="Z41" i="2"/>
  <c r="AA41" i="2"/>
  <c r="AB41" i="2"/>
  <c r="AC41" i="2"/>
  <c r="AD41" i="2"/>
  <c r="AE41" i="2"/>
  <c r="Y42" i="2"/>
  <c r="Z42" i="2"/>
  <c r="AA42" i="2"/>
  <c r="AB42" i="2"/>
  <c r="AC42" i="2"/>
  <c r="AD42" i="2"/>
  <c r="AE42" i="2"/>
  <c r="Y43" i="2"/>
  <c r="Z43" i="2"/>
  <c r="AA43" i="2"/>
  <c r="AB43" i="2"/>
  <c r="AC43" i="2"/>
  <c r="AD43" i="2"/>
  <c r="AE43" i="2"/>
  <c r="Y44" i="2"/>
  <c r="Z44" i="2"/>
  <c r="AA44" i="2"/>
  <c r="AB44" i="2"/>
  <c r="AC44" i="2"/>
  <c r="AD44" i="2"/>
  <c r="AE44" i="2"/>
  <c r="Y45" i="2"/>
  <c r="Z45" i="2"/>
  <c r="AA45" i="2"/>
  <c r="AB45" i="2"/>
  <c r="AC45" i="2"/>
  <c r="AD45" i="2"/>
  <c r="AE45" i="2"/>
  <c r="Y46" i="2"/>
  <c r="Z46" i="2"/>
  <c r="AA46" i="2"/>
  <c r="AB46" i="2"/>
  <c r="AC46" i="2"/>
  <c r="AD46" i="2"/>
  <c r="AE46" i="2"/>
  <c r="Y47" i="2"/>
  <c r="Z47" i="2"/>
  <c r="AA47" i="2"/>
  <c r="AB47" i="2"/>
  <c r="AC47" i="2"/>
  <c r="AD47" i="2"/>
  <c r="AE47" i="2"/>
  <c r="Y48" i="2"/>
  <c r="Z48" i="2"/>
  <c r="AA48" i="2"/>
  <c r="AB48" i="2"/>
  <c r="AC48" i="2"/>
  <c r="AD48" i="2"/>
  <c r="AE48" i="2"/>
  <c r="Y49" i="2"/>
  <c r="Z49" i="2"/>
  <c r="AA49" i="2"/>
  <c r="AB49" i="2"/>
  <c r="AD49" i="2"/>
  <c r="AE49" i="2"/>
  <c r="Y50" i="2"/>
  <c r="Z50" i="2"/>
  <c r="AA50" i="2"/>
  <c r="AB50" i="2"/>
  <c r="AC50" i="2"/>
  <c r="AD50" i="2"/>
  <c r="AE50" i="2"/>
  <c r="Y51" i="2"/>
  <c r="Z51" i="2"/>
  <c r="AB51" i="2"/>
  <c r="AD51" i="2"/>
  <c r="AE51" i="2"/>
  <c r="Y52" i="2"/>
  <c r="Z52" i="2"/>
  <c r="AA52" i="2"/>
  <c r="AB52" i="2"/>
  <c r="AC52" i="2"/>
  <c r="AD52" i="2"/>
  <c r="AE52" i="2"/>
  <c r="Y53" i="2"/>
  <c r="Z53" i="2"/>
  <c r="AA53" i="2"/>
  <c r="AB53" i="2"/>
  <c r="AC53" i="2"/>
  <c r="AD53" i="2"/>
  <c r="AE53" i="2"/>
  <c r="Y54" i="2"/>
  <c r="Z54" i="2"/>
  <c r="AA54" i="2"/>
  <c r="AB54" i="2"/>
  <c r="AC54" i="2"/>
  <c r="AD54" i="2"/>
  <c r="AE54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41" i="2"/>
  <c r="J16" i="6"/>
  <c r="K16" i="6"/>
  <c r="L16" i="6"/>
  <c r="J17" i="6"/>
  <c r="K17" i="6"/>
  <c r="L17" i="6"/>
  <c r="J18" i="6"/>
  <c r="K18" i="6"/>
  <c r="L18" i="6"/>
  <c r="J19" i="6"/>
  <c r="K19" i="6"/>
  <c r="L19" i="6"/>
  <c r="J20" i="6"/>
  <c r="K20" i="6"/>
  <c r="L20" i="6"/>
  <c r="J21" i="6"/>
  <c r="K21" i="6"/>
  <c r="L21" i="6"/>
  <c r="J22" i="6"/>
  <c r="K22" i="6"/>
  <c r="L22" i="6"/>
  <c r="J23" i="6"/>
  <c r="K23" i="6"/>
  <c r="L23" i="6"/>
  <c r="J24" i="6"/>
  <c r="K24" i="6"/>
  <c r="L24" i="6"/>
  <c r="K15" i="6"/>
  <c r="L15" i="6"/>
  <c r="J15" i="6"/>
  <c r="R13" i="6"/>
  <c r="R5" i="6"/>
  <c r="R6" i="6"/>
  <c r="R7" i="6"/>
  <c r="R8" i="6"/>
  <c r="R9" i="6"/>
  <c r="R10" i="6"/>
  <c r="R11" i="6"/>
  <c r="R12" i="6"/>
  <c r="R4" i="6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<sst xmlns="http://schemas.openxmlformats.org/spreadsheetml/2006/main" count="393" uniqueCount="157">
  <si>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</si>
  <si>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</si>
  <si>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</si>
  <si>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</si>
  <si>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</si>
  <si>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</si>
  <si>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</si>
  <si>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</si>
  <si>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</si>
  <si>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</si>
  <si>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</si>
  <si>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</si>
  <si>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</si>
  <si>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</si>
  <si>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</si>
  <si>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</si>
  <si>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</si>
  <si>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</si>
  <si>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</si>
  <si>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</si>
  <si>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</si>
  <si>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</si>
  <si>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</si>
  <si>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</si>
  <si>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</si>
  <si>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</si>
  <si>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</si>
  <si>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</si>
  <si>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</si>
  <si>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</si>
  <si>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</si>
  <si>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</si>
  <si>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</si>
  <si>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</si>
  <si>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</si>
  <si>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</si>
  <si>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</si>
  <si>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</si>
  <si>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</si>
  <si>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</si>
  <si>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</si>
  <si>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</si>
  <si>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</si>
  <si>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</si>
  <si>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</si>
  <si>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</si>
  <si>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</si>
  <si>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</si>
  <si>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</si>
  <si>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</si>
  <si>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</si>
  <si>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</si>
  <si>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</si>
  <si>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</si>
  <si>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</si>
  <si>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</si>
  <si>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</si>
  <si>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</si>
  <si>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</si>
  <si>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</si>
  <si>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</si>
  <si>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</si>
  <si>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</si>
  <si>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</si>
  <si>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</si>
  <si>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</si>
  <si>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</si>
  <si>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</si>
  <si>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</si>
  <si>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</si>
  <si>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</si>
  <si>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</si>
  <si>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</si>
  <si>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</si>
  <si>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</si>
  <si>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</si>
  <si>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</si>
  <si>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</si>
  <si>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</si>
  <si>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</si>
  <si>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</si>
  <si>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</si>
  <si>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</si>
  <si>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</si>
  <si>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</si>
  <si>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</si>
  <si>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</si>
  <si>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</si>
  <si>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</si>
  <si>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</si>
  <si>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</si>
  <si>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</si>
  <si>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</si>
  <si>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</si>
  <si>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</si>
  <si>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</si>
  <si>
    <t>Q0_181_dba.out</t>
  </si>
  <si>
    <t>Q0_262_dba.out</t>
  </si>
  <si>
    <t>Q0_329_dba.out</t>
  </si>
  <si>
    <t>Q0_349_dba.out</t>
  </si>
  <si>
    <t>Q0_360_dba.out</t>
  </si>
  <si>
    <t>Q0_6_dba.out</t>
  </si>
  <si>
    <t>Q0_73_dba.out</t>
  </si>
  <si>
    <t>Q0_90_dba.out</t>
  </si>
  <si>
    <t>Q1_115_dba.out</t>
  </si>
  <si>
    <t>Q1_151_dba.out</t>
  </si>
  <si>
    <t>Q1_181_dba.out</t>
  </si>
  <si>
    <t>Q1_229_dba.out</t>
  </si>
  <si>
    <t>Q1_249_dba.out</t>
  </si>
  <si>
    <t>Q1_289_dba.out</t>
  </si>
  <si>
    <t>Q1_73_dba.out</t>
  </si>
  <si>
    <t>*</t>
  </si>
  <si>
    <t> </t>
  </si>
  <si>
    <t>Q</t>
  </si>
  <si>
    <t>Dih1</t>
  </si>
  <si>
    <t>Dih2</t>
  </si>
  <si>
    <t>dba (meV)</t>
  </si>
  <si>
    <t>vba (eV)</t>
  </si>
  <si>
    <t>Qa_265I_EA.in</t>
  </si>
  <si>
    <t>Qa_265N_EA.in</t>
  </si>
  <si>
    <t>Qa_265S_EA.in</t>
  </si>
  <si>
    <t>Qa_265T_EA.in</t>
  </si>
  <si>
    <t>Qa_EA.in</t>
  </si>
  <si>
    <t>Quinone + aa</t>
  </si>
  <si>
    <t>dba - BSSE</t>
  </si>
  <si>
    <t>ri-CC2 aug-cc-pVTZ</t>
  </si>
  <si>
    <t>KT</t>
  </si>
  <si>
    <t>μ (D)</t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</si>
  <si>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NO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</si>
  <si>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SO 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</si>
  <si>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NC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</si>
  <si>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NO</t>
    </r>
    <r>
      <rPr>
        <sz val="6"/>
        <color rgb="FF000000"/>
        <rFont val="Helvetica"/>
        <family val="2"/>
      </rPr>
      <t>2 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</si>
  <si>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NO</t>
    </r>
    <r>
      <rPr>
        <sz val="6"/>
        <color rgb="FF000000"/>
        <rFont val="Helvetica"/>
        <family val="2"/>
      </rPr>
      <t>2 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</si>
  <si>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NO</t>
    </r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</si>
  <si>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NC</t>
    </r>
  </si>
  <si>
    <r>
      <t>C</t>
    </r>
    <r>
      <rPr>
        <sz val="6"/>
        <color rgb="FF000000"/>
        <rFont val="Helvetica"/>
        <family val="2"/>
      </rPr>
      <t>4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4</t>
    </r>
    <r>
      <rPr>
        <sz val="8"/>
        <color rgb="FF000000"/>
        <rFont val="Helvetica"/>
        <family val="2"/>
      </rPr>
      <t>N</t>
    </r>
    <r>
      <rPr>
        <sz val="6"/>
        <color rgb="FF000000"/>
        <rFont val="Helvetica"/>
        <family val="2"/>
      </rPr>
      <t>2 </t>
    </r>
  </si>
  <si>
    <r>
      <t>C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O</t>
    </r>
    <r>
      <rPr>
        <sz val="6"/>
        <color rgb="FF000000"/>
        <rFont val="Helvetica"/>
        <family val="2"/>
      </rPr>
      <t>3 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</si>
  <si>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NCHO </t>
    </r>
  </si>
  <si>
    <t>N,N-Dimethylformamide</t>
  </si>
  <si>
    <r>
      <t>C</t>
    </r>
    <r>
      <rPr>
        <sz val="6"/>
        <color rgb="FF000000"/>
        <rFont val="Helvetica"/>
        <family val="2"/>
      </rPr>
      <t>6</t>
    </r>
    <r>
      <rPr>
        <sz val="8"/>
        <color rgb="FF000000"/>
        <rFont val="Helvetica"/>
        <family val="2"/>
      </rPr>
      <t>H</t>
    </r>
    <r>
      <rPr>
        <sz val="6"/>
        <color rgb="FF000000"/>
        <rFont val="Helvetica"/>
        <family val="2"/>
      </rPr>
      <t>5</t>
    </r>
    <r>
      <rPr>
        <sz val="8"/>
        <color rgb="FF000000"/>
        <rFont val="Helvetica"/>
        <family val="2"/>
      </rPr>
      <t>CHO</t>
    </r>
  </si>
  <si>
    <r>
      <t>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CN </t>
    </r>
  </si>
  <si>
    <r>
      <t>(CH</t>
    </r>
    <r>
      <rPr>
        <sz val="6"/>
        <color rgb="FF000000"/>
        <rFont val="Helvetica"/>
        <family val="2"/>
      </rPr>
      <t>3</t>
    </r>
    <r>
      <rPr>
        <sz val="8"/>
        <color rgb="FF000000"/>
        <rFont val="Helvetica"/>
        <family val="2"/>
      </rPr>
      <t>)</t>
    </r>
    <r>
      <rPr>
        <sz val="6"/>
        <color rgb="FF000000"/>
        <rFont val="Helvetica"/>
        <family val="2"/>
      </rPr>
      <t>2</t>
    </r>
    <r>
      <rPr>
        <sz val="8"/>
        <color rgb="FF000000"/>
        <rFont val="Helvetica"/>
        <family val="2"/>
      </rPr>
      <t>CO</t>
    </r>
  </si>
  <si>
    <t>CH3CHO</t>
  </si>
  <si>
    <t>Acetaldehyde</t>
  </si>
  <si>
    <t>Acetone</t>
  </si>
  <si>
    <t>Acetonitrile</t>
  </si>
  <si>
    <t>Benzaldehyde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</si>
  <si>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</si>
  <si>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</si>
  <si>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</si>
  <si>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</si>
  <si>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</si>
  <si>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</si>
  <si>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</si>
  <si>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</si>
  <si>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Vinylene carbonate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</si>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</sst>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1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sz val="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/>
    <xf numFmtId="2" fontId="1" fillId="0" borderId="0" xfId="0" applyNumberFormat="1" applyFont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H2O!$O$5:$O$13</c:f>
              <c:numCache>
                <c:formatCode>General</c:formatCode>
                <c:ptCount val="9"/>
                <c:pt idx="0">
                  <c:v>119.28369932394446</c:v>
                </c:pt>
                <c:pt idx="1">
                  <c:v>-33.366285568044731</c:v>
                </c:pt>
                <c:pt idx="2">
                  <c:v>3.6049673145318824E-2</c:v>
                </c:pt>
                <c:pt idx="3">
                  <c:v>2.6222518158983941</c:v>
                </c:pt>
                <c:pt idx="4">
                  <c:v>2.2428241045774722</c:v>
                </c:pt>
                <c:pt idx="5">
                  <c:v>1.4454318950816829</c:v>
                </c:pt>
                <c:pt idx="6">
                  <c:v>0.71311848553024204</c:v>
                </c:pt>
                <c:pt idx="7">
                  <c:v>0.23744402434003795</c:v>
                </c:pt>
                <c:pt idx="8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H2O!$P$5:$P$13</c:f>
              <c:numCache>
                <c:formatCode>General</c:formatCode>
                <c:ptCount val="9"/>
                <c:pt idx="0">
                  <c:v>-2.128453165014792</c:v>
                </c:pt>
                <c:pt idx="1">
                  <c:v>-1.9189612945357375</c:v>
                </c:pt>
                <c:pt idx="2">
                  <c:v>-1.8036288249803627</c:v>
                </c:pt>
                <c:pt idx="3">
                  <c:v>-1.7647134122274417</c:v>
                </c:pt>
                <c:pt idx="4">
                  <c:v>-1.7455292036304442</c:v>
                </c:pt>
                <c:pt idx="5">
                  <c:v>-1.7304373050680513</c:v>
                </c:pt>
                <c:pt idx="6">
                  <c:v>-1.7189267352825017</c:v>
                </c:pt>
                <c:pt idx="7">
                  <c:v>-1.7107775226965765</c:v>
                </c:pt>
                <c:pt idx="8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H2O!$Q$3</c:f>
              <c:strCache>
                <c:ptCount val="1"/>
                <c:pt idx="0">
                  <c:v>dba - BSSE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H2O!$Q$5:$Q$13</c:f>
              <c:numCache>
                <c:formatCode>General</c:formatCode>
                <c:ptCount val="9"/>
                <c:pt idx="0">
                  <c:v>115.24284606207256</c:v>
                </c:pt>
                <c:pt idx="1">
                  <c:v>-73.085724676426352</c:v>
                </c:pt>
                <c:pt idx="2">
                  <c:v>-58.409657249249285</c:v>
                </c:pt>
                <c:pt idx="3">
                  <c:v>-55.049589870952317</c:v>
                </c:pt>
                <c:pt idx="4">
                  <c:v>-48.911066314827181</c:v>
                </c:pt>
                <c:pt idx="5">
                  <c:v>-39.63501026927544</c:v>
                </c:pt>
                <c:pt idx="6">
                  <c:v>-28.567221795741307</c:v>
                </c:pt>
                <c:pt idx="7">
                  <c:v>-17.331498118293005</c:v>
                </c:pt>
                <c:pt idx="8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1-D944-AD9C-1F06C40C84C6}"/>
            </c:ext>
          </c:extLst>
        </c:ser>
        <c:ser>
          <c:idx val="1"/>
          <c:order val="1"/>
          <c:tx>
            <c:strRef>
              <c:f>H2O!$R$3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H2O!$I$5:$I$13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</c:numCache>
            </c:numRef>
          </c:xVal>
          <c:yVal>
            <c:numRef>
              <c:f>H2O!$R$5:$R$13</c:f>
              <c:numCache>
                <c:formatCode>General</c:formatCode>
                <c:ptCount val="9"/>
                <c:pt idx="0">
                  <c:v>-4.0408532618718986</c:v>
                </c:pt>
                <c:pt idx="1">
                  <c:v>-39.719439108381621</c:v>
                </c:pt>
                <c:pt idx="2">
                  <c:v>-58.445706922394606</c:v>
                </c:pt>
                <c:pt idx="3">
                  <c:v>-57.671841686850712</c:v>
                </c:pt>
                <c:pt idx="4">
                  <c:v>-51.153890419404654</c:v>
                </c:pt>
                <c:pt idx="5">
                  <c:v>-41.080442164357123</c:v>
                </c:pt>
                <c:pt idx="6">
                  <c:v>-29.280340281271553</c:v>
                </c:pt>
                <c:pt idx="7">
                  <c:v>-17.568942142633045</c:v>
                </c:pt>
                <c:pt idx="8">
                  <c:v>-12.340855150407286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1-D944-AD9C-1F06C40C8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15648"/>
        <c:axId val="592717360"/>
      </c:scatterChart>
      <c:valAx>
        <c:axId val="592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7360"/>
        <c:crosses val="autoZero"/>
        <c:crossBetween val="midCat"/>
      </c:valAx>
      <c:valAx>
        <c:axId val="59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1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180559</xdr:colOff>
      <xdr:row>27</xdr:row>
      <xdr:rowOff>761</xdr:rowOff>
    </xdr:from>
    <xdr:to>
      <xdr:col>8</xdr:col>
      <xdr:colOff>720488</xdr:colOff>
      <xdr:row>43</xdr:row>
      <xdr:rowOff>79337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414401</xdr:colOff>
      <xdr:row>15</xdr:row>
      <xdr:rowOff>177802</xdr:rowOff>
    </xdr:from>
    <xdr:to>
      <xdr:col>21</xdr:col>
      <xdr:colOff>230958</xdr:colOff>
      <xdr:row>37</xdr:row>
      <xdr:rowOff>106933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AC6EF7-3810-98BE-9C55-ACE539A55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AG55"/>
  <sheetViews>
    <sheetView topLeftCell="Q24" workbookViewId="0">
      <selection activeCell="AE55" sqref="X55:AE55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9" t="s">
        <v>31</v>
      </c>
      <c r="D2" s="79"/>
      <c r="E2" s="78" t="s">
        <v>16</v>
      </c>
      <c r="F2" s="79"/>
      <c r="G2" s="79"/>
    </row>
    <row r="3" spans="2:25" ht="17" thickBot="1" x14ac:dyDescent="0.25">
      <c r="B3" s="11"/>
      <c r="C3" s="78" t="s">
        <v>32</v>
      </c>
      <c r="D3" s="80"/>
      <c r="E3" s="78" t="s">
        <v>47</v>
      </c>
      <c r="F3" s="79"/>
      <c r="G3" s="79"/>
      <c r="H3" s="79"/>
      <c r="I3" s="79" t="s">
        <v>56</v>
      </c>
      <c r="J3" s="79"/>
      <c r="K3" s="76" t="s">
        <v>57</v>
      </c>
      <c r="L3" s="77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33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33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33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33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33" x14ac:dyDescent="0.2">
      <c r="C21" s="2"/>
    </row>
    <row r="22" spans="2:33" x14ac:dyDescent="0.2">
      <c r="F22" s="21"/>
      <c r="G22" s="21"/>
      <c r="H22" s="21"/>
      <c r="I22" s="21"/>
      <c r="J22" s="21"/>
      <c r="K22" s="23"/>
      <c r="L22" s="23"/>
    </row>
    <row r="23" spans="2:33" x14ac:dyDescent="0.2">
      <c r="F23" s="36"/>
      <c r="G23" s="37"/>
      <c r="H23" s="37"/>
      <c r="I23" s="38"/>
      <c r="J23" s="39"/>
      <c r="K23" s="81" t="s">
        <v>56</v>
      </c>
      <c r="L23" s="81"/>
      <c r="M23" s="82"/>
      <c r="N23" s="16" t="s">
        <v>57</v>
      </c>
      <c r="O23" s="3"/>
    </row>
    <row r="24" spans="2:33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33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  <c r="U25" s="11"/>
      <c r="V25" s="78"/>
      <c r="W25" s="80"/>
      <c r="X25" s="78" t="s">
        <v>125</v>
      </c>
      <c r="Y25" s="79"/>
      <c r="Z25" s="79"/>
      <c r="AA25" s="79"/>
      <c r="AB25" s="79" t="s">
        <v>56</v>
      </c>
      <c r="AC25" s="79"/>
      <c r="AD25" s="76" t="s">
        <v>57</v>
      </c>
      <c r="AE25" s="77"/>
    </row>
    <row r="26" spans="2:33" ht="17" thickBot="1" x14ac:dyDescent="0.25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  <c r="U26" s="15"/>
      <c r="V26" s="12"/>
      <c r="W26" s="9"/>
      <c r="X26" s="8" t="s">
        <v>0</v>
      </c>
      <c r="Y26" s="8" t="s">
        <v>1</v>
      </c>
      <c r="Z26" s="15" t="s">
        <v>2</v>
      </c>
      <c r="AA26" s="8" t="s">
        <v>18</v>
      </c>
      <c r="AB26" s="15" t="s">
        <v>54</v>
      </c>
      <c r="AC26" s="15" t="s">
        <v>20</v>
      </c>
      <c r="AD26" s="15" t="s">
        <v>54</v>
      </c>
      <c r="AE26" s="15" t="s">
        <v>55</v>
      </c>
      <c r="AF26" s="24" t="s">
        <v>126</v>
      </c>
      <c r="AG26" s="24" t="s">
        <v>127</v>
      </c>
    </row>
    <row r="27" spans="2:33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  <c r="V27" s="13" t="s">
        <v>143</v>
      </c>
      <c r="W27" s="2" t="s">
        <v>142</v>
      </c>
      <c r="X27" s="71">
        <v>-156.69999999999999</v>
      </c>
      <c r="Y27" s="71">
        <v>-27.8</v>
      </c>
      <c r="Z27" s="71">
        <v>-3.2</v>
      </c>
      <c r="AA27" s="71">
        <v>0.8</v>
      </c>
      <c r="AB27" s="71">
        <v>-4.5999999999999996</v>
      </c>
      <c r="AC27" s="71">
        <v>-3.2</v>
      </c>
      <c r="AD27" s="71">
        <v>-4.5999999999999996</v>
      </c>
      <c r="AE27" s="71">
        <v>-3.1</v>
      </c>
      <c r="AF27">
        <v>-0.42799999999999999</v>
      </c>
      <c r="AG27" s="72">
        <v>3.2917000000000001</v>
      </c>
    </row>
    <row r="28" spans="2:33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  <c r="V28" s="13" t="s">
        <v>144</v>
      </c>
      <c r="W28" s="2" t="s">
        <v>141</v>
      </c>
      <c r="X28" s="71">
        <v>-114.9</v>
      </c>
      <c r="Y28" s="71">
        <v>-16.8</v>
      </c>
      <c r="Z28" s="71">
        <v>1.3</v>
      </c>
      <c r="AA28" s="71">
        <v>3.3</v>
      </c>
      <c r="AB28" s="71">
        <v>-0.3</v>
      </c>
      <c r="AC28" s="71">
        <v>0.9</v>
      </c>
      <c r="AD28" s="71">
        <v>-0.5</v>
      </c>
      <c r="AE28" s="71">
        <v>0.9</v>
      </c>
      <c r="AF28">
        <v>-5.0999999999999996</v>
      </c>
      <c r="AG28" s="72">
        <v>3.4621</v>
      </c>
    </row>
    <row r="29" spans="2:33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  <c r="V29" s="14" t="s">
        <v>145</v>
      </c>
      <c r="W29" s="2" t="s">
        <v>140</v>
      </c>
      <c r="X29" s="71">
        <v>-61.2</v>
      </c>
      <c r="Y29" s="71">
        <v>12.6</v>
      </c>
      <c r="Z29" s="71">
        <v>19.899999999999999</v>
      </c>
      <c r="AA29" s="71">
        <v>20.100000000000001</v>
      </c>
      <c r="AB29" s="71">
        <v>18.2</v>
      </c>
      <c r="AC29" s="71">
        <v>20.3</v>
      </c>
      <c r="AD29" s="71">
        <v>17.100000000000001</v>
      </c>
      <c r="AE29" s="71">
        <v>18.399999999999999</v>
      </c>
      <c r="AF29">
        <v>4.2</v>
      </c>
      <c r="AG29" s="72">
        <v>4.2931999999999997</v>
      </c>
    </row>
    <row r="30" spans="2:33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  <c r="V30" s="13" t="s">
        <v>146</v>
      </c>
      <c r="W30" s="2" t="s">
        <v>139</v>
      </c>
      <c r="X30" s="71">
        <v>-97.1</v>
      </c>
      <c r="Y30" s="71">
        <v>-2.1</v>
      </c>
      <c r="Z30" s="71">
        <v>8.9</v>
      </c>
      <c r="AA30" s="71">
        <v>9.6</v>
      </c>
      <c r="AB30" s="71">
        <v>7.4</v>
      </c>
      <c r="AC30" s="71">
        <v>9.1</v>
      </c>
      <c r="AD30" s="71">
        <v>3.4</v>
      </c>
      <c r="AE30" s="71">
        <v>4.5999999999999996</v>
      </c>
      <c r="AF30">
        <v>-4.9000000000000004</v>
      </c>
      <c r="AG30" s="72">
        <v>3.7652999999999999</v>
      </c>
    </row>
    <row r="31" spans="2:33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  <c r="V31" s="13" t="s">
        <v>138</v>
      </c>
      <c r="W31" s="2" t="s">
        <v>137</v>
      </c>
      <c r="X31" s="71">
        <v>-81.099999999999994</v>
      </c>
      <c r="Y31" s="71">
        <v>5.4</v>
      </c>
      <c r="Z31" s="71">
        <v>14.1</v>
      </c>
      <c r="AA31" s="71">
        <v>14.4</v>
      </c>
      <c r="AB31" s="71">
        <v>13.2</v>
      </c>
      <c r="AC31" s="71">
        <v>14.4</v>
      </c>
      <c r="AD31" s="71">
        <v>13.3</v>
      </c>
      <c r="AE31" s="71">
        <v>13.7</v>
      </c>
      <c r="AF31">
        <v>1.9</v>
      </c>
      <c r="AG31" s="72">
        <v>4.4821</v>
      </c>
    </row>
    <row r="32" spans="2:33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  <c r="V32" s="14" t="s">
        <v>147</v>
      </c>
      <c r="W32" s="2" t="s">
        <v>129</v>
      </c>
      <c r="X32" s="71">
        <v>-84.5</v>
      </c>
      <c r="Y32" s="71">
        <v>4</v>
      </c>
      <c r="Z32" s="71">
        <v>15.4</v>
      </c>
      <c r="AA32" s="71">
        <v>16.100000000000001</v>
      </c>
      <c r="AB32" s="71">
        <v>14.8</v>
      </c>
      <c r="AC32" s="71">
        <v>15.5</v>
      </c>
      <c r="AD32" s="71">
        <v>14.7</v>
      </c>
      <c r="AE32" s="71">
        <v>14.9</v>
      </c>
      <c r="AF32">
        <v>2.1</v>
      </c>
      <c r="AG32" s="72">
        <v>4.6264000000000003</v>
      </c>
    </row>
    <row r="33" spans="5:33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  <c r="V33" s="13" t="s">
        <v>148</v>
      </c>
      <c r="W33" s="2" t="s">
        <v>128</v>
      </c>
      <c r="X33" s="71">
        <v>-92.2</v>
      </c>
      <c r="Y33" s="71">
        <v>1.1000000000000001</v>
      </c>
      <c r="Z33" s="71">
        <v>16.2</v>
      </c>
      <c r="AA33" s="71">
        <v>17.2</v>
      </c>
      <c r="AB33" s="71">
        <v>15.1</v>
      </c>
      <c r="AC33" s="71">
        <v>17</v>
      </c>
      <c r="AD33" s="71">
        <v>15.1</v>
      </c>
      <c r="AE33" s="71">
        <v>15.9</v>
      </c>
      <c r="AF33">
        <v>3.4</v>
      </c>
      <c r="AG33" s="72">
        <v>4.2835000000000001</v>
      </c>
    </row>
    <row r="34" spans="5:33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  <c r="V34" s="13" t="s">
        <v>149</v>
      </c>
      <c r="W34" s="2" t="s">
        <v>130</v>
      </c>
      <c r="X34" s="71">
        <v>-95.1</v>
      </c>
      <c r="Y34" s="71">
        <v>-0.5</v>
      </c>
      <c r="Z34" s="71">
        <v>10</v>
      </c>
      <c r="AA34" s="71">
        <v>10.5</v>
      </c>
      <c r="AB34" s="71">
        <v>9.5</v>
      </c>
      <c r="AC34" s="71">
        <v>10.1</v>
      </c>
      <c r="AD34" s="71">
        <v>8.8000000000000007</v>
      </c>
      <c r="AE34" s="71">
        <v>9</v>
      </c>
      <c r="AF34">
        <v>-1.8</v>
      </c>
      <c r="AG34" s="72">
        <v>3.5867</v>
      </c>
    </row>
    <row r="35" spans="5:33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  <c r="V35" s="13" t="s">
        <v>150</v>
      </c>
      <c r="W35" s="2" t="s">
        <v>131</v>
      </c>
      <c r="X35" s="71">
        <v>-63.6</v>
      </c>
      <c r="Y35" s="71">
        <v>30.6</v>
      </c>
      <c r="Z35" s="71">
        <v>34.799999999999997</v>
      </c>
      <c r="AA35" s="71">
        <v>34.799999999999997</v>
      </c>
      <c r="AB35" s="71">
        <v>32.5</v>
      </c>
      <c r="AC35" s="71" t="s">
        <v>19</v>
      </c>
      <c r="AD35" s="71">
        <v>25</v>
      </c>
      <c r="AE35" s="71">
        <v>25.9</v>
      </c>
      <c r="AF35">
        <v>5.4</v>
      </c>
      <c r="AG35" s="72">
        <v>5.1485000000000003</v>
      </c>
    </row>
    <row r="36" spans="5:33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  <c r="V36" s="13" t="s">
        <v>151</v>
      </c>
      <c r="W36" s="2" t="s">
        <v>132</v>
      </c>
      <c r="X36" s="71">
        <v>-82.9</v>
      </c>
      <c r="Y36" s="71">
        <v>5.7</v>
      </c>
      <c r="Z36" s="71">
        <v>14.2</v>
      </c>
      <c r="AA36" s="71">
        <v>14.7</v>
      </c>
      <c r="AB36" s="71">
        <v>13</v>
      </c>
      <c r="AC36" s="71">
        <v>14.7</v>
      </c>
      <c r="AD36" s="71">
        <v>12.9</v>
      </c>
      <c r="AE36" s="71">
        <v>13.7</v>
      </c>
      <c r="AF36">
        <v>3.5</v>
      </c>
      <c r="AG36" s="72">
        <v>4.0979000000000001</v>
      </c>
    </row>
    <row r="37" spans="5:33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  <c r="V37" s="13" t="s">
        <v>152</v>
      </c>
      <c r="W37" s="2" t="s">
        <v>133</v>
      </c>
      <c r="X37" s="71">
        <v>-125</v>
      </c>
      <c r="Y37" s="71">
        <v>1</v>
      </c>
      <c r="Z37" s="71">
        <v>11.4</v>
      </c>
      <c r="AA37" s="71" t="s">
        <v>19</v>
      </c>
      <c r="AB37" s="71">
        <v>9.9</v>
      </c>
      <c r="AC37" s="71" t="s">
        <v>19</v>
      </c>
      <c r="AD37" s="71">
        <v>5.0999999999999996</v>
      </c>
      <c r="AE37" s="71">
        <v>6</v>
      </c>
      <c r="AF37">
        <v>-4.0999999999999996</v>
      </c>
      <c r="AG37" s="72">
        <v>3.7275</v>
      </c>
    </row>
    <row r="38" spans="5:33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  <c r="V38" s="13" t="s">
        <v>153</v>
      </c>
      <c r="W38" s="2" t="s">
        <v>134</v>
      </c>
      <c r="X38" s="71">
        <v>-82.7</v>
      </c>
      <c r="Y38" s="71">
        <v>8.6</v>
      </c>
      <c r="Z38" s="71">
        <v>16.3</v>
      </c>
      <c r="AA38" s="71">
        <v>16.5</v>
      </c>
      <c r="AB38" s="71">
        <v>15.2</v>
      </c>
      <c r="AC38" s="71">
        <v>16.7</v>
      </c>
      <c r="AD38" s="71">
        <v>9</v>
      </c>
      <c r="AE38" s="71">
        <v>9.1999999999999993</v>
      </c>
      <c r="AF38">
        <v>-4.9000000000000004</v>
      </c>
      <c r="AG38" s="72">
        <v>3.6078000000000001</v>
      </c>
    </row>
    <row r="39" spans="5:33" x14ac:dyDescent="0.2">
      <c r="F39" s="73" t="s">
        <v>74</v>
      </c>
      <c r="G39" s="74"/>
      <c r="H39" s="75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  <c r="V39" s="14" t="s">
        <v>154</v>
      </c>
      <c r="W39" s="2" t="s">
        <v>135</v>
      </c>
      <c r="X39" s="71">
        <v>-80.7</v>
      </c>
      <c r="Y39" s="71">
        <v>20.5</v>
      </c>
      <c r="Z39" s="71">
        <v>26.3</v>
      </c>
      <c r="AA39" s="71">
        <v>26.4</v>
      </c>
      <c r="AB39" s="71">
        <v>25</v>
      </c>
      <c r="AC39" s="71">
        <v>26.7</v>
      </c>
      <c r="AD39" s="71">
        <v>18.600000000000001</v>
      </c>
      <c r="AE39" s="71">
        <v>19.100000000000001</v>
      </c>
      <c r="AF39">
        <v>1.7</v>
      </c>
      <c r="AG39" s="72">
        <v>4.4058999999999999</v>
      </c>
    </row>
    <row r="40" spans="5:33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  <c r="V40" s="13" t="s">
        <v>155</v>
      </c>
      <c r="W40" s="2" t="s">
        <v>136</v>
      </c>
      <c r="X40" s="71">
        <v>-82.5</v>
      </c>
      <c r="Y40" s="71">
        <v>20.9</v>
      </c>
      <c r="Z40" s="71">
        <v>27.2</v>
      </c>
      <c r="AA40" s="71">
        <v>27.4</v>
      </c>
      <c r="AB40" s="71">
        <v>26.4</v>
      </c>
      <c r="AC40" s="71">
        <v>27.7</v>
      </c>
      <c r="AD40" s="71">
        <v>25.1</v>
      </c>
      <c r="AE40" s="71">
        <v>25.5</v>
      </c>
      <c r="AF40">
        <v>10</v>
      </c>
      <c r="AG40" s="72">
        <v>5.0503999999999998</v>
      </c>
    </row>
    <row r="41" spans="5:33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  <c r="X41" s="40">
        <f>ABS(X27-$AE27)</f>
        <v>153.6</v>
      </c>
      <c r="Y41" s="40">
        <f t="shared" ref="Y41:AE41" si="4">ABS(Y27-$AE27)</f>
        <v>24.7</v>
      </c>
      <c r="Z41" s="40">
        <f t="shared" si="4"/>
        <v>0.10000000000000009</v>
      </c>
      <c r="AA41" s="40">
        <f t="shared" si="4"/>
        <v>3.9000000000000004</v>
      </c>
      <c r="AB41" s="40">
        <f t="shared" si="4"/>
        <v>1.4999999999999996</v>
      </c>
      <c r="AC41" s="40">
        <f t="shared" si="4"/>
        <v>0.10000000000000009</v>
      </c>
      <c r="AD41" s="40">
        <f t="shared" si="4"/>
        <v>1.4999999999999996</v>
      </c>
      <c r="AE41" s="40">
        <f t="shared" si="4"/>
        <v>0</v>
      </c>
    </row>
    <row r="42" spans="5:33" x14ac:dyDescent="0.2">
      <c r="E42" s="14" t="s">
        <v>5</v>
      </c>
      <c r="F42" s="23">
        <f t="shared" ref="F42:H42" si="5">F27-$K7</f>
        <v>0.19999999999999929</v>
      </c>
      <c r="G42" s="23">
        <f t="shared" si="5"/>
        <v>-1.5</v>
      </c>
      <c r="H42" s="23">
        <f t="shared" si="5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  <c r="X42">
        <f t="shared" ref="X42:AE54" si="6">ABS(X28-$AE28)</f>
        <v>115.80000000000001</v>
      </c>
      <c r="Y42">
        <f t="shared" si="6"/>
        <v>17.7</v>
      </c>
      <c r="Z42">
        <f t="shared" si="6"/>
        <v>0.4</v>
      </c>
      <c r="AA42">
        <f t="shared" si="6"/>
        <v>2.4</v>
      </c>
      <c r="AB42">
        <f t="shared" si="6"/>
        <v>1.2</v>
      </c>
      <c r="AC42">
        <f t="shared" si="6"/>
        <v>0</v>
      </c>
      <c r="AD42">
        <f t="shared" si="6"/>
        <v>1.4</v>
      </c>
      <c r="AE42">
        <f t="shared" si="6"/>
        <v>0</v>
      </c>
      <c r="AF42" s="1"/>
    </row>
    <row r="43" spans="5:33" x14ac:dyDescent="0.2">
      <c r="E43" s="13" t="s">
        <v>6</v>
      </c>
      <c r="F43" s="23">
        <f t="shared" ref="F43:H43" si="7">F28-$K8</f>
        <v>-2.8000000000000007</v>
      </c>
      <c r="G43" s="23">
        <f t="shared" si="7"/>
        <v>-4.3000000000000007</v>
      </c>
      <c r="H43" s="23">
        <f t="shared" si="7"/>
        <v>-4.5</v>
      </c>
      <c r="J43" s="13" t="s">
        <v>4</v>
      </c>
      <c r="K43" s="23">
        <f t="shared" ref="K43:K55" si="8">L26-O26</f>
        <v>-0.4</v>
      </c>
      <c r="L43" s="23"/>
      <c r="M43" s="23"/>
      <c r="N43" s="23"/>
      <c r="O43" s="23"/>
      <c r="P43" s="23"/>
      <c r="X43">
        <f t="shared" si="6"/>
        <v>79.599999999999994</v>
      </c>
      <c r="Y43">
        <f t="shared" si="6"/>
        <v>5.7999999999999989</v>
      </c>
      <c r="Z43">
        <f t="shared" si="6"/>
        <v>1.5</v>
      </c>
      <c r="AA43">
        <f t="shared" si="6"/>
        <v>1.7000000000000028</v>
      </c>
      <c r="AB43">
        <f t="shared" si="6"/>
        <v>0.19999999999999929</v>
      </c>
      <c r="AC43">
        <f t="shared" si="6"/>
        <v>1.9000000000000021</v>
      </c>
      <c r="AD43">
        <f t="shared" si="6"/>
        <v>1.2999999999999972</v>
      </c>
      <c r="AE43">
        <f t="shared" si="6"/>
        <v>0</v>
      </c>
    </row>
    <row r="44" spans="5:33" x14ac:dyDescent="0.2">
      <c r="E44" s="13" t="s">
        <v>7</v>
      </c>
      <c r="F44" s="23">
        <f t="shared" ref="F44:H44" si="9">F29-$K9</f>
        <v>0.5</v>
      </c>
      <c r="G44" s="23">
        <f t="shared" si="9"/>
        <v>-0.40000000000000036</v>
      </c>
      <c r="H44" s="23">
        <f t="shared" si="9"/>
        <v>-0.65596000000000032</v>
      </c>
      <c r="J44" s="14" t="s">
        <v>5</v>
      </c>
      <c r="K44" s="23">
        <f t="shared" si="8"/>
        <v>-1.5</v>
      </c>
      <c r="L44" s="23"/>
      <c r="M44" s="23"/>
      <c r="N44" s="23"/>
      <c r="O44" s="23"/>
      <c r="P44" s="23"/>
      <c r="X44">
        <f t="shared" si="6"/>
        <v>101.69999999999999</v>
      </c>
      <c r="Y44">
        <f t="shared" si="6"/>
        <v>6.6999999999999993</v>
      </c>
      <c r="Z44">
        <f t="shared" si="6"/>
        <v>4.3000000000000007</v>
      </c>
      <c r="AA44">
        <f t="shared" si="6"/>
        <v>5</v>
      </c>
      <c r="AB44">
        <f t="shared" si="6"/>
        <v>2.8000000000000007</v>
      </c>
      <c r="AC44">
        <f t="shared" si="6"/>
        <v>4.5</v>
      </c>
      <c r="AD44">
        <f t="shared" si="6"/>
        <v>1.1999999999999997</v>
      </c>
      <c r="AE44">
        <f t="shared" si="6"/>
        <v>0</v>
      </c>
    </row>
    <row r="45" spans="5:33" x14ac:dyDescent="0.2">
      <c r="E45" s="14" t="s">
        <v>8</v>
      </c>
      <c r="F45" s="23">
        <f t="shared" ref="F45:H45" si="10">F30-$K10</f>
        <v>9.9999999999999645E-2</v>
      </c>
      <c r="G45" s="23">
        <f t="shared" si="10"/>
        <v>-0.5</v>
      </c>
      <c r="H45" s="23">
        <f t="shared" si="10"/>
        <v>-0.60205999999999982</v>
      </c>
      <c r="J45" s="13" t="s">
        <v>6</v>
      </c>
      <c r="K45" s="23">
        <f t="shared" si="8"/>
        <v>-4.3000000000000007</v>
      </c>
      <c r="L45" s="23"/>
      <c r="M45" s="23"/>
      <c r="N45" s="23"/>
      <c r="O45" s="23"/>
      <c r="P45" s="23"/>
      <c r="X45">
        <f t="shared" si="6"/>
        <v>94.8</v>
      </c>
      <c r="Y45">
        <f t="shared" si="6"/>
        <v>8.2999999999999989</v>
      </c>
      <c r="Z45">
        <f t="shared" si="6"/>
        <v>0.40000000000000036</v>
      </c>
      <c r="AA45">
        <f t="shared" si="6"/>
        <v>0.70000000000000107</v>
      </c>
      <c r="AB45">
        <f t="shared" si="6"/>
        <v>0.5</v>
      </c>
      <c r="AC45">
        <f t="shared" si="6"/>
        <v>0.70000000000000107</v>
      </c>
      <c r="AD45">
        <f t="shared" si="6"/>
        <v>0.39999999999999858</v>
      </c>
      <c r="AE45">
        <f t="shared" si="6"/>
        <v>0</v>
      </c>
    </row>
    <row r="46" spans="5:33" x14ac:dyDescent="0.2">
      <c r="E46" s="13" t="s">
        <v>9</v>
      </c>
      <c r="F46" s="23">
        <f t="shared" ref="F46:H46" si="11">F31-$K11</f>
        <v>0.80000000000000071</v>
      </c>
      <c r="G46" s="23">
        <f t="shared" si="11"/>
        <v>-0.29999999999999893</v>
      </c>
      <c r="H46" s="23">
        <f t="shared" si="11"/>
        <v>-1.0603600000000011</v>
      </c>
      <c r="J46" s="13" t="s">
        <v>7</v>
      </c>
      <c r="K46" s="23">
        <f t="shared" si="8"/>
        <v>-0.40000000000000036</v>
      </c>
      <c r="L46" s="23"/>
      <c r="M46" s="23"/>
      <c r="N46" s="23"/>
      <c r="O46" s="23"/>
      <c r="P46" s="23"/>
      <c r="X46">
        <f t="shared" si="6"/>
        <v>99.4</v>
      </c>
      <c r="Y46">
        <f t="shared" si="6"/>
        <v>10.9</v>
      </c>
      <c r="Z46">
        <f t="shared" si="6"/>
        <v>0.5</v>
      </c>
      <c r="AA46">
        <f t="shared" si="6"/>
        <v>1.2000000000000011</v>
      </c>
      <c r="AB46">
        <f t="shared" si="6"/>
        <v>9.9999999999999645E-2</v>
      </c>
      <c r="AC46">
        <f t="shared" si="6"/>
        <v>0.59999999999999964</v>
      </c>
      <c r="AD46">
        <f t="shared" si="6"/>
        <v>0.20000000000000107</v>
      </c>
      <c r="AE46">
        <f t="shared" si="6"/>
        <v>0</v>
      </c>
    </row>
    <row r="47" spans="5:33" x14ac:dyDescent="0.2">
      <c r="E47" s="13" t="s">
        <v>10</v>
      </c>
      <c r="F47" s="23">
        <f t="shared" ref="F47:H47" si="12">F32-$K12</f>
        <v>-0.5</v>
      </c>
      <c r="G47" s="23">
        <f t="shared" si="12"/>
        <v>-1</v>
      </c>
      <c r="H47" s="23">
        <f t="shared" si="12"/>
        <v>-1.1168899999999997</v>
      </c>
      <c r="J47" s="14" t="s">
        <v>8</v>
      </c>
      <c r="K47" s="23">
        <f t="shared" si="8"/>
        <v>-0.5</v>
      </c>
      <c r="L47" s="23"/>
      <c r="M47" s="23"/>
      <c r="N47" s="23"/>
      <c r="O47" s="23"/>
      <c r="P47" s="23"/>
      <c r="X47">
        <f t="shared" si="6"/>
        <v>108.10000000000001</v>
      </c>
      <c r="Y47">
        <f t="shared" si="6"/>
        <v>14.8</v>
      </c>
      <c r="Z47">
        <f t="shared" si="6"/>
        <v>0.29999999999999893</v>
      </c>
      <c r="AA47">
        <f t="shared" si="6"/>
        <v>1.2999999999999989</v>
      </c>
      <c r="AB47">
        <f t="shared" si="6"/>
        <v>0.80000000000000071</v>
      </c>
      <c r="AC47">
        <f t="shared" si="6"/>
        <v>1.0999999999999996</v>
      </c>
      <c r="AD47">
        <f t="shared" si="6"/>
        <v>0.80000000000000071</v>
      </c>
      <c r="AE47">
        <f t="shared" si="6"/>
        <v>0</v>
      </c>
    </row>
    <row r="48" spans="5:33" x14ac:dyDescent="0.2">
      <c r="E48" s="13" t="s">
        <v>11</v>
      </c>
      <c r="F48" s="23">
        <f t="shared" ref="F48:G48" si="13">F33-$K13</f>
        <v>-6.6000000000000014</v>
      </c>
      <c r="G48" s="23">
        <f t="shared" si="13"/>
        <v>-8.8999999999999986</v>
      </c>
      <c r="H48" s="23"/>
      <c r="J48" s="13" t="s">
        <v>9</v>
      </c>
      <c r="K48" s="23">
        <f t="shared" si="8"/>
        <v>-0.29999999999999893</v>
      </c>
      <c r="L48" s="23"/>
      <c r="M48" s="23"/>
      <c r="N48" s="23"/>
      <c r="O48" s="23"/>
      <c r="P48" s="23"/>
      <c r="X48">
        <f t="shared" si="6"/>
        <v>104.1</v>
      </c>
      <c r="Y48">
        <f t="shared" si="6"/>
        <v>9.5</v>
      </c>
      <c r="Z48">
        <f t="shared" si="6"/>
        <v>1</v>
      </c>
      <c r="AA48">
        <f t="shared" si="6"/>
        <v>1.5</v>
      </c>
      <c r="AB48">
        <f t="shared" si="6"/>
        <v>0.5</v>
      </c>
      <c r="AC48">
        <f t="shared" si="6"/>
        <v>1.0999999999999996</v>
      </c>
      <c r="AD48">
        <f t="shared" si="6"/>
        <v>0.19999999999999929</v>
      </c>
      <c r="AE48">
        <f t="shared" si="6"/>
        <v>0</v>
      </c>
    </row>
    <row r="49" spans="5:31" x14ac:dyDescent="0.2">
      <c r="E49" s="13" t="s">
        <v>12</v>
      </c>
      <c r="F49" s="23">
        <f t="shared" ref="F49:H49" si="14">F34-$K14</f>
        <v>0.69999999999999929</v>
      </c>
      <c r="G49" s="23">
        <f t="shared" si="14"/>
        <v>-0.5</v>
      </c>
      <c r="H49" s="23">
        <f t="shared" si="14"/>
        <v>-1.0037300000000009</v>
      </c>
      <c r="J49" s="13" t="s">
        <v>10</v>
      </c>
      <c r="K49" s="23">
        <f t="shared" si="8"/>
        <v>-1</v>
      </c>
      <c r="L49" s="23"/>
      <c r="M49" s="23"/>
      <c r="N49" s="23"/>
      <c r="O49" s="23"/>
      <c r="P49" s="23"/>
      <c r="X49">
        <f t="shared" si="6"/>
        <v>89.5</v>
      </c>
      <c r="Y49">
        <f t="shared" si="6"/>
        <v>4.7000000000000028</v>
      </c>
      <c r="Z49">
        <f t="shared" si="6"/>
        <v>8.8999999999999986</v>
      </c>
      <c r="AA49">
        <f t="shared" si="6"/>
        <v>8.8999999999999986</v>
      </c>
      <c r="AB49">
        <f t="shared" si="6"/>
        <v>6.6000000000000014</v>
      </c>
      <c r="AD49">
        <f t="shared" si="6"/>
        <v>0.89999999999999858</v>
      </c>
      <c r="AE49">
        <f t="shared" si="6"/>
        <v>0</v>
      </c>
    </row>
    <row r="50" spans="5:31" x14ac:dyDescent="0.2">
      <c r="E50" s="13" t="s">
        <v>13</v>
      </c>
      <c r="F50" s="23">
        <f t="shared" ref="F50:G50" si="15">F35-$K15</f>
        <v>-3.9000000000000004</v>
      </c>
      <c r="G50" s="23">
        <f t="shared" si="15"/>
        <v>-5.4</v>
      </c>
      <c r="H50" s="23"/>
      <c r="J50" s="13" t="s">
        <v>11</v>
      </c>
      <c r="K50" s="23">
        <f t="shared" si="8"/>
        <v>-8.8999999999999986</v>
      </c>
      <c r="L50" s="23"/>
      <c r="M50" s="23"/>
      <c r="N50" s="23"/>
      <c r="O50" s="23"/>
      <c r="P50" s="23"/>
      <c r="X50">
        <f t="shared" si="6"/>
        <v>96.600000000000009</v>
      </c>
      <c r="Y50">
        <f t="shared" si="6"/>
        <v>7.9999999999999991</v>
      </c>
      <c r="Z50">
        <f t="shared" si="6"/>
        <v>0.5</v>
      </c>
      <c r="AA50">
        <f t="shared" si="6"/>
        <v>1</v>
      </c>
      <c r="AB50">
        <f t="shared" si="6"/>
        <v>0.69999999999999929</v>
      </c>
      <c r="AC50">
        <f t="shared" si="6"/>
        <v>1</v>
      </c>
      <c r="AD50">
        <f t="shared" si="6"/>
        <v>0.79999999999999893</v>
      </c>
      <c r="AE50">
        <f t="shared" si="6"/>
        <v>0</v>
      </c>
    </row>
    <row r="51" spans="5:31" x14ac:dyDescent="0.2">
      <c r="E51" s="13" t="s">
        <v>14</v>
      </c>
      <c r="F51" s="23">
        <f t="shared" ref="F51:H51" si="16">F36-$K16</f>
        <v>-6</v>
      </c>
      <c r="G51" s="23">
        <f t="shared" si="16"/>
        <v>-7.1000000000000014</v>
      </c>
      <c r="H51" s="23">
        <f t="shared" si="16"/>
        <v>-7.5</v>
      </c>
      <c r="J51" s="13" t="s">
        <v>12</v>
      </c>
      <c r="K51" s="23">
        <f t="shared" si="8"/>
        <v>-0.5</v>
      </c>
      <c r="L51" s="23"/>
      <c r="M51" s="23"/>
      <c r="N51" s="23"/>
      <c r="O51" s="23"/>
      <c r="P51" s="23"/>
      <c r="X51">
        <f t="shared" si="6"/>
        <v>131</v>
      </c>
      <c r="Y51">
        <f t="shared" si="6"/>
        <v>5</v>
      </c>
      <c r="Z51">
        <f t="shared" si="6"/>
        <v>5.4</v>
      </c>
      <c r="AB51">
        <f t="shared" si="6"/>
        <v>3.9000000000000004</v>
      </c>
      <c r="AD51">
        <f t="shared" si="6"/>
        <v>0.90000000000000036</v>
      </c>
      <c r="AE51">
        <f t="shared" si="6"/>
        <v>0</v>
      </c>
    </row>
    <row r="52" spans="5:31" x14ac:dyDescent="0.2">
      <c r="E52" s="14" t="s">
        <v>15</v>
      </c>
      <c r="F52" s="23">
        <f t="shared" ref="F52:H52" si="17">F37-$K17</f>
        <v>-5.8999999999999986</v>
      </c>
      <c r="G52" s="23">
        <f t="shared" si="17"/>
        <v>-7.1999999999999993</v>
      </c>
      <c r="H52" s="23">
        <f t="shared" si="17"/>
        <v>-7.5999999999999979</v>
      </c>
      <c r="J52" s="13" t="s">
        <v>13</v>
      </c>
      <c r="K52" s="23">
        <f t="shared" si="8"/>
        <v>-5.4</v>
      </c>
      <c r="L52" s="23"/>
      <c r="M52" s="23"/>
      <c r="N52" s="23"/>
      <c r="O52" s="23"/>
      <c r="P52" s="23"/>
      <c r="X52">
        <f t="shared" si="6"/>
        <v>91.9</v>
      </c>
      <c r="Y52">
        <f t="shared" si="6"/>
        <v>0.59999999999999964</v>
      </c>
      <c r="Z52">
        <f t="shared" si="6"/>
        <v>7.1000000000000014</v>
      </c>
      <c r="AA52">
        <f t="shared" si="6"/>
        <v>7.3000000000000007</v>
      </c>
      <c r="AB52">
        <f t="shared" si="6"/>
        <v>6</v>
      </c>
      <c r="AC52">
        <f t="shared" si="6"/>
        <v>7.5</v>
      </c>
      <c r="AD52">
        <f t="shared" si="6"/>
        <v>0.19999999999999929</v>
      </c>
      <c r="AE52">
        <f t="shared" si="6"/>
        <v>0</v>
      </c>
    </row>
    <row r="53" spans="5:31" x14ac:dyDescent="0.2">
      <c r="E53" s="13" t="s">
        <v>38</v>
      </c>
      <c r="F53" s="23">
        <f t="shared" ref="F53:H53" si="18">F38-$K18</f>
        <v>-0.89999999999999858</v>
      </c>
      <c r="G53" s="23">
        <f t="shared" si="18"/>
        <v>-1.6999999999999993</v>
      </c>
      <c r="H53" s="23">
        <f t="shared" si="18"/>
        <v>-2.1999999999999993</v>
      </c>
      <c r="J53" s="13" t="s">
        <v>14</v>
      </c>
      <c r="K53" s="23">
        <f t="shared" si="8"/>
        <v>-7.1000000000000014</v>
      </c>
      <c r="L53" s="23"/>
      <c r="M53" s="23"/>
      <c r="N53" s="23"/>
      <c r="O53" s="23"/>
      <c r="P53" s="23"/>
      <c r="X53">
        <f t="shared" si="6"/>
        <v>99.800000000000011</v>
      </c>
      <c r="Y53">
        <f t="shared" si="6"/>
        <v>1.3999999999999986</v>
      </c>
      <c r="Z53">
        <f t="shared" si="6"/>
        <v>7.1999999999999993</v>
      </c>
      <c r="AA53">
        <f t="shared" si="6"/>
        <v>7.2999999999999972</v>
      </c>
      <c r="AB53">
        <f t="shared" si="6"/>
        <v>5.8999999999999986</v>
      </c>
      <c r="AC53">
        <f t="shared" si="6"/>
        <v>7.5999999999999979</v>
      </c>
      <c r="AD53">
        <f t="shared" si="6"/>
        <v>0.5</v>
      </c>
      <c r="AE53">
        <f t="shared" si="6"/>
        <v>0</v>
      </c>
    </row>
    <row r="54" spans="5:31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8"/>
        <v>-7.1999999999999993</v>
      </c>
      <c r="L54" s="23"/>
      <c r="M54" s="23"/>
      <c r="N54" s="23"/>
      <c r="O54" s="23"/>
      <c r="P54" s="23"/>
      <c r="X54" s="66">
        <f t="shared" si="6"/>
        <v>108</v>
      </c>
      <c r="Y54" s="66">
        <f t="shared" si="6"/>
        <v>4.6000000000000014</v>
      </c>
      <c r="Z54" s="66">
        <f t="shared" si="6"/>
        <v>1.6999999999999993</v>
      </c>
      <c r="AA54" s="66">
        <f t="shared" si="6"/>
        <v>1.8999999999999986</v>
      </c>
      <c r="AB54" s="66">
        <f t="shared" si="6"/>
        <v>0.89999999999999858</v>
      </c>
      <c r="AC54" s="66">
        <f t="shared" si="6"/>
        <v>2.1999999999999993</v>
      </c>
      <c r="AD54" s="66">
        <f t="shared" si="6"/>
        <v>0.39999999999999858</v>
      </c>
      <c r="AE54" s="66">
        <f t="shared" si="6"/>
        <v>0</v>
      </c>
    </row>
    <row r="55" spans="5:31" x14ac:dyDescent="0.2">
      <c r="J55" s="13" t="s">
        <v>38</v>
      </c>
      <c r="K55" s="23">
        <f t="shared" si="8"/>
        <v>-1.6999999999999993</v>
      </c>
      <c r="L55" s="23"/>
      <c r="M55" s="23"/>
      <c r="N55" s="23"/>
      <c r="O55" s="23"/>
      <c r="P55" s="23"/>
      <c r="X55" s="23">
        <f>AVERAGE(X41:X54)</f>
        <v>105.27857142857144</v>
      </c>
      <c r="Y55" s="23">
        <f t="shared" ref="Y55:AE55" si="19">AVERAGE(Y41:Y54)</f>
        <v>8.7642857142857142</v>
      </c>
      <c r="Z55" s="23">
        <f t="shared" si="19"/>
        <v>2.8071428571428569</v>
      </c>
      <c r="AA55" s="23">
        <f t="shared" si="19"/>
        <v>3.3923076923076922</v>
      </c>
      <c r="AB55" s="23">
        <f t="shared" si="19"/>
        <v>2.2571428571428571</v>
      </c>
      <c r="AC55" s="23">
        <f t="shared" si="19"/>
        <v>2.3583333333333329</v>
      </c>
      <c r="AD55" s="23">
        <f t="shared" si="19"/>
        <v>0.76428571428571368</v>
      </c>
      <c r="AE55" s="23">
        <f t="shared" si="19"/>
        <v>0</v>
      </c>
    </row>
  </sheetData>
  <mergeCells count="12">
    <mergeCell ref="V25:W25"/>
    <mergeCell ref="X25:AA25"/>
    <mergeCell ref="AB25:AC25"/>
    <mergeCell ref="AD25:AE25"/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abSelected="1" zoomScale="112" workbookViewId="0">
      <selection activeCell="C21" sqref="C21"/>
    </sheetView>
  </sheetViews>
  <sheetFormatPr baseColWidth="10" defaultRowHeight="16" x14ac:dyDescent="0.2"/>
  <sheetData>
    <row r="1" spans="1:6" x14ac:dyDescent="0.2">
      <c r="B1" s="83" t="s">
        <v>58</v>
      </c>
      <c r="C1" s="85"/>
      <c r="D1" s="83" t="s">
        <v>47</v>
      </c>
      <c r="E1" s="84"/>
    </row>
    <row r="2" spans="1:6" x14ac:dyDescent="0.2">
      <c r="A2" t="s">
        <v>156</v>
      </c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C15" s="86">
        <v>1</v>
      </c>
      <c r="D15" s="59">
        <v>2.02</v>
      </c>
      <c r="E15" s="59">
        <v>1.54</v>
      </c>
      <c r="F15" s="49">
        <v>1.64</v>
      </c>
    </row>
    <row r="16" spans="1:6" x14ac:dyDescent="0.2">
      <c r="C16" s="86">
        <v>2</v>
      </c>
      <c r="D16" s="59">
        <v>1.95</v>
      </c>
      <c r="E16" s="59" t="s">
        <v>19</v>
      </c>
      <c r="F16" s="47">
        <v>1.57</v>
      </c>
    </row>
    <row r="17" spans="2:6" x14ac:dyDescent="0.2">
      <c r="B17" s="2"/>
      <c r="C17" s="86">
        <v>3</v>
      </c>
      <c r="D17" s="59">
        <v>1.89</v>
      </c>
      <c r="E17" s="59">
        <v>1.39</v>
      </c>
      <c r="F17" s="47">
        <v>1.49</v>
      </c>
    </row>
    <row r="18" spans="2:6" x14ac:dyDescent="0.2">
      <c r="C18" s="86">
        <v>4</v>
      </c>
      <c r="D18" s="59">
        <v>1.89</v>
      </c>
      <c r="E18" s="59">
        <v>1.4</v>
      </c>
      <c r="F18" s="47">
        <v>1.5</v>
      </c>
    </row>
    <row r="19" spans="2:6" x14ac:dyDescent="0.2">
      <c r="C19" s="86">
        <v>5</v>
      </c>
      <c r="D19" s="59">
        <v>1.84</v>
      </c>
      <c r="E19" s="59">
        <v>1.34</v>
      </c>
      <c r="F19" s="47">
        <v>1.43</v>
      </c>
    </row>
    <row r="20" spans="2:6" x14ac:dyDescent="0.2">
      <c r="C20" s="86">
        <v>6</v>
      </c>
      <c r="D20" s="59">
        <v>1.83</v>
      </c>
      <c r="E20" s="59">
        <v>1.32</v>
      </c>
      <c r="F20" s="47">
        <v>1.42</v>
      </c>
    </row>
    <row r="21" spans="2:6" x14ac:dyDescent="0.2">
      <c r="C21" s="86">
        <v>7</v>
      </c>
      <c r="D21" s="59">
        <v>1.65</v>
      </c>
      <c r="E21" s="59">
        <v>1.17</v>
      </c>
      <c r="F21" s="47">
        <v>1.32</v>
      </c>
    </row>
    <row r="22" spans="2:6" x14ac:dyDescent="0.2">
      <c r="C22" s="86">
        <v>8</v>
      </c>
      <c r="D22" s="59">
        <v>1.88</v>
      </c>
      <c r="E22" s="59">
        <v>1.39</v>
      </c>
      <c r="F22" s="47">
        <v>1.5</v>
      </c>
    </row>
    <row r="23" spans="2:6" x14ac:dyDescent="0.2">
      <c r="C23" s="86">
        <v>9</v>
      </c>
      <c r="D23" s="59">
        <v>1.97</v>
      </c>
      <c r="E23" s="59" t="s">
        <v>19</v>
      </c>
      <c r="F23" s="47">
        <v>1.55</v>
      </c>
    </row>
    <row r="24" spans="2:6" x14ac:dyDescent="0.2">
      <c r="C24" s="86">
        <v>10</v>
      </c>
      <c r="D24" s="59">
        <v>1.92</v>
      </c>
      <c r="E24" s="59">
        <v>1.45</v>
      </c>
      <c r="F24" s="47">
        <v>1.51</v>
      </c>
    </row>
    <row r="25" spans="2:6" x14ac:dyDescent="0.2">
      <c r="D25" s="58" t="s">
        <v>19</v>
      </c>
      <c r="E25" s="58" t="s">
        <v>19</v>
      </c>
    </row>
    <row r="26" spans="2:6" x14ac:dyDescent="0.2">
      <c r="D26" s="58"/>
      <c r="E26" s="58"/>
    </row>
    <row r="27" spans="2:6" x14ac:dyDescent="0.2">
      <c r="D27" s="58"/>
      <c r="E27" s="58"/>
    </row>
    <row r="28" spans="2:6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12" zoomScale="118" workbookViewId="0">
      <selection activeCell="D32" sqref="D32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9" t="s">
        <v>85</v>
      </c>
      <c r="O14" s="79"/>
      <c r="P14" s="79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R27"/>
  <sheetViews>
    <sheetView zoomScale="89" workbookViewId="0">
      <selection activeCell="C9" sqref="C9"/>
    </sheetView>
  </sheetViews>
  <sheetFormatPr baseColWidth="10" defaultRowHeight="16" x14ac:dyDescent="0.2"/>
  <sheetData>
    <row r="1" spans="1:18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8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8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124</v>
      </c>
      <c r="R3" s="1" t="s">
        <v>83</v>
      </c>
    </row>
    <row r="4" spans="1:18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  <c r="R4">
        <f>(L4-J4)*27211.407953</f>
        <v>-44.570961032540204</v>
      </c>
    </row>
    <row r="5" spans="1:18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  <c r="R5">
        <f t="shared" ref="R5:R12" si="6">(L5-J5)*27211.407953</f>
        <v>-4.0408532618718986</v>
      </c>
    </row>
    <row r="6" spans="1:18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  <c r="R6">
        <f t="shared" si="6"/>
        <v>-39.719439108381621</v>
      </c>
    </row>
    <row r="7" spans="1:18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  <c r="R7">
        <f t="shared" si="6"/>
        <v>-58.445706922394606</v>
      </c>
    </row>
    <row r="8" spans="1:18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  <c r="R8">
        <f t="shared" si="6"/>
        <v>-57.671841686850712</v>
      </c>
    </row>
    <row r="9" spans="1:18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  <c r="R9">
        <f t="shared" si="6"/>
        <v>-51.153890419404654</v>
      </c>
    </row>
    <row r="10" spans="1:18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  <c r="R10">
        <f t="shared" si="6"/>
        <v>-41.080442164357123</v>
      </c>
    </row>
    <row r="11" spans="1:18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  <c r="R11">
        <f t="shared" si="6"/>
        <v>-29.280340281271553</v>
      </c>
    </row>
    <row r="12" spans="1:18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  <c r="R12">
        <f t="shared" si="6"/>
        <v>-17.568942142633045</v>
      </c>
    </row>
    <row r="13" spans="1:18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  <c r="R13">
        <f>(L13-J13)*27211.407953</f>
        <v>-12.340855150407286</v>
      </c>
    </row>
    <row r="15" spans="1:18" x14ac:dyDescent="0.2">
      <c r="I15">
        <v>2</v>
      </c>
      <c r="J15">
        <f>(J4-J$13)*27211.407953</f>
        <v>114473.92294368258</v>
      </c>
      <c r="K15">
        <f t="shared" ref="K15:L15" si="7">(K4-K$13)*27211.407953</f>
        <v>115313.83297725976</v>
      </c>
      <c r="L15">
        <f t="shared" si="7"/>
        <v>114441.69283780045</v>
      </c>
    </row>
    <row r="16" spans="1:18" x14ac:dyDescent="0.2">
      <c r="I16">
        <v>4</v>
      </c>
      <c r="J16">
        <f t="shared" ref="J16:L16" si="8">(J5-J$13)*27211.407953</f>
        <v>-9.7345138429135361</v>
      </c>
      <c r="K16">
        <f t="shared" si="8"/>
        <v>-549.43935865297476</v>
      </c>
      <c r="L16">
        <f t="shared" si="8"/>
        <v>-1.434511954378149</v>
      </c>
    </row>
    <row r="17" spans="9:13" x14ac:dyDescent="0.2">
      <c r="I17">
        <v>6</v>
      </c>
      <c r="J17">
        <f t="shared" ref="J17:L17" si="9">(J6-J$13)*27211.407953</f>
        <v>-54.091655792522843</v>
      </c>
      <c r="K17">
        <f t="shared" si="9"/>
        <v>-231.65464523154048</v>
      </c>
      <c r="L17">
        <f t="shared" si="9"/>
        <v>-81.470239750497186</v>
      </c>
      <c r="M17" s="1"/>
    </row>
    <row r="18" spans="9:13" x14ac:dyDescent="0.2">
      <c r="I18">
        <v>8</v>
      </c>
      <c r="J18">
        <f t="shared" ref="J18:L18" si="10">(J7-J$13)*27211.407953</f>
        <v>-5.6998430087997276</v>
      </c>
      <c r="K18">
        <f t="shared" si="10"/>
        <v>-101.33269813363262</v>
      </c>
      <c r="L18">
        <f t="shared" si="10"/>
        <v>-51.804694780787045</v>
      </c>
    </row>
    <row r="19" spans="9:13" x14ac:dyDescent="0.2">
      <c r="I19">
        <v>10</v>
      </c>
      <c r="J19">
        <f t="shared" ref="J19:L19" si="11">(J8-J$13)*27211.407953</f>
        <v>2.8188295142117344E-2</v>
      </c>
      <c r="K19">
        <f t="shared" si="11"/>
        <v>-59.275456219522859</v>
      </c>
      <c r="L19">
        <f t="shared" si="11"/>
        <v>-45.302798241301311</v>
      </c>
    </row>
    <row r="20" spans="9:13" x14ac:dyDescent="0.2">
      <c r="I20">
        <v>12</v>
      </c>
      <c r="J20">
        <f t="shared" ref="J20:L20" si="12">(J9-J$13)*27211.407953</f>
        <v>0.78183817109653242</v>
      </c>
      <c r="K20">
        <f t="shared" si="12"/>
        <v>-38.958170038343347</v>
      </c>
      <c r="L20">
        <f t="shared" si="12"/>
        <v>-38.031197097900836</v>
      </c>
    </row>
    <row r="21" spans="9:13" x14ac:dyDescent="0.2">
      <c r="I21">
        <v>15</v>
      </c>
      <c r="J21">
        <f t="shared" ref="J21:L21" si="13">(J10-J$13)*27211.407953</f>
        <v>0.66324813409682515</v>
      </c>
      <c r="K21">
        <f t="shared" si="13"/>
        <v>-23.187469300360863</v>
      </c>
      <c r="L21">
        <f t="shared" si="13"/>
        <v>-28.076338879853015</v>
      </c>
    </row>
    <row r="22" spans="9:13" x14ac:dyDescent="0.2">
      <c r="I22">
        <v>20</v>
      </c>
      <c r="J22">
        <f t="shared" ref="J22:L22" si="14">(J11-J$13)*27211.407953</f>
        <v>0.20742439853594022</v>
      </c>
      <c r="K22">
        <f t="shared" si="14"/>
        <v>-11.40040984082087</v>
      </c>
      <c r="L22">
        <f t="shared" si="14"/>
        <v>-16.732060732328325</v>
      </c>
    </row>
    <row r="23" spans="9:13" x14ac:dyDescent="0.2">
      <c r="I23">
        <v>30</v>
      </c>
      <c r="J23">
        <f t="shared" ref="J23:L23" si="15">(J12-J$13)*27211.407953</f>
        <v>6.9563242666231234E-2</v>
      </c>
      <c r="K23">
        <f t="shared" si="15"/>
        <v>-2.9133839495749703</v>
      </c>
      <c r="L23">
        <f t="shared" si="15"/>
        <v>-5.1585237495595271</v>
      </c>
    </row>
    <row r="24" spans="9:13" x14ac:dyDescent="0.2">
      <c r="I24">
        <v>40</v>
      </c>
      <c r="J24">
        <f t="shared" ref="J24:L24" si="16">(J13-J$13)*27211.407953</f>
        <v>0</v>
      </c>
      <c r="K24">
        <f t="shared" si="16"/>
        <v>0</v>
      </c>
      <c r="L24">
        <f t="shared" si="16"/>
        <v>0</v>
      </c>
    </row>
    <row r="25" spans="9:13" x14ac:dyDescent="0.2">
      <c r="K25" s="60"/>
      <c r="L25" s="60"/>
    </row>
    <row r="26" spans="9:13" x14ac:dyDescent="0.2">
      <c r="K26" s="60"/>
      <c r="L26" s="60"/>
    </row>
    <row r="27" spans="9:13" x14ac:dyDescent="0.2">
      <c r="K27" s="60"/>
      <c r="L27" s="60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734-98D3-D44C-BC8D-6181C969C7A5}">
  <dimension ref="B1:M35"/>
  <sheetViews>
    <sheetView workbookViewId="0">
      <selection activeCell="I21" sqref="I21"/>
    </sheetView>
  </sheetViews>
  <sheetFormatPr baseColWidth="10" defaultRowHeight="16" x14ac:dyDescent="0.2"/>
  <cols>
    <col min="1" max="1" width="8" customWidth="1"/>
    <col min="2" max="2" width="8.5" customWidth="1"/>
    <col min="3" max="3" width="17.33203125" customWidth="1"/>
  </cols>
  <sheetData>
    <row r="1" spans="3:12" x14ac:dyDescent="0.2">
      <c r="C1" s="44" t="s">
        <v>113</v>
      </c>
      <c r="D1" s="44" t="s">
        <v>114</v>
      </c>
      <c r="E1" s="44" t="s">
        <v>115</v>
      </c>
      <c r="F1" s="44" t="s">
        <v>116</v>
      </c>
      <c r="G1" s="44" t="s">
        <v>117</v>
      </c>
    </row>
    <row r="2" spans="3:12" x14ac:dyDescent="0.2">
      <c r="C2" s="68" t="s">
        <v>96</v>
      </c>
      <c r="D2" s="24">
        <v>-172.63</v>
      </c>
      <c r="E2" s="24">
        <v>-154.41999999999999</v>
      </c>
      <c r="F2" s="69">
        <v>-12.320819999999999</v>
      </c>
      <c r="G2" s="70">
        <v>1.5359989999999999</v>
      </c>
      <c r="H2" t="s">
        <v>111</v>
      </c>
    </row>
    <row r="3" spans="3:12" x14ac:dyDescent="0.2">
      <c r="C3" s="68" t="s">
        <v>97</v>
      </c>
      <c r="D3" s="24">
        <v>-101.95</v>
      </c>
      <c r="E3" s="24">
        <v>-64.349999999999994</v>
      </c>
      <c r="F3" s="69">
        <v>7.9304800000000002</v>
      </c>
      <c r="G3" s="70">
        <v>-1.94320648</v>
      </c>
    </row>
    <row r="4" spans="3:12" x14ac:dyDescent="0.2">
      <c r="C4" s="68" t="s">
        <v>98</v>
      </c>
      <c r="D4" s="24">
        <v>-25.74</v>
      </c>
      <c r="E4" s="24">
        <v>123.84</v>
      </c>
      <c r="F4" s="69">
        <v>-6.9801000000000002</v>
      </c>
      <c r="G4" s="70">
        <v>-1.8649961399999999</v>
      </c>
    </row>
    <row r="5" spans="3:12" x14ac:dyDescent="0.2">
      <c r="C5" s="68" t="s">
        <v>99</v>
      </c>
      <c r="D5" s="24">
        <v>-0.14000000000000001</v>
      </c>
      <c r="E5" s="24">
        <v>143.16</v>
      </c>
      <c r="F5" s="69">
        <v>-2.8273899999999998</v>
      </c>
      <c r="G5" s="70">
        <v>-1.7934479999999999</v>
      </c>
      <c r="H5" t="s">
        <v>111</v>
      </c>
    </row>
    <row r="6" spans="3:12" x14ac:dyDescent="0.2">
      <c r="C6" s="68" t="s">
        <v>100</v>
      </c>
      <c r="D6" s="24">
        <v>-0.09</v>
      </c>
      <c r="E6" s="24">
        <v>0.05</v>
      </c>
      <c r="F6" s="69">
        <v>7.9555499999999997</v>
      </c>
      <c r="G6" s="70">
        <v>-1.8505689700000001</v>
      </c>
    </row>
    <row r="7" spans="3:12" x14ac:dyDescent="0.2">
      <c r="C7" s="68" t="s">
        <v>101</v>
      </c>
      <c r="D7" s="24">
        <v>-0.48</v>
      </c>
      <c r="E7" s="24">
        <v>123.8</v>
      </c>
      <c r="F7" s="69">
        <v>-3.5990199999999999</v>
      </c>
      <c r="G7" s="70">
        <v>-1.8543510000000001</v>
      </c>
      <c r="H7" t="s">
        <v>111</v>
      </c>
    </row>
    <row r="8" spans="3:12" x14ac:dyDescent="0.2">
      <c r="C8" s="68" t="s">
        <v>102</v>
      </c>
      <c r="D8" s="24">
        <v>65.099999999999994</v>
      </c>
      <c r="E8" s="24">
        <v>-44.37</v>
      </c>
      <c r="F8" s="69">
        <v>-1.94164</v>
      </c>
      <c r="G8" s="70">
        <v>-1.955392</v>
      </c>
      <c r="H8" t="s">
        <v>111</v>
      </c>
    </row>
    <row r="9" spans="3:12" x14ac:dyDescent="0.2">
      <c r="C9" s="68" t="s">
        <v>103</v>
      </c>
      <c r="D9" s="24">
        <v>81.89</v>
      </c>
      <c r="E9" s="24">
        <v>-81.52</v>
      </c>
      <c r="F9" s="69">
        <v>-4.7393799999999997</v>
      </c>
      <c r="G9" s="70">
        <v>-1.9617100000000001</v>
      </c>
      <c r="H9" t="s">
        <v>111</v>
      </c>
      <c r="L9" s="1"/>
    </row>
    <row r="10" spans="3:12" x14ac:dyDescent="0.2">
      <c r="C10" s="24"/>
      <c r="D10" s="24"/>
      <c r="E10" s="24"/>
      <c r="F10" s="69"/>
      <c r="G10" s="70"/>
      <c r="L10" s="1"/>
    </row>
    <row r="11" spans="3:12" x14ac:dyDescent="0.2">
      <c r="C11" s="68" t="s">
        <v>104</v>
      </c>
      <c r="D11" s="24">
        <v>123.82</v>
      </c>
      <c r="E11" s="24">
        <v>3.57</v>
      </c>
      <c r="F11" s="69">
        <v>-4.0464599999999997</v>
      </c>
      <c r="G11" s="70">
        <v>-1.293175</v>
      </c>
      <c r="H11" t="s">
        <v>111</v>
      </c>
      <c r="L11" s="1"/>
    </row>
    <row r="12" spans="3:12" x14ac:dyDescent="0.2">
      <c r="C12" s="68" t="s">
        <v>105</v>
      </c>
      <c r="D12" s="24">
        <v>142.5</v>
      </c>
      <c r="E12" s="24">
        <v>-23.71</v>
      </c>
      <c r="F12" s="69">
        <v>-4.4179899999999996</v>
      </c>
      <c r="G12" s="70">
        <v>-1.2638959999999999</v>
      </c>
      <c r="H12" t="s">
        <v>111</v>
      </c>
      <c r="L12" s="1"/>
    </row>
    <row r="13" spans="3:12" x14ac:dyDescent="0.2">
      <c r="C13" s="68" t="s">
        <v>106</v>
      </c>
      <c r="D13" s="24">
        <v>178.71</v>
      </c>
      <c r="E13" s="24">
        <v>-178.52</v>
      </c>
      <c r="F13" s="69">
        <v>-13.904859999999999</v>
      </c>
      <c r="G13" s="70">
        <v>-0.93933999999999995</v>
      </c>
      <c r="H13" t="s">
        <v>111</v>
      </c>
      <c r="L13" s="1"/>
    </row>
    <row r="14" spans="3:12" x14ac:dyDescent="0.2">
      <c r="C14" s="68" t="s">
        <v>107</v>
      </c>
      <c r="D14" s="24">
        <v>-123.62</v>
      </c>
      <c r="E14" s="24">
        <v>3.91</v>
      </c>
      <c r="F14" s="69">
        <v>-7.8382199999999997</v>
      </c>
      <c r="G14" s="70">
        <v>-1.3071459999999999</v>
      </c>
      <c r="H14" t="s">
        <v>111</v>
      </c>
    </row>
    <row r="15" spans="3:12" x14ac:dyDescent="0.2">
      <c r="C15" s="68" t="s">
        <v>108</v>
      </c>
      <c r="D15" s="24">
        <v>-101.97</v>
      </c>
      <c r="E15" s="24">
        <v>27.29</v>
      </c>
      <c r="F15" s="69">
        <v>-11.093920000000001</v>
      </c>
      <c r="G15" s="70">
        <v>-1.354036</v>
      </c>
      <c r="H15" t="s">
        <v>111</v>
      </c>
    </row>
    <row r="16" spans="3:12" x14ac:dyDescent="0.2">
      <c r="C16" s="68" t="s">
        <v>109</v>
      </c>
      <c r="D16" s="24">
        <v>-65.52</v>
      </c>
      <c r="E16" s="24">
        <v>65.98</v>
      </c>
      <c r="F16" s="69">
        <v>-10.271839999999999</v>
      </c>
      <c r="G16" s="70">
        <v>-1.4243969999999999</v>
      </c>
      <c r="H16" t="s">
        <v>111</v>
      </c>
    </row>
    <row r="17" spans="2:13" x14ac:dyDescent="0.2">
      <c r="C17" s="68" t="s">
        <v>110</v>
      </c>
      <c r="D17" s="24">
        <v>64.42</v>
      </c>
      <c r="E17" s="24">
        <v>-64.319999999999993</v>
      </c>
      <c r="F17" s="69">
        <v>-5.42014</v>
      </c>
      <c r="G17" s="70">
        <v>-1.4336679999999999</v>
      </c>
      <c r="H17" t="s">
        <v>111</v>
      </c>
    </row>
    <row r="20" spans="2:13" x14ac:dyDescent="0.2">
      <c r="B20" s="1"/>
      <c r="C20" s="68" t="s">
        <v>123</v>
      </c>
      <c r="M20" s="1"/>
    </row>
    <row r="21" spans="2:13" x14ac:dyDescent="0.2">
      <c r="B21" s="1"/>
      <c r="C21" s="1" t="s">
        <v>118</v>
      </c>
      <c r="D21">
        <v>-78.069999999999993</v>
      </c>
      <c r="E21">
        <v>114.06</v>
      </c>
      <c r="G21" t="s">
        <v>112</v>
      </c>
      <c r="M21" s="1"/>
    </row>
    <row r="22" spans="2:13" x14ac:dyDescent="0.2">
      <c r="B22" s="1"/>
      <c r="C22" s="1" t="s">
        <v>119</v>
      </c>
      <c r="D22">
        <v>-76.260000000000005</v>
      </c>
      <c r="E22">
        <v>135.44999999999999</v>
      </c>
      <c r="G22" t="s">
        <v>112</v>
      </c>
      <c r="M22" s="1"/>
    </row>
    <row r="23" spans="2:13" x14ac:dyDescent="0.2">
      <c r="B23" s="1"/>
      <c r="C23" s="1" t="s">
        <v>120</v>
      </c>
      <c r="D23">
        <v>-81.78</v>
      </c>
      <c r="E23">
        <v>126.05</v>
      </c>
      <c r="G23" t="s">
        <v>112</v>
      </c>
      <c r="M23" s="1"/>
    </row>
    <row r="24" spans="2:13" x14ac:dyDescent="0.2">
      <c r="B24" s="1"/>
      <c r="C24" s="1" t="s">
        <v>121</v>
      </c>
      <c r="D24">
        <v>-83.54</v>
      </c>
      <c r="E24">
        <v>118.17</v>
      </c>
      <c r="G24" t="s">
        <v>112</v>
      </c>
      <c r="M24" s="1"/>
    </row>
    <row r="25" spans="2:13" x14ac:dyDescent="0.2">
      <c r="B25" s="1"/>
      <c r="C25" s="1" t="s">
        <v>122</v>
      </c>
      <c r="D25">
        <v>-78.069999999999993</v>
      </c>
      <c r="E25">
        <v>112.31</v>
      </c>
      <c r="G25" t="s">
        <v>112</v>
      </c>
    </row>
    <row r="26" spans="2:13" x14ac:dyDescent="0.2">
      <c r="B26" s="1"/>
      <c r="G26" t="s">
        <v>112</v>
      </c>
    </row>
    <row r="27" spans="2:13" x14ac:dyDescent="0.2">
      <c r="B27" s="1"/>
    </row>
    <row r="29" spans="2:13" x14ac:dyDescent="0.2">
      <c r="B29" s="1"/>
    </row>
    <row r="30" spans="2:13" x14ac:dyDescent="0.2">
      <c r="B30" s="1"/>
    </row>
    <row r="31" spans="2:13" x14ac:dyDescent="0.2">
      <c r="B31" s="1"/>
    </row>
    <row r="32" spans="2:1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dba_all</vt:lpstr>
      <vt:lpstr>recalc</vt:lpstr>
      <vt:lpstr>quinones_S2018</vt:lpstr>
      <vt:lpstr>He12</vt:lpstr>
      <vt:lpstr>H2O</vt:lpstr>
      <vt:lpstr>Q0_Q1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2025-05-01T20:41:28Z</dcterms:modified>
</cp:coreProperties>
</file>