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UKP_26.05.2018-3.20.58.408_50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46" i="1"/>
  <c r="A46" i="1"/>
  <c r="B42" i="1" l="1"/>
  <c r="B37" i="1"/>
  <c r="H3" i="1" l="1"/>
  <c r="G3" i="1"/>
  <c r="B50" i="1" l="1"/>
  <c r="A50" i="1"/>
  <c r="B48" i="1"/>
  <c r="A48" i="1"/>
  <c r="H4" i="1" l="1"/>
  <c r="A40" i="1"/>
  <c r="A39" i="1"/>
  <c r="A38" i="1"/>
  <c r="A37" i="1"/>
  <c r="A3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B36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33" i="1" l="1"/>
  <c r="B44" i="1" l="1"/>
  <c r="B43" i="1"/>
  <c r="B38" i="1"/>
  <c r="B39" i="1"/>
</calcChain>
</file>

<file path=xl/sharedStrings.xml><?xml version="1.0" encoding="utf-8"?>
<sst xmlns="http://schemas.openxmlformats.org/spreadsheetml/2006/main" count="32" uniqueCount="26">
  <si>
    <t>Elapsed Time (ms)</t>
  </si>
  <si>
    <t>DP</t>
  </si>
  <si>
    <t>EDUK</t>
  </si>
  <si>
    <t>BB DFS U3</t>
  </si>
  <si>
    <t>BB BFS U3</t>
  </si>
  <si>
    <t>GA</t>
  </si>
  <si>
    <t>EDUK deviation %</t>
  </si>
  <si>
    <t>BB DFS U3 deviation %</t>
  </si>
  <si>
    <t>BB BFS U3 deviation %</t>
  </si>
  <si>
    <t>GA deviation %</t>
  </si>
  <si>
    <t>Periodicity</t>
  </si>
  <si>
    <t>Upper Bound</t>
  </si>
  <si>
    <t>Instances</t>
  </si>
  <si>
    <t>GA deviation</t>
  </si>
  <si>
    <t xml:space="preserve">Periodicity </t>
  </si>
  <si>
    <t>occurences</t>
  </si>
  <si>
    <t>Summary for 500 items</t>
  </si>
  <si>
    <t>best algorithm occurences from 30 instances</t>
  </si>
  <si>
    <t>Min Elapsed Time</t>
  </si>
  <si>
    <t>Best Algorithms</t>
  </si>
  <si>
    <t>Probability, when EDUK is efficient and periodicity is achieved</t>
  </si>
  <si>
    <t>Probability, when BB is efficient and upper bound is achieved</t>
  </si>
  <si>
    <t>Probability, when EDUK is efficient and periodicity is not achieved</t>
  </si>
  <si>
    <t>Probability, when BB is efficient and upper bound is not achieved</t>
  </si>
  <si>
    <t>GA avg deviation</t>
  </si>
  <si>
    <t>GA max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</si>
</sst>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6" formatCode="0.000000%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31" zoomScaleNormal="100" workbookViewId="0">
      <selection activeCell="A45" sqref="A45:B46"/>
    </sheetView>
  </sheetViews>
  <sheetFormatPr defaultColWidth="15.7109375" defaultRowHeight="15" x14ac:dyDescent="0.25"/>
  <cols>
    <col min="2" max="2" width="15.7109375" customWidth="1"/>
    <col min="5" max="5" width="15.7109375" customWidth="1"/>
    <col min="7" max="7" width="16.7109375" customWidth="1"/>
    <col min="8" max="8" width="28.85546875" customWidth="1"/>
    <col min="13" max="13" width="15.7109375" customWidth="1"/>
  </cols>
  <sheetData>
    <row r="1" spans="1:19" x14ac:dyDescent="0.25">
      <c r="B1" t="s">
        <v>0</v>
      </c>
    </row>
    <row r="2" spans="1:1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18</v>
      </c>
      <c r="H2" t="s">
        <v>19</v>
      </c>
      <c r="I2" t="s">
        <v>10</v>
      </c>
      <c r="J2" t="s">
        <v>11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25">
      <c r="A3">
        <v>0</v>
      </c>
      <c r="B3">
        <v>65</v>
      </c>
      <c r="C3">
        <v>2.5</v>
      </c>
      <c r="D3">
        <v>1</v>
      </c>
      <c r="E3">
        <v>1</v>
      </c>
      <c r="F3">
        <v>58358.5</v>
      </c>
      <c r="G3">
        <f>MIN(B3:F3)</f>
        <v>1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BB DFS U3;BB BFS U3;</v>
      </c>
      <c r="I3">
        <v>0</v>
      </c>
      <c r="J3">
        <v>0</v>
      </c>
      <c r="K3">
        <v>5149312</v>
      </c>
      <c r="L3">
        <v>5149312</v>
      </c>
      <c r="M3">
        <v>5149312</v>
      </c>
      <c r="N3">
        <v>5149312</v>
      </c>
      <c r="O3">
        <v>5149312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f>A3+1</f>
        <v>1</v>
      </c>
      <c r="B4">
        <v>64.5</v>
      </c>
      <c r="C4">
        <v>2</v>
      </c>
      <c r="D4">
        <v>2</v>
      </c>
      <c r="E4">
        <v>2</v>
      </c>
      <c r="F4">
        <v>57276</v>
      </c>
      <c r="G4">
        <f t="shared" ref="G4:G32" si="0">MIN(B4:F4)</f>
        <v>2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EDUK;BB DFS U3;BB BFS U3;</v>
      </c>
      <c r="I4">
        <v>0</v>
      </c>
      <c r="J4">
        <v>0</v>
      </c>
      <c r="K4">
        <v>7937868</v>
      </c>
      <c r="L4">
        <v>7937868</v>
      </c>
      <c r="M4">
        <v>7937868</v>
      </c>
      <c r="N4">
        <v>7937868</v>
      </c>
      <c r="O4">
        <v>7937868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f t="shared" ref="A5:A32" si="1">A4+1</f>
        <v>2</v>
      </c>
      <c r="B5">
        <v>65</v>
      </c>
      <c r="C5">
        <v>0</v>
      </c>
      <c r="D5">
        <v>0</v>
      </c>
      <c r="E5">
        <v>0.5</v>
      </c>
      <c r="F5">
        <v>57494</v>
      </c>
      <c r="G5">
        <f t="shared" si="0"/>
        <v>0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EDUK;BB DFS U3;</v>
      </c>
      <c r="I5">
        <v>1</v>
      </c>
      <c r="J5">
        <v>0</v>
      </c>
      <c r="K5">
        <v>4336573</v>
      </c>
      <c r="L5">
        <v>4336573</v>
      </c>
      <c r="M5">
        <v>4336573</v>
      </c>
      <c r="N5">
        <v>4336573</v>
      </c>
      <c r="O5">
        <v>4336573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f t="shared" si="1"/>
        <v>3</v>
      </c>
      <c r="B6">
        <v>65</v>
      </c>
      <c r="C6">
        <v>0</v>
      </c>
      <c r="D6">
        <v>2</v>
      </c>
      <c r="E6">
        <v>1.5</v>
      </c>
      <c r="F6">
        <v>57833</v>
      </c>
      <c r="G6">
        <f t="shared" si="0"/>
        <v>0</v>
      </c>
      <c r="H6" t="str">
        <f t="shared" si="2"/>
        <v>EDUK;</v>
      </c>
      <c r="I6">
        <v>1</v>
      </c>
      <c r="J6">
        <v>0</v>
      </c>
      <c r="K6">
        <v>6351078</v>
      </c>
      <c r="L6">
        <v>6351078</v>
      </c>
      <c r="M6">
        <v>6351078</v>
      </c>
      <c r="N6">
        <v>6351078</v>
      </c>
      <c r="O6">
        <v>6351078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f t="shared" si="1"/>
        <v>4</v>
      </c>
      <c r="B7">
        <v>65</v>
      </c>
      <c r="C7">
        <v>3</v>
      </c>
      <c r="D7">
        <v>0</v>
      </c>
      <c r="E7">
        <v>0</v>
      </c>
      <c r="F7">
        <v>56957.5</v>
      </c>
      <c r="G7">
        <f t="shared" si="0"/>
        <v>0</v>
      </c>
      <c r="H7" t="str">
        <f t="shared" si="2"/>
        <v>BB DFS U3;BB BFS U3;</v>
      </c>
      <c r="I7">
        <v>0</v>
      </c>
      <c r="J7">
        <v>0</v>
      </c>
      <c r="K7">
        <v>1934031</v>
      </c>
      <c r="L7">
        <v>1934031</v>
      </c>
      <c r="M7">
        <v>1934031</v>
      </c>
      <c r="N7">
        <v>1934031</v>
      </c>
      <c r="O7">
        <v>1934031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f t="shared" si="1"/>
        <v>5</v>
      </c>
      <c r="B8">
        <v>64</v>
      </c>
      <c r="C8">
        <v>2</v>
      </c>
      <c r="D8">
        <v>0</v>
      </c>
      <c r="E8">
        <v>0</v>
      </c>
      <c r="F8">
        <v>56461.5</v>
      </c>
      <c r="G8">
        <f t="shared" si="0"/>
        <v>0</v>
      </c>
      <c r="H8" t="str">
        <f t="shared" si="2"/>
        <v>BB DFS U3;BB BFS U3;</v>
      </c>
      <c r="I8">
        <v>0</v>
      </c>
      <c r="J8">
        <v>0</v>
      </c>
      <c r="K8">
        <v>3255191</v>
      </c>
      <c r="L8">
        <v>3255191</v>
      </c>
      <c r="M8">
        <v>3255191</v>
      </c>
      <c r="N8">
        <v>3255191</v>
      </c>
      <c r="O8">
        <v>3255191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f t="shared" si="1"/>
        <v>6</v>
      </c>
      <c r="B9">
        <v>65</v>
      </c>
      <c r="C9">
        <v>2</v>
      </c>
      <c r="D9">
        <v>0</v>
      </c>
      <c r="E9">
        <v>0</v>
      </c>
      <c r="F9">
        <v>58305.5</v>
      </c>
      <c r="G9">
        <f t="shared" si="0"/>
        <v>0</v>
      </c>
      <c r="H9" t="str">
        <f t="shared" si="2"/>
        <v>BB DFS U3;BB BFS U3;</v>
      </c>
      <c r="I9">
        <v>0</v>
      </c>
      <c r="J9">
        <v>0</v>
      </c>
      <c r="K9">
        <v>6990084</v>
      </c>
      <c r="L9">
        <v>6990084</v>
      </c>
      <c r="M9">
        <v>6990084</v>
      </c>
      <c r="N9">
        <v>6990084</v>
      </c>
      <c r="O9">
        <v>6990084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f t="shared" si="1"/>
        <v>7</v>
      </c>
      <c r="B10">
        <v>65</v>
      </c>
      <c r="C10">
        <v>2</v>
      </c>
      <c r="D10">
        <v>3</v>
      </c>
      <c r="E10">
        <v>3</v>
      </c>
      <c r="F10">
        <v>57183</v>
      </c>
      <c r="G10">
        <f t="shared" si="0"/>
        <v>2</v>
      </c>
      <c r="H10" t="str">
        <f t="shared" si="2"/>
        <v>EDUK;</v>
      </c>
      <c r="I10">
        <v>0</v>
      </c>
      <c r="J10">
        <v>0</v>
      </c>
      <c r="K10">
        <v>6587118</v>
      </c>
      <c r="L10">
        <v>6587118</v>
      </c>
      <c r="M10">
        <v>6587118</v>
      </c>
      <c r="N10">
        <v>6587118</v>
      </c>
      <c r="O10">
        <v>6586912.2857142854</v>
      </c>
      <c r="P10">
        <v>0</v>
      </c>
      <c r="Q10">
        <v>0</v>
      </c>
      <c r="R10">
        <v>0</v>
      </c>
      <c r="S10">
        <v>3.1229786033065116E-5</v>
      </c>
    </row>
    <row r="11" spans="1:19" x14ac:dyDescent="0.25">
      <c r="A11">
        <f t="shared" si="1"/>
        <v>8</v>
      </c>
      <c r="B11">
        <v>64</v>
      </c>
      <c r="C11">
        <v>0</v>
      </c>
      <c r="D11">
        <v>3</v>
      </c>
      <c r="E11">
        <v>3</v>
      </c>
      <c r="F11">
        <v>57631.5</v>
      </c>
      <c r="G11">
        <f t="shared" si="0"/>
        <v>0</v>
      </c>
      <c r="H11" t="str">
        <f t="shared" si="2"/>
        <v>EDUK;</v>
      </c>
      <c r="I11">
        <v>1</v>
      </c>
      <c r="J11">
        <v>0</v>
      </c>
      <c r="K11">
        <v>13584440</v>
      </c>
      <c r="L11">
        <v>13584440</v>
      </c>
      <c r="M11">
        <v>13584440</v>
      </c>
      <c r="N11">
        <v>13584440</v>
      </c>
      <c r="O11">
        <v>13575935.071428571</v>
      </c>
      <c r="P11">
        <v>0</v>
      </c>
      <c r="Q11">
        <v>0</v>
      </c>
      <c r="R11">
        <v>0</v>
      </c>
      <c r="S11">
        <v>6.2607870265017206E-4</v>
      </c>
    </row>
    <row r="12" spans="1:19" x14ac:dyDescent="0.25">
      <c r="A12">
        <f t="shared" si="1"/>
        <v>9</v>
      </c>
      <c r="B12">
        <v>65</v>
      </c>
      <c r="C12">
        <v>0</v>
      </c>
      <c r="D12">
        <v>7</v>
      </c>
      <c r="E12">
        <v>7</v>
      </c>
      <c r="F12">
        <v>58659</v>
      </c>
      <c r="G12">
        <f t="shared" si="0"/>
        <v>0</v>
      </c>
      <c r="H12" t="str">
        <f t="shared" si="2"/>
        <v>EDUK;</v>
      </c>
      <c r="I12">
        <v>1</v>
      </c>
      <c r="J12">
        <v>0</v>
      </c>
      <c r="K12">
        <v>11166300</v>
      </c>
      <c r="L12">
        <v>11166300</v>
      </c>
      <c r="M12">
        <v>11166300</v>
      </c>
      <c r="N12">
        <v>11166300</v>
      </c>
      <c r="O12">
        <v>11166300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f t="shared" si="1"/>
        <v>10</v>
      </c>
      <c r="B13">
        <v>65</v>
      </c>
      <c r="C13">
        <v>2</v>
      </c>
      <c r="D13">
        <v>5</v>
      </c>
      <c r="E13">
        <v>5</v>
      </c>
      <c r="F13">
        <v>58279</v>
      </c>
      <c r="G13">
        <f t="shared" si="0"/>
        <v>2</v>
      </c>
      <c r="H13" t="str">
        <f t="shared" si="2"/>
        <v>EDUK;</v>
      </c>
      <c r="I13">
        <v>0</v>
      </c>
      <c r="J13">
        <v>0</v>
      </c>
      <c r="K13">
        <v>8921630</v>
      </c>
      <c r="L13">
        <v>8921630</v>
      </c>
      <c r="M13">
        <v>8921630</v>
      </c>
      <c r="N13">
        <v>8921630</v>
      </c>
      <c r="O13">
        <v>8921630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f t="shared" si="1"/>
        <v>11</v>
      </c>
      <c r="B14">
        <v>64</v>
      </c>
      <c r="C14">
        <v>0</v>
      </c>
      <c r="D14">
        <v>0</v>
      </c>
      <c r="E14">
        <v>0</v>
      </c>
      <c r="F14">
        <v>57259.5</v>
      </c>
      <c r="G14">
        <f t="shared" si="0"/>
        <v>0</v>
      </c>
      <c r="H14" t="str">
        <f t="shared" si="2"/>
        <v>EDUK;BB DFS U3;BB BFS U3;</v>
      </c>
      <c r="I14">
        <v>1</v>
      </c>
      <c r="J14">
        <v>0</v>
      </c>
      <c r="K14">
        <v>2570314</v>
      </c>
      <c r="L14">
        <v>2570314</v>
      </c>
      <c r="M14">
        <v>2570314</v>
      </c>
      <c r="N14">
        <v>2570314</v>
      </c>
      <c r="O14">
        <v>2570314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f t="shared" si="1"/>
        <v>12</v>
      </c>
      <c r="B15">
        <v>65</v>
      </c>
      <c r="C15">
        <v>0</v>
      </c>
      <c r="D15">
        <v>1</v>
      </c>
      <c r="E15">
        <v>1</v>
      </c>
      <c r="F15">
        <v>59240.5</v>
      </c>
      <c r="G15">
        <f t="shared" si="0"/>
        <v>0</v>
      </c>
      <c r="H15" t="str">
        <f t="shared" si="2"/>
        <v>EDUK;</v>
      </c>
      <c r="I15">
        <v>1</v>
      </c>
      <c r="J15">
        <v>0</v>
      </c>
      <c r="K15">
        <v>9864335</v>
      </c>
      <c r="L15">
        <v>9864335</v>
      </c>
      <c r="M15">
        <v>9864335</v>
      </c>
      <c r="N15">
        <v>9864335</v>
      </c>
      <c r="O15">
        <v>9864335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f t="shared" si="1"/>
        <v>13</v>
      </c>
      <c r="B16">
        <v>64</v>
      </c>
      <c r="C16">
        <v>0</v>
      </c>
      <c r="D16">
        <v>0</v>
      </c>
      <c r="E16">
        <v>0</v>
      </c>
      <c r="F16">
        <v>56012.5</v>
      </c>
      <c r="G16">
        <f t="shared" si="0"/>
        <v>0</v>
      </c>
      <c r="H16" t="str">
        <f t="shared" si="2"/>
        <v>EDUK;BB DFS U3;BB BFS U3;</v>
      </c>
      <c r="I16">
        <v>1</v>
      </c>
      <c r="J16">
        <v>0</v>
      </c>
      <c r="K16">
        <v>2932283</v>
      </c>
      <c r="L16">
        <v>2932283</v>
      </c>
      <c r="M16">
        <v>2932283</v>
      </c>
      <c r="N16">
        <v>2932283</v>
      </c>
      <c r="O16">
        <v>2932283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f t="shared" si="1"/>
        <v>14</v>
      </c>
      <c r="B17">
        <v>64</v>
      </c>
      <c r="C17">
        <v>0</v>
      </c>
      <c r="D17">
        <v>1</v>
      </c>
      <c r="E17">
        <v>1</v>
      </c>
      <c r="F17">
        <v>56863</v>
      </c>
      <c r="G17">
        <f t="shared" si="0"/>
        <v>0</v>
      </c>
      <c r="H17" t="str">
        <f t="shared" si="2"/>
        <v>EDUK;</v>
      </c>
      <c r="I17">
        <v>1</v>
      </c>
      <c r="J17">
        <v>0</v>
      </c>
      <c r="K17">
        <v>6869184</v>
      </c>
      <c r="L17">
        <v>6869184</v>
      </c>
      <c r="M17">
        <v>6869184</v>
      </c>
      <c r="N17">
        <v>6869184</v>
      </c>
      <c r="O17">
        <v>6869184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f t="shared" si="1"/>
        <v>15</v>
      </c>
      <c r="B18">
        <v>65</v>
      </c>
      <c r="C18">
        <v>2</v>
      </c>
      <c r="D18">
        <v>1</v>
      </c>
      <c r="E18">
        <v>1</v>
      </c>
      <c r="F18">
        <v>57486</v>
      </c>
      <c r="G18">
        <f t="shared" si="0"/>
        <v>1</v>
      </c>
      <c r="H18" t="str">
        <f t="shared" si="2"/>
        <v>BB DFS U3;BB BFS U3;</v>
      </c>
      <c r="I18">
        <v>0</v>
      </c>
      <c r="J18">
        <v>0</v>
      </c>
      <c r="K18">
        <v>4464810</v>
      </c>
      <c r="L18">
        <v>4464810</v>
      </c>
      <c r="M18">
        <v>4464810</v>
      </c>
      <c r="N18">
        <v>4464810</v>
      </c>
      <c r="O18">
        <v>4464810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f t="shared" si="1"/>
        <v>16</v>
      </c>
      <c r="B19">
        <v>65</v>
      </c>
      <c r="C19">
        <v>2</v>
      </c>
      <c r="D19">
        <v>2</v>
      </c>
      <c r="E19">
        <v>2</v>
      </c>
      <c r="F19">
        <v>57735</v>
      </c>
      <c r="G19">
        <f t="shared" si="0"/>
        <v>2</v>
      </c>
      <c r="H19" t="str">
        <f t="shared" si="2"/>
        <v>EDUK;BB DFS U3;BB BFS U3;</v>
      </c>
      <c r="I19">
        <v>0</v>
      </c>
      <c r="J19">
        <v>0</v>
      </c>
      <c r="K19">
        <v>5311152</v>
      </c>
      <c r="L19">
        <v>5311152</v>
      </c>
      <c r="M19">
        <v>5311152</v>
      </c>
      <c r="N19">
        <v>5311152</v>
      </c>
      <c r="O19">
        <v>5311152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 t="shared" si="1"/>
        <v>17</v>
      </c>
      <c r="B20">
        <v>65</v>
      </c>
      <c r="C20">
        <v>3</v>
      </c>
      <c r="D20">
        <v>1</v>
      </c>
      <c r="E20">
        <v>1</v>
      </c>
      <c r="F20">
        <v>58368</v>
      </c>
      <c r="G20">
        <f t="shared" si="0"/>
        <v>1</v>
      </c>
      <c r="H20" t="str">
        <f t="shared" si="2"/>
        <v>BB DFS U3;BB BFS U3;</v>
      </c>
      <c r="I20">
        <v>0</v>
      </c>
      <c r="J20">
        <v>0</v>
      </c>
      <c r="K20">
        <v>2533102</v>
      </c>
      <c r="L20">
        <v>2533102</v>
      </c>
      <c r="M20">
        <v>2533102</v>
      </c>
      <c r="N20">
        <v>2533102</v>
      </c>
      <c r="O20">
        <v>2533094</v>
      </c>
      <c r="P20">
        <v>0</v>
      </c>
      <c r="Q20">
        <v>0</v>
      </c>
      <c r="R20">
        <v>0</v>
      </c>
      <c r="S20">
        <v>3.1581831288278166E-6</v>
      </c>
    </row>
    <row r="21" spans="1:19" x14ac:dyDescent="0.25">
      <c r="A21">
        <f t="shared" si="1"/>
        <v>18</v>
      </c>
      <c r="B21">
        <v>64</v>
      </c>
      <c r="C21">
        <v>2</v>
      </c>
      <c r="D21">
        <v>0</v>
      </c>
      <c r="E21">
        <v>0</v>
      </c>
      <c r="F21">
        <v>56574</v>
      </c>
      <c r="G21">
        <f t="shared" si="0"/>
        <v>0</v>
      </c>
      <c r="H21" t="str">
        <f t="shared" si="2"/>
        <v>BB DFS U3;BB BFS U3;</v>
      </c>
      <c r="I21">
        <v>0</v>
      </c>
      <c r="J21">
        <v>0</v>
      </c>
      <c r="K21">
        <v>3567616</v>
      </c>
      <c r="L21">
        <v>3567616</v>
      </c>
      <c r="M21">
        <v>3567616</v>
      </c>
      <c r="N21">
        <v>3567616</v>
      </c>
      <c r="O21">
        <v>3567616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f t="shared" si="1"/>
        <v>19</v>
      </c>
      <c r="B22">
        <v>64</v>
      </c>
      <c r="C22">
        <v>0</v>
      </c>
      <c r="D22">
        <v>0</v>
      </c>
      <c r="E22">
        <v>0</v>
      </c>
      <c r="F22">
        <v>57322.5</v>
      </c>
      <c r="G22">
        <f t="shared" si="0"/>
        <v>0</v>
      </c>
      <c r="H22" t="str">
        <f t="shared" si="2"/>
        <v>EDUK;BB DFS U3;BB BFS U3;</v>
      </c>
      <c r="I22">
        <v>1</v>
      </c>
      <c r="J22">
        <v>0</v>
      </c>
      <c r="K22">
        <v>8865684</v>
      </c>
      <c r="L22">
        <v>8865684</v>
      </c>
      <c r="M22">
        <v>8865684</v>
      </c>
      <c r="N22">
        <v>8865684</v>
      </c>
      <c r="O22">
        <v>8865684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f t="shared" si="1"/>
        <v>20</v>
      </c>
      <c r="B23">
        <v>64</v>
      </c>
      <c r="C23">
        <v>0</v>
      </c>
      <c r="D23">
        <v>0</v>
      </c>
      <c r="E23">
        <v>0</v>
      </c>
      <c r="F23">
        <v>57143.5</v>
      </c>
      <c r="G23">
        <f t="shared" si="0"/>
        <v>0</v>
      </c>
      <c r="H23" t="str">
        <f t="shared" si="2"/>
        <v>EDUK;BB DFS U3;BB BFS U3;</v>
      </c>
      <c r="I23">
        <v>1</v>
      </c>
      <c r="J23">
        <v>0</v>
      </c>
      <c r="K23">
        <v>2766792</v>
      </c>
      <c r="L23">
        <v>2766792</v>
      </c>
      <c r="M23">
        <v>2766792</v>
      </c>
      <c r="N23">
        <v>2766792</v>
      </c>
      <c r="O23">
        <v>2766792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f t="shared" si="1"/>
        <v>21</v>
      </c>
      <c r="B24">
        <v>65</v>
      </c>
      <c r="C24">
        <v>2</v>
      </c>
      <c r="D24">
        <v>3</v>
      </c>
      <c r="E24">
        <v>3</v>
      </c>
      <c r="F24">
        <v>58052</v>
      </c>
      <c r="G24">
        <f t="shared" si="0"/>
        <v>2</v>
      </c>
      <c r="H24" t="str">
        <f t="shared" si="2"/>
        <v>EDUK;</v>
      </c>
      <c r="I24">
        <v>0</v>
      </c>
      <c r="J24">
        <v>0</v>
      </c>
      <c r="K24">
        <v>8863773</v>
      </c>
      <c r="L24">
        <v>8863773</v>
      </c>
      <c r="M24">
        <v>8863773</v>
      </c>
      <c r="N24">
        <v>8863773</v>
      </c>
      <c r="O24">
        <v>8863665.5714285709</v>
      </c>
      <c r="P24">
        <v>0</v>
      </c>
      <c r="Q24">
        <v>0</v>
      </c>
      <c r="R24">
        <v>0</v>
      </c>
      <c r="S24">
        <v>1.2119959686366473E-5</v>
      </c>
    </row>
    <row r="25" spans="1:19" x14ac:dyDescent="0.25">
      <c r="A25">
        <f t="shared" si="1"/>
        <v>22</v>
      </c>
      <c r="B25">
        <v>65</v>
      </c>
      <c r="C25">
        <v>2</v>
      </c>
      <c r="D25">
        <v>1</v>
      </c>
      <c r="E25">
        <v>1</v>
      </c>
      <c r="F25">
        <v>56675.5</v>
      </c>
      <c r="G25">
        <f t="shared" si="0"/>
        <v>1</v>
      </c>
      <c r="H25" t="str">
        <f t="shared" si="2"/>
        <v>BB DFS U3;BB BFS U3;</v>
      </c>
      <c r="I25">
        <v>0</v>
      </c>
      <c r="J25">
        <v>0</v>
      </c>
      <c r="K25">
        <v>4959961</v>
      </c>
      <c r="L25">
        <v>4959961</v>
      </c>
      <c r="M25">
        <v>4959961</v>
      </c>
      <c r="N25">
        <v>4959961</v>
      </c>
      <c r="O25">
        <v>4959961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f t="shared" si="1"/>
        <v>23</v>
      </c>
      <c r="B26">
        <v>64</v>
      </c>
      <c r="C26">
        <v>0</v>
      </c>
      <c r="D26">
        <v>5</v>
      </c>
      <c r="E26">
        <v>5</v>
      </c>
      <c r="F26">
        <v>57269.5</v>
      </c>
      <c r="G26">
        <f t="shared" si="0"/>
        <v>0</v>
      </c>
      <c r="H26" t="str">
        <f t="shared" si="2"/>
        <v>EDUK;</v>
      </c>
      <c r="I26">
        <v>1</v>
      </c>
      <c r="J26">
        <v>0</v>
      </c>
      <c r="K26">
        <v>16538912</v>
      </c>
      <c r="L26">
        <v>16538912</v>
      </c>
      <c r="M26">
        <v>16538912</v>
      </c>
      <c r="N26">
        <v>16538912</v>
      </c>
      <c r="O26">
        <v>16532861.142857144</v>
      </c>
      <c r="P26">
        <v>0</v>
      </c>
      <c r="Q26">
        <v>0</v>
      </c>
      <c r="R26">
        <v>0</v>
      </c>
      <c r="S26">
        <v>3.6585581583941827E-4</v>
      </c>
    </row>
    <row r="27" spans="1:19" x14ac:dyDescent="0.25">
      <c r="A27">
        <f t="shared" si="1"/>
        <v>24</v>
      </c>
      <c r="B27">
        <v>64</v>
      </c>
      <c r="C27">
        <v>0</v>
      </c>
      <c r="D27">
        <v>1</v>
      </c>
      <c r="E27">
        <v>1</v>
      </c>
      <c r="F27">
        <v>57516.5</v>
      </c>
      <c r="G27">
        <f t="shared" si="0"/>
        <v>0</v>
      </c>
      <c r="H27" t="str">
        <f t="shared" si="2"/>
        <v>EDUK;</v>
      </c>
      <c r="I27">
        <v>1</v>
      </c>
      <c r="J27">
        <v>0</v>
      </c>
      <c r="K27">
        <v>7255892</v>
      </c>
      <c r="L27">
        <v>7255892</v>
      </c>
      <c r="M27">
        <v>7255892</v>
      </c>
      <c r="N27">
        <v>7255892</v>
      </c>
      <c r="O27">
        <v>7255892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f t="shared" si="1"/>
        <v>25</v>
      </c>
      <c r="B28">
        <v>65</v>
      </c>
      <c r="C28">
        <v>0</v>
      </c>
      <c r="D28">
        <v>0</v>
      </c>
      <c r="E28">
        <v>0</v>
      </c>
      <c r="F28">
        <v>57378</v>
      </c>
      <c r="G28">
        <f t="shared" si="0"/>
        <v>0</v>
      </c>
      <c r="H28" t="str">
        <f t="shared" si="2"/>
        <v>EDUK;BB DFS U3;BB BFS U3;</v>
      </c>
      <c r="I28">
        <v>1</v>
      </c>
      <c r="J28">
        <v>0</v>
      </c>
      <c r="K28">
        <v>13089928</v>
      </c>
      <c r="L28">
        <v>13089928</v>
      </c>
      <c r="M28">
        <v>13089928</v>
      </c>
      <c r="N28">
        <v>13089928</v>
      </c>
      <c r="O28">
        <v>13089928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f t="shared" si="1"/>
        <v>26</v>
      </c>
      <c r="B29">
        <v>64</v>
      </c>
      <c r="C29">
        <v>2</v>
      </c>
      <c r="D29">
        <v>7</v>
      </c>
      <c r="E29">
        <v>7</v>
      </c>
      <c r="F29">
        <v>57102.5</v>
      </c>
      <c r="G29">
        <f t="shared" si="0"/>
        <v>2</v>
      </c>
      <c r="H29" t="str">
        <f t="shared" si="2"/>
        <v>EDUK;</v>
      </c>
      <c r="I29">
        <v>0</v>
      </c>
      <c r="J29">
        <v>0</v>
      </c>
      <c r="K29">
        <v>19181555</v>
      </c>
      <c r="L29">
        <v>19181555</v>
      </c>
      <c r="M29">
        <v>19181555</v>
      </c>
      <c r="N29">
        <v>19181555</v>
      </c>
      <c r="O29">
        <v>19181555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f t="shared" si="1"/>
        <v>27</v>
      </c>
      <c r="B30">
        <v>64</v>
      </c>
      <c r="C30">
        <v>2</v>
      </c>
      <c r="D30">
        <v>1</v>
      </c>
      <c r="E30">
        <v>1</v>
      </c>
      <c r="F30">
        <v>57486</v>
      </c>
      <c r="G30">
        <f t="shared" si="0"/>
        <v>1</v>
      </c>
      <c r="H30" t="str">
        <f t="shared" si="2"/>
        <v>BB DFS U3;BB BFS U3;</v>
      </c>
      <c r="I30">
        <v>1</v>
      </c>
      <c r="J30">
        <v>0</v>
      </c>
      <c r="K30">
        <v>7255880</v>
      </c>
      <c r="L30">
        <v>7255880</v>
      </c>
      <c r="M30">
        <v>7255880</v>
      </c>
      <c r="N30">
        <v>7255880</v>
      </c>
      <c r="O30">
        <v>7255880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f t="shared" si="1"/>
        <v>28</v>
      </c>
      <c r="B31">
        <v>65</v>
      </c>
      <c r="C31">
        <v>0</v>
      </c>
      <c r="D31">
        <v>0</v>
      </c>
      <c r="E31">
        <v>0</v>
      </c>
      <c r="F31">
        <v>56966.5</v>
      </c>
      <c r="G31">
        <f t="shared" si="0"/>
        <v>0</v>
      </c>
      <c r="H31" t="str">
        <f t="shared" si="2"/>
        <v>EDUK;BB DFS U3;BB BFS U3;</v>
      </c>
      <c r="I31">
        <v>1</v>
      </c>
      <c r="J31">
        <v>0</v>
      </c>
      <c r="K31">
        <v>2879758</v>
      </c>
      <c r="L31">
        <v>2879758</v>
      </c>
      <c r="M31">
        <v>2879758</v>
      </c>
      <c r="N31">
        <v>2879758</v>
      </c>
      <c r="O31">
        <v>2879758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f t="shared" si="1"/>
        <v>29</v>
      </c>
      <c r="B32">
        <v>65</v>
      </c>
      <c r="C32">
        <v>2</v>
      </c>
      <c r="D32">
        <v>1</v>
      </c>
      <c r="E32">
        <v>1</v>
      </c>
      <c r="F32">
        <v>56972</v>
      </c>
      <c r="G32">
        <f t="shared" si="0"/>
        <v>1</v>
      </c>
      <c r="H32" t="str">
        <f t="shared" si="2"/>
        <v>BB DFS U3;BB BFS U3;</v>
      </c>
      <c r="I32">
        <v>0</v>
      </c>
      <c r="J32">
        <v>0</v>
      </c>
      <c r="K32">
        <v>7233072</v>
      </c>
      <c r="L32">
        <v>7233072</v>
      </c>
      <c r="M32">
        <v>7233072</v>
      </c>
      <c r="N32">
        <v>7233072</v>
      </c>
      <c r="O32">
        <v>7233072</v>
      </c>
      <c r="P32">
        <v>0</v>
      </c>
      <c r="Q32">
        <v>0</v>
      </c>
      <c r="R32">
        <v>0</v>
      </c>
      <c r="S32">
        <v>0</v>
      </c>
    </row>
    <row r="33" spans="1:2" x14ac:dyDescent="0.25">
      <c r="A33" t="s">
        <v>12</v>
      </c>
      <c r="B33">
        <f>COUNT(A3:A32)</f>
        <v>30</v>
      </c>
    </row>
    <row r="34" spans="1:2" x14ac:dyDescent="0.25">
      <c r="A34" t="s">
        <v>16</v>
      </c>
    </row>
    <row r="35" spans="1:2" ht="45" x14ac:dyDescent="0.25">
      <c r="B35" s="1" t="s">
        <v>17</v>
      </c>
    </row>
    <row r="36" spans="1:2" x14ac:dyDescent="0.25">
      <c r="A36" t="str">
        <f>"*" &amp; B2 &amp; "*"</f>
        <v>*DP*</v>
      </c>
      <c r="B36" s="2">
        <f>COUNTIF($H$3:$H$32,A36)/$B$33</f>
        <v>0</v>
      </c>
    </row>
    <row r="37" spans="1:2" x14ac:dyDescent="0.25">
      <c r="A37" t="str">
        <f>"*" &amp; C2 &amp; "*"</f>
        <v>*EDUK*</v>
      </c>
      <c r="B37" s="2">
        <f>COUNTIF($H$3:$H$32,A37)/$B$33</f>
        <v>0.66666666666666663</v>
      </c>
    </row>
    <row r="38" spans="1:2" x14ac:dyDescent="0.25">
      <c r="A38" t="str">
        <f>"*" &amp; D2 &amp; "*"</f>
        <v>*BB DFS U3*</v>
      </c>
      <c r="B38" s="2">
        <f t="shared" ref="B38:B40" si="3">COUNTIF($H$3:$H$32,A38)/$B$33</f>
        <v>0.6333333333333333</v>
      </c>
    </row>
    <row r="39" spans="1:2" x14ac:dyDescent="0.25">
      <c r="A39" t="str">
        <f>"*" &amp; E2 &amp; "*"</f>
        <v>*BB BFS U3*</v>
      </c>
      <c r="B39" s="2">
        <f>COUNTIF($H$3:$H$32,A39)/$B$33</f>
        <v>0.6</v>
      </c>
    </row>
    <row r="40" spans="1:2" x14ac:dyDescent="0.25">
      <c r="A40" t="str">
        <f>"*" &amp; F2 &amp; "*"</f>
        <v>*GA*</v>
      </c>
      <c r="B40" s="4">
        <f>COUNTIF($H$3:$H$32,A40)/$B$33</f>
        <v>0</v>
      </c>
    </row>
    <row r="41" spans="1:2" x14ac:dyDescent="0.25">
      <c r="B41" s="2" t="s">
        <v>15</v>
      </c>
    </row>
    <row r="42" spans="1:2" x14ac:dyDescent="0.25">
      <c r="A42" t="s">
        <v>14</v>
      </c>
      <c r="B42" s="2">
        <f>COUNTIF($I$3:$I$32,1)/B33</f>
        <v>0.5</v>
      </c>
    </row>
    <row r="43" spans="1:2" x14ac:dyDescent="0.25">
      <c r="A43" t="s">
        <v>11</v>
      </c>
      <c r="B43" s="2">
        <f>COUNTIF($J$3:$J$32,1)/B33</f>
        <v>0</v>
      </c>
    </row>
    <row r="44" spans="1:2" x14ac:dyDescent="0.25">
      <c r="A44" t="s">
        <v>13</v>
      </c>
      <c r="B44" s="2">
        <f>($B$33-COUNTIF($S$3:$S$32,0))/$B$33</f>
        <v>0.16666666666666666</v>
      </c>
    </row>
    <row r="45" spans="1:2" x14ac:dyDescent="0.25">
      <c r="A45" t="s">
        <v>24</v>
      </c>
      <c r="B45" t="s">
        <v>25</v>
      </c>
    </row>
    <row r="46" spans="1:2" x14ac:dyDescent="0.25">
      <c r="A46" s="3">
        <f>AVERAGE(S3:S32)</f>
        <v>3.4614748244594991E-5</v>
      </c>
      <c r="B46" s="3">
        <f>MAX(S3:S32)</f>
        <v>6.2607870265017206E-4</v>
      </c>
    </row>
    <row r="47" spans="1:2" ht="75" x14ac:dyDescent="0.25">
      <c r="A47" s="1" t="s">
        <v>20</v>
      </c>
      <c r="B47" s="1" t="s">
        <v>22</v>
      </c>
    </row>
    <row r="48" spans="1:2" x14ac:dyDescent="0.25">
      <c r="A48" s="2">
        <f>COUNTIFS($H$3:$H$32,A37,I3:I32,1)/$B$33</f>
        <v>0.46666666666666667</v>
      </c>
      <c r="B48" s="2">
        <f>COUNTIFS($H$3:$H$32,A37,I3:I32,0)/$B$33</f>
        <v>0.2</v>
      </c>
    </row>
    <row r="49" spans="1:2" ht="75" x14ac:dyDescent="0.25">
      <c r="A49" s="1" t="s">
        <v>21</v>
      </c>
      <c r="B49" s="1" t="s">
        <v>23</v>
      </c>
    </row>
    <row r="50" spans="1:2" x14ac:dyDescent="0.25">
      <c r="A50" s="2">
        <f>COUNTIFS($H$3:$H$32,"*BB*",J3:J32,1)/$B$33</f>
        <v>0</v>
      </c>
      <c r="B50" s="2">
        <f>COUNTIFS($H$3:$H$32,"*BB*",J3:J32,0)/$B$33</f>
        <v>0.6333333333333333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2018-05-26T00:20:58Z</dcterms:created>
  <dcterms:modified xsi:type="dcterms:W3CDTF">2018-05-28T01:50:52Z</dcterms:modified>
</cp:coreProperties>
</file>