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1014831\Desktop\Masters\"/>
    </mc:Choice>
  </mc:AlternateContent>
  <bookViews>
    <workbookView xWindow="0" yWindow="0" windowWidth="21570" windowHeight="8055" activeTab="3"/>
  </bookViews>
  <sheets>
    <sheet name="AG Biomass" sheetId="1" r:id="rId1"/>
    <sheet name="BG Biomass" sheetId="3" r:id="rId2"/>
    <sheet name="Nodules " sheetId="4" r:id="rId3"/>
    <sheet name="Height" sheetId="5" r:id="rId4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5" l="1"/>
  <c r="C18" i="5"/>
  <c r="D18" i="5"/>
  <c r="D29" i="5" s="1"/>
  <c r="E18" i="5"/>
  <c r="F18" i="5"/>
  <c r="G18" i="5"/>
  <c r="H18" i="5"/>
  <c r="H29" i="5" s="1"/>
  <c r="I18" i="5"/>
  <c r="J18" i="5"/>
  <c r="K18" i="5"/>
  <c r="L18" i="5"/>
  <c r="L29" i="5" s="1"/>
  <c r="M18" i="5"/>
  <c r="N18" i="5"/>
  <c r="O18" i="5"/>
  <c r="P18" i="5"/>
  <c r="P29" i="5" s="1"/>
  <c r="Q18" i="5"/>
  <c r="R18" i="5"/>
  <c r="S18" i="5"/>
  <c r="C19" i="5"/>
  <c r="C25" i="5" s="1"/>
  <c r="D19" i="5"/>
  <c r="E19" i="5"/>
  <c r="F19" i="5"/>
  <c r="G19" i="5"/>
  <c r="G25" i="5" s="1"/>
  <c r="H19" i="5"/>
  <c r="I19" i="5"/>
  <c r="J19" i="5"/>
  <c r="K19" i="5"/>
  <c r="K25" i="5" s="1"/>
  <c r="L19" i="5"/>
  <c r="M19" i="5"/>
  <c r="N19" i="5"/>
  <c r="O19" i="5"/>
  <c r="O25" i="5" s="1"/>
  <c r="P19" i="5"/>
  <c r="Q19" i="5"/>
  <c r="R19" i="5"/>
  <c r="S19" i="5"/>
  <c r="S25" i="5" s="1"/>
  <c r="C20" i="5"/>
  <c r="D20" i="5"/>
  <c r="E20" i="5"/>
  <c r="F20" i="5"/>
  <c r="F26" i="5" s="1"/>
  <c r="G20" i="5"/>
  <c r="H20" i="5"/>
  <c r="I20" i="5"/>
  <c r="J20" i="5"/>
  <c r="J26" i="5" s="1"/>
  <c r="K20" i="5"/>
  <c r="L20" i="5"/>
  <c r="M20" i="5"/>
  <c r="N20" i="5"/>
  <c r="N26" i="5" s="1"/>
  <c r="O20" i="5"/>
  <c r="P20" i="5"/>
  <c r="Q20" i="5"/>
  <c r="R20" i="5"/>
  <c r="R26" i="5" s="1"/>
  <c r="S20" i="5"/>
  <c r="C21" i="5"/>
  <c r="D21" i="5"/>
  <c r="E21" i="5"/>
  <c r="E28" i="5" s="1"/>
  <c r="F21" i="5"/>
  <c r="G21" i="5"/>
  <c r="H21" i="5"/>
  <c r="I21" i="5"/>
  <c r="I28" i="5" s="1"/>
  <c r="J21" i="5"/>
  <c r="K21" i="5"/>
  <c r="L21" i="5"/>
  <c r="M21" i="5"/>
  <c r="M28" i="5" s="1"/>
  <c r="N21" i="5"/>
  <c r="O21" i="5"/>
  <c r="P21" i="5"/>
  <c r="Q21" i="5"/>
  <c r="Q28" i="5" s="1"/>
  <c r="R21" i="5"/>
  <c r="S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D25" i="5"/>
  <c r="E25" i="5"/>
  <c r="F25" i="5"/>
  <c r="H25" i="5"/>
  <c r="I25" i="5"/>
  <c r="J25" i="5"/>
  <c r="L25" i="5"/>
  <c r="M25" i="5"/>
  <c r="N25" i="5"/>
  <c r="P25" i="5"/>
  <c r="Q25" i="5"/>
  <c r="R25" i="5"/>
  <c r="C26" i="5"/>
  <c r="D26" i="5"/>
  <c r="E26" i="5"/>
  <c r="G26" i="5"/>
  <c r="H26" i="5"/>
  <c r="I26" i="5"/>
  <c r="K26" i="5"/>
  <c r="L26" i="5"/>
  <c r="M26" i="5"/>
  <c r="O26" i="5"/>
  <c r="P26" i="5"/>
  <c r="Q26" i="5"/>
  <c r="S26" i="5"/>
  <c r="C28" i="5"/>
  <c r="D28" i="5"/>
  <c r="F28" i="5"/>
  <c r="G28" i="5"/>
  <c r="H28" i="5"/>
  <c r="J28" i="5"/>
  <c r="K28" i="5"/>
  <c r="L28" i="5"/>
  <c r="N28" i="5"/>
  <c r="O28" i="5"/>
  <c r="P28" i="5"/>
  <c r="R28" i="5"/>
  <c r="S28" i="5"/>
  <c r="C29" i="5"/>
  <c r="E29" i="5"/>
  <c r="F29" i="5"/>
  <c r="G29" i="5"/>
  <c r="J29" i="5"/>
  <c r="K29" i="5"/>
  <c r="M29" i="5"/>
  <c r="N29" i="5"/>
  <c r="O29" i="5"/>
  <c r="Q29" i="5"/>
  <c r="R29" i="5"/>
  <c r="S29" i="5"/>
  <c r="B18" i="5"/>
  <c r="B22" i="5"/>
  <c r="B28" i="5" s="1"/>
  <c r="B21" i="5"/>
  <c r="B26" i="5" s="1"/>
  <c r="B20" i="5"/>
  <c r="B25" i="5" s="1"/>
  <c r="B19" i="5"/>
  <c r="B29" i="5" s="1"/>
  <c r="C18" i="4"/>
  <c r="C29" i="4" s="1"/>
  <c r="D18" i="4"/>
  <c r="D29" i="4" s="1"/>
  <c r="E18" i="4"/>
  <c r="F18" i="4"/>
  <c r="G18" i="4"/>
  <c r="G29" i="4" s="1"/>
  <c r="H18" i="4"/>
  <c r="H29" i="4" s="1"/>
  <c r="C19" i="4"/>
  <c r="D19" i="4"/>
  <c r="E19" i="4"/>
  <c r="E25" i="4" s="1"/>
  <c r="F19" i="4"/>
  <c r="F25" i="4" s="1"/>
  <c r="G19" i="4"/>
  <c r="H19" i="4"/>
  <c r="C20" i="4"/>
  <c r="C26" i="4" s="1"/>
  <c r="D20" i="4"/>
  <c r="D26" i="4" s="1"/>
  <c r="E20" i="4"/>
  <c r="F20" i="4"/>
  <c r="G20" i="4"/>
  <c r="G26" i="4" s="1"/>
  <c r="H20" i="4"/>
  <c r="H26" i="4" s="1"/>
  <c r="C21" i="4"/>
  <c r="D21" i="4"/>
  <c r="E21" i="4"/>
  <c r="E28" i="4" s="1"/>
  <c r="F21" i="4"/>
  <c r="F26" i="4" s="1"/>
  <c r="G21" i="4"/>
  <c r="H21" i="4"/>
  <c r="C22" i="4"/>
  <c r="D22" i="4"/>
  <c r="E22" i="4"/>
  <c r="F22" i="4"/>
  <c r="G22" i="4"/>
  <c r="H22" i="4"/>
  <c r="C24" i="4"/>
  <c r="D24" i="4"/>
  <c r="E24" i="4"/>
  <c r="F24" i="4"/>
  <c r="G24" i="4"/>
  <c r="H24" i="4"/>
  <c r="C25" i="4"/>
  <c r="D25" i="4"/>
  <c r="G25" i="4"/>
  <c r="H25" i="4"/>
  <c r="E26" i="4"/>
  <c r="C28" i="4"/>
  <c r="D28" i="4"/>
  <c r="G28" i="4"/>
  <c r="H28" i="4"/>
  <c r="E29" i="4"/>
  <c r="F29" i="4"/>
  <c r="B26" i="4"/>
  <c r="B22" i="4"/>
  <c r="B24" i="4"/>
  <c r="B21" i="4"/>
  <c r="B20" i="4"/>
  <c r="B19" i="4"/>
  <c r="B29" i="4" s="1"/>
  <c r="B18" i="4"/>
  <c r="B28" i="4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B31" i="3"/>
  <c r="B30" i="3"/>
  <c r="B28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B27" i="3"/>
  <c r="B26" i="3"/>
  <c r="O20" i="3"/>
  <c r="P20" i="3"/>
  <c r="C20" i="3"/>
  <c r="D20" i="3"/>
  <c r="E20" i="3"/>
  <c r="F20" i="3"/>
  <c r="G20" i="3"/>
  <c r="H20" i="3"/>
  <c r="I20" i="3"/>
  <c r="J20" i="3"/>
  <c r="K20" i="3"/>
  <c r="L20" i="3"/>
  <c r="M20" i="3"/>
  <c r="N20" i="3"/>
  <c r="Q20" i="3"/>
  <c r="R20" i="3"/>
  <c r="S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B24" i="3"/>
  <c r="B20" i="3"/>
  <c r="B21" i="3"/>
  <c r="B22" i="3"/>
  <c r="B23" i="3"/>
  <c r="B24" i="5" l="1"/>
  <c r="F28" i="4"/>
  <c r="B25" i="4"/>
</calcChain>
</file>

<file path=xl/sharedStrings.xml><?xml version="1.0" encoding="utf-8"?>
<sst xmlns="http://schemas.openxmlformats.org/spreadsheetml/2006/main" count="111" uniqueCount="30">
  <si>
    <t>H1 VS 4%</t>
  </si>
  <si>
    <t>H1 VS 8%</t>
  </si>
  <si>
    <t>H1 VS 16%</t>
  </si>
  <si>
    <t>H1 VE 4%</t>
  </si>
  <si>
    <t>H1 VE 8%</t>
  </si>
  <si>
    <t>H1 VE 16%</t>
  </si>
  <si>
    <t>H2 VS 4%</t>
  </si>
  <si>
    <t>H2 VS 8%</t>
  </si>
  <si>
    <t>H2 VS 16%</t>
  </si>
  <si>
    <t>H2 VE 4%</t>
  </si>
  <si>
    <t>H2 VE 8%</t>
  </si>
  <si>
    <t>H2 VE 16%</t>
  </si>
  <si>
    <t>H3 VS 4%</t>
  </si>
  <si>
    <t>H3 VS 8%</t>
  </si>
  <si>
    <t>H3 VS 16%</t>
  </si>
  <si>
    <t>H3 VE 4%</t>
  </si>
  <si>
    <t>H3 VE 8%</t>
  </si>
  <si>
    <t>H3 VE 16%</t>
  </si>
  <si>
    <t>-</t>
  </si>
  <si>
    <t>DEAD</t>
  </si>
  <si>
    <t xml:space="preserve">Min </t>
  </si>
  <si>
    <t>Q1</t>
  </si>
  <si>
    <t>Med</t>
  </si>
  <si>
    <t>Q3</t>
  </si>
  <si>
    <t>Max</t>
  </si>
  <si>
    <t>Box 1</t>
  </si>
  <si>
    <t xml:space="preserve">Box 3 </t>
  </si>
  <si>
    <t>Box 2</t>
  </si>
  <si>
    <t>Whisker top</t>
  </si>
  <si>
    <t xml:space="preserve">Whisker bottom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</si>
</sst>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'BG Biomass'!$B$31:$S$31</c:f>
                <c:numCache>
                  <c:formatCode>General</c:formatCode>
                  <c:ptCount val="18"/>
                  <c:pt idx="0">
                    <c:v>3.3250000000000002E-2</c:v>
                  </c:pt>
                  <c:pt idx="1">
                    <c:v>2.35E-2</c:v>
                  </c:pt>
                  <c:pt idx="2">
                    <c:v>2.4500000000000001E-2</c:v>
                  </c:pt>
                  <c:pt idx="3">
                    <c:v>2.0749999999999998E-2</c:v>
                  </c:pt>
                  <c:pt idx="4">
                    <c:v>5.9999999999999984E-3</c:v>
                  </c:pt>
                  <c:pt idx="5">
                    <c:v>8.2500000000000004E-3</c:v>
                  </c:pt>
                  <c:pt idx="6">
                    <c:v>0.21224999999999999</c:v>
                  </c:pt>
                  <c:pt idx="7">
                    <c:v>8.3999999999999991E-2</c:v>
                  </c:pt>
                  <c:pt idx="8">
                    <c:v>6.0500000000000012E-2</c:v>
                  </c:pt>
                  <c:pt idx="9">
                    <c:v>1.4249999999999995E-2</c:v>
                  </c:pt>
                  <c:pt idx="10">
                    <c:v>2.0500000000000004E-2</c:v>
                  </c:pt>
                  <c:pt idx="11">
                    <c:v>1.575E-2</c:v>
                  </c:pt>
                  <c:pt idx="12">
                    <c:v>0.15924999999999997</c:v>
                  </c:pt>
                  <c:pt idx="13">
                    <c:v>0.16799999999999998</c:v>
                  </c:pt>
                  <c:pt idx="14">
                    <c:v>0.09</c:v>
                  </c:pt>
                  <c:pt idx="15">
                    <c:v>1.525E-2</c:v>
                  </c:pt>
                  <c:pt idx="16">
                    <c:v>5.0500000000000003E-2</c:v>
                  </c:pt>
                  <c:pt idx="17">
                    <c:v>0.10799999999999998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'BG Biomass'!$B$1:$S$1</c:f>
              <c:strCache>
                <c:ptCount val="18"/>
                <c:pt idx="0">
                  <c:v>H1 VS 4%</c:v>
                </c:pt>
                <c:pt idx="1">
                  <c:v>H1 VS 8%</c:v>
                </c:pt>
                <c:pt idx="2">
                  <c:v>H1 VS 16%</c:v>
                </c:pt>
                <c:pt idx="3">
                  <c:v>H1 VE 4%</c:v>
                </c:pt>
                <c:pt idx="4">
                  <c:v>H1 VE 8%</c:v>
                </c:pt>
                <c:pt idx="5">
                  <c:v>H1 VE 16%</c:v>
                </c:pt>
                <c:pt idx="6">
                  <c:v>H2 VS 4%</c:v>
                </c:pt>
                <c:pt idx="7">
                  <c:v>H2 VS 8%</c:v>
                </c:pt>
                <c:pt idx="8">
                  <c:v>H2 VS 16%</c:v>
                </c:pt>
                <c:pt idx="9">
                  <c:v>H2 VE 4%</c:v>
                </c:pt>
                <c:pt idx="10">
                  <c:v>H2 VE 8%</c:v>
                </c:pt>
                <c:pt idx="11">
                  <c:v>H2 VE 16%</c:v>
                </c:pt>
                <c:pt idx="12">
                  <c:v>H3 VS 4%</c:v>
                </c:pt>
                <c:pt idx="13">
                  <c:v>H3 VS 8%</c:v>
                </c:pt>
                <c:pt idx="14">
                  <c:v>H3 VS 16%</c:v>
                </c:pt>
                <c:pt idx="15">
                  <c:v>H3 VE 4%</c:v>
                </c:pt>
                <c:pt idx="16">
                  <c:v>H3 VE 8%</c:v>
                </c:pt>
                <c:pt idx="17">
                  <c:v>H3 VE 16%</c:v>
                </c:pt>
              </c:strCache>
            </c:strRef>
          </c:cat>
          <c:val>
            <c:numRef>
              <c:f>'BG Biomass'!$B$26:$S$26</c:f>
              <c:numCache>
                <c:formatCode>General</c:formatCode>
                <c:ptCount val="18"/>
                <c:pt idx="0">
                  <c:v>4.6249999999999999E-2</c:v>
                </c:pt>
                <c:pt idx="1">
                  <c:v>4.7500000000000001E-2</c:v>
                </c:pt>
                <c:pt idx="2">
                  <c:v>3.4500000000000003E-2</c:v>
                </c:pt>
                <c:pt idx="3">
                  <c:v>2.6749999999999999E-2</c:v>
                </c:pt>
                <c:pt idx="4">
                  <c:v>2.1999999999999999E-2</c:v>
                </c:pt>
                <c:pt idx="5">
                  <c:v>2.5250000000000002E-2</c:v>
                </c:pt>
                <c:pt idx="6">
                  <c:v>0.21224999999999999</c:v>
                </c:pt>
                <c:pt idx="7">
                  <c:v>0.18</c:v>
                </c:pt>
                <c:pt idx="8">
                  <c:v>0.14050000000000001</c:v>
                </c:pt>
                <c:pt idx="9">
                  <c:v>4.3249999999999997E-2</c:v>
                </c:pt>
                <c:pt idx="10">
                  <c:v>7.9500000000000001E-2</c:v>
                </c:pt>
                <c:pt idx="11">
                  <c:v>6.4750000000000002E-2</c:v>
                </c:pt>
                <c:pt idx="12">
                  <c:v>0.38824999999999998</c:v>
                </c:pt>
                <c:pt idx="13">
                  <c:v>0.23799999999999999</c:v>
                </c:pt>
                <c:pt idx="14">
                  <c:v>0.318</c:v>
                </c:pt>
                <c:pt idx="15">
                  <c:v>0.12525</c:v>
                </c:pt>
                <c:pt idx="16">
                  <c:v>0.1245</c:v>
                </c:pt>
                <c:pt idx="17">
                  <c:v>0.16799999999999998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8-40B1-AD60-86A537E985F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'BG Biomass'!$B$1:$S$1</c:f>
              <c:strCache>
                <c:ptCount val="18"/>
                <c:pt idx="0">
                  <c:v>H1 VS 4%</c:v>
                </c:pt>
                <c:pt idx="1">
                  <c:v>H1 VS 8%</c:v>
                </c:pt>
                <c:pt idx="2">
                  <c:v>H1 VS 16%</c:v>
                </c:pt>
                <c:pt idx="3">
                  <c:v>H1 VE 4%</c:v>
                </c:pt>
                <c:pt idx="4">
                  <c:v>H1 VE 8%</c:v>
                </c:pt>
                <c:pt idx="5">
                  <c:v>H1 VE 16%</c:v>
                </c:pt>
                <c:pt idx="6">
                  <c:v>H2 VS 4%</c:v>
                </c:pt>
                <c:pt idx="7">
                  <c:v>H2 VS 8%</c:v>
                </c:pt>
                <c:pt idx="8">
                  <c:v>H2 VS 16%</c:v>
                </c:pt>
                <c:pt idx="9">
                  <c:v>H2 VE 4%</c:v>
                </c:pt>
                <c:pt idx="10">
                  <c:v>H2 VE 8%</c:v>
                </c:pt>
                <c:pt idx="11">
                  <c:v>H2 VE 16%</c:v>
                </c:pt>
                <c:pt idx="12">
                  <c:v>H3 VS 4%</c:v>
                </c:pt>
                <c:pt idx="13">
                  <c:v>H3 VS 8%</c:v>
                </c:pt>
                <c:pt idx="14">
                  <c:v>H3 VS 16%</c:v>
                </c:pt>
                <c:pt idx="15">
                  <c:v>H3 VE 4%</c:v>
                </c:pt>
                <c:pt idx="16">
                  <c:v>H3 VE 8%</c:v>
                </c:pt>
                <c:pt idx="17">
                  <c:v>H3 VE 16%</c:v>
                </c:pt>
              </c:strCache>
            </c:strRef>
          </c:cat>
          <c:val>
            <c:numRef>
              <c:f>'BG Biomass'!$B$27:$S$27</c:f>
              <c:numCache>
                <c:formatCode>General</c:formatCode>
                <c:ptCount val="18"/>
                <c:pt idx="0">
                  <c:v>2.1250000000000005E-2</c:v>
                </c:pt>
                <c:pt idx="1">
                  <c:v>9.5000000000000015E-3</c:v>
                </c:pt>
                <c:pt idx="2">
                  <c:v>3.4999999999999962E-3</c:v>
                </c:pt>
                <c:pt idx="3">
                  <c:v>1.7499999999999981E-3</c:v>
                </c:pt>
                <c:pt idx="4">
                  <c:v>2.1999999999999999E-2</c:v>
                </c:pt>
                <c:pt idx="5">
                  <c:v>3.2499999999999994E-3</c:v>
                </c:pt>
                <c:pt idx="6">
                  <c:v>8.6249999999999993E-2</c:v>
                </c:pt>
                <c:pt idx="7">
                  <c:v>8.1000000000000016E-2</c:v>
                </c:pt>
                <c:pt idx="8">
                  <c:v>5.7499999999999996E-2</c:v>
                </c:pt>
                <c:pt idx="9">
                  <c:v>2.3250000000000007E-2</c:v>
                </c:pt>
                <c:pt idx="10">
                  <c:v>1.3499999999999998E-2</c:v>
                </c:pt>
                <c:pt idx="11">
                  <c:v>2.1749999999999992E-2</c:v>
                </c:pt>
                <c:pt idx="12">
                  <c:v>0.16725000000000001</c:v>
                </c:pt>
                <c:pt idx="13">
                  <c:v>5.4999999999999993E-2</c:v>
                </c:pt>
                <c:pt idx="14">
                  <c:v>6.8000000000000005E-2</c:v>
                </c:pt>
                <c:pt idx="15">
                  <c:v>3.2250000000000001E-2</c:v>
                </c:pt>
                <c:pt idx="16">
                  <c:v>8.7499999999999994E-2</c:v>
                </c:pt>
                <c:pt idx="17">
                  <c:v>4.0500000000000008E-2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B8-40B1-AD60-86A537E985F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'BG Biomass'!$B$30:$S$30</c:f>
                <c:numCache>
                  <c:formatCode>General</c:formatCode>
                  <c:ptCount val="18"/>
                  <c:pt idx="0">
                    <c:v>3.8000000000000006E-2</c:v>
                  </c:pt>
                  <c:pt idx="1">
                    <c:v>2.8000000000000011E-2</c:v>
                  </c:pt>
                  <c:pt idx="2">
                    <c:v>7.325000000000001E-2</c:v>
                  </c:pt>
                  <c:pt idx="3">
                    <c:v>3.075E-2</c:v>
                  </c:pt>
                  <c:pt idx="4">
                    <c:v>4.0250000000000001E-2</c:v>
                  </c:pt>
                  <c:pt idx="5">
                    <c:v>2.1999999999999999E-2</c:v>
                  </c:pt>
                  <c:pt idx="6">
                    <c:v>0.12324999999999997</c:v>
                  </c:pt>
                  <c:pt idx="7">
                    <c:v>0.16450000000000004</c:v>
                  </c:pt>
                  <c:pt idx="8">
                    <c:v>0.127</c:v>
                  </c:pt>
                  <c:pt idx="9">
                    <c:v>8.299999999999999E-2</c:v>
                  </c:pt>
                  <c:pt idx="10">
                    <c:v>2.7249999999999996E-2</c:v>
                  </c:pt>
                  <c:pt idx="11">
                    <c:v>4.65E-2</c:v>
                  </c:pt>
                  <c:pt idx="12">
                    <c:v>0.38924999999999998</c:v>
                  </c:pt>
                  <c:pt idx="13">
                    <c:v>0.28149999999999986</c:v>
                  </c:pt>
                  <c:pt idx="14">
                    <c:v>0.248</c:v>
                  </c:pt>
                  <c:pt idx="15">
                    <c:v>2.9749999999999999E-2</c:v>
                  </c:pt>
                  <c:pt idx="16">
                    <c:v>3.5999999999999976E-2</c:v>
                  </c:pt>
                  <c:pt idx="17">
                    <c:v>9.7499999999999976E-2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'BG Biomass'!$B$1:$S$1</c:f>
              <c:strCache>
                <c:ptCount val="18"/>
                <c:pt idx="0">
                  <c:v>H1 VS 4%</c:v>
                </c:pt>
                <c:pt idx="1">
                  <c:v>H1 VS 8%</c:v>
                </c:pt>
                <c:pt idx="2">
                  <c:v>H1 VS 16%</c:v>
                </c:pt>
                <c:pt idx="3">
                  <c:v>H1 VE 4%</c:v>
                </c:pt>
                <c:pt idx="4">
                  <c:v>H1 VE 8%</c:v>
                </c:pt>
                <c:pt idx="5">
                  <c:v>H1 VE 16%</c:v>
                </c:pt>
                <c:pt idx="6">
                  <c:v>H2 VS 4%</c:v>
                </c:pt>
                <c:pt idx="7">
                  <c:v>H2 VS 8%</c:v>
                </c:pt>
                <c:pt idx="8">
                  <c:v>H2 VS 16%</c:v>
                </c:pt>
                <c:pt idx="9">
                  <c:v>H2 VE 4%</c:v>
                </c:pt>
                <c:pt idx="10">
                  <c:v>H2 VE 8%</c:v>
                </c:pt>
                <c:pt idx="11">
                  <c:v>H2 VE 16%</c:v>
                </c:pt>
                <c:pt idx="12">
                  <c:v>H3 VS 4%</c:v>
                </c:pt>
                <c:pt idx="13">
                  <c:v>H3 VS 8%</c:v>
                </c:pt>
                <c:pt idx="14">
                  <c:v>H3 VS 16%</c:v>
                </c:pt>
                <c:pt idx="15">
                  <c:v>H3 VE 4%</c:v>
                </c:pt>
                <c:pt idx="16">
                  <c:v>H3 VE 8%</c:v>
                </c:pt>
                <c:pt idx="17">
                  <c:v>H3 VE 16%</c:v>
                </c:pt>
              </c:strCache>
            </c:strRef>
          </c:cat>
          <c:val>
            <c:numRef>
              <c:f>'BG Biomass'!$B$28:$S$28</c:f>
              <c:numCache>
                <c:formatCode>General</c:formatCode>
                <c:ptCount val="18"/>
                <c:pt idx="0">
                  <c:v>4.5499999999999985E-2</c:v>
                </c:pt>
                <c:pt idx="1">
                  <c:v>2.6999999999999989E-2</c:v>
                </c:pt>
                <c:pt idx="2">
                  <c:v>1.4749999999999999E-2</c:v>
                </c:pt>
                <c:pt idx="3">
                  <c:v>3.7500000000000033E-3</c:v>
                </c:pt>
                <c:pt idx="4">
                  <c:v>6.7499999999999991E-3</c:v>
                </c:pt>
                <c:pt idx="5">
                  <c:v>2.4999999999999988E-3</c:v>
                </c:pt>
                <c:pt idx="6">
                  <c:v>8.4250000000000047E-2</c:v>
                </c:pt>
                <c:pt idx="7">
                  <c:v>0.11649999999999999</c:v>
                </c:pt>
                <c:pt idx="8">
                  <c:v>2.7999999999999969E-2</c:v>
                </c:pt>
                <c:pt idx="9">
                  <c:v>2.8499999999999998E-2</c:v>
                </c:pt>
                <c:pt idx="10">
                  <c:v>2.3749999999999993E-2</c:v>
                </c:pt>
                <c:pt idx="11">
                  <c:v>1.9000000000000003E-2</c:v>
                </c:pt>
                <c:pt idx="12">
                  <c:v>0.21025000000000005</c:v>
                </c:pt>
                <c:pt idx="13">
                  <c:v>0.26850000000000013</c:v>
                </c:pt>
                <c:pt idx="14">
                  <c:v>9.099999999999997E-2</c:v>
                </c:pt>
                <c:pt idx="15">
                  <c:v>3.175E-2</c:v>
                </c:pt>
                <c:pt idx="16">
                  <c:v>4.5000000000000012E-2</c:v>
                </c:pt>
                <c:pt idx="17">
                  <c:v>5.8000000000000024E-2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B8-40B1-AD60-86A537E98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1247888"/>
        <c:axId val="641241000"/>
      </c:barChart>
      <c:catAx>
        <c:axId val="64124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41000"/>
        <c:crosses val="autoZero"/>
        <c:auto val="1"/>
        <c:lblAlgn val="ctr"/>
        <c:lblOffset val="100"/>
        <c:noMultiLvlLbl val="0"/>
      </c:catAx>
      <c:valAx>
        <c:axId val="64124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4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'Nodules '!$B$1:$H$1</c:f>
              <c:strCache>
                <c:ptCount val="7"/>
                <c:pt idx="0">
                  <c:v>H1 VS 8%</c:v>
                </c:pt>
                <c:pt idx="1">
                  <c:v>H2 VS 4%</c:v>
                </c:pt>
                <c:pt idx="2">
                  <c:v>H2 VS 8%</c:v>
                </c:pt>
                <c:pt idx="3">
                  <c:v>H2 VS 16%</c:v>
                </c:pt>
                <c:pt idx="4">
                  <c:v>H3 VS 4%</c:v>
                </c:pt>
                <c:pt idx="5">
                  <c:v>H3 VS 8%</c:v>
                </c:pt>
                <c:pt idx="6">
                  <c:v>H3 VS 16%</c:v>
                </c:pt>
              </c:strCache>
            </c:strRef>
          </c:cat>
          <c:val>
            <c:numRef>
              <c:f>'Nodules '!$B$24:$H$24</c:f>
              <c:numCache>
                <c:formatCode>General</c:formatCode>
                <c:ptCount val="7"/>
                <c:pt idx="0">
                  <c:v>3.5</c:v>
                </c:pt>
                <c:pt idx="1">
                  <c:v>8</c:v>
                </c:pt>
                <c:pt idx="2">
                  <c:v>14</c:v>
                </c:pt>
                <c:pt idx="3">
                  <c:v>23.5</c:v>
                </c:pt>
                <c:pt idx="4">
                  <c:v>12</c:v>
                </c:pt>
                <c:pt idx="5">
                  <c:v>15.5</c:v>
                </c:pt>
                <c:pt idx="6">
                  <c:v>35.5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3-404B-B4BF-3A27666E3A1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'Nodules '!$B$1:$H$1</c:f>
              <c:strCache>
                <c:ptCount val="7"/>
                <c:pt idx="0">
                  <c:v>H1 VS 8%</c:v>
                </c:pt>
                <c:pt idx="1">
                  <c:v>H2 VS 4%</c:v>
                </c:pt>
                <c:pt idx="2">
                  <c:v>H2 VS 8%</c:v>
                </c:pt>
                <c:pt idx="3">
                  <c:v>H2 VS 16%</c:v>
                </c:pt>
                <c:pt idx="4">
                  <c:v>H3 VS 4%</c:v>
                </c:pt>
                <c:pt idx="5">
                  <c:v>H3 VS 8%</c:v>
                </c:pt>
                <c:pt idx="6">
                  <c:v>H3 VS 16%</c:v>
                </c:pt>
              </c:strCache>
            </c:strRef>
          </c:cat>
          <c:val>
            <c:numRef>
              <c:f>'Nodules '!$B$25:$H$25</c:f>
              <c:numCache>
                <c:formatCode>General</c:formatCode>
                <c:ptCount val="7"/>
                <c:pt idx="0">
                  <c:v>0.5</c:v>
                </c:pt>
                <c:pt idx="1">
                  <c:v>2.5</c:v>
                </c:pt>
                <c:pt idx="2">
                  <c:v>8</c:v>
                </c:pt>
                <c:pt idx="3">
                  <c:v>17.5</c:v>
                </c:pt>
                <c:pt idx="4">
                  <c:v>19</c:v>
                </c:pt>
                <c:pt idx="5">
                  <c:v>12.5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3-404B-B4BF-3A27666E3A1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'Nodules '!$B$28:$H$28</c:f>
                <c:numCache>
                  <c:formatCode>General</c:formatCode>
                  <c:ptCount val="7"/>
                  <c:pt idx="0">
                    <c:v>3.5</c:v>
                  </c:pt>
                  <c:pt idx="1">
                    <c:v>12.5</c:v>
                  </c:pt>
                  <c:pt idx="2">
                    <c:v>4</c:v>
                  </c:pt>
                  <c:pt idx="3">
                    <c:v>17.5</c:v>
                  </c:pt>
                  <c:pt idx="4">
                    <c:v>9</c:v>
                  </c:pt>
                  <c:pt idx="5">
                    <c:v>79</c:v>
                  </c:pt>
                  <c:pt idx="6">
                    <c:v>40.25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'Nodules '!$B$1:$H$1</c:f>
              <c:strCache>
                <c:ptCount val="7"/>
                <c:pt idx="0">
                  <c:v>H1 VS 8%</c:v>
                </c:pt>
                <c:pt idx="1">
                  <c:v>H2 VS 4%</c:v>
                </c:pt>
                <c:pt idx="2">
                  <c:v>H2 VS 8%</c:v>
                </c:pt>
                <c:pt idx="3">
                  <c:v>H2 VS 16%</c:v>
                </c:pt>
                <c:pt idx="4">
                  <c:v>H3 VS 4%</c:v>
                </c:pt>
                <c:pt idx="5">
                  <c:v>H3 VS 8%</c:v>
                </c:pt>
                <c:pt idx="6">
                  <c:v>H3 VS 16%</c:v>
                </c:pt>
              </c:strCache>
            </c:strRef>
          </c:cat>
          <c:val>
            <c:numRef>
              <c:f>'Nodules '!$B$26:$H$26</c:f>
              <c:numCache>
                <c:formatCode>General</c:formatCode>
                <c:ptCount val="7"/>
                <c:pt idx="0">
                  <c:v>3.5</c:v>
                </c:pt>
                <c:pt idx="1">
                  <c:v>4</c:v>
                </c:pt>
                <c:pt idx="2">
                  <c:v>7</c:v>
                </c:pt>
                <c:pt idx="3">
                  <c:v>9.5</c:v>
                </c:pt>
                <c:pt idx="4">
                  <c:v>11</c:v>
                </c:pt>
                <c:pt idx="5">
                  <c:v>24</c:v>
                </c:pt>
                <c:pt idx="6">
                  <c:v>17.25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B3-404B-B4BF-3A27666E3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5110032"/>
        <c:axId val="1015110360"/>
      </c:barChart>
      <c:catAx>
        <c:axId val="10151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110360"/>
        <c:crosses val="autoZero"/>
        <c:auto val="1"/>
        <c:lblAlgn val="ctr"/>
        <c:lblOffset val="100"/>
        <c:noMultiLvlLbl val="0"/>
      </c:catAx>
      <c:valAx>
        <c:axId val="101511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11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Height!$B$29:$S$29</c:f>
                <c:numCache>
                  <c:formatCode>General</c:formatCode>
                  <c:ptCount val="18"/>
                  <c:pt idx="0">
                    <c:v>43.5</c:v>
                  </c:pt>
                  <c:pt idx="1">
                    <c:v>17.25</c:v>
                  </c:pt>
                  <c:pt idx="2">
                    <c:v>33</c:v>
                  </c:pt>
                  <c:pt idx="3">
                    <c:v>17</c:v>
                  </c:pt>
                  <c:pt idx="4">
                    <c:v>32</c:v>
                  </c:pt>
                  <c:pt idx="5">
                    <c:v>14</c:v>
                  </c:pt>
                  <c:pt idx="6">
                    <c:v>27.5</c:v>
                  </c:pt>
                  <c:pt idx="7">
                    <c:v>17.5</c:v>
                  </c:pt>
                  <c:pt idx="8">
                    <c:v>65</c:v>
                  </c:pt>
                  <c:pt idx="9">
                    <c:v>8</c:v>
                  </c:pt>
                  <c:pt idx="10">
                    <c:v>32</c:v>
                  </c:pt>
                  <c:pt idx="11">
                    <c:v>17</c:v>
                  </c:pt>
                  <c:pt idx="12">
                    <c:v>55</c:v>
                  </c:pt>
                  <c:pt idx="13">
                    <c:v>61</c:v>
                  </c:pt>
                  <c:pt idx="14">
                    <c:v>35</c:v>
                  </c:pt>
                  <c:pt idx="15">
                    <c:v>19.25</c:v>
                  </c:pt>
                  <c:pt idx="16">
                    <c:v>7</c:v>
                  </c:pt>
                  <c:pt idx="17">
                    <c:v>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Height!$B$1:$S$1</c:f>
              <c:strCache>
                <c:ptCount val="18"/>
                <c:pt idx="0">
                  <c:v>H1 VS 4%</c:v>
                </c:pt>
                <c:pt idx="1">
                  <c:v>H1 VS 8%</c:v>
                </c:pt>
                <c:pt idx="2">
                  <c:v>H1 VS 16%</c:v>
                </c:pt>
                <c:pt idx="3">
                  <c:v>H1 VE 4%</c:v>
                </c:pt>
                <c:pt idx="4">
                  <c:v>H1 VE 8%</c:v>
                </c:pt>
                <c:pt idx="5">
                  <c:v>H1 VE 16%</c:v>
                </c:pt>
                <c:pt idx="6">
                  <c:v>H2 VS 4%</c:v>
                </c:pt>
                <c:pt idx="7">
                  <c:v>H2 VS 8%</c:v>
                </c:pt>
                <c:pt idx="8">
                  <c:v>H2 VS 16%</c:v>
                </c:pt>
                <c:pt idx="9">
                  <c:v>H2 VE 4%</c:v>
                </c:pt>
                <c:pt idx="10">
                  <c:v>H2 VE 8%</c:v>
                </c:pt>
                <c:pt idx="11">
                  <c:v>H2 VE 16%</c:v>
                </c:pt>
                <c:pt idx="12">
                  <c:v>H3 VS 4%</c:v>
                </c:pt>
                <c:pt idx="13">
                  <c:v>H3 VS 8%</c:v>
                </c:pt>
                <c:pt idx="14">
                  <c:v>H3 VS 16%</c:v>
                </c:pt>
                <c:pt idx="15">
                  <c:v>H3 VE 4%</c:v>
                </c:pt>
                <c:pt idx="16">
                  <c:v>H3 VE 8%</c:v>
                </c:pt>
                <c:pt idx="17">
                  <c:v>H3 VE 16%</c:v>
                </c:pt>
              </c:strCache>
            </c:strRef>
          </c:cat>
          <c:val>
            <c:numRef>
              <c:f>Height!$B$24:$S$24</c:f>
              <c:numCache>
                <c:formatCode>General</c:formatCode>
                <c:ptCount val="18"/>
                <c:pt idx="0">
                  <c:v>103.5</c:v>
                </c:pt>
                <c:pt idx="1">
                  <c:v>117.25</c:v>
                </c:pt>
                <c:pt idx="2">
                  <c:v>73</c:v>
                </c:pt>
                <c:pt idx="3">
                  <c:v>64</c:v>
                </c:pt>
                <c:pt idx="4">
                  <c:v>92</c:v>
                </c:pt>
                <c:pt idx="5">
                  <c:v>76</c:v>
                </c:pt>
                <c:pt idx="6">
                  <c:v>194.5</c:v>
                </c:pt>
                <c:pt idx="7">
                  <c:v>189.5</c:v>
                </c:pt>
                <c:pt idx="8">
                  <c:v>182</c:v>
                </c:pt>
                <c:pt idx="9">
                  <c:v>120</c:v>
                </c:pt>
                <c:pt idx="10">
                  <c:v>132</c:v>
                </c:pt>
                <c:pt idx="11">
                  <c:v>136</c:v>
                </c:pt>
                <c:pt idx="12">
                  <c:v>229</c:v>
                </c:pt>
                <c:pt idx="13">
                  <c:v>198</c:v>
                </c:pt>
                <c:pt idx="14">
                  <c:v>230</c:v>
                </c:pt>
                <c:pt idx="15">
                  <c:v>139.25</c:v>
                </c:pt>
                <c:pt idx="16">
                  <c:v>151</c:v>
                </c:pt>
                <c:pt idx="17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7-4A1B-AC0C-F2987927091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Height!$B$1:$S$1</c:f>
              <c:strCache>
                <c:ptCount val="18"/>
                <c:pt idx="0">
                  <c:v>H1 VS 4%</c:v>
                </c:pt>
                <c:pt idx="1">
                  <c:v>H1 VS 8%</c:v>
                </c:pt>
                <c:pt idx="2">
                  <c:v>H1 VS 16%</c:v>
                </c:pt>
                <c:pt idx="3">
                  <c:v>H1 VE 4%</c:v>
                </c:pt>
                <c:pt idx="4">
                  <c:v>H1 VE 8%</c:v>
                </c:pt>
                <c:pt idx="5">
                  <c:v>H1 VE 16%</c:v>
                </c:pt>
                <c:pt idx="6">
                  <c:v>H2 VS 4%</c:v>
                </c:pt>
                <c:pt idx="7">
                  <c:v>H2 VS 8%</c:v>
                </c:pt>
                <c:pt idx="8">
                  <c:v>H2 VS 16%</c:v>
                </c:pt>
                <c:pt idx="9">
                  <c:v>H2 VE 4%</c:v>
                </c:pt>
                <c:pt idx="10">
                  <c:v>H2 VE 8%</c:v>
                </c:pt>
                <c:pt idx="11">
                  <c:v>H2 VE 16%</c:v>
                </c:pt>
                <c:pt idx="12">
                  <c:v>H3 VS 4%</c:v>
                </c:pt>
                <c:pt idx="13">
                  <c:v>H3 VS 8%</c:v>
                </c:pt>
                <c:pt idx="14">
                  <c:v>H3 VS 16%</c:v>
                </c:pt>
                <c:pt idx="15">
                  <c:v>H3 VE 4%</c:v>
                </c:pt>
                <c:pt idx="16">
                  <c:v>H3 VE 8%</c:v>
                </c:pt>
                <c:pt idx="17">
                  <c:v>H3 VE 16%</c:v>
                </c:pt>
              </c:strCache>
            </c:strRef>
          </c:cat>
          <c:val>
            <c:numRef>
              <c:f>Height!$B$25:$S$25</c:f>
              <c:numCache>
                <c:formatCode>General</c:formatCode>
                <c:ptCount val="18"/>
                <c:pt idx="0">
                  <c:v>8.5</c:v>
                </c:pt>
                <c:pt idx="1">
                  <c:v>27.25</c:v>
                </c:pt>
                <c:pt idx="2">
                  <c:v>20</c:v>
                </c:pt>
                <c:pt idx="3">
                  <c:v>15</c:v>
                </c:pt>
                <c:pt idx="4">
                  <c:v>17</c:v>
                </c:pt>
                <c:pt idx="5">
                  <c:v>14</c:v>
                </c:pt>
                <c:pt idx="6">
                  <c:v>33.5</c:v>
                </c:pt>
                <c:pt idx="7">
                  <c:v>30.5</c:v>
                </c:pt>
                <c:pt idx="8">
                  <c:v>22</c:v>
                </c:pt>
                <c:pt idx="9">
                  <c:v>9</c:v>
                </c:pt>
                <c:pt idx="10">
                  <c:v>17</c:v>
                </c:pt>
                <c:pt idx="11">
                  <c:v>21</c:v>
                </c:pt>
                <c:pt idx="12">
                  <c:v>41</c:v>
                </c:pt>
                <c:pt idx="13">
                  <c:v>20</c:v>
                </c:pt>
                <c:pt idx="14">
                  <c:v>19</c:v>
                </c:pt>
                <c:pt idx="15">
                  <c:v>13.25</c:v>
                </c:pt>
                <c:pt idx="16">
                  <c:v>9</c:v>
                </c:pt>
                <c:pt idx="17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67-4A1B-AC0C-F2987927091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Height!$B$28:$S$28</c:f>
                <c:numCache>
                  <c:formatCode>General</c:formatCode>
                  <c:ptCount val="18"/>
                  <c:pt idx="0">
                    <c:v>31.5</c:v>
                  </c:pt>
                  <c:pt idx="1">
                    <c:v>42</c:v>
                  </c:pt>
                  <c:pt idx="2">
                    <c:v>24.5</c:v>
                  </c:pt>
                  <c:pt idx="3">
                    <c:v>20</c:v>
                  </c:pt>
                  <c:pt idx="4">
                    <c:v>18</c:v>
                  </c:pt>
                  <c:pt idx="5">
                    <c:v>4</c:v>
                  </c:pt>
                  <c:pt idx="6">
                    <c:v>48</c:v>
                  </c:pt>
                  <c:pt idx="7">
                    <c:v>51</c:v>
                  </c:pt>
                  <c:pt idx="8">
                    <c:v>38.5</c:v>
                  </c:pt>
                  <c:pt idx="9">
                    <c:v>13</c:v>
                  </c:pt>
                  <c:pt idx="10">
                    <c:v>10</c:v>
                  </c:pt>
                  <c:pt idx="11">
                    <c:v>18.5</c:v>
                  </c:pt>
                  <c:pt idx="12">
                    <c:v>28.5</c:v>
                  </c:pt>
                  <c:pt idx="13">
                    <c:v>92</c:v>
                  </c:pt>
                  <c:pt idx="14">
                    <c:v>20</c:v>
                  </c:pt>
                  <c:pt idx="15">
                    <c:v>23.25</c:v>
                  </c:pt>
                  <c:pt idx="16">
                    <c:v>26</c:v>
                  </c:pt>
                  <c:pt idx="17">
                    <c:v>59.75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Height!$B$1:$S$1</c:f>
              <c:strCache>
                <c:ptCount val="18"/>
                <c:pt idx="0">
                  <c:v>H1 VS 4%</c:v>
                </c:pt>
                <c:pt idx="1">
                  <c:v>H1 VS 8%</c:v>
                </c:pt>
                <c:pt idx="2">
                  <c:v>H1 VS 16%</c:v>
                </c:pt>
                <c:pt idx="3">
                  <c:v>H1 VE 4%</c:v>
                </c:pt>
                <c:pt idx="4">
                  <c:v>H1 VE 8%</c:v>
                </c:pt>
                <c:pt idx="5">
                  <c:v>H1 VE 16%</c:v>
                </c:pt>
                <c:pt idx="6">
                  <c:v>H2 VS 4%</c:v>
                </c:pt>
                <c:pt idx="7">
                  <c:v>H2 VS 8%</c:v>
                </c:pt>
                <c:pt idx="8">
                  <c:v>H2 VS 16%</c:v>
                </c:pt>
                <c:pt idx="9">
                  <c:v>H2 VE 4%</c:v>
                </c:pt>
                <c:pt idx="10">
                  <c:v>H2 VE 8%</c:v>
                </c:pt>
                <c:pt idx="11">
                  <c:v>H2 VE 16%</c:v>
                </c:pt>
                <c:pt idx="12">
                  <c:v>H3 VS 4%</c:v>
                </c:pt>
                <c:pt idx="13">
                  <c:v>H3 VS 8%</c:v>
                </c:pt>
                <c:pt idx="14">
                  <c:v>H3 VS 16%</c:v>
                </c:pt>
                <c:pt idx="15">
                  <c:v>H3 VE 4%</c:v>
                </c:pt>
                <c:pt idx="16">
                  <c:v>H3 VE 8%</c:v>
                </c:pt>
                <c:pt idx="17">
                  <c:v>H3 VE 16%</c:v>
                </c:pt>
              </c:strCache>
            </c:strRef>
          </c:cat>
          <c:val>
            <c:numRef>
              <c:f>Height!$B$26:$S$26</c:f>
              <c:numCache>
                <c:formatCode>General</c:formatCode>
                <c:ptCount val="18"/>
                <c:pt idx="0">
                  <c:v>26.5</c:v>
                </c:pt>
                <c:pt idx="1">
                  <c:v>13.5</c:v>
                </c:pt>
                <c:pt idx="2">
                  <c:v>29.5</c:v>
                </c:pt>
                <c:pt idx="3">
                  <c:v>5</c:v>
                </c:pt>
                <c:pt idx="4">
                  <c:v>15</c:v>
                </c:pt>
                <c:pt idx="5">
                  <c:v>18</c:v>
                </c:pt>
                <c:pt idx="6">
                  <c:v>14</c:v>
                </c:pt>
                <c:pt idx="7">
                  <c:v>49</c:v>
                </c:pt>
                <c:pt idx="8">
                  <c:v>9.5</c:v>
                </c:pt>
                <c:pt idx="9">
                  <c:v>32</c:v>
                </c:pt>
                <c:pt idx="10">
                  <c:v>14</c:v>
                </c:pt>
                <c:pt idx="11">
                  <c:v>15.5</c:v>
                </c:pt>
                <c:pt idx="12">
                  <c:v>14.5</c:v>
                </c:pt>
                <c:pt idx="13">
                  <c:v>38</c:v>
                </c:pt>
                <c:pt idx="14">
                  <c:v>15</c:v>
                </c:pt>
                <c:pt idx="15">
                  <c:v>10.25</c:v>
                </c:pt>
                <c:pt idx="16">
                  <c:v>39</c:v>
                </c:pt>
                <c:pt idx="17">
                  <c:v>20.25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67-4A1B-AC0C-F29879270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5787232"/>
        <c:axId val="455787888"/>
      </c:barChart>
      <c:catAx>
        <c:axId val="45578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87888"/>
        <c:crosses val="autoZero"/>
        <c:auto val="1"/>
        <c:lblAlgn val="ctr"/>
        <c:lblOffset val="100"/>
        <c:noMultiLvlLbl val="0"/>
      </c:catAx>
      <c:valAx>
        <c:axId val="45578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8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317501</xdr:colOff>
      <xdr:row>1</xdr:row>
      <xdr:rowOff>168276</xdr:rowOff>
    </xdr:from>
    <xdr:to>
      <xdr:col>28</xdr:col>
      <xdr:colOff>95250</xdr:colOff>
      <xdr:row>23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423862</xdr:colOff>
      <xdr:row>7</xdr:row>
      <xdr:rowOff>161925</xdr:rowOff>
    </xdr:from>
    <xdr:to>
      <xdr:col>17</xdr:col>
      <xdr:colOff>119062</xdr:colOff>
      <xdr:row>22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371475</xdr:colOff>
      <xdr:row>9</xdr:row>
      <xdr:rowOff>66675</xdr:rowOff>
    </xdr:from>
    <xdr:to>
      <xdr:col>27</xdr:col>
      <xdr:colOff>66675</xdr:colOff>
      <xdr:row>23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workbookViewId="0">
      <selection sqref="A1:R1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0.187</v>
      </c>
      <c r="B2">
        <v>0.25900000000000001</v>
      </c>
      <c r="C2">
        <v>0.11699999999999999</v>
      </c>
      <c r="D2">
        <v>0.183</v>
      </c>
      <c r="E2">
        <v>0.184</v>
      </c>
      <c r="F2">
        <v>0.16699999999999998</v>
      </c>
      <c r="G2">
        <v>0.40700000000000003</v>
      </c>
      <c r="H2">
        <v>0.71199999999999997</v>
      </c>
      <c r="I2">
        <v>0.55000000000000004</v>
      </c>
      <c r="J2">
        <v>0.214</v>
      </c>
      <c r="K2">
        <v>0.30299999999999999</v>
      </c>
      <c r="L2">
        <v>0.23899999999999999</v>
      </c>
      <c r="M2">
        <v>0.71500000000000008</v>
      </c>
      <c r="N2">
        <v>1.0569999999999999</v>
      </c>
      <c r="O2">
        <v>0.40300000000000002</v>
      </c>
      <c r="P2">
        <v>0.312</v>
      </c>
      <c r="Q2">
        <v>0.38300000000000001</v>
      </c>
      <c r="R2">
        <v>0.28900000000000003</v>
      </c>
    </row>
    <row r="3" spans="1:18" x14ac:dyDescent="0.25">
      <c r="A3">
        <v>0.15400000000000003</v>
      </c>
      <c r="B3">
        <v>0.22500000000000001</v>
      </c>
      <c r="C3">
        <v>0.214</v>
      </c>
      <c r="D3">
        <v>0.2</v>
      </c>
      <c r="E3">
        <v>0.22799999999999998</v>
      </c>
      <c r="F3">
        <v>0.20700000000000002</v>
      </c>
      <c r="G3">
        <v>0.56099999999999994</v>
      </c>
      <c r="H3">
        <v>0.60099999999999998</v>
      </c>
      <c r="I3">
        <v>0.10100000000000001</v>
      </c>
      <c r="J3">
        <v>0.18</v>
      </c>
      <c r="K3">
        <v>0.32999999999999996</v>
      </c>
      <c r="L3">
        <v>0.28200000000000003</v>
      </c>
      <c r="M3">
        <v>0.44</v>
      </c>
      <c r="N3">
        <v>0.7</v>
      </c>
      <c r="O3">
        <v>0.92600000000000005</v>
      </c>
      <c r="P3">
        <v>0.38800000000000001</v>
      </c>
      <c r="Q3">
        <v>0.50900000000000001</v>
      </c>
      <c r="R3">
        <v>0.48399999999999999</v>
      </c>
    </row>
    <row r="4" spans="1:18" x14ac:dyDescent="0.25">
      <c r="A4">
        <v>0.16399999999999998</v>
      </c>
      <c r="B4">
        <v>0.14800000000000002</v>
      </c>
      <c r="C4">
        <v>0.15</v>
      </c>
      <c r="D4">
        <v>0.156</v>
      </c>
      <c r="E4">
        <v>0.153</v>
      </c>
      <c r="F4">
        <v>0.31799999999999995</v>
      </c>
      <c r="G4">
        <v>0.31999999999999995</v>
      </c>
      <c r="H4">
        <v>0.90200000000000002</v>
      </c>
      <c r="I4">
        <v>0.19500000000000001</v>
      </c>
      <c r="J4">
        <v>0.34599999999999997</v>
      </c>
      <c r="K4">
        <v>0.34399999999999997</v>
      </c>
      <c r="L4">
        <v>0.33099999999999996</v>
      </c>
      <c r="M4">
        <v>0.70300000000000007</v>
      </c>
      <c r="N4">
        <v>0.43700000000000006</v>
      </c>
      <c r="O4">
        <v>0.38200000000000001</v>
      </c>
      <c r="P4">
        <v>0.48</v>
      </c>
      <c r="Q4">
        <v>0.48299999999999998</v>
      </c>
      <c r="R4">
        <v>0.42499999999999999</v>
      </c>
    </row>
    <row r="5" spans="1:18" x14ac:dyDescent="0.25">
      <c r="A5">
        <v>0.22799999999999998</v>
      </c>
      <c r="B5">
        <v>0.127</v>
      </c>
      <c r="C5">
        <v>6.2E-2</v>
      </c>
      <c r="D5">
        <v>0.123</v>
      </c>
      <c r="E5">
        <v>0.27900000000000003</v>
      </c>
      <c r="F5">
        <v>0.151</v>
      </c>
      <c r="G5">
        <v>0.30199999999999999</v>
      </c>
      <c r="H5">
        <v>0.42699999999999999</v>
      </c>
      <c r="I5">
        <v>0.34799999999999998</v>
      </c>
      <c r="J5">
        <v>0.155</v>
      </c>
      <c r="K5">
        <v>0.316</v>
      </c>
      <c r="L5">
        <v>0.191</v>
      </c>
      <c r="M5">
        <v>0.96399999999999997</v>
      </c>
      <c r="N5">
        <v>0.128</v>
      </c>
      <c r="O5">
        <v>0.64800000000000002</v>
      </c>
      <c r="P5">
        <v>0.30000000000000004</v>
      </c>
      <c r="Q5">
        <v>0.374</v>
      </c>
      <c r="R5">
        <v>0.39500000000000002</v>
      </c>
    </row>
    <row r="6" spans="1:18" x14ac:dyDescent="0.25">
      <c r="A6">
        <v>7.5999999999999998E-2</v>
      </c>
      <c r="B6">
        <v>0.121</v>
      </c>
      <c r="C6">
        <v>0.12</v>
      </c>
      <c r="D6">
        <v>0.115</v>
      </c>
      <c r="E6">
        <v>6.7000000000000004E-2</v>
      </c>
      <c r="F6">
        <v>0.19600000000000001</v>
      </c>
      <c r="G6">
        <v>0.48799999999999999</v>
      </c>
      <c r="H6">
        <v>0.28100000000000003</v>
      </c>
      <c r="I6">
        <v>0.34399999999999997</v>
      </c>
      <c r="J6">
        <v>0.249</v>
      </c>
      <c r="K6">
        <v>0.315</v>
      </c>
      <c r="L6">
        <v>0.373</v>
      </c>
      <c r="M6">
        <v>0.80499999999999994</v>
      </c>
      <c r="N6">
        <v>0.39699999999999996</v>
      </c>
      <c r="O6">
        <v>0.57899999999999996</v>
      </c>
      <c r="P6">
        <v>0.48499999999999999</v>
      </c>
      <c r="Q6">
        <v>0.34399999999999997</v>
      </c>
      <c r="R6">
        <v>0.19800000000000001</v>
      </c>
    </row>
    <row r="7" spans="1:18" x14ac:dyDescent="0.25">
      <c r="A7">
        <v>0.14399999999999999</v>
      </c>
      <c r="B7">
        <v>0.16700000000000001</v>
      </c>
      <c r="C7">
        <v>0.3</v>
      </c>
      <c r="D7">
        <v>0.16999999999999998</v>
      </c>
      <c r="E7">
        <v>0.19</v>
      </c>
      <c r="F7">
        <v>0.16200000000000001</v>
      </c>
      <c r="G7">
        <v>0.45499999999999996</v>
      </c>
      <c r="H7">
        <v>0.623</v>
      </c>
      <c r="I7">
        <v>0.157</v>
      </c>
      <c r="J7">
        <v>0.311</v>
      </c>
      <c r="K7">
        <v>0.32099999999999995</v>
      </c>
      <c r="L7">
        <v>0.13900000000000001</v>
      </c>
      <c r="M7">
        <v>0.77500000000000002</v>
      </c>
      <c r="N7">
        <v>0.29900000000000004</v>
      </c>
      <c r="P7">
        <v>0.44800000000000001</v>
      </c>
      <c r="Q7">
        <v>0.316</v>
      </c>
      <c r="R7">
        <v>0.66999999999999993</v>
      </c>
    </row>
    <row r="8" spans="1:18" x14ac:dyDescent="0.25">
      <c r="A8">
        <v>0.21000000000000002</v>
      </c>
      <c r="B8">
        <v>0.15999999999999998</v>
      </c>
      <c r="C8">
        <v>9.6000000000000002E-2</v>
      </c>
      <c r="D8">
        <v>0.17199999999999999</v>
      </c>
      <c r="E8">
        <v>0.23799999999999999</v>
      </c>
      <c r="F8">
        <v>0.21000000000000002</v>
      </c>
      <c r="G8">
        <v>0.39300000000000002</v>
      </c>
      <c r="H8">
        <v>0.253</v>
      </c>
      <c r="I8">
        <v>0.36</v>
      </c>
      <c r="J8">
        <v>0.13900000000000001</v>
      </c>
      <c r="K8">
        <v>0.254</v>
      </c>
      <c r="L8">
        <v>0.34799999999999998</v>
      </c>
      <c r="M8">
        <v>0.54500000000000004</v>
      </c>
      <c r="N8">
        <v>0.53600000000000003</v>
      </c>
      <c r="P8">
        <v>0.50700000000000001</v>
      </c>
      <c r="Q8">
        <v>0.39200000000000002</v>
      </c>
      <c r="R8">
        <v>0.28100000000000003</v>
      </c>
    </row>
    <row r="9" spans="1:18" x14ac:dyDescent="0.25">
      <c r="A9">
        <v>0.11399999999999999</v>
      </c>
      <c r="B9">
        <v>0.14600000000000002</v>
      </c>
      <c r="C9">
        <v>0.13800000000000001</v>
      </c>
      <c r="D9">
        <v>0.16699999999999998</v>
      </c>
      <c r="E9">
        <v>0.17499999999999999</v>
      </c>
      <c r="F9">
        <v>0.21599999999999997</v>
      </c>
      <c r="G9">
        <v>0.33299999999999996</v>
      </c>
      <c r="H9">
        <v>0.30800000000000005</v>
      </c>
      <c r="I9">
        <v>0.33499999999999996</v>
      </c>
      <c r="J9">
        <v>0.23500000000000001</v>
      </c>
      <c r="K9">
        <v>0.29199999999999998</v>
      </c>
      <c r="L9">
        <v>0.39800000000000002</v>
      </c>
      <c r="M9">
        <v>0.56799999999999995</v>
      </c>
      <c r="N9">
        <v>0.22600000000000001</v>
      </c>
      <c r="P9">
        <v>0.31999999999999995</v>
      </c>
      <c r="Q9">
        <v>0.33199999999999996</v>
      </c>
      <c r="R9">
        <v>0.2</v>
      </c>
    </row>
    <row r="10" spans="1:18" x14ac:dyDescent="0.25">
      <c r="A10">
        <v>0.04</v>
      </c>
      <c r="B10">
        <v>0.10199999999999999</v>
      </c>
      <c r="C10">
        <v>6.0999999999999999E-2</v>
      </c>
      <c r="D10">
        <v>0.16699999999999998</v>
      </c>
      <c r="E10">
        <v>0.16400000000000001</v>
      </c>
      <c r="F10">
        <v>0.112</v>
      </c>
      <c r="G10">
        <v>0.35699999999999998</v>
      </c>
      <c r="H10">
        <v>0.34199999999999997</v>
      </c>
      <c r="I10">
        <v>0.23499999999999999</v>
      </c>
      <c r="J10">
        <v>0.13600000000000001</v>
      </c>
      <c r="K10">
        <v>0.39200000000000002</v>
      </c>
      <c r="L10">
        <v>0.33599999999999997</v>
      </c>
      <c r="M10">
        <v>0.247</v>
      </c>
      <c r="N10">
        <v>0.53</v>
      </c>
      <c r="P10">
        <v>0.31899999999999995</v>
      </c>
      <c r="Q10">
        <v>0.47199999999999998</v>
      </c>
      <c r="R10">
        <v>0.50900000000000001</v>
      </c>
    </row>
    <row r="11" spans="1:18" x14ac:dyDescent="0.25">
      <c r="A11">
        <v>7.5999999999999998E-2</v>
      </c>
      <c r="B11">
        <v>9.4E-2</v>
      </c>
      <c r="C11">
        <v>0.10100000000000001</v>
      </c>
      <c r="D11">
        <v>0.184</v>
      </c>
      <c r="E11">
        <v>0.158</v>
      </c>
      <c r="F11">
        <v>0.19900000000000001</v>
      </c>
      <c r="G11">
        <v>0.67199999999999993</v>
      </c>
      <c r="H11">
        <v>0.20100000000000001</v>
      </c>
      <c r="I11">
        <v>0.36199999999999999</v>
      </c>
      <c r="J11">
        <v>0.189</v>
      </c>
      <c r="K11">
        <v>0.315</v>
      </c>
      <c r="L11">
        <v>0.30099999999999999</v>
      </c>
      <c r="M11">
        <v>0.65399999999999991</v>
      </c>
      <c r="N11">
        <v>0.27799999999999997</v>
      </c>
      <c r="P11">
        <v>0.29900000000000004</v>
      </c>
      <c r="Q11">
        <v>0.26800000000000002</v>
      </c>
      <c r="R11">
        <v>0.64900000000000002</v>
      </c>
    </row>
    <row r="12" spans="1:18" x14ac:dyDescent="0.25">
      <c r="A12">
        <v>0.106</v>
      </c>
      <c r="B12">
        <v>0.25800000000000001</v>
      </c>
      <c r="C12">
        <v>9.5000000000000001E-2</v>
      </c>
      <c r="D12">
        <v>0.13300000000000001</v>
      </c>
      <c r="E12">
        <v>0.19600000000000001</v>
      </c>
      <c r="F12">
        <v>0.11099999999999999</v>
      </c>
      <c r="G12">
        <v>0.21099999999999999</v>
      </c>
      <c r="H12">
        <v>0.34899999999999998</v>
      </c>
      <c r="J12">
        <v>0.30499999999999999</v>
      </c>
      <c r="L12">
        <v>0.26800000000000002</v>
      </c>
      <c r="M12">
        <v>0.29099999999999998</v>
      </c>
      <c r="N12">
        <v>0.30600000000000005</v>
      </c>
      <c r="P12">
        <v>0.35699999999999998</v>
      </c>
      <c r="Q12">
        <v>0.47599999999999998</v>
      </c>
      <c r="R12">
        <v>0.46499999999999997</v>
      </c>
    </row>
    <row r="13" spans="1:18" x14ac:dyDescent="0.25">
      <c r="G13">
        <v>0.157</v>
      </c>
      <c r="M13">
        <v>0.26300000000000001</v>
      </c>
      <c r="N13">
        <v>0.66799999999999993</v>
      </c>
      <c r="P13">
        <v>0.23299999999999998</v>
      </c>
      <c r="R13">
        <v>0.61699999999999999</v>
      </c>
    </row>
    <row r="14" spans="1:18" x14ac:dyDescent="0.25">
      <c r="M14">
        <v>0.45699999999999996</v>
      </c>
      <c r="N14">
        <v>0.24099999999999999</v>
      </c>
    </row>
    <row r="15" spans="1:18" x14ac:dyDescent="0.25">
      <c r="M15">
        <v>0.41699999999999998</v>
      </c>
      <c r="N15">
        <v>0.34199999999999997</v>
      </c>
    </row>
    <row r="16" spans="1:18" x14ac:dyDescent="0.25">
      <c r="M16">
        <v>0.36299999999999999</v>
      </c>
      <c r="N16">
        <v>0.69500000000000006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zoomScaleNormal="100" workbookViewId="0">
      <selection activeCell="B1" sqref="B1:S1"/>
    </sheetView>
  </sheetViews>
  <sheetFormatPr defaultRowHeight="15" x14ac:dyDescent="0.25"/>
  <cols>
    <col min="1" max="1" width="17.7109375" customWidth="1"/>
  </cols>
  <sheetData>
    <row r="1" spans="2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2:19" x14ac:dyDescent="0.25">
      <c r="B2">
        <v>0.11899999999999999</v>
      </c>
      <c r="C2">
        <v>9.5000000000000001E-2</v>
      </c>
      <c r="D2">
        <v>4.2999999999999997E-2</v>
      </c>
      <c r="E2">
        <v>0.03</v>
      </c>
      <c r="F2">
        <v>9.0999999999999998E-2</v>
      </c>
      <c r="G2">
        <v>2.1999999999999999E-2</v>
      </c>
      <c r="H2">
        <v>0.34200000000000003</v>
      </c>
      <c r="I2">
        <v>0.39</v>
      </c>
      <c r="J2">
        <v>0.20100000000000001</v>
      </c>
      <c r="K2">
        <v>5.5E-2</v>
      </c>
      <c r="L2">
        <v>7.6999999999999999E-2</v>
      </c>
      <c r="M2">
        <v>0.152</v>
      </c>
      <c r="N2">
        <v>0.626</v>
      </c>
      <c r="O2">
        <v>0.84</v>
      </c>
      <c r="P2">
        <v>0.29399999999999998</v>
      </c>
      <c r="Q2">
        <v>0.19700000000000001</v>
      </c>
      <c r="R2">
        <v>0.21199999999999999</v>
      </c>
      <c r="S2">
        <v>0.18099999999999999</v>
      </c>
    </row>
    <row r="3" spans="2:19" x14ac:dyDescent="0.25">
      <c r="B3">
        <v>6.0999999999999999E-2</v>
      </c>
      <c r="C3">
        <v>9.4E-2</v>
      </c>
      <c r="D3">
        <v>0.126</v>
      </c>
      <c r="E3">
        <v>6.3E-2</v>
      </c>
      <c r="F3">
        <v>5.0999999999999997E-2</v>
      </c>
      <c r="G3">
        <v>0.05</v>
      </c>
      <c r="H3">
        <v>0.378</v>
      </c>
      <c r="I3">
        <v>0.439</v>
      </c>
      <c r="L3">
        <v>0.122</v>
      </c>
      <c r="M3">
        <v>0.09</v>
      </c>
      <c r="N3">
        <v>0.49099999999999999</v>
      </c>
      <c r="O3">
        <v>0.84299999999999997</v>
      </c>
      <c r="P3">
        <v>0.72499999999999998</v>
      </c>
      <c r="Q3">
        <v>0.14099999999999999</v>
      </c>
      <c r="R3">
        <v>0.29299999999999998</v>
      </c>
      <c r="S3">
        <v>0.192</v>
      </c>
    </row>
    <row r="4" spans="2:19" x14ac:dyDescent="0.25">
      <c r="B4">
        <v>9.5000000000000001E-2</v>
      </c>
      <c r="C4">
        <v>5.6000000000000001E-2</v>
      </c>
      <c r="D4">
        <v>5.7000000000000002E-2</v>
      </c>
      <c r="F4">
        <v>4.2000000000000003E-2</v>
      </c>
      <c r="G4">
        <v>2.5000000000000001E-2</v>
      </c>
      <c r="H4">
        <v>0.24199999999999999</v>
      </c>
      <c r="I4">
        <v>0.54200000000000004</v>
      </c>
      <c r="J4">
        <v>0.35299999999999998</v>
      </c>
      <c r="K4">
        <v>0.17799999999999999</v>
      </c>
      <c r="L4">
        <v>8.6999999999999994E-2</v>
      </c>
      <c r="M4">
        <v>0.10100000000000001</v>
      </c>
      <c r="N4">
        <v>0.77800000000000002</v>
      </c>
      <c r="O4">
        <v>0.29299999999999998</v>
      </c>
      <c r="P4">
        <v>0.54900000000000004</v>
      </c>
      <c r="Q4">
        <v>0.188</v>
      </c>
      <c r="R4">
        <v>0.25900000000000001</v>
      </c>
      <c r="S4">
        <v>0.21</v>
      </c>
    </row>
    <row r="5" spans="2:19" x14ac:dyDescent="0.25">
      <c r="B5">
        <v>0.14599999999999999</v>
      </c>
      <c r="C5">
        <v>5.0999999999999997E-2</v>
      </c>
      <c r="D5">
        <v>0.01</v>
      </c>
      <c r="E5">
        <v>6.0000000000000001E-3</v>
      </c>
      <c r="G5">
        <v>1.7000000000000001E-2</v>
      </c>
      <c r="H5">
        <v>0.19799999999999998</v>
      </c>
      <c r="I5">
        <v>0.36499999999999999</v>
      </c>
      <c r="J5">
        <v>0.125</v>
      </c>
      <c r="L5">
        <v>0.14399999999999999</v>
      </c>
      <c r="M5">
        <v>6.3E-2</v>
      </c>
      <c r="N5">
        <v>1.155</v>
      </c>
      <c r="O5">
        <v>7.0000000000000007E-2</v>
      </c>
      <c r="P5">
        <v>0.318</v>
      </c>
      <c r="Q5">
        <v>0.11700000000000001</v>
      </c>
      <c r="R5">
        <v>0.18099999999999999</v>
      </c>
      <c r="S5">
        <v>0.21299999999999999</v>
      </c>
    </row>
    <row r="6" spans="2:19" x14ac:dyDescent="0.25">
      <c r="B6">
        <v>4.2000000000000003E-2</v>
      </c>
      <c r="C6">
        <v>5.7000000000000002E-2</v>
      </c>
      <c r="D6">
        <v>5.6000000000000001E-2</v>
      </c>
      <c r="E6">
        <v>3.2000000000000001E-2</v>
      </c>
      <c r="F6">
        <v>1.9E-2</v>
      </c>
      <c r="G6">
        <v>2.5999999999999999E-2</v>
      </c>
      <c r="H6">
        <v>0.28699999999999998</v>
      </c>
      <c r="I6">
        <v>0.15700000000000003</v>
      </c>
      <c r="J6">
        <v>0.106</v>
      </c>
      <c r="K6">
        <v>9.0999999999999998E-2</v>
      </c>
      <c r="L6">
        <v>5.8999999999999997E-2</v>
      </c>
      <c r="N6">
        <v>0.93400000000000005</v>
      </c>
      <c r="O6">
        <v>0.26900000000000002</v>
      </c>
      <c r="P6">
        <v>0.38100000000000001</v>
      </c>
      <c r="Q6">
        <v>0.193</v>
      </c>
      <c r="R6">
        <v>0.14299999999999999</v>
      </c>
      <c r="S6">
        <v>0.06</v>
      </c>
    </row>
    <row r="7" spans="2:19" x14ac:dyDescent="0.25">
      <c r="B7">
        <v>7.3999999999999996E-2</v>
      </c>
      <c r="C7">
        <v>7.3999999999999996E-2</v>
      </c>
      <c r="D7">
        <v>2.5000000000000001E-2</v>
      </c>
      <c r="E7">
        <v>3.3000000000000002E-2</v>
      </c>
      <c r="F7">
        <v>4.5999999999999999E-2</v>
      </c>
      <c r="G7">
        <v>3.1E-2</v>
      </c>
      <c r="H7">
        <v>0.41400000000000003</v>
      </c>
      <c r="I7">
        <v>0.34100000000000003</v>
      </c>
      <c r="J7">
        <v>0.19800000000000001</v>
      </c>
      <c r="K7">
        <v>2.9000000000000001E-2</v>
      </c>
      <c r="L7">
        <v>9.4E-2</v>
      </c>
      <c r="M7">
        <v>4.9000000000000002E-2</v>
      </c>
      <c r="N7">
        <v>0.77900000000000003</v>
      </c>
      <c r="O7">
        <v>0.2</v>
      </c>
      <c r="P7">
        <v>0.38600000000000001</v>
      </c>
      <c r="Q7">
        <v>0.219</v>
      </c>
      <c r="R7">
        <v>0.106</v>
      </c>
      <c r="S7">
        <v>0.26400000000000001</v>
      </c>
    </row>
    <row r="8" spans="2:19" x14ac:dyDescent="0.25">
      <c r="B8">
        <v>0.151</v>
      </c>
      <c r="C8">
        <v>6.5000000000000002E-2</v>
      </c>
      <c r="D8">
        <v>3.4000000000000002E-2</v>
      </c>
      <c r="E8">
        <v>2.7E-2</v>
      </c>
      <c r="F8">
        <v>6.9000000000000006E-2</v>
      </c>
      <c r="G8">
        <v>3.1E-2</v>
      </c>
      <c r="H8">
        <v>0.31</v>
      </c>
      <c r="I8">
        <v>0.26100000000000001</v>
      </c>
      <c r="J8">
        <v>0.23399999999999999</v>
      </c>
      <c r="K8">
        <v>3.7999999999999999E-2</v>
      </c>
      <c r="L8">
        <v>9.1999999999999998E-2</v>
      </c>
      <c r="M8">
        <v>8.3000000000000004E-2</v>
      </c>
      <c r="N8">
        <v>0.51700000000000002</v>
      </c>
      <c r="O8">
        <v>0.56100000000000005</v>
      </c>
      <c r="P8">
        <v>0.22800000000000001</v>
      </c>
      <c r="Q8">
        <v>0.16700000000000001</v>
      </c>
      <c r="R8">
        <v>0.27100000000000002</v>
      </c>
      <c r="S8">
        <v>0.129</v>
      </c>
    </row>
    <row r="9" spans="2:19" x14ac:dyDescent="0.25">
      <c r="B9">
        <v>5.8999999999999997E-2</v>
      </c>
      <c r="C9">
        <v>4.3999999999999997E-2</v>
      </c>
      <c r="D9">
        <v>3.7999999999999999E-2</v>
      </c>
      <c r="F9">
        <v>0.05</v>
      </c>
      <c r="G9">
        <v>5.2999999999999999E-2</v>
      </c>
      <c r="H9">
        <v>0.217</v>
      </c>
      <c r="I9">
        <v>0.182</v>
      </c>
      <c r="J9">
        <v>0.08</v>
      </c>
      <c r="K9">
        <v>6.5000000000000002E-2</v>
      </c>
      <c r="L9">
        <v>0.10100000000000001</v>
      </c>
      <c r="M9">
        <v>0.107</v>
      </c>
      <c r="N9">
        <v>0.72899999999999998</v>
      </c>
      <c r="O9">
        <v>0.13</v>
      </c>
      <c r="P9">
        <v>0.47699999999999998</v>
      </c>
      <c r="Q9">
        <v>0.123</v>
      </c>
      <c r="R9">
        <v>7.3999999999999996E-2</v>
      </c>
      <c r="S9">
        <v>8.4000000000000005E-2</v>
      </c>
    </row>
    <row r="10" spans="2:19" x14ac:dyDescent="0.25">
      <c r="B10">
        <v>1.2999999999999999E-2</v>
      </c>
      <c r="C10">
        <v>2.4E-2</v>
      </c>
      <c r="E10">
        <v>2.5999999999999999E-2</v>
      </c>
      <c r="F10">
        <v>1.6E-2</v>
      </c>
      <c r="G10">
        <v>2.9000000000000001E-2</v>
      </c>
      <c r="H10">
        <v>0.39700000000000002</v>
      </c>
      <c r="I10">
        <v>0.192</v>
      </c>
      <c r="J10">
        <v>0.33399999999999996</v>
      </c>
      <c r="K10">
        <v>0.107</v>
      </c>
      <c r="L10">
        <v>0.13400000000000001</v>
      </c>
      <c r="M10">
        <v>0.108</v>
      </c>
      <c r="N10">
        <v>0.22900000000000001</v>
      </c>
      <c r="O10">
        <v>0.45900000000000002</v>
      </c>
      <c r="P10">
        <v>0.46500000000000002</v>
      </c>
      <c r="Q10">
        <v>0.14799999999999999</v>
      </c>
      <c r="R10">
        <v>0.23899999999999999</v>
      </c>
      <c r="S10">
        <v>0.20699999999999999</v>
      </c>
    </row>
    <row r="11" spans="2:19" x14ac:dyDescent="0.25">
      <c r="C11">
        <v>2.5000000000000001E-2</v>
      </c>
      <c r="D11">
        <v>3.5999999999999997E-2</v>
      </c>
      <c r="E11">
        <v>2.7E-2</v>
      </c>
      <c r="F11">
        <v>0.02</v>
      </c>
      <c r="G11">
        <v>2.8000000000000001E-2</v>
      </c>
      <c r="H11">
        <v>0.50600000000000001</v>
      </c>
      <c r="I11">
        <v>9.6000000000000002E-2</v>
      </c>
      <c r="J11">
        <v>0.184</v>
      </c>
      <c r="K11">
        <v>4.4999999999999998E-2</v>
      </c>
      <c r="L11">
        <v>6.7000000000000004E-2</v>
      </c>
      <c r="M11">
        <v>6.7000000000000004E-2</v>
      </c>
      <c r="N11">
        <v>0.52500000000000002</v>
      </c>
      <c r="O11">
        <v>0.22</v>
      </c>
      <c r="P11">
        <v>0.54200000000000004</v>
      </c>
      <c r="Q11">
        <v>0.126</v>
      </c>
      <c r="R11">
        <v>0.08</v>
      </c>
      <c r="S11">
        <v>0.36399999999999999</v>
      </c>
    </row>
    <row r="12" spans="2:19" x14ac:dyDescent="0.25">
      <c r="B12">
        <v>2.7E-2</v>
      </c>
      <c r="C12">
        <v>0.112</v>
      </c>
      <c r="D12">
        <v>3.7999999999999999E-2</v>
      </c>
      <c r="F12">
        <v>2.8000000000000001E-2</v>
      </c>
      <c r="H12">
        <v>9.6000000000000002E-2</v>
      </c>
      <c r="I12">
        <v>0.17799999999999999</v>
      </c>
      <c r="J12">
        <v>0.156</v>
      </c>
      <c r="K12">
        <v>0.115</v>
      </c>
      <c r="M12">
        <v>6.4000000000000001E-2</v>
      </c>
      <c r="N12">
        <v>0.28399999999999997</v>
      </c>
      <c r="O12">
        <v>0.28999999999999998</v>
      </c>
      <c r="P12">
        <v>0.30099999999999999</v>
      </c>
      <c r="Q12">
        <v>0.17499999999999999</v>
      </c>
      <c r="R12">
        <v>0.255</v>
      </c>
      <c r="S12">
        <v>0.308</v>
      </c>
    </row>
    <row r="13" spans="2:19" x14ac:dyDescent="0.25">
      <c r="H13">
        <v>0</v>
      </c>
      <c r="J13">
        <v>0.218</v>
      </c>
      <c r="K13">
        <v>3.4000000000000002E-2</v>
      </c>
      <c r="N13">
        <v>0.58599999999999997</v>
      </c>
      <c r="O13">
        <v>0.68400000000000005</v>
      </c>
      <c r="P13">
        <v>0.38</v>
      </c>
      <c r="Q13">
        <v>0.11</v>
      </c>
      <c r="S13">
        <v>0.27400000000000002</v>
      </c>
    </row>
    <row r="14" spans="2:19" x14ac:dyDescent="0.25">
      <c r="K14">
        <v>0.09</v>
      </c>
      <c r="N14">
        <v>0.27300000000000002</v>
      </c>
      <c r="O14">
        <v>0.25600000000000001</v>
      </c>
      <c r="P14">
        <v>0.38800000000000001</v>
      </c>
    </row>
    <row r="15" spans="2:19" x14ac:dyDescent="0.25">
      <c r="K15">
        <v>6.8000000000000005E-2</v>
      </c>
      <c r="N15">
        <v>0.35399999999999998</v>
      </c>
      <c r="O15">
        <v>0.36099999999999999</v>
      </c>
    </row>
    <row r="16" spans="2:19" x14ac:dyDescent="0.25">
      <c r="O16">
        <v>0.56200000000000006</v>
      </c>
    </row>
    <row r="19" spans="1:19" x14ac:dyDescent="0.25"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  <c r="M19" t="s">
        <v>11</v>
      </c>
      <c r="N19" t="s">
        <v>12</v>
      </c>
      <c r="O19" t="s">
        <v>13</v>
      </c>
      <c r="P19" t="s">
        <v>14</v>
      </c>
      <c r="Q19" t="s">
        <v>15</v>
      </c>
      <c r="R19" t="s">
        <v>16</v>
      </c>
      <c r="S19" t="s">
        <v>17</v>
      </c>
    </row>
    <row r="20" spans="1:19" x14ac:dyDescent="0.25">
      <c r="A20" t="s">
        <v>20</v>
      </c>
      <c r="B20">
        <f>MIN(B2:B16)</f>
        <v>1.2999999999999999E-2</v>
      </c>
      <c r="C20">
        <f t="shared" ref="C20:S20" si="0">MIN(C2:C16)</f>
        <v>2.4E-2</v>
      </c>
      <c r="D20">
        <f t="shared" si="0"/>
        <v>0.01</v>
      </c>
      <c r="E20">
        <f t="shared" si="0"/>
        <v>6.0000000000000001E-3</v>
      </c>
      <c r="F20">
        <f t="shared" si="0"/>
        <v>1.6E-2</v>
      </c>
      <c r="G20">
        <f t="shared" si="0"/>
        <v>1.7000000000000001E-2</v>
      </c>
      <c r="H20">
        <f t="shared" si="0"/>
        <v>0</v>
      </c>
      <c r="I20">
        <f t="shared" si="0"/>
        <v>9.6000000000000002E-2</v>
      </c>
      <c r="J20">
        <f t="shared" si="0"/>
        <v>0.08</v>
      </c>
      <c r="K20">
        <f t="shared" si="0"/>
        <v>2.9000000000000001E-2</v>
      </c>
      <c r="L20">
        <f t="shared" si="0"/>
        <v>5.8999999999999997E-2</v>
      </c>
      <c r="M20">
        <f t="shared" si="0"/>
        <v>4.9000000000000002E-2</v>
      </c>
      <c r="N20">
        <f t="shared" si="0"/>
        <v>0.22900000000000001</v>
      </c>
      <c r="O20">
        <f>MIN(O2:O16)</f>
        <v>7.0000000000000007E-2</v>
      </c>
      <c r="P20">
        <f>MIN(P2:P16)</f>
        <v>0.22800000000000001</v>
      </c>
      <c r="Q20">
        <f t="shared" si="0"/>
        <v>0.11</v>
      </c>
      <c r="R20">
        <f t="shared" si="0"/>
        <v>7.3999999999999996E-2</v>
      </c>
      <c r="S20">
        <f t="shared" si="0"/>
        <v>0.06</v>
      </c>
    </row>
    <row r="21" spans="1:19" x14ac:dyDescent="0.25">
      <c r="A21" t="s">
        <v>21</v>
      </c>
      <c r="B21">
        <f>QUARTILE(B2:B16,1)</f>
        <v>4.6249999999999999E-2</v>
      </c>
      <c r="C21">
        <f t="shared" ref="C21:S21" si="1">QUARTILE(C2:C16,1)</f>
        <v>4.7500000000000001E-2</v>
      </c>
      <c r="D21">
        <f t="shared" si="1"/>
        <v>3.4500000000000003E-2</v>
      </c>
      <c r="E21">
        <f t="shared" si="1"/>
        <v>2.6749999999999999E-2</v>
      </c>
      <c r="F21">
        <f t="shared" si="1"/>
        <v>2.1999999999999999E-2</v>
      </c>
      <c r="G21">
        <f t="shared" si="1"/>
        <v>2.5250000000000002E-2</v>
      </c>
      <c r="H21">
        <f t="shared" si="1"/>
        <v>0.21224999999999999</v>
      </c>
      <c r="I21">
        <f t="shared" si="1"/>
        <v>0.18</v>
      </c>
      <c r="J21">
        <f t="shared" si="1"/>
        <v>0.14050000000000001</v>
      </c>
      <c r="K21">
        <f t="shared" si="1"/>
        <v>4.3249999999999997E-2</v>
      </c>
      <c r="L21">
        <f t="shared" si="1"/>
        <v>7.9500000000000001E-2</v>
      </c>
      <c r="M21">
        <f t="shared" si="1"/>
        <v>6.4750000000000002E-2</v>
      </c>
      <c r="N21">
        <f t="shared" si="1"/>
        <v>0.38824999999999998</v>
      </c>
      <c r="O21">
        <f t="shared" si="1"/>
        <v>0.23799999999999999</v>
      </c>
      <c r="P21">
        <f t="shared" si="1"/>
        <v>0.318</v>
      </c>
      <c r="Q21">
        <f t="shared" si="1"/>
        <v>0.12525</v>
      </c>
      <c r="R21">
        <f t="shared" si="1"/>
        <v>0.1245</v>
      </c>
      <c r="S21">
        <f t="shared" si="1"/>
        <v>0.16799999999999998</v>
      </c>
    </row>
    <row r="22" spans="1:19" x14ac:dyDescent="0.25">
      <c r="A22" t="s">
        <v>22</v>
      </c>
      <c r="B22">
        <f>MEDIAN(B2:B16)</f>
        <v>6.7500000000000004E-2</v>
      </c>
      <c r="C22">
        <f t="shared" ref="C22:S22" si="2">MEDIAN(C2:C16)</f>
        <v>5.7000000000000002E-2</v>
      </c>
      <c r="D22">
        <f t="shared" si="2"/>
        <v>3.7999999999999999E-2</v>
      </c>
      <c r="E22">
        <f t="shared" si="2"/>
        <v>2.8499999999999998E-2</v>
      </c>
      <c r="F22">
        <f t="shared" si="2"/>
        <v>4.3999999999999997E-2</v>
      </c>
      <c r="G22">
        <f t="shared" si="2"/>
        <v>2.8500000000000001E-2</v>
      </c>
      <c r="H22">
        <f t="shared" si="2"/>
        <v>0.29849999999999999</v>
      </c>
      <c r="I22">
        <f t="shared" si="2"/>
        <v>0.26100000000000001</v>
      </c>
      <c r="J22">
        <f t="shared" si="2"/>
        <v>0.19800000000000001</v>
      </c>
      <c r="K22">
        <f t="shared" si="2"/>
        <v>6.6500000000000004E-2</v>
      </c>
      <c r="L22">
        <f t="shared" si="2"/>
        <v>9.2999999999999999E-2</v>
      </c>
      <c r="M22">
        <f t="shared" si="2"/>
        <v>8.6499999999999994E-2</v>
      </c>
      <c r="N22">
        <f t="shared" si="2"/>
        <v>0.55549999999999999</v>
      </c>
      <c r="O22">
        <f t="shared" si="2"/>
        <v>0.29299999999999998</v>
      </c>
      <c r="P22">
        <f t="shared" si="2"/>
        <v>0.38600000000000001</v>
      </c>
      <c r="Q22">
        <f t="shared" si="2"/>
        <v>0.1575</v>
      </c>
      <c r="R22">
        <f t="shared" si="2"/>
        <v>0.21199999999999999</v>
      </c>
      <c r="S22">
        <f t="shared" si="2"/>
        <v>0.20849999999999999</v>
      </c>
    </row>
    <row r="23" spans="1:19" x14ac:dyDescent="0.25">
      <c r="A23" t="s">
        <v>23</v>
      </c>
      <c r="B23">
        <f>QUARTILE(B2:B17,3)</f>
        <v>0.11299999999999999</v>
      </c>
      <c r="C23">
        <f t="shared" ref="C23:S23" si="3">QUARTILE(C2:C17,3)</f>
        <v>8.3999999999999991E-2</v>
      </c>
      <c r="D23">
        <f t="shared" si="3"/>
        <v>5.2749999999999998E-2</v>
      </c>
      <c r="E23">
        <f t="shared" si="3"/>
        <v>3.2250000000000001E-2</v>
      </c>
      <c r="F23">
        <f t="shared" si="3"/>
        <v>5.0749999999999997E-2</v>
      </c>
      <c r="G23">
        <f t="shared" si="3"/>
        <v>3.1E-2</v>
      </c>
      <c r="H23">
        <f t="shared" si="3"/>
        <v>0.38275000000000003</v>
      </c>
      <c r="I23">
        <f t="shared" si="3"/>
        <v>0.3775</v>
      </c>
      <c r="J23">
        <f t="shared" si="3"/>
        <v>0.22599999999999998</v>
      </c>
      <c r="K23">
        <f t="shared" si="3"/>
        <v>9.5000000000000001E-2</v>
      </c>
      <c r="L23">
        <f t="shared" si="3"/>
        <v>0.11674999999999999</v>
      </c>
      <c r="M23">
        <f t="shared" si="3"/>
        <v>0.1055</v>
      </c>
      <c r="N23">
        <f t="shared" si="3"/>
        <v>0.76575000000000004</v>
      </c>
      <c r="O23">
        <f t="shared" si="3"/>
        <v>0.56150000000000011</v>
      </c>
      <c r="P23">
        <f t="shared" si="3"/>
        <v>0.47699999999999998</v>
      </c>
      <c r="Q23">
        <f t="shared" si="3"/>
        <v>0.18925</v>
      </c>
      <c r="R23">
        <f t="shared" si="3"/>
        <v>0.25700000000000001</v>
      </c>
      <c r="S23">
        <f t="shared" si="3"/>
        <v>0.26650000000000001</v>
      </c>
    </row>
    <row r="24" spans="1:19" x14ac:dyDescent="0.25">
      <c r="A24" t="s">
        <v>24</v>
      </c>
      <c r="B24">
        <f>MAX(B2:B16)</f>
        <v>0.151</v>
      </c>
      <c r="C24">
        <f t="shared" ref="C24:S24" si="4">MAX(C2:C16)</f>
        <v>0.112</v>
      </c>
      <c r="D24">
        <f t="shared" si="4"/>
        <v>0.126</v>
      </c>
      <c r="E24">
        <f t="shared" si="4"/>
        <v>6.3E-2</v>
      </c>
      <c r="F24">
        <f t="shared" si="4"/>
        <v>9.0999999999999998E-2</v>
      </c>
      <c r="G24">
        <f t="shared" si="4"/>
        <v>5.2999999999999999E-2</v>
      </c>
      <c r="H24">
        <f t="shared" si="4"/>
        <v>0.50600000000000001</v>
      </c>
      <c r="I24">
        <f t="shared" si="4"/>
        <v>0.54200000000000004</v>
      </c>
      <c r="J24">
        <f t="shared" si="4"/>
        <v>0.35299999999999998</v>
      </c>
      <c r="K24">
        <f t="shared" si="4"/>
        <v>0.17799999999999999</v>
      </c>
      <c r="L24">
        <f t="shared" si="4"/>
        <v>0.14399999999999999</v>
      </c>
      <c r="M24">
        <f t="shared" si="4"/>
        <v>0.152</v>
      </c>
      <c r="N24">
        <f t="shared" si="4"/>
        <v>1.155</v>
      </c>
      <c r="O24">
        <f t="shared" si="4"/>
        <v>0.84299999999999997</v>
      </c>
      <c r="P24">
        <f t="shared" si="4"/>
        <v>0.72499999999999998</v>
      </c>
      <c r="Q24">
        <f t="shared" si="4"/>
        <v>0.219</v>
      </c>
      <c r="R24">
        <f t="shared" si="4"/>
        <v>0.29299999999999998</v>
      </c>
      <c r="S24">
        <f t="shared" si="4"/>
        <v>0.36399999999999999</v>
      </c>
    </row>
    <row r="26" spans="1:19" x14ac:dyDescent="0.25">
      <c r="A26" t="s">
        <v>25</v>
      </c>
      <c r="B26">
        <f>B21</f>
        <v>4.6249999999999999E-2</v>
      </c>
      <c r="C26">
        <f t="shared" ref="C26:S26" si="5">C21</f>
        <v>4.7500000000000001E-2</v>
      </c>
      <c r="D26">
        <f t="shared" si="5"/>
        <v>3.4500000000000003E-2</v>
      </c>
      <c r="E26">
        <f t="shared" si="5"/>
        <v>2.6749999999999999E-2</v>
      </c>
      <c r="F26">
        <f t="shared" si="5"/>
        <v>2.1999999999999999E-2</v>
      </c>
      <c r="G26">
        <f t="shared" si="5"/>
        <v>2.5250000000000002E-2</v>
      </c>
      <c r="H26">
        <f t="shared" si="5"/>
        <v>0.21224999999999999</v>
      </c>
      <c r="I26">
        <f t="shared" si="5"/>
        <v>0.18</v>
      </c>
      <c r="J26">
        <f t="shared" si="5"/>
        <v>0.14050000000000001</v>
      </c>
      <c r="K26">
        <f t="shared" si="5"/>
        <v>4.3249999999999997E-2</v>
      </c>
      <c r="L26">
        <f t="shared" si="5"/>
        <v>7.9500000000000001E-2</v>
      </c>
      <c r="M26">
        <f t="shared" si="5"/>
        <v>6.4750000000000002E-2</v>
      </c>
      <c r="N26">
        <f t="shared" si="5"/>
        <v>0.38824999999999998</v>
      </c>
      <c r="O26">
        <f t="shared" si="5"/>
        <v>0.23799999999999999</v>
      </c>
      <c r="P26">
        <f t="shared" si="5"/>
        <v>0.318</v>
      </c>
      <c r="Q26">
        <f t="shared" si="5"/>
        <v>0.12525</v>
      </c>
      <c r="R26">
        <f t="shared" si="5"/>
        <v>0.1245</v>
      </c>
      <c r="S26">
        <f t="shared" si="5"/>
        <v>0.16799999999999998</v>
      </c>
    </row>
    <row r="27" spans="1:19" x14ac:dyDescent="0.25">
      <c r="A27" t="s">
        <v>27</v>
      </c>
      <c r="B27">
        <f>B22-B21</f>
        <v>2.1250000000000005E-2</v>
      </c>
      <c r="C27">
        <f t="shared" ref="C27:S27" si="6">C22-C21</f>
        <v>9.5000000000000015E-3</v>
      </c>
      <c r="D27">
        <f t="shared" si="6"/>
        <v>3.4999999999999962E-3</v>
      </c>
      <c r="E27">
        <f t="shared" si="6"/>
        <v>1.7499999999999981E-3</v>
      </c>
      <c r="F27">
        <f t="shared" si="6"/>
        <v>2.1999999999999999E-2</v>
      </c>
      <c r="G27">
        <f t="shared" si="6"/>
        <v>3.2499999999999994E-3</v>
      </c>
      <c r="H27">
        <f t="shared" si="6"/>
        <v>8.6249999999999993E-2</v>
      </c>
      <c r="I27">
        <f t="shared" si="6"/>
        <v>8.1000000000000016E-2</v>
      </c>
      <c r="J27">
        <f t="shared" si="6"/>
        <v>5.7499999999999996E-2</v>
      </c>
      <c r="K27">
        <f t="shared" si="6"/>
        <v>2.3250000000000007E-2</v>
      </c>
      <c r="L27">
        <f t="shared" si="6"/>
        <v>1.3499999999999998E-2</v>
      </c>
      <c r="M27">
        <f t="shared" si="6"/>
        <v>2.1749999999999992E-2</v>
      </c>
      <c r="N27">
        <f t="shared" si="6"/>
        <v>0.16725000000000001</v>
      </c>
      <c r="O27">
        <f t="shared" si="6"/>
        <v>5.4999999999999993E-2</v>
      </c>
      <c r="P27">
        <f t="shared" si="6"/>
        <v>6.8000000000000005E-2</v>
      </c>
      <c r="Q27">
        <f t="shared" si="6"/>
        <v>3.2250000000000001E-2</v>
      </c>
      <c r="R27">
        <f t="shared" si="6"/>
        <v>8.7499999999999994E-2</v>
      </c>
      <c r="S27">
        <f t="shared" si="6"/>
        <v>4.0500000000000008E-2</v>
      </c>
    </row>
    <row r="28" spans="1:19" x14ac:dyDescent="0.25">
      <c r="A28" t="s">
        <v>26</v>
      </c>
      <c r="B28">
        <f>B23-B22</f>
        <v>4.5499999999999985E-2</v>
      </c>
      <c r="C28">
        <f t="shared" ref="C28:S28" si="7">C23-C22</f>
        <v>2.6999999999999989E-2</v>
      </c>
      <c r="D28">
        <f t="shared" si="7"/>
        <v>1.4749999999999999E-2</v>
      </c>
      <c r="E28">
        <f t="shared" si="7"/>
        <v>3.7500000000000033E-3</v>
      </c>
      <c r="F28">
        <f t="shared" si="7"/>
        <v>6.7499999999999991E-3</v>
      </c>
      <c r="G28">
        <f t="shared" si="7"/>
        <v>2.4999999999999988E-3</v>
      </c>
      <c r="H28">
        <f t="shared" si="7"/>
        <v>8.4250000000000047E-2</v>
      </c>
      <c r="I28">
        <f t="shared" si="7"/>
        <v>0.11649999999999999</v>
      </c>
      <c r="J28">
        <f t="shared" si="7"/>
        <v>2.7999999999999969E-2</v>
      </c>
      <c r="K28">
        <f t="shared" si="7"/>
        <v>2.8499999999999998E-2</v>
      </c>
      <c r="L28">
        <f t="shared" si="7"/>
        <v>2.3749999999999993E-2</v>
      </c>
      <c r="M28">
        <f t="shared" si="7"/>
        <v>1.9000000000000003E-2</v>
      </c>
      <c r="N28">
        <f t="shared" si="7"/>
        <v>0.21025000000000005</v>
      </c>
      <c r="O28">
        <f t="shared" si="7"/>
        <v>0.26850000000000013</v>
      </c>
      <c r="P28">
        <f t="shared" si="7"/>
        <v>9.099999999999997E-2</v>
      </c>
      <c r="Q28">
        <f t="shared" si="7"/>
        <v>3.175E-2</v>
      </c>
      <c r="R28">
        <f t="shared" si="7"/>
        <v>4.5000000000000012E-2</v>
      </c>
      <c r="S28">
        <f t="shared" si="7"/>
        <v>5.8000000000000024E-2</v>
      </c>
    </row>
    <row r="30" spans="1:19" x14ac:dyDescent="0.25">
      <c r="A30" t="s">
        <v>28</v>
      </c>
      <c r="B30">
        <f>B24-B23</f>
        <v>3.8000000000000006E-2</v>
      </c>
      <c r="C30">
        <f t="shared" ref="C30:S30" si="8">C24-C23</f>
        <v>2.8000000000000011E-2</v>
      </c>
      <c r="D30">
        <f t="shared" si="8"/>
        <v>7.325000000000001E-2</v>
      </c>
      <c r="E30">
        <f t="shared" si="8"/>
        <v>3.075E-2</v>
      </c>
      <c r="F30">
        <f t="shared" si="8"/>
        <v>4.0250000000000001E-2</v>
      </c>
      <c r="G30">
        <f t="shared" si="8"/>
        <v>2.1999999999999999E-2</v>
      </c>
      <c r="H30">
        <f t="shared" si="8"/>
        <v>0.12324999999999997</v>
      </c>
      <c r="I30">
        <f t="shared" si="8"/>
        <v>0.16450000000000004</v>
      </c>
      <c r="J30">
        <f t="shared" si="8"/>
        <v>0.127</v>
      </c>
      <c r="K30">
        <f t="shared" si="8"/>
        <v>8.299999999999999E-2</v>
      </c>
      <c r="L30">
        <f t="shared" si="8"/>
        <v>2.7249999999999996E-2</v>
      </c>
      <c r="M30">
        <f t="shared" si="8"/>
        <v>4.65E-2</v>
      </c>
      <c r="N30">
        <f t="shared" si="8"/>
        <v>0.38924999999999998</v>
      </c>
      <c r="O30">
        <f t="shared" si="8"/>
        <v>0.28149999999999986</v>
      </c>
      <c r="P30">
        <f t="shared" si="8"/>
        <v>0.248</v>
      </c>
      <c r="Q30">
        <f t="shared" si="8"/>
        <v>2.9749999999999999E-2</v>
      </c>
      <c r="R30">
        <f t="shared" si="8"/>
        <v>3.5999999999999976E-2</v>
      </c>
      <c r="S30">
        <f t="shared" si="8"/>
        <v>9.7499999999999976E-2</v>
      </c>
    </row>
    <row r="31" spans="1:19" x14ac:dyDescent="0.25">
      <c r="A31" t="s">
        <v>29</v>
      </c>
      <c r="B31">
        <f>B21-B20</f>
        <v>3.3250000000000002E-2</v>
      </c>
      <c r="C31">
        <f t="shared" ref="C31:S31" si="9">C21-C20</f>
        <v>2.35E-2</v>
      </c>
      <c r="D31">
        <f t="shared" si="9"/>
        <v>2.4500000000000001E-2</v>
      </c>
      <c r="E31">
        <f t="shared" si="9"/>
        <v>2.0749999999999998E-2</v>
      </c>
      <c r="F31">
        <f t="shared" si="9"/>
        <v>5.9999999999999984E-3</v>
      </c>
      <c r="G31">
        <f t="shared" si="9"/>
        <v>8.2500000000000004E-3</v>
      </c>
      <c r="H31">
        <f t="shared" si="9"/>
        <v>0.21224999999999999</v>
      </c>
      <c r="I31">
        <f t="shared" si="9"/>
        <v>8.3999999999999991E-2</v>
      </c>
      <c r="J31">
        <f t="shared" si="9"/>
        <v>6.0500000000000012E-2</v>
      </c>
      <c r="K31">
        <f t="shared" si="9"/>
        <v>1.4249999999999995E-2</v>
      </c>
      <c r="L31">
        <f t="shared" si="9"/>
        <v>2.0500000000000004E-2</v>
      </c>
      <c r="M31">
        <f t="shared" si="9"/>
        <v>1.575E-2</v>
      </c>
      <c r="N31">
        <f t="shared" si="9"/>
        <v>0.15924999999999997</v>
      </c>
      <c r="O31">
        <f t="shared" si="9"/>
        <v>0.16799999999999998</v>
      </c>
      <c r="P31">
        <f t="shared" si="9"/>
        <v>0.09</v>
      </c>
      <c r="Q31">
        <f t="shared" si="9"/>
        <v>1.525E-2</v>
      </c>
      <c r="R31">
        <f t="shared" si="9"/>
        <v>5.0500000000000003E-2</v>
      </c>
      <c r="S31">
        <f t="shared" si="9"/>
        <v>0.10799999999999998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A18" sqref="A18:B29"/>
    </sheetView>
  </sheetViews>
  <sheetFormatPr defaultRowHeight="15" x14ac:dyDescent="0.25"/>
  <sheetData>
    <row r="1" spans="2:8" x14ac:dyDescent="0.25">
      <c r="B1" s="1" t="s">
        <v>1</v>
      </c>
      <c r="C1" s="1" t="s">
        <v>6</v>
      </c>
      <c r="D1" s="1" t="s">
        <v>7</v>
      </c>
      <c r="E1" s="1" t="s">
        <v>8</v>
      </c>
      <c r="F1" s="1" t="s">
        <v>12</v>
      </c>
      <c r="G1" s="1" t="s">
        <v>13</v>
      </c>
      <c r="H1" s="1" t="s">
        <v>14</v>
      </c>
    </row>
    <row r="2" spans="2:8" x14ac:dyDescent="0.25">
      <c r="B2">
        <v>11</v>
      </c>
      <c r="C2">
        <v>17</v>
      </c>
      <c r="D2">
        <v>26</v>
      </c>
      <c r="E2">
        <v>16</v>
      </c>
      <c r="F2">
        <v>9</v>
      </c>
      <c r="G2">
        <v>131</v>
      </c>
      <c r="H2">
        <v>97</v>
      </c>
    </row>
    <row r="3" spans="2:8" x14ac:dyDescent="0.25">
      <c r="C3">
        <v>10</v>
      </c>
      <c r="D3">
        <v>7</v>
      </c>
      <c r="F3">
        <v>51</v>
      </c>
      <c r="G3">
        <v>5</v>
      </c>
      <c r="H3">
        <v>96</v>
      </c>
    </row>
    <row r="4" spans="2:8" x14ac:dyDescent="0.25">
      <c r="B4">
        <v>3</v>
      </c>
      <c r="C4">
        <v>7</v>
      </c>
      <c r="D4">
        <v>30</v>
      </c>
      <c r="E4">
        <v>44</v>
      </c>
      <c r="F4">
        <v>31</v>
      </c>
      <c r="G4">
        <v>5</v>
      </c>
      <c r="H4">
        <v>57</v>
      </c>
    </row>
    <row r="5" spans="2:8" x14ac:dyDescent="0.25">
      <c r="C5">
        <v>13</v>
      </c>
      <c r="D5">
        <v>33</v>
      </c>
      <c r="E5">
        <v>27</v>
      </c>
      <c r="F5" t="s">
        <v>18</v>
      </c>
      <c r="G5">
        <v>28</v>
      </c>
      <c r="H5">
        <v>49</v>
      </c>
    </row>
    <row r="6" spans="2:8" x14ac:dyDescent="0.25">
      <c r="B6">
        <v>4</v>
      </c>
      <c r="C6">
        <v>4</v>
      </c>
      <c r="D6">
        <v>15</v>
      </c>
      <c r="E6">
        <v>13</v>
      </c>
      <c r="F6">
        <v>4</v>
      </c>
      <c r="G6">
        <v>6</v>
      </c>
      <c r="H6">
        <v>107</v>
      </c>
    </row>
    <row r="7" spans="2:8" x14ac:dyDescent="0.25">
      <c r="C7">
        <v>27</v>
      </c>
      <c r="D7">
        <v>11</v>
      </c>
      <c r="E7">
        <v>62</v>
      </c>
      <c r="F7">
        <v>30</v>
      </c>
      <c r="G7">
        <v>58</v>
      </c>
      <c r="H7">
        <v>20</v>
      </c>
    </row>
    <row r="8" spans="2:8" x14ac:dyDescent="0.25">
      <c r="D8">
        <v>22</v>
      </c>
      <c r="E8">
        <v>28</v>
      </c>
      <c r="F8">
        <v>10</v>
      </c>
      <c r="G8">
        <v>42</v>
      </c>
      <c r="H8">
        <v>42</v>
      </c>
    </row>
    <row r="9" spans="2:8" x14ac:dyDescent="0.25">
      <c r="C9">
        <v>8</v>
      </c>
      <c r="D9">
        <v>29</v>
      </c>
      <c r="E9">
        <v>41</v>
      </c>
      <c r="F9">
        <v>36</v>
      </c>
      <c r="G9">
        <v>10</v>
      </c>
      <c r="H9">
        <v>36</v>
      </c>
    </row>
    <row r="10" spans="2:8" x14ac:dyDescent="0.25">
      <c r="C10">
        <v>8</v>
      </c>
      <c r="D10">
        <v>14</v>
      </c>
      <c r="E10">
        <v>57</v>
      </c>
      <c r="F10">
        <v>50</v>
      </c>
      <c r="G10">
        <v>25</v>
      </c>
      <c r="H10">
        <v>53</v>
      </c>
    </row>
    <row r="11" spans="2:8" x14ac:dyDescent="0.25">
      <c r="C11">
        <v>11</v>
      </c>
      <c r="D11">
        <v>14</v>
      </c>
      <c r="E11">
        <v>20</v>
      </c>
      <c r="F11">
        <v>32</v>
      </c>
      <c r="G11">
        <v>56</v>
      </c>
      <c r="H11">
        <v>50</v>
      </c>
    </row>
    <row r="12" spans="2:8" x14ac:dyDescent="0.25">
      <c r="C12">
        <v>15</v>
      </c>
      <c r="D12">
        <v>29</v>
      </c>
      <c r="E12">
        <v>41</v>
      </c>
      <c r="F12" t="s">
        <v>19</v>
      </c>
      <c r="G12">
        <v>38</v>
      </c>
      <c r="H12">
        <v>34</v>
      </c>
    </row>
    <row r="13" spans="2:8" x14ac:dyDescent="0.25">
      <c r="E13">
        <v>68</v>
      </c>
      <c r="F13">
        <v>12</v>
      </c>
      <c r="G13">
        <v>26</v>
      </c>
      <c r="H13">
        <v>17</v>
      </c>
    </row>
    <row r="14" spans="2:8" x14ac:dyDescent="0.25">
      <c r="F14">
        <v>43</v>
      </c>
      <c r="G14">
        <v>72</v>
      </c>
    </row>
    <row r="15" spans="2:8" x14ac:dyDescent="0.25">
      <c r="F15">
        <v>29</v>
      </c>
      <c r="G15">
        <v>21</v>
      </c>
    </row>
    <row r="16" spans="2:8" x14ac:dyDescent="0.25">
      <c r="F16">
        <v>42</v>
      </c>
      <c r="G16">
        <v>48</v>
      </c>
    </row>
    <row r="18" spans="1:8" x14ac:dyDescent="0.25">
      <c r="A18" t="s">
        <v>20</v>
      </c>
      <c r="B18">
        <f>MIN(B2:B16)</f>
        <v>3</v>
      </c>
      <c r="C18">
        <f t="shared" ref="C18:H18" si="0">MIN(C2:C16)</f>
        <v>4</v>
      </c>
      <c r="D18">
        <f t="shared" si="0"/>
        <v>7</v>
      </c>
      <c r="E18">
        <f t="shared" si="0"/>
        <v>13</v>
      </c>
      <c r="F18">
        <f t="shared" si="0"/>
        <v>4</v>
      </c>
      <c r="G18">
        <f t="shared" si="0"/>
        <v>5</v>
      </c>
      <c r="H18">
        <f t="shared" si="0"/>
        <v>17</v>
      </c>
    </row>
    <row r="19" spans="1:8" x14ac:dyDescent="0.25">
      <c r="A19" t="s">
        <v>21</v>
      </c>
      <c r="B19">
        <f>QUARTILE(B2:B16,1)</f>
        <v>3.5</v>
      </c>
      <c r="C19">
        <f t="shared" ref="C19:H19" si="1">QUARTILE(C2:C16,1)</f>
        <v>8</v>
      </c>
      <c r="D19">
        <f t="shared" si="1"/>
        <v>14</v>
      </c>
      <c r="E19">
        <f t="shared" si="1"/>
        <v>23.5</v>
      </c>
      <c r="F19">
        <f t="shared" si="1"/>
        <v>12</v>
      </c>
      <c r="G19">
        <f t="shared" si="1"/>
        <v>15.5</v>
      </c>
      <c r="H19">
        <f t="shared" si="1"/>
        <v>35.5</v>
      </c>
    </row>
    <row r="20" spans="1:8" x14ac:dyDescent="0.25">
      <c r="A20" t="s">
        <v>22</v>
      </c>
      <c r="B20">
        <f>MEDIAN(B2:B16)</f>
        <v>4</v>
      </c>
      <c r="C20">
        <f t="shared" ref="C20:H20" si="2">MEDIAN(C2:C16)</f>
        <v>10.5</v>
      </c>
      <c r="D20">
        <f t="shared" si="2"/>
        <v>22</v>
      </c>
      <c r="E20">
        <f t="shared" si="2"/>
        <v>41</v>
      </c>
      <c r="F20">
        <f t="shared" si="2"/>
        <v>31</v>
      </c>
      <c r="G20">
        <f t="shared" si="2"/>
        <v>28</v>
      </c>
      <c r="H20">
        <f t="shared" si="2"/>
        <v>49.5</v>
      </c>
    </row>
    <row r="21" spans="1:8" x14ac:dyDescent="0.25">
      <c r="A21" t="s">
        <v>23</v>
      </c>
      <c r="B21">
        <f>QUARTILE(B2:B16,3)</f>
        <v>7.5</v>
      </c>
      <c r="C21">
        <f t="shared" ref="C21:H21" si="3">QUARTILE(C2:C16,3)</f>
        <v>14.5</v>
      </c>
      <c r="D21">
        <f t="shared" si="3"/>
        <v>29</v>
      </c>
      <c r="E21">
        <f t="shared" si="3"/>
        <v>50.5</v>
      </c>
      <c r="F21">
        <f t="shared" si="3"/>
        <v>42</v>
      </c>
      <c r="G21">
        <f t="shared" si="3"/>
        <v>52</v>
      </c>
      <c r="H21">
        <f t="shared" si="3"/>
        <v>66.75</v>
      </c>
    </row>
    <row r="22" spans="1:8" x14ac:dyDescent="0.25">
      <c r="A22" t="s">
        <v>24</v>
      </c>
      <c r="B22">
        <f>MAX(B2:B16)</f>
        <v>11</v>
      </c>
      <c r="C22">
        <f t="shared" ref="C22:H22" si="4">MAX(C2:C16)</f>
        <v>27</v>
      </c>
      <c r="D22">
        <f t="shared" si="4"/>
        <v>33</v>
      </c>
      <c r="E22">
        <f t="shared" si="4"/>
        <v>68</v>
      </c>
      <c r="F22">
        <f t="shared" si="4"/>
        <v>51</v>
      </c>
      <c r="G22">
        <f t="shared" si="4"/>
        <v>131</v>
      </c>
      <c r="H22">
        <f t="shared" si="4"/>
        <v>107</v>
      </c>
    </row>
    <row r="24" spans="1:8" x14ac:dyDescent="0.25">
      <c r="A24" t="s">
        <v>25</v>
      </c>
      <c r="B24">
        <f>B19</f>
        <v>3.5</v>
      </c>
      <c r="C24">
        <f t="shared" ref="C24:H24" si="5">C19</f>
        <v>8</v>
      </c>
      <c r="D24">
        <f t="shared" si="5"/>
        <v>14</v>
      </c>
      <c r="E24">
        <f t="shared" si="5"/>
        <v>23.5</v>
      </c>
      <c r="F24">
        <f t="shared" si="5"/>
        <v>12</v>
      </c>
      <c r="G24">
        <f t="shared" si="5"/>
        <v>15.5</v>
      </c>
      <c r="H24">
        <f t="shared" si="5"/>
        <v>35.5</v>
      </c>
    </row>
    <row r="25" spans="1:8" x14ac:dyDescent="0.25">
      <c r="A25" t="s">
        <v>27</v>
      </c>
      <c r="B25">
        <f>B20-B19</f>
        <v>0.5</v>
      </c>
      <c r="C25">
        <f t="shared" ref="C25:H25" si="6">C20-C19</f>
        <v>2.5</v>
      </c>
      <c r="D25">
        <f t="shared" si="6"/>
        <v>8</v>
      </c>
      <c r="E25">
        <f t="shared" si="6"/>
        <v>17.5</v>
      </c>
      <c r="F25">
        <f t="shared" si="6"/>
        <v>19</v>
      </c>
      <c r="G25">
        <f t="shared" si="6"/>
        <v>12.5</v>
      </c>
      <c r="H25">
        <f t="shared" si="6"/>
        <v>14</v>
      </c>
    </row>
    <row r="26" spans="1:8" x14ac:dyDescent="0.25">
      <c r="A26" t="s">
        <v>26</v>
      </c>
      <c r="B26">
        <f>B21-B20</f>
        <v>3.5</v>
      </c>
      <c r="C26">
        <f t="shared" ref="C26:H26" si="7">C21-C20</f>
        <v>4</v>
      </c>
      <c r="D26">
        <f t="shared" si="7"/>
        <v>7</v>
      </c>
      <c r="E26">
        <f t="shared" si="7"/>
        <v>9.5</v>
      </c>
      <c r="F26">
        <f t="shared" si="7"/>
        <v>11</v>
      </c>
      <c r="G26">
        <f t="shared" si="7"/>
        <v>24</v>
      </c>
      <c r="H26">
        <f t="shared" si="7"/>
        <v>17.25</v>
      </c>
    </row>
    <row r="28" spans="1:8" x14ac:dyDescent="0.25">
      <c r="A28" t="s">
        <v>28</v>
      </c>
      <c r="B28">
        <f>B22-B21</f>
        <v>3.5</v>
      </c>
      <c r="C28">
        <f t="shared" ref="C28:H28" si="8">C22-C21</f>
        <v>12.5</v>
      </c>
      <c r="D28">
        <f t="shared" si="8"/>
        <v>4</v>
      </c>
      <c r="E28">
        <f t="shared" si="8"/>
        <v>17.5</v>
      </c>
      <c r="F28">
        <f t="shared" si="8"/>
        <v>9</v>
      </c>
      <c r="G28">
        <f t="shared" si="8"/>
        <v>79</v>
      </c>
      <c r="H28">
        <f t="shared" si="8"/>
        <v>40.25</v>
      </c>
    </row>
    <row r="29" spans="1:8" x14ac:dyDescent="0.25">
      <c r="A29" t="s">
        <v>29</v>
      </c>
      <c r="B29">
        <f>B19-B18</f>
        <v>0.5</v>
      </c>
      <c r="C29">
        <f t="shared" ref="C29:H29" si="9">C19-C18</f>
        <v>4</v>
      </c>
      <c r="D29">
        <f t="shared" si="9"/>
        <v>7</v>
      </c>
      <c r="E29">
        <f t="shared" si="9"/>
        <v>10.5</v>
      </c>
      <c r="F29">
        <f t="shared" si="9"/>
        <v>8</v>
      </c>
      <c r="G29">
        <f t="shared" si="9"/>
        <v>10.5</v>
      </c>
      <c r="H29">
        <f t="shared" si="9"/>
        <v>18.5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workbookViewId="0">
      <selection activeCell="W34" sqref="W34"/>
    </sheetView>
  </sheetViews>
  <sheetFormatPr defaultRowHeight="15" x14ac:dyDescent="0.25"/>
  <sheetData>
    <row r="1" spans="2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2:19" x14ac:dyDescent="0.25">
      <c r="B2">
        <v>107</v>
      </c>
      <c r="C2">
        <v>200</v>
      </c>
      <c r="D2">
        <v>147</v>
      </c>
      <c r="E2">
        <v>87</v>
      </c>
      <c r="F2">
        <v>110</v>
      </c>
      <c r="G2">
        <v>90</v>
      </c>
      <c r="H2">
        <v>230</v>
      </c>
      <c r="I2">
        <v>264</v>
      </c>
      <c r="J2">
        <v>185</v>
      </c>
      <c r="K2">
        <v>173</v>
      </c>
      <c r="L2">
        <v>149</v>
      </c>
      <c r="M2">
        <v>138</v>
      </c>
      <c r="N2">
        <v>313</v>
      </c>
      <c r="O2">
        <v>328</v>
      </c>
      <c r="P2">
        <v>243</v>
      </c>
      <c r="Q2">
        <v>149</v>
      </c>
      <c r="R2">
        <v>199</v>
      </c>
      <c r="S2">
        <v>146</v>
      </c>
    </row>
    <row r="3" spans="2:19" x14ac:dyDescent="0.25">
      <c r="B3">
        <v>129</v>
      </c>
      <c r="C3">
        <v>160</v>
      </c>
      <c r="D3">
        <v>145</v>
      </c>
      <c r="E3">
        <v>79</v>
      </c>
      <c r="F3">
        <v>124</v>
      </c>
      <c r="G3">
        <v>70</v>
      </c>
      <c r="H3">
        <v>278</v>
      </c>
      <c r="I3">
        <v>320</v>
      </c>
      <c r="J3">
        <v>216</v>
      </c>
      <c r="K3">
        <v>120</v>
      </c>
      <c r="L3">
        <v>129</v>
      </c>
      <c r="M3">
        <v>145</v>
      </c>
      <c r="N3">
        <v>255</v>
      </c>
      <c r="O3">
        <v>348</v>
      </c>
      <c r="P3">
        <v>264</v>
      </c>
      <c r="Q3">
        <v>161</v>
      </c>
      <c r="R3">
        <v>199</v>
      </c>
      <c r="S3">
        <v>176</v>
      </c>
    </row>
    <row r="4" spans="2:19" x14ac:dyDescent="0.25">
      <c r="B4">
        <v>133</v>
      </c>
      <c r="C4">
        <v>140</v>
      </c>
      <c r="D4">
        <v>93</v>
      </c>
      <c r="E4">
        <v>62</v>
      </c>
      <c r="F4">
        <v>72</v>
      </c>
      <c r="G4">
        <v>62</v>
      </c>
      <c r="H4">
        <v>228</v>
      </c>
      <c r="I4">
        <v>300</v>
      </c>
      <c r="J4">
        <v>252</v>
      </c>
      <c r="L4">
        <v>168</v>
      </c>
      <c r="M4">
        <v>191</v>
      </c>
      <c r="N4">
        <v>262</v>
      </c>
      <c r="O4">
        <v>195</v>
      </c>
      <c r="P4">
        <v>205</v>
      </c>
      <c r="Q4">
        <v>186</v>
      </c>
      <c r="R4">
        <v>157</v>
      </c>
      <c r="S4">
        <v>174</v>
      </c>
    </row>
    <row r="5" spans="2:19" x14ac:dyDescent="0.25">
      <c r="B5">
        <v>170</v>
      </c>
      <c r="C5">
        <v>110</v>
      </c>
      <c r="D5">
        <v>71</v>
      </c>
      <c r="E5">
        <v>47</v>
      </c>
      <c r="F5">
        <v>124</v>
      </c>
      <c r="G5">
        <v>104</v>
      </c>
      <c r="H5">
        <v>195</v>
      </c>
      <c r="I5">
        <v>274</v>
      </c>
      <c r="J5">
        <v>117</v>
      </c>
      <c r="K5">
        <v>123</v>
      </c>
      <c r="L5">
        <v>152</v>
      </c>
      <c r="M5">
        <v>119</v>
      </c>
      <c r="N5">
        <v>287</v>
      </c>
      <c r="O5">
        <v>137</v>
      </c>
      <c r="P5">
        <v>216</v>
      </c>
      <c r="Q5">
        <v>120</v>
      </c>
      <c r="R5">
        <v>145</v>
      </c>
      <c r="S5">
        <v>188</v>
      </c>
    </row>
    <row r="6" spans="2:19" x14ac:dyDescent="0.25">
      <c r="B6">
        <v>100</v>
      </c>
      <c r="D6">
        <v>125</v>
      </c>
      <c r="E6">
        <v>66</v>
      </c>
      <c r="F6">
        <v>60</v>
      </c>
      <c r="G6">
        <v>76</v>
      </c>
      <c r="H6">
        <v>290</v>
      </c>
      <c r="I6">
        <v>172</v>
      </c>
      <c r="J6">
        <v>155</v>
      </c>
      <c r="K6">
        <v>174</v>
      </c>
      <c r="L6">
        <v>132</v>
      </c>
      <c r="M6">
        <v>161</v>
      </c>
      <c r="N6">
        <v>282</v>
      </c>
      <c r="O6">
        <v>218</v>
      </c>
      <c r="P6">
        <v>230</v>
      </c>
      <c r="Q6">
        <v>168</v>
      </c>
      <c r="R6">
        <v>158</v>
      </c>
      <c r="S6">
        <v>130</v>
      </c>
    </row>
    <row r="7" spans="2:19" x14ac:dyDescent="0.25">
      <c r="B7">
        <v>112</v>
      </c>
      <c r="C7">
        <v>139</v>
      </c>
      <c r="D7">
        <v>65</v>
      </c>
      <c r="E7">
        <v>66</v>
      </c>
      <c r="F7">
        <v>91</v>
      </c>
      <c r="G7">
        <v>109</v>
      </c>
      <c r="H7">
        <v>235</v>
      </c>
      <c r="I7">
        <v>225</v>
      </c>
      <c r="L7">
        <v>165</v>
      </c>
      <c r="M7">
        <v>127</v>
      </c>
      <c r="N7">
        <v>295</v>
      </c>
      <c r="O7">
        <v>152</v>
      </c>
      <c r="P7">
        <v>253</v>
      </c>
      <c r="Q7">
        <v>156</v>
      </c>
      <c r="R7">
        <v>144</v>
      </c>
      <c r="S7">
        <v>225</v>
      </c>
    </row>
    <row r="8" spans="2:19" x14ac:dyDescent="0.25">
      <c r="B8">
        <v>144</v>
      </c>
      <c r="C8">
        <v>149</v>
      </c>
      <c r="D8">
        <v>75</v>
      </c>
      <c r="E8">
        <v>104</v>
      </c>
      <c r="F8">
        <v>142</v>
      </c>
      <c r="G8">
        <v>112</v>
      </c>
      <c r="H8">
        <v>194</v>
      </c>
      <c r="I8">
        <v>177</v>
      </c>
      <c r="J8">
        <v>226</v>
      </c>
      <c r="K8">
        <v>120</v>
      </c>
      <c r="L8">
        <v>146</v>
      </c>
      <c r="M8">
        <v>134</v>
      </c>
      <c r="N8">
        <v>311</v>
      </c>
      <c r="O8">
        <v>262</v>
      </c>
      <c r="P8">
        <v>195</v>
      </c>
      <c r="Q8">
        <v>181</v>
      </c>
      <c r="R8">
        <v>174</v>
      </c>
      <c r="S8">
        <v>162</v>
      </c>
    </row>
    <row r="9" spans="2:19" x14ac:dyDescent="0.25">
      <c r="B9">
        <v>145</v>
      </c>
      <c r="C9">
        <v>152</v>
      </c>
      <c r="D9">
        <v>120</v>
      </c>
      <c r="E9">
        <v>81</v>
      </c>
      <c r="F9">
        <v>104</v>
      </c>
      <c r="G9">
        <v>109</v>
      </c>
      <c r="H9">
        <v>201</v>
      </c>
      <c r="I9">
        <v>220</v>
      </c>
      <c r="J9">
        <v>179</v>
      </c>
      <c r="K9">
        <v>135</v>
      </c>
      <c r="L9">
        <v>161</v>
      </c>
      <c r="M9">
        <v>189</v>
      </c>
      <c r="N9">
        <v>203</v>
      </c>
      <c r="O9">
        <v>172</v>
      </c>
      <c r="P9">
        <v>275</v>
      </c>
      <c r="Q9">
        <v>144</v>
      </c>
      <c r="R9">
        <v>160</v>
      </c>
      <c r="S9">
        <v>115</v>
      </c>
    </row>
    <row r="10" spans="2:19" x14ac:dyDescent="0.25">
      <c r="B10">
        <v>60</v>
      </c>
      <c r="C10">
        <v>192</v>
      </c>
      <c r="D10">
        <v>40</v>
      </c>
      <c r="E10">
        <v>81</v>
      </c>
      <c r="F10">
        <v>109</v>
      </c>
      <c r="G10">
        <v>107</v>
      </c>
      <c r="H10">
        <v>167</v>
      </c>
      <c r="I10">
        <v>201</v>
      </c>
      <c r="J10">
        <v>210</v>
      </c>
      <c r="K10">
        <v>168</v>
      </c>
      <c r="L10">
        <v>173</v>
      </c>
      <c r="M10">
        <v>177</v>
      </c>
      <c r="N10">
        <v>255</v>
      </c>
      <c r="O10">
        <v>236</v>
      </c>
      <c r="P10">
        <v>284</v>
      </c>
      <c r="Q10">
        <v>134</v>
      </c>
      <c r="R10">
        <v>225</v>
      </c>
      <c r="S10">
        <v>188</v>
      </c>
    </row>
    <row r="11" spans="2:19" x14ac:dyDescent="0.25">
      <c r="B11">
        <v>66</v>
      </c>
      <c r="C11">
        <v>105</v>
      </c>
      <c r="D11">
        <v>93</v>
      </c>
      <c r="E11">
        <v>92</v>
      </c>
      <c r="F11">
        <v>93</v>
      </c>
      <c r="G11">
        <v>84</v>
      </c>
      <c r="H11">
        <v>249</v>
      </c>
      <c r="I11">
        <v>178</v>
      </c>
      <c r="J11">
        <v>187</v>
      </c>
      <c r="K11">
        <v>112</v>
      </c>
      <c r="L11">
        <v>132</v>
      </c>
      <c r="M11">
        <v>168</v>
      </c>
      <c r="N11">
        <v>280</v>
      </c>
      <c r="O11">
        <v>201</v>
      </c>
      <c r="P11">
        <v>268</v>
      </c>
      <c r="Q11">
        <v>161</v>
      </c>
      <c r="R11">
        <v>144</v>
      </c>
      <c r="S11">
        <v>251</v>
      </c>
    </row>
    <row r="12" spans="2:19" x14ac:dyDescent="0.25">
      <c r="B12">
        <v>108</v>
      </c>
      <c r="C12">
        <v>100</v>
      </c>
      <c r="D12">
        <v>106</v>
      </c>
      <c r="E12">
        <v>62</v>
      </c>
      <c r="F12">
        <v>130</v>
      </c>
      <c r="G12">
        <v>76</v>
      </c>
      <c r="H12">
        <v>167</v>
      </c>
      <c r="I12">
        <v>220</v>
      </c>
      <c r="J12">
        <v>204</v>
      </c>
      <c r="K12">
        <v>129</v>
      </c>
      <c r="L12">
        <v>100</v>
      </c>
      <c r="M12">
        <v>157</v>
      </c>
      <c r="N12">
        <v>197</v>
      </c>
      <c r="O12">
        <v>250</v>
      </c>
      <c r="P12">
        <v>235</v>
      </c>
      <c r="Q12">
        <v>141</v>
      </c>
      <c r="R12">
        <v>220</v>
      </c>
      <c r="S12">
        <v>178</v>
      </c>
    </row>
    <row r="13" spans="2:19" x14ac:dyDescent="0.25">
      <c r="J13">
        <v>211</v>
      </c>
      <c r="K13">
        <v>120</v>
      </c>
      <c r="N13">
        <v>174</v>
      </c>
      <c r="O13">
        <v>247</v>
      </c>
      <c r="P13">
        <v>254</v>
      </c>
      <c r="Q13">
        <v>120</v>
      </c>
      <c r="S13">
        <v>257</v>
      </c>
    </row>
    <row r="14" spans="2:19" x14ac:dyDescent="0.25">
      <c r="N14">
        <v>192</v>
      </c>
      <c r="O14">
        <v>210</v>
      </c>
      <c r="P14">
        <v>249</v>
      </c>
    </row>
    <row r="15" spans="2:19" x14ac:dyDescent="0.25">
      <c r="K15">
        <v>154</v>
      </c>
      <c r="N15">
        <v>277</v>
      </c>
      <c r="O15">
        <v>275</v>
      </c>
    </row>
    <row r="16" spans="2:19" x14ac:dyDescent="0.25">
      <c r="N16">
        <v>270</v>
      </c>
      <c r="O16">
        <v>216</v>
      </c>
    </row>
    <row r="18" spans="1:19" x14ac:dyDescent="0.25">
      <c r="A18" t="s">
        <v>20</v>
      </c>
      <c r="B18">
        <f>MIN(B2:B16)</f>
        <v>60</v>
      </c>
      <c r="C18">
        <f t="shared" ref="C18:S18" si="0">MIN(C2:C16)</f>
        <v>100</v>
      </c>
      <c r="D18">
        <f t="shared" si="0"/>
        <v>40</v>
      </c>
      <c r="E18">
        <f t="shared" si="0"/>
        <v>47</v>
      </c>
      <c r="F18">
        <f t="shared" si="0"/>
        <v>60</v>
      </c>
      <c r="G18">
        <f t="shared" si="0"/>
        <v>62</v>
      </c>
      <c r="H18">
        <f t="shared" si="0"/>
        <v>167</v>
      </c>
      <c r="I18">
        <f t="shared" si="0"/>
        <v>172</v>
      </c>
      <c r="J18">
        <f t="shared" si="0"/>
        <v>117</v>
      </c>
      <c r="K18">
        <f t="shared" si="0"/>
        <v>112</v>
      </c>
      <c r="L18">
        <f t="shared" si="0"/>
        <v>100</v>
      </c>
      <c r="M18">
        <f t="shared" si="0"/>
        <v>119</v>
      </c>
      <c r="N18">
        <f t="shared" si="0"/>
        <v>174</v>
      </c>
      <c r="O18">
        <f t="shared" si="0"/>
        <v>137</v>
      </c>
      <c r="P18">
        <f t="shared" si="0"/>
        <v>195</v>
      </c>
      <c r="Q18">
        <f t="shared" si="0"/>
        <v>120</v>
      </c>
      <c r="R18">
        <f t="shared" si="0"/>
        <v>144</v>
      </c>
      <c r="S18">
        <f t="shared" si="0"/>
        <v>115</v>
      </c>
    </row>
    <row r="19" spans="1:19" x14ac:dyDescent="0.25">
      <c r="A19" t="s">
        <v>21</v>
      </c>
      <c r="B19">
        <f>QUARTILE(B2:B16,1)</f>
        <v>103.5</v>
      </c>
      <c r="C19">
        <f t="shared" ref="C19:S19" si="1">QUARTILE(C2:C16,1)</f>
        <v>117.25</v>
      </c>
      <c r="D19">
        <f t="shared" si="1"/>
        <v>73</v>
      </c>
      <c r="E19">
        <f t="shared" si="1"/>
        <v>64</v>
      </c>
      <c r="F19">
        <f t="shared" si="1"/>
        <v>92</v>
      </c>
      <c r="G19">
        <f t="shared" si="1"/>
        <v>76</v>
      </c>
      <c r="H19">
        <f t="shared" si="1"/>
        <v>194.5</v>
      </c>
      <c r="I19">
        <f t="shared" si="1"/>
        <v>189.5</v>
      </c>
      <c r="J19">
        <f t="shared" si="1"/>
        <v>182</v>
      </c>
      <c r="K19">
        <f t="shared" si="1"/>
        <v>120</v>
      </c>
      <c r="L19">
        <f t="shared" si="1"/>
        <v>132</v>
      </c>
      <c r="M19">
        <f t="shared" si="1"/>
        <v>136</v>
      </c>
      <c r="N19">
        <f t="shared" si="1"/>
        <v>229</v>
      </c>
      <c r="O19">
        <f t="shared" si="1"/>
        <v>198</v>
      </c>
      <c r="P19">
        <f t="shared" si="1"/>
        <v>230</v>
      </c>
      <c r="Q19">
        <f t="shared" si="1"/>
        <v>139.25</v>
      </c>
      <c r="R19">
        <f t="shared" si="1"/>
        <v>151</v>
      </c>
      <c r="S19">
        <f t="shared" si="1"/>
        <v>158</v>
      </c>
    </row>
    <row r="20" spans="1:19" x14ac:dyDescent="0.25">
      <c r="A20" t="s">
        <v>22</v>
      </c>
      <c r="B20">
        <f>MEDIAN(B2:B16)</f>
        <v>112</v>
      </c>
      <c r="C20">
        <f t="shared" ref="C20:S20" si="2">MEDIAN(C2:C16)</f>
        <v>144.5</v>
      </c>
      <c r="D20">
        <f t="shared" si="2"/>
        <v>93</v>
      </c>
      <c r="E20">
        <f t="shared" si="2"/>
        <v>79</v>
      </c>
      <c r="F20">
        <f t="shared" si="2"/>
        <v>109</v>
      </c>
      <c r="G20">
        <f t="shared" si="2"/>
        <v>90</v>
      </c>
      <c r="H20">
        <f t="shared" si="2"/>
        <v>228</v>
      </c>
      <c r="I20">
        <f t="shared" si="2"/>
        <v>220</v>
      </c>
      <c r="J20">
        <f t="shared" si="2"/>
        <v>204</v>
      </c>
      <c r="K20">
        <f t="shared" si="2"/>
        <v>129</v>
      </c>
      <c r="L20">
        <f t="shared" si="2"/>
        <v>149</v>
      </c>
      <c r="M20">
        <f t="shared" si="2"/>
        <v>157</v>
      </c>
      <c r="N20">
        <f t="shared" si="2"/>
        <v>270</v>
      </c>
      <c r="O20">
        <f t="shared" si="2"/>
        <v>218</v>
      </c>
      <c r="P20">
        <f t="shared" si="2"/>
        <v>249</v>
      </c>
      <c r="Q20">
        <f t="shared" si="2"/>
        <v>152.5</v>
      </c>
      <c r="R20">
        <f t="shared" si="2"/>
        <v>160</v>
      </c>
      <c r="S20">
        <f t="shared" si="2"/>
        <v>177</v>
      </c>
    </row>
    <row r="21" spans="1:19" x14ac:dyDescent="0.25">
      <c r="A21" t="s">
        <v>23</v>
      </c>
      <c r="B21">
        <f>QUARTILE(B2:B16,3)</f>
        <v>138.5</v>
      </c>
      <c r="C21">
        <f t="shared" ref="C21:S21" si="3">QUARTILE(C2:C16,3)</f>
        <v>158</v>
      </c>
      <c r="D21">
        <f t="shared" si="3"/>
        <v>122.5</v>
      </c>
      <c r="E21">
        <f t="shared" si="3"/>
        <v>84</v>
      </c>
      <c r="F21">
        <f t="shared" si="3"/>
        <v>124</v>
      </c>
      <c r="G21">
        <f t="shared" si="3"/>
        <v>108</v>
      </c>
      <c r="H21">
        <f t="shared" si="3"/>
        <v>242</v>
      </c>
      <c r="I21">
        <f t="shared" si="3"/>
        <v>269</v>
      </c>
      <c r="J21">
        <f t="shared" si="3"/>
        <v>213.5</v>
      </c>
      <c r="K21">
        <f t="shared" si="3"/>
        <v>161</v>
      </c>
      <c r="L21">
        <f t="shared" si="3"/>
        <v>163</v>
      </c>
      <c r="M21">
        <f t="shared" si="3"/>
        <v>172.5</v>
      </c>
      <c r="N21">
        <f t="shared" si="3"/>
        <v>284.5</v>
      </c>
      <c r="O21">
        <f t="shared" si="3"/>
        <v>256</v>
      </c>
      <c r="P21">
        <f t="shared" si="3"/>
        <v>264</v>
      </c>
      <c r="Q21">
        <f t="shared" si="3"/>
        <v>162.75</v>
      </c>
      <c r="R21">
        <f t="shared" si="3"/>
        <v>199</v>
      </c>
      <c r="S21">
        <f t="shared" si="3"/>
        <v>197.25</v>
      </c>
    </row>
    <row r="22" spans="1:19" x14ac:dyDescent="0.25">
      <c r="A22" t="s">
        <v>24</v>
      </c>
      <c r="B22">
        <f>MAX(B2:B16)</f>
        <v>170</v>
      </c>
      <c r="C22">
        <f t="shared" ref="C22:S22" si="4">MAX(C2:C16)</f>
        <v>200</v>
      </c>
      <c r="D22">
        <f t="shared" si="4"/>
        <v>147</v>
      </c>
      <c r="E22">
        <f t="shared" si="4"/>
        <v>104</v>
      </c>
      <c r="F22">
        <f t="shared" si="4"/>
        <v>142</v>
      </c>
      <c r="G22">
        <f t="shared" si="4"/>
        <v>112</v>
      </c>
      <c r="H22">
        <f t="shared" si="4"/>
        <v>290</v>
      </c>
      <c r="I22">
        <f t="shared" si="4"/>
        <v>320</v>
      </c>
      <c r="J22">
        <f t="shared" si="4"/>
        <v>252</v>
      </c>
      <c r="K22">
        <f t="shared" si="4"/>
        <v>174</v>
      </c>
      <c r="L22">
        <f t="shared" si="4"/>
        <v>173</v>
      </c>
      <c r="M22">
        <f t="shared" si="4"/>
        <v>191</v>
      </c>
      <c r="N22">
        <f t="shared" si="4"/>
        <v>313</v>
      </c>
      <c r="O22">
        <f t="shared" si="4"/>
        <v>348</v>
      </c>
      <c r="P22">
        <f t="shared" si="4"/>
        <v>284</v>
      </c>
      <c r="Q22">
        <f t="shared" si="4"/>
        <v>186</v>
      </c>
      <c r="R22">
        <f t="shared" si="4"/>
        <v>225</v>
      </c>
      <c r="S22">
        <f t="shared" si="4"/>
        <v>257</v>
      </c>
    </row>
    <row r="24" spans="1:19" x14ac:dyDescent="0.25">
      <c r="A24" t="s">
        <v>25</v>
      </c>
      <c r="B24">
        <f>B19</f>
        <v>103.5</v>
      </c>
      <c r="C24">
        <f t="shared" ref="C24:S24" si="5">C19</f>
        <v>117.25</v>
      </c>
      <c r="D24">
        <f t="shared" si="5"/>
        <v>73</v>
      </c>
      <c r="E24">
        <f t="shared" si="5"/>
        <v>64</v>
      </c>
      <c r="F24">
        <f t="shared" si="5"/>
        <v>92</v>
      </c>
      <c r="G24">
        <f t="shared" si="5"/>
        <v>76</v>
      </c>
      <c r="H24">
        <f t="shared" si="5"/>
        <v>194.5</v>
      </c>
      <c r="I24">
        <f t="shared" si="5"/>
        <v>189.5</v>
      </c>
      <c r="J24">
        <f t="shared" si="5"/>
        <v>182</v>
      </c>
      <c r="K24">
        <f t="shared" si="5"/>
        <v>120</v>
      </c>
      <c r="L24">
        <f t="shared" si="5"/>
        <v>132</v>
      </c>
      <c r="M24">
        <f t="shared" si="5"/>
        <v>136</v>
      </c>
      <c r="N24">
        <f t="shared" si="5"/>
        <v>229</v>
      </c>
      <c r="O24">
        <f t="shared" si="5"/>
        <v>198</v>
      </c>
      <c r="P24">
        <f t="shared" si="5"/>
        <v>230</v>
      </c>
      <c r="Q24">
        <f t="shared" si="5"/>
        <v>139.25</v>
      </c>
      <c r="R24">
        <f t="shared" si="5"/>
        <v>151</v>
      </c>
      <c r="S24">
        <f t="shared" si="5"/>
        <v>158</v>
      </c>
    </row>
    <row r="25" spans="1:19" x14ac:dyDescent="0.25">
      <c r="A25" t="s">
        <v>27</v>
      </c>
      <c r="B25">
        <f>B20-B19</f>
        <v>8.5</v>
      </c>
      <c r="C25">
        <f t="shared" ref="C25:S25" si="6">C20-C19</f>
        <v>27.25</v>
      </c>
      <c r="D25">
        <f t="shared" si="6"/>
        <v>20</v>
      </c>
      <c r="E25">
        <f t="shared" si="6"/>
        <v>15</v>
      </c>
      <c r="F25">
        <f t="shared" si="6"/>
        <v>17</v>
      </c>
      <c r="G25">
        <f t="shared" si="6"/>
        <v>14</v>
      </c>
      <c r="H25">
        <f t="shared" si="6"/>
        <v>33.5</v>
      </c>
      <c r="I25">
        <f t="shared" si="6"/>
        <v>30.5</v>
      </c>
      <c r="J25">
        <f t="shared" si="6"/>
        <v>22</v>
      </c>
      <c r="K25">
        <f t="shared" si="6"/>
        <v>9</v>
      </c>
      <c r="L25">
        <f t="shared" si="6"/>
        <v>17</v>
      </c>
      <c r="M25">
        <f t="shared" si="6"/>
        <v>21</v>
      </c>
      <c r="N25">
        <f t="shared" si="6"/>
        <v>41</v>
      </c>
      <c r="O25">
        <f t="shared" si="6"/>
        <v>20</v>
      </c>
      <c r="P25">
        <f t="shared" si="6"/>
        <v>19</v>
      </c>
      <c r="Q25">
        <f t="shared" si="6"/>
        <v>13.25</v>
      </c>
      <c r="R25">
        <f t="shared" si="6"/>
        <v>9</v>
      </c>
      <c r="S25">
        <f t="shared" si="6"/>
        <v>19</v>
      </c>
    </row>
    <row r="26" spans="1:19" x14ac:dyDescent="0.25">
      <c r="A26" t="s">
        <v>26</v>
      </c>
      <c r="B26">
        <f>B21-B20</f>
        <v>26.5</v>
      </c>
      <c r="C26">
        <f t="shared" ref="C26:S26" si="7">C21-C20</f>
        <v>13.5</v>
      </c>
      <c r="D26">
        <f t="shared" si="7"/>
        <v>29.5</v>
      </c>
      <c r="E26">
        <f t="shared" si="7"/>
        <v>5</v>
      </c>
      <c r="F26">
        <f t="shared" si="7"/>
        <v>15</v>
      </c>
      <c r="G26">
        <f t="shared" si="7"/>
        <v>18</v>
      </c>
      <c r="H26">
        <f t="shared" si="7"/>
        <v>14</v>
      </c>
      <c r="I26">
        <f t="shared" si="7"/>
        <v>49</v>
      </c>
      <c r="J26">
        <f t="shared" si="7"/>
        <v>9.5</v>
      </c>
      <c r="K26">
        <f t="shared" si="7"/>
        <v>32</v>
      </c>
      <c r="L26">
        <f t="shared" si="7"/>
        <v>14</v>
      </c>
      <c r="M26">
        <f t="shared" si="7"/>
        <v>15.5</v>
      </c>
      <c r="N26">
        <f t="shared" si="7"/>
        <v>14.5</v>
      </c>
      <c r="O26">
        <f t="shared" si="7"/>
        <v>38</v>
      </c>
      <c r="P26">
        <f t="shared" si="7"/>
        <v>15</v>
      </c>
      <c r="Q26">
        <f t="shared" si="7"/>
        <v>10.25</v>
      </c>
      <c r="R26">
        <f t="shared" si="7"/>
        <v>39</v>
      </c>
      <c r="S26">
        <f t="shared" si="7"/>
        <v>20.25</v>
      </c>
    </row>
    <row r="28" spans="1:19" x14ac:dyDescent="0.25">
      <c r="A28" t="s">
        <v>28</v>
      </c>
      <c r="B28">
        <f>B22-B21</f>
        <v>31.5</v>
      </c>
      <c r="C28">
        <f t="shared" ref="C28:S28" si="8">C22-C21</f>
        <v>42</v>
      </c>
      <c r="D28">
        <f t="shared" si="8"/>
        <v>24.5</v>
      </c>
      <c r="E28">
        <f t="shared" si="8"/>
        <v>20</v>
      </c>
      <c r="F28">
        <f t="shared" si="8"/>
        <v>18</v>
      </c>
      <c r="G28">
        <f t="shared" si="8"/>
        <v>4</v>
      </c>
      <c r="H28">
        <f t="shared" si="8"/>
        <v>48</v>
      </c>
      <c r="I28">
        <f t="shared" si="8"/>
        <v>51</v>
      </c>
      <c r="J28">
        <f t="shared" si="8"/>
        <v>38.5</v>
      </c>
      <c r="K28">
        <f t="shared" si="8"/>
        <v>13</v>
      </c>
      <c r="L28">
        <f t="shared" si="8"/>
        <v>10</v>
      </c>
      <c r="M28">
        <f t="shared" si="8"/>
        <v>18.5</v>
      </c>
      <c r="N28">
        <f t="shared" si="8"/>
        <v>28.5</v>
      </c>
      <c r="O28">
        <f t="shared" si="8"/>
        <v>92</v>
      </c>
      <c r="P28">
        <f t="shared" si="8"/>
        <v>20</v>
      </c>
      <c r="Q28">
        <f t="shared" si="8"/>
        <v>23.25</v>
      </c>
      <c r="R28">
        <f t="shared" si="8"/>
        <v>26</v>
      </c>
      <c r="S28">
        <f t="shared" si="8"/>
        <v>59.75</v>
      </c>
    </row>
    <row r="29" spans="1:19" x14ac:dyDescent="0.25">
      <c r="A29" t="s">
        <v>29</v>
      </c>
      <c r="B29">
        <f>B19-B18</f>
        <v>43.5</v>
      </c>
      <c r="C29">
        <f t="shared" ref="C29:S29" si="9">C19-C18</f>
        <v>17.25</v>
      </c>
      <c r="D29">
        <f t="shared" si="9"/>
        <v>33</v>
      </c>
      <c r="E29">
        <f t="shared" si="9"/>
        <v>17</v>
      </c>
      <c r="F29">
        <f t="shared" si="9"/>
        <v>32</v>
      </c>
      <c r="G29">
        <f t="shared" si="9"/>
        <v>14</v>
      </c>
      <c r="H29">
        <f t="shared" si="9"/>
        <v>27.5</v>
      </c>
      <c r="I29">
        <f>I19-I18</f>
        <v>17.5</v>
      </c>
      <c r="J29">
        <f t="shared" si="9"/>
        <v>65</v>
      </c>
      <c r="K29">
        <f t="shared" si="9"/>
        <v>8</v>
      </c>
      <c r="L29">
        <f t="shared" si="9"/>
        <v>32</v>
      </c>
      <c r="M29">
        <f t="shared" si="9"/>
        <v>17</v>
      </c>
      <c r="N29">
        <f t="shared" si="9"/>
        <v>55</v>
      </c>
      <c r="O29">
        <f t="shared" si="9"/>
        <v>61</v>
      </c>
      <c r="P29">
        <f t="shared" si="9"/>
        <v>35</v>
      </c>
      <c r="Q29">
        <f t="shared" si="9"/>
        <v>19.25</v>
      </c>
      <c r="R29">
        <f t="shared" si="9"/>
        <v>7</v>
      </c>
      <c r="S29">
        <f t="shared" si="9"/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 Biomass</vt:lpstr>
      <vt:lpstr>BG Biomass</vt:lpstr>
      <vt:lpstr>Nodules </vt:lpstr>
      <vt:lpstr>Height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TELFORD Elizabeth</dc:creator>
  <cp:lastModifiedBy>TELFORD Elizabeth</cp:lastModifiedBy>
  <dcterms:created xsi:type="dcterms:W3CDTF">2018-09-24T12:32:27Z</dcterms:created>
  <dcterms:modified xsi:type="dcterms:W3CDTF">2018-09-25T08:03:56Z</dcterms:modified>
</cp:coreProperties>
</file>