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004010b9124dfe/Documents/"/>
    </mc:Choice>
  </mc:AlternateContent>
  <xr:revisionPtr revIDLastSave="0" documentId="8_{70DED312-CEF8-40C0-9042-9F6226AC0D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3" r:id="rId1"/>
    <sheet name="Sheet2" sheetId="4" r:id="rId2"/>
    <sheet name="Sheet3" sheetId="7" r:id="rId3"/>
    <sheet name="Sheet4" sheetId="8" r:id="rId4"/>
    <sheet name="Sheet5" sheetId="9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21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9" l="1"/>
  <c r="J8" i="9"/>
  <c r="K12" i="9"/>
  <c r="J12" i="9"/>
  <c r="K11" i="9"/>
  <c r="J11" i="9"/>
  <c r="K7" i="9"/>
  <c r="J7" i="9"/>
  <c r="K10" i="9"/>
  <c r="J10" i="9"/>
  <c r="K9" i="9"/>
  <c r="J9" i="9"/>
  <c r="D14" i="8"/>
  <c r="D13" i="8"/>
  <c r="D12" i="8"/>
  <c r="D11" i="8"/>
  <c r="D10" i="8"/>
  <c r="D9" i="8"/>
  <c r="D8" i="8"/>
  <c r="D7" i="8"/>
  <c r="D6" i="8"/>
  <c r="D5" i="8"/>
  <c r="D4" i="8"/>
  <c r="D3" i="8"/>
  <c r="C14" i="8"/>
  <c r="C13" i="8"/>
  <c r="C12" i="8"/>
  <c r="C11" i="8"/>
  <c r="C10" i="8"/>
  <c r="C9" i="8"/>
  <c r="C8" i="8"/>
  <c r="C7" i="8"/>
  <c r="C6" i="8"/>
  <c r="C5" i="8"/>
  <c r="C4" i="8"/>
  <c r="C3" i="8"/>
  <c r="B14" i="8"/>
  <c r="B13" i="8"/>
  <c r="B12" i="8"/>
  <c r="B11" i="8"/>
  <c r="B10" i="8"/>
  <c r="E10" i="8" s="1"/>
  <c r="B9" i="8"/>
  <c r="B8" i="8"/>
  <c r="B7" i="8"/>
  <c r="B6" i="8"/>
  <c r="B5" i="8"/>
  <c r="B4" i="8"/>
  <c r="B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2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12" i="1"/>
  <c r="I13" i="1"/>
  <c r="I14" i="1"/>
  <c r="I15" i="1"/>
  <c r="I3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E6" i="8" l="1"/>
  <c r="H6" i="8" s="1"/>
  <c r="E11" i="8"/>
  <c r="F11" i="8" s="1"/>
  <c r="E13" i="8"/>
  <c r="H13" i="8" s="1"/>
  <c r="E4" i="8"/>
  <c r="F4" i="8" s="1"/>
  <c r="E5" i="8"/>
  <c r="H5" i="8" s="1"/>
  <c r="H10" i="8"/>
  <c r="G10" i="8"/>
  <c r="E3" i="8"/>
  <c r="G3" i="8" s="1"/>
  <c r="E14" i="8"/>
  <c r="G14" i="8" s="1"/>
  <c r="F10" i="8"/>
  <c r="E12" i="8"/>
  <c r="H12" i="8" s="1"/>
  <c r="E9" i="8"/>
  <c r="G9" i="8" s="1"/>
  <c r="E8" i="8"/>
  <c r="F8" i="8" s="1"/>
  <c r="E7" i="8"/>
  <c r="F7" i="8" s="1"/>
  <c r="G6" i="8" l="1"/>
  <c r="F13" i="8"/>
  <c r="G13" i="8"/>
  <c r="F6" i="8"/>
  <c r="F14" i="8"/>
  <c r="G4" i="8"/>
  <c r="F3" i="8"/>
  <c r="G5" i="8"/>
  <c r="H3" i="8"/>
  <c r="H11" i="8"/>
  <c r="F5" i="8"/>
  <c r="H7" i="8"/>
  <c r="G11" i="8"/>
  <c r="H4" i="8"/>
  <c r="H8" i="8"/>
  <c r="F9" i="8"/>
  <c r="H9" i="8"/>
  <c r="H14" i="8"/>
  <c r="G8" i="8"/>
  <c r="G7" i="8"/>
  <c r="F12" i="8"/>
  <c r="G12" i="8"/>
</calcChain>
</file>

<file path=xl/sharedStrings.xml><?xml version="1.0" encoding="utf-8"?>
<sst xmlns="http://schemas.openxmlformats.org/spreadsheetml/2006/main" count="8131" uniqueCount="2114">
  <si>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</si>
  <si>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</si>
  <si>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</si>
  <si>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</si>
  <si>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</si>
  <si>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</si>
  <si>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</si>
  <si>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</si>
  <si>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</si>
  <si>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</si>
  <si>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</si>
  <si>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</si>
  <si>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</si>
  <si>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</si>
  <si>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</si>
  <si>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</si>
  <si>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</si>
  <si>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</si>
  <si>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</si>
  <si>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</si>
  <si>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</si>
  <si>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</si>
  <si>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</si>
  <si>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</si>
  <si>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</si>
  <si>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</si>
  <si>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</si>
  <si>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</si>
  <si>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</si>
  <si>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</si>
  <si>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</si>
  <si>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</si>
  <si>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</si>
  <si>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</si>
  <si>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</si>
  <si>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</si>
  <si>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</si>
  <si>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</si>
  <si>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</si>
  <si>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</si>
  <si>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</si>
  <si>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</si>
  <si>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</si>
  <si>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</si>
  <si>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</si>
  <si>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</si>
  <si>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</si>
  <si>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</si>
  <si>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</si>
  <si>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</si>
  <si>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</si>
  <si>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</si>
  <si>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</si>
  <si>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</si>
  <si>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</si>
  <si>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</si>
  <si>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</si>
  <si>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</si>
  <si>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</si>
  <si>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</si>
  <si>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</si>
  <si>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</si>
  <si>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</si>
  <si>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</si>
  <si>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</si>
  <si>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</si>
  <si>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</si>
  <si>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</si>
  <si>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</si>
  <si>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</si>
  <si>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</si>
  <si>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</si>
  <si>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</si>
  <si>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</si>
  <si>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</si>
  <si>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</si>
  <si>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</si>
  <si>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</si>
  <si>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</si>
  <si>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</si>
  <si>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</si>
  <si>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</si>
  <si>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</si>
  <si>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</si>
  <si>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</si>
  <si>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</si>
  <si>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</si>
  <si>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</si>
  <si>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</si>
  <si>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</si>
  <si>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</si>
  <si>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</si>
  <si>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</si>
  <si>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</si>
  <si>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</si>
  <si>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</si>
  <si>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</si>
  <si>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</si>
  <si>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</si>
  <si>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</si>
  <si>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</si>
  <si>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</si>
  <si>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</si>
  <si>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</si>
  <si>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</si>
  <si>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</si>
  <si>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</si>
  <si>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</si>
  <si>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</si>
  <si>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</si>
  <si>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</si>
  <si>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</si>
  <si>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</si>
  <si>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</si>
  <si>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</si>
  <si>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</si>
  <si>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</si>
  <si>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</si>
  <si>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</si>
  <si>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</si>
  <si>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</si>
  <si>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</si>
  <si>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</si>
  <si>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</si>
  <si>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</si>
  <si>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</si>
  <si>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</si>
  <si>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</si>
  <si>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</si>
  <si>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</si>
  <si>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</si>
  <si>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</si>
  <si>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</si>
  <si>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</si>
  <si>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</si>
  <si>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</si>
  <si>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</si>
  <si>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</si>
  <si>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</si>
  <si>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</si>
  <si>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</si>
  <si>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</si>
  <si>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</si>
  <si>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</si>
  <si>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</si>
  <si>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</si>
  <si>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</si>
  <si>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</si>
  <si>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</si>
  <si>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</si>
  <si>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</si>
  <si>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</si>
  <si>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</si>
  <si>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</si>
  <si>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</si>
  <si>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</si>
  <si>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</si>
  <si>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</si>
  <si>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</si>
  <si>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</si>
  <si>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</si>
  <si>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</si>
  <si>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</si>
  <si>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</si>
  <si>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</si>
  <si>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</si>
  <si>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</si>
  <si>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</si>
  <si>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</si>
  <si>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</si>
  <si>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</si>
  <si>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</si>
  <si>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</si>
  <si>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</si>
  <si>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</si>
  <si>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</si>
  <si>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</si>
  <si>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</si>
  <si>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</si>
  <si>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</si>
  <si>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</si>
  <si>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</si>
  <si>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</si>
  <si>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</si>
  <si>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</si>
  <si>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</si>
  <si>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</si>
  <si>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</si>
  <si>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</si>
  <si>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</si>
  <si>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</si>
  <si>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</si>
  <si>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</si>
  <si>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</si>
  <si>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</si>
  <si>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</si>
  <si>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</si>
  <si>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</si>
  <si>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</si>
  <si>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</si>
  <si>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</si>
  <si>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</si>
  <si>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</si>
  <si>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</si>
  <si>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</si>
  <si>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</si>
  <si>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</si>
  <si>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</si>
  <si>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</si>
  <si>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</si>
  <si>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</si>
  <si>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</si>
  <si>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</si>
  <si>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</si>
  <si>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</si>
  <si>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</si>
  <si>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</si>
  <si>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</si>
  <si>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</si>
  <si>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</si>
  <si>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</si>
  <si>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</si>
  <si>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</si>
  <si>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</si>
  <si>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</si>
  <si>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</si>
  <si>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</si>
  <si>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</si>
  <si>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</si>
  <si>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</si>
  <si>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</si>
  <si>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</si>
  <si>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</si>
  <si>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</si>
  <si>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</si>
  <si>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</si>
  <si>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</si>
  <si>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</si>
  <si>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</si>
  <si>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</si>
  <si>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</si>
  <si>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</si>
  <si>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</si>
  <si>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</si>
  <si>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</si>
  <si>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</si>
  <si>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</si>
  <si>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</si>
  <si>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</si>
  <si>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</si>
  <si>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</si>
  <si>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</si>
  <si>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</si>
  <si>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</si>
  <si>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</si>
  <si>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</si>
  <si>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</si>
  <si>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</si>
  <si>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</si>
  <si>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</si>
  <si>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</si>
  <si>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</si>
  <si>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</si>
  <si>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</si>
  <si>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</si>
  <si>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</si>
  <si>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</si>
  <si>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</si>
  <si>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</si>
  <si>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</si>
  <si>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</si>
  <si>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</si>
  <si>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</si>
  <si>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</si>
  <si>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</si>
  <si>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</si>
  <si>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</si>
  <si>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</si>
  <si>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</si>
  <si>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</si>
  <si>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</si>
  <si>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</si>
  <si>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</si>
  <si>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</si>
  <si>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</si>
  <si>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</si>
  <si>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</si>
  <si>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</si>
  <si>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</si>
  <si>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</si>
  <si>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</si>
  <si>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</si>
  <si>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</si>
  <si>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</si>
  <si>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</si>
  <si>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</si>
  <si>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</si>
  <si>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</si>
  <si>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</si>
  <si>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</si>
  <si>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</si>
  <si>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</si>
  <si>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</si>
  <si>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</si>
  <si>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</si>
  <si>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</si>
  <si>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</si>
  <si>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</si>
  <si>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</si>
  <si>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</si>
  <si>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</si>
  <si>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</si>
  <si>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</si>
  <si>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</si>
  <si>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</si>
  <si>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</si>
  <si>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</si>
  <si>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</si>
  <si>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</si>
  <si>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</si>
  <si>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</si>
  <si>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</si>
  <si>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</si>
  <si>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</si>
  <si>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</si>
  <si>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</si>
  <si>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</si>
  <si>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</si>
  <si>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</si>
  <si>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</si>
  <si>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</si>
  <si>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</si>
  <si>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</si>
  <si>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</si>
  <si>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</si>
  <si>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</si>
  <si>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</si>
  <si>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</si>
  <si>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</si>
  <si>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</si>
  <si>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</si>
  <si>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</si>
  <si>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</si>
  <si>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</si>
  <si>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</si>
  <si>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</si>
  <si>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</si>
  <si>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</si>
  <si>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</si>
  <si>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</si>
  <si>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</si>
  <si>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</si>
  <si>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</si>
  <si>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</si>
  <si>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</si>
  <si>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</si>
  <si>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</si>
  <si>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</si>
  <si>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</si>
  <si>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</si>
  <si>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</si>
  <si>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</si>
  <si>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</si>
  <si>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</si>
  <si>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</si>
  <si>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</si>
  <si>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</si>
  <si>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</si>
  <si>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</si>
  <si>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</si>
  <si>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</si>
  <si>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</si>
  <si>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</si>
  <si>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</si>
  <si>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</si>
  <si>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</si>
  <si>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</si>
  <si>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</si>
  <si>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</si>
  <si>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</si>
  <si>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</si>
  <si>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</si>
  <si>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</si>
  <si>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</si>
  <si>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</si>
  <si>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</si>
  <si>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</si>
  <si>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</si>
  <si>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</si>
  <si>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</si>
  <si>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</si>
  <si>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</si>
  <si>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</si>
  <si>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</si>
  <si>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</si>
  <si>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</si>
  <si>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</si>
  <si>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</si>
  <si>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</si>
  <si>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</si>
  <si>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</si>
  <si>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</si>
  <si>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</si>
  <si>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</si>
  <si>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</si>
  <si>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</si>
  <si>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</si>
  <si>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</si>
  <si>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</si>
  <si>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</si>
  <si>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</si>
  <si>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</si>
  <si>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</si>
  <si>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</si>
  <si>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</si>
  <si>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</si>
  <si>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</si>
  <si>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</si>
  <si>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</si>
  <si>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</si>
  <si>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</si>
  <si>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</si>
  <si>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</si>
  <si>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</si>
  <si>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</si>
  <si>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</si>
  <si>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</si>
  <si>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</si>
  <si>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</si>
  <si>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</si>
  <si>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</si>
  <si>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</si>
  <si>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</si>
  <si>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</si>
  <si>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</si>
  <si>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</si>
  <si>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</si>
  <si>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</si>
  <si>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</si>
  <si>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</si>
  <si>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</si>
  <si>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</si>
  <si>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</si>
  <si>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</si>
  <si>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</si>
  <si>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</si>
  <si>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</si>
  <si>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</si>
  <si>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</si>
  <si>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</si>
  <si>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</si>
  <si>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</si>
  <si>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</si>
  <si>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</si>
  <si>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</si>
  <si>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</si>
  <si>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</si>
  <si>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</si>
  <si>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</si>
  <si>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</si>
  <si>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</si>
  <si>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</si>
  <si>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</si>
  <si>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</si>
  <si>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</si>
  <si>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</si>
  <si>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</si>
  <si>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</si>
  <si>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</si>
  <si>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</si>
  <si>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</si>
  <si>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</si>
  <si>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</si>
  <si>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</si>
  <si>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</si>
  <si>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</si>
  <si>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</si>
  <si>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</si>
  <si>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</si>
  <si>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</si>
  <si>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</si>
  <si>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</si>
  <si>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</si>
  <si>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</si>
  <si>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</si>
  <si>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</si>
  <si>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</si>
  <si>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</si>
  <si>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</si>
  <si>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</si>
  <si>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</si>
  <si>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</si>
  <si>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</si>
  <si>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</si>
  <si>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</si>
  <si>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</si>
  <si>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</si>
  <si>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</si>
  <si>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</si>
  <si>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</si>
  <si>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</si>
  <si>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</si>
  <si>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</si>
  <si>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</si>
  <si>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</si>
  <si>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</si>
  <si>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</si>
  <si>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</si>
  <si>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</si>
  <si>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</si>
  <si>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</si>
  <si>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</si>
  <si>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</si>
  <si>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</si>
  <si>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</si>
  <si>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</si>
  <si>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</si>
  <si>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</si>
  <si>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</si>
  <si>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</si>
  <si>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</si>
  <si>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</si>
  <si>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</si>
  <si>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</si>
  <si>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</si>
  <si>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</si>
  <si>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</si>
  <si>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</si>
  <si>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</si>
  <si>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</si>
  <si>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</si>
  <si>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</si>
  <si>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</si>
  <si>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</si>
  <si>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</si>
  <si>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</si>
  <si>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</si>
  <si>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</si>
  <si>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</si>
  <si>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</si>
  <si>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</si>
  <si>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</si>
  <si>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</si>
  <si>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</si>
  <si>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</si>
  <si>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</si>
  <si>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</si>
  <si>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</si>
  <si>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</si>
  <si>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</si>
  <si>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</si>
  <si>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</si>
  <si>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</si>
  <si>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</si>
  <si>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</si>
  <si>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</si>
  <si>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</si>
  <si>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</si>
  <si>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</si>
  <si>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</si>
  <si>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</si>
  <si>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</si>
  <si>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</si>
  <si>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</si>
  <si>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</si>
  <si>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</si>
  <si>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</si>
  <si>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</si>
  <si>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</si>
  <si>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</si>
  <si>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</si>
  <si>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</si>
  <si>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</si>
  <si>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</si>
  <si>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</si>
  <si>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</si>
  <si>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</si>
  <si>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</si>
  <si>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</si>
  <si>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</si>
  <si>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</si>
  <si>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</si>
  <si>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</si>
  <si>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</si>
  <si>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</si>
  <si>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</si>
  <si>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</si>
  <si>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</si>
  <si>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</si>
  <si>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</si>
  <si>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</si>
  <si>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</si>
  <si>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</si>
  <si>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</si>
  <si>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</si>
  <si>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</si>
  <si>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</si>
  <si>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</si>
  <si>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</si>
  <si>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</si>
  <si>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</si>
  <si>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</si>
  <si>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</si>
  <si>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</si>
  <si>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</si>
  <si>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</si>
  <si>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</si>
  <si>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</si>
  <si>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</si>
  <si>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</si>
  <si>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</si>
  <si>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</si>
  <si>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</si>
  <si>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</si>
  <si>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</si>
  <si>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</si>
  <si>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</si>
  <si>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</si>
  <si>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</si>
  <si>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</si>
  <si>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</si>
  <si>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</si>
  <si>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</si>
  <si>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</si>
  <si>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</si>
  <si>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</si>
  <si>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</si>
  <si>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</si>
  <si>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</si>
  <si>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</si>
  <si>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</si>
  <si>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</si>
  <si>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</si>
  <si>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</si>
  <si>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</si>
  <si>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</si>
  <si>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</si>
  <si>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</si>
  <si>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</si>
  <si>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</si>
  <si>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</si>
  <si>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</si>
  <si>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</si>
  <si>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</si>
  <si>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</si>
  <si>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</si>
  <si>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</si>
  <si>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</si>
  <si>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</si>
  <si>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</si>
  <si>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</si>
  <si>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</si>
  <si>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</si>
  <si>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</si>
  <si>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</si>
  <si>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</si>
  <si>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</si>
  <si>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</si>
  <si>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</si>
  <si>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</si>
  <si>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</si>
  <si>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</si>
  <si>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</si>
  <si>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</si>
  <si>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</si>
  <si>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</si>
  <si>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</si>
  <si>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</si>
  <si>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</si>
  <si>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</si>
  <si>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</si>
  <si>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</si>
  <si>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</si>
  <si>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</si>
  <si>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</si>
  <si>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</si>
  <si>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</si>
  <si>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</si>
  <si>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</si>
  <si>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</si>
  <si>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</si>
  <si>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</si>
  <si>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</si>
  <si>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</si>
  <si>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</si>
  <si>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</si>
  <si>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</si>
  <si>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</si>
  <si>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</si>
  <si>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</si>
  <si>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</si>
  <si>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</si>
  <si>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</si>
  <si>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</si>
  <si>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</si>
  <si>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</si>
  <si>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</si>
  <si>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</si>
  <si>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</si>
  <si>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</si>
  <si>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</si>
  <si>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</si>
  <si>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</si>
  <si>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</si>
  <si>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</si>
  <si>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</si>
  <si>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</si>
  <si>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</si>
  <si>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</si>
  <si>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</si>
  <si>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</si>
  <si>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</si>
  <si>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</si>
  <si>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</si>
  <si>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</si>
  <si>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</si>
  <si>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</si>
  <si>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</si>
  <si>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</si>
  <si>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</si>
  <si>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</si>
  <si>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</si>
  <si>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</si>
  <si>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</si>
  <si>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</si>
  <si>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</si>
  <si>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</si>
  <si>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</si>
  <si>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</si>
  <si>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</si>
  <si>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</si>
  <si>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</si>
  <si>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</si>
  <si>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</si>
  <si>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</si>
  <si>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</si>
  <si>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</si>
  <si>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</si>
  <si>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</si>
  <si>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</si>
  <si>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</si>
  <si>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</si>
  <si>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</si>
  <si>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</si>
  <si>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</si>
  <si>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</si>
  <si>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</si>
  <si>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</si>
  <si>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</si>
  <si>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</si>
  <si>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</si>
  <si>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</si>
  <si>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</si>
  <si>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</si>
  <si>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</si>
  <si>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</si>
  <si>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</si>
  <si>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</si>
  <si>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</si>
  <si>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</si>
  <si>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</si>
  <si>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</si>
  <si>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</si>
  <si>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</si>
  <si>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</si>
  <si>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</si>
  <si>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</si>
  <si>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</si>
  <si>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</si>
  <si>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</si>
  <si>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</si>
  <si>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</si>
  <si>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</si>
  <si>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</si>
  <si>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</si>
  <si>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</si>
  <si>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</si>
  <si>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</si>
  <si>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</si>
  <si>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</si>
  <si>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</si>
  <si>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</si>
  <si>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</si>
  <si>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</si>
  <si>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</si>
  <si>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</si>
  <si>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</si>
  <si>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</si>
  <si>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</si>
  <si>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</si>
  <si>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</si>
  <si>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</si>
  <si>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</si>
  <si>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</si>
  <si>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</si>
  <si>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</si>
  <si>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</si>
  <si>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</si>
  <si>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</si>
  <si>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</si>
  <si>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</si>
  <si>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</si>
  <si>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</si>
  <si>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</si>
  <si>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</si>
  <si>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</si>
  <si>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</si>
  <si>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</si>
  <si>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</si>
  <si>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</si>
  <si>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</si>
  <si>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</si>
  <si>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</si>
  <si>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</si>
  <si>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</si>
  <si>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</si>
  <si>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</si>
  <si>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</si>
  <si>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</si>
  <si>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</si>
  <si>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</si>
  <si>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</si>
  <si>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</si>
  <si>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</si>
  <si>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</si>
  <si>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</si>
  <si>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</si>
  <si>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</si>
  <si>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</si>
  <si>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</si>
  <si>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</si>
  <si>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</si>
  <si>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</si>
  <si>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</si>
  <si>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</si>
  <si>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</si>
  <si>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</si>
  <si>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</si>
  <si>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</si>
  <si>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</si>
  <si>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</si>
  <si>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</si>
  <si>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</si>
  <si>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</si>
  <si>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</si>
  <si>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</si>
  <si>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</si>
  <si>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</si>
  <si>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</si>
  <si>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</si>
  <si>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</si>
  <si>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</si>
  <si>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</si>
  <si>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</si>
  <si>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</si>
  <si>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</si>
  <si>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</si>
  <si>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</si>
  <si>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</si>
  <si>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</si>
  <si>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</si>
  <si>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</si>
  <si>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</si>
  <si>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</si>
  <si>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</si>
  <si>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</si>
  <si>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</si>
  <si>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</si>
  <si>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</si>
  <si>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</si>
  <si>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</si>
  <si>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</si>
  <si>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</si>
  <si>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</si>
  <si>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</si>
  <si>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</si>
  <si>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</si>
  <si>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</si>
  <si>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</si>
  <si>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</si>
  <si>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</si>
  <si>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</si>
  <si>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</si>
  <si>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</si>
  <si>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</si>
  <si>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</si>
  <si>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</si>
  <si>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</si>
  <si>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</si>
  <si>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</si>
  <si>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</si>
  <si>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</si>
  <si>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</si>
  <si>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</si>
  <si>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</si>
  <si>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</si>
  <si>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</si>
  <si>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</si>
  <si>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</si>
  <si>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</si>
  <si>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</si>
  <si>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</si>
  <si>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</si>
  <si>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</si>
  <si>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</si>
  <si>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</si>
  <si>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</si>
  <si>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</si>
  <si>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</si>
  <si>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</si>
  <si>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</si>
  <si>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</si>
  <si>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</si>
  <si>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</si>
  <si>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</si>
  <si>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</si>
  <si>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</si>
  <si>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</si>
  <si>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</si>
  <si>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</si>
  <si>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</si>
  <si>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</si>
  <si>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</si>
  <si>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</si>
  <si>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</si>
  <si>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</si>
  <si>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</si>
  <si>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</si>
  <si>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</si>
  <si>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</si>
  <si>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</si>
  <si>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</si>
  <si>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</si>
  <si>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</si>
  <si>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</si>
  <si>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</si>
  <si>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</si>
  <si>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</si>
  <si>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</si>
  <si>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</si>
  <si>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</si>
  <si>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</si>
  <si>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</si>
  <si>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</si>
  <si>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</si>
  <si>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</si>
  <si>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</si>
  <si>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</si>
  <si>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</si>
  <si>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</si>
  <si>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</si>
  <si>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</si>
  <si>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</si>
  <si>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</si>
  <si>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</si>
  <si>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</si>
  <si>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</si>
  <si>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</si>
  <si>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</si>
  <si>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</si>
  <si>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</si>
  <si>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</si>
  <si>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</si>
  <si>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</si>
  <si>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</si>
  <si>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</si>
  <si>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</si>
  <si>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</si>
  <si>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</si>
  <si>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</si>
  <si>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</si>
  <si>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</si>
  <si>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</si>
  <si>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</si>
  <si>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</si>
  <si>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</si>
  <si>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</si>
  <si>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</si>
  <si>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</si>
  <si>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</si>
  <si>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</si>
  <si>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</si>
  <si>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</si>
  <si>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</si>
  <si>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</si>
  <si>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</si>
  <si>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</si>
  <si>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</si>
  <si>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</si>
  <si>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</si>
  <si>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</si>
  <si>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</si>
  <si>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</si>
  <si>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</si>
  <si>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</si>
  <si>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</si>
  <si>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</si>
  <si>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</si>
  <si>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</si>
  <si>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</si>
  <si>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</si>
  <si>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</si>
  <si>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</si>
  <si>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</si>
  <si>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</si>
  <si>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</si>
  <si>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</si>
  <si>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</si>
  <si>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</si>
  <si>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</si>
  <si>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</si>
  <si>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</si>
  <si>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</si>
  <si>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</si>
  <si>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</si>
  <si>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</si>
  <si>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</si>
  <si>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</si>
  <si>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</si>
  <si>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</si>
  <si>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</si>
  <si>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</si>
  <si>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</si>
  <si>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</si>
  <si>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</si>
  <si>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</si>
  <si>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</si>
  <si>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</si>
  <si>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</si>
  <si>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</si>
  <si>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</si>
  <si>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</si>
  <si>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</si>
  <si>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</si>
  <si>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</si>
  <si>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</si>
  <si>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</si>
  <si>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</si>
  <si>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</si>
  <si>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</si>
  <si>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</si>
  <si>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</si>
  <si>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</si>
  <si>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</si>
  <si>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</si>
  <si>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</si>
  <si>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</si>
  <si>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</si>
  <si>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</si>
  <si>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</si>
  <si>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</si>
  <si>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</si>
  <si>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</si>
  <si>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</si>
  <si>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</si>
  <si>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</si>
  <si>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</si>
  <si>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</si>
  <si>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</si>
  <si>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</si>
  <si>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</si>
  <si>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</si>
  <si>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</si>
  <si>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</si>
  <si>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</si>
  <si>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</si>
  <si>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</si>
  <si>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</si>
  <si>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</si>
  <si>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</si>
  <si>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</si>
  <si>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</si>
  <si>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</si>
  <si>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</si>
  <si>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</si>
  <si>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</si>
  <si>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</si>
  <si>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</si>
  <si>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</si>
  <si>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</si>
  <si>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</si>
  <si>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</si>
  <si>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</si>
  <si>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</si>
  <si>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</si>
  <si>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</si>
  <si>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</si>
  <si>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</si>
  <si>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</si>
  <si>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</si>
  <si>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</si>
  <si>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</si>
  <si>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</si>
  <si>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</si>
  <si>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</si>
  <si>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</si>
  <si>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</si>
  <si>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</si>
  <si>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</si>
  <si>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</si>
  <si>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</si>
  <si>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</si>
  <si>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</si>
  <si>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</si>
  <si>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</si>
  <si>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</si>
  <si>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</si>
  <si>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</si>
  <si>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</si>
  <si>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</si>
  <si>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</si>
  <si>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</si>
  <si>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</si>
  <si>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</si>
  <si>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</si>
  <si>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</si>
  <si>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</si>
  <si>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</si>
  <si>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</si>
  <si>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</si>
  <si>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</si>
  <si>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</si>
  <si>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</si>
  <si>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</si>
  <si>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</si>
  <si>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</si>
  <si>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</si>
  <si>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</si>
  <si>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</si>
  <si>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</si>
  <si>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</si>
  <si>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</si>
  <si>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</si>
  <si>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</si>
  <si>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</si>
  <si>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</si>
  <si>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</si>
  <si>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</si>
  <si>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</si>
  <si>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</si>
  <si>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</si>
  <si>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</si>
  <si>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</si>
  <si>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</si>
  <si>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</si>
  <si>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</si>
  <si>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</si>
  <si>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</si>
  <si>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</si>
  <si>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</si>
  <si>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</si>
  <si>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</si>
  <si>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</si>
  <si>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</si>
  <si>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</si>
  <si>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</si>
  <si>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</si>
  <si>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</si>
  <si>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</si>
  <si>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</si>
  <si>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</si>
  <si>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</si>
  <si>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</si>
  <si>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</si>
  <si>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</si>
  <si>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</si>
  <si>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</si>
  <si>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</si>
  <si>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</si>
  <si>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</si>
  <si>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</si>
  <si>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</si>
  <si>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</si>
  <si>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</si>
  <si>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</si>
  <si>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</si>
  <si>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</si>
  <si>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</si>
  <si>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</si>
  <si>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</si>
  <si>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</si>
  <si>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</si>
  <si>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</si>
  <si>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</si>
  <si>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</si>
  <si>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</si>
  <si>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</si>
  <si>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</si>
  <si>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</si>
  <si>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</si>
  <si>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</si>
  <si>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</si>
  <si>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</si>
  <si>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</si>
  <si>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</si>
  <si>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</si>
  <si>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</si>
  <si>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</si>
  <si>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</si>
  <si>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</si>
  <si>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</si>
  <si>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</si>
  <si>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</si>
  <si>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</si>
  <si>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</si>
  <si>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</si>
  <si>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</si>
  <si>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</si>
  <si>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</si>
  <si>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</si>
  <si>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</si>
  <si>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</si>
  <si>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</si>
  <si>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</si>
  <si>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</si>
  <si>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</si>
  <si>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</si>
  <si>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</si>
  <si>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</si>
  <si>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</si>
  <si>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</si>
  <si>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</si>
  <si>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</si>
  <si>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</si>
  <si>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</si>
  <si>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</si>
  <si>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</si>
  <si>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</si>
  <si>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</si>
  <si>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</si>
  <si>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</si>
  <si>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</si>
  <si>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</si>
  <si>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</si>
  <si>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</si>
  <si>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</si>
  <si>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</si>
  <si>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</si>
  <si>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</si>
  <si>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</si>
  <si>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</si>
  <si>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</si>
  <si>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</si>
  <si>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</si>
  <si>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</si>
  <si>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</si>
  <si>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</si>
  <si>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</si>
  <si>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</si>
  <si>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</si>
  <si>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</si>
  <si>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</si>
  <si>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</si>
  <si>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</si>
  <si>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</si>
  <si>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</si>
  <si>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</si>
  <si>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</si>
  <si>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</si>
  <si>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</si>
  <si>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</si>
  <si>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</si>
  <si>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</si>
  <si>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</si>
  <si>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</si>
  <si>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</si>
  <si>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</si>
  <si>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</si>
  <si>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</si>
  <si>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</si>
  <si>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</si>
  <si>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</si>
  <si>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</si>
  <si>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</si>
  <si>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</si>
  <si>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</si>
  <si>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</si>
  <si>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</si>
  <si>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</si>
  <si>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</si>
  <si>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</si>
  <si>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</si>
  <si>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</si>
  <si>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</si>
  <si>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</si>
  <si>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</si>
  <si>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</si>
  <si>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</si>
  <si>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</si>
  <si>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</si>
  <si>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</si>
  <si>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</si>
  <si>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</si>
  <si>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</si>
  <si>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</si>
  <si>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</si>
  <si>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</si>
  <si>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</si>
  <si>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</si>
  <si>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</si>
  <si>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</si>
  <si>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</si>
  <si>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</si>
  <si>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</si>
  <si>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</si>
  <si>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</si>
  <si>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</si>
  <si>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</si>
  <si>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</si>
  <si>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</si>
  <si>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</si>
  <si>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</si>
  <si>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</si>
  <si>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</si>
  <si>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</si>
  <si>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</si>
  <si>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</si>
  <si>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</si>
  <si>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</si>
  <si>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</si>
  <si>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</si>
  <si>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</si>
  <si>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</si>
  <si>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</si>
  <si>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</si>
  <si>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</si>
  <si>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</si>
  <si>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</si>
  <si>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</si>
  <si>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</si>
  <si>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</si>
  <si>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</si>
  <si>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</si>
  <si>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</si>
  <si>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</si>
  <si>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</si>
  <si>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</si>
  <si>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</si>
  <si>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</si>
  <si>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</si>
  <si>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</si>
  <si>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</si>
  <si>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</si>
  <si>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</si>
  <si>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</si>
  <si>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</si>
  <si>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</si>
  <si>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</si>
  <si>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</si>
  <si>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</si>
  <si>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</si>
  <si>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</si>
  <si>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</si>
  <si>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</si>
  <si>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</si>
  <si>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</si>
  <si>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</si>
  <si>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</si>
  <si>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</si>
  <si>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</si>
  <si>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</si>
  <si>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</si>
  <si>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</si>
  <si>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</si>
  <si>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</si>
  <si>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</si>
  <si>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</si>
  <si>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</si>
  <si>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</si>
  <si>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</si>
  <si>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</si>
  <si>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</si>
  <si>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</si>
  <si>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</si>
  <si>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</si>
  <si>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</si>
  <si>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</si>
  <si>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</si>
  <si>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</si>
  <si>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</si>
  <si>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</si>
  <si>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</si>
  <si>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</si>
  <si>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</si>
  <si>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</si>
  <si>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</si>
  <si>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</si>
  <si>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</si>
  <si>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</si>
  <si>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</si>
  <si>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</si>
  <si>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</si>
  <si>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</si>
  <si>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</si>
  <si>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</si>
  <si>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</si>
  <si>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</si>
  <si>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</si>
  <si>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</si>
  <si>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</si>
  <si>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</si>
  <si>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</si>
  <si>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</si>
  <si>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</si>
  <si>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</si>
  <si>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</si>
  <si>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</si>
  <si>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</si>
  <si>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</si>
  <si>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</si>
  <si>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</si>
  <si>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</si>
  <si>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</si>
  <si>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</si>
  <si>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</si>
  <si>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</si>
  <si>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</si>
  <si>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</si>
  <si>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</si>
  <si>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</si>
  <si>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</si>
  <si>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</si>
  <si>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</si>
  <si>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</si>
  <si>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</si>
  <si>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</si>
  <si>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</si>
  <si>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</si>
  <si>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</si>
  <si>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</si>
  <si>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</si>
  <si>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</si>
  <si>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</si>
  <si>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</si>
  <si>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</si>
  <si>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</si>
  <si>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</si>
  <si>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</si>
  <si>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</si>
  <si>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</si>
  <si>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</si>
  <si>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</si>
  <si>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</si>
  <si>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</si>
  <si>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</si>
  <si>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</si>
  <si>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</si>
  <si>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</si>
  <si>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</si>
  <si>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</si>
  <si>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</si>
  <si>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</si>
  <si>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</si>
  <si>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</si>
  <si>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</si>
  <si>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</si>
  <si>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</si>
  <si>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</si>
  <si>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</si>
  <si>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</si>
  <si>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</si>
  <si>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</si>
  <si>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</si>
  <si>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</si>
  <si>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</si>
  <si>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</si>
  <si>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</si>
  <si>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</si>
  <si>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</si>
  <si>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</si>
  <si>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</si>
  <si>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</si>
  <si>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</si>
  <si>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</si>
  <si>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</si>
  <si>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</si>
  <si>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</si>
  <si>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</si>
  <si>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</si>
  <si>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</si>
  <si>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</si>
  <si>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</si>
  <si>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</si>
  <si>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</si>
  <si>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</si>
  <si>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</si>
  <si>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</si>
  <si>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</si>
  <si>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</si>
  <si>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</si>
  <si>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</si>
  <si>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</si>
  <si>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</si>
  <si>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</si>
  <si>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</si>
  <si>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</si>
  <si>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</si>
  <si>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</si>
  <si>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</si>
  <si>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</si>
  <si>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</si>
  <si>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</si>
  <si>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</si>
  <si>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</si>
  <si>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</si>
  <si>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</si>
  <si>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</si>
  <si>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</si>
  <si>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</si>
  <si>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</si>
  <si>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</si>
  <si>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</si>
  <si>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</si>
  <si>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</si>
  <si>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</si>
  <si>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</si>
  <si>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</si>
  <si>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</si>
  <si>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</si>
  <si>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</si>
  <si>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</si>
  <si>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</si>
  <si>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</si>
  <si>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</si>
  <si>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</si>
  <si>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</si>
  <si>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</si>
  <si>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</si>
  <si>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</si>
  <si>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</si>
  <si>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</si>
  <si>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</si>
  <si>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</si>
  <si>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</si>
  <si>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</si>
  <si>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</si>
  <si>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</si>
  <si>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</si>
  <si>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</si>
  <si>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</si>
  <si>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</si>
  <si>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</si>
  <si>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</si>
  <si>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</si>
  <si>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</si>
  <si>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</si>
  <si>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</si>
  <si>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</si>
  <si>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</si>
  <si>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</si>
  <si>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</si>
  <si>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</si>
  <si>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</si>
  <si>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</si>
  <si>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</si>
  <si>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</si>
  <si>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</si>
  <si>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</si>
  <si>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</si>
  <si>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</si>
  <si>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</si>
  <si>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</si>
  <si>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</si>
  <si>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</si>
  <si>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</si>
  <si>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</si>
  <si>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</si>
  <si>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</si>
  <si>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</si>
  <si>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</si>
  <si>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</si>
  <si>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</si>
  <si>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</si>
  <si>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</si>
  <si>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</si>
  <si>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</si>
  <si>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</si>
  <si>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</si>
  <si>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</si>
  <si>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</si>
  <si>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</si>
  <si>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</si>
  <si>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</si>
  <si>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</si>
  <si>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</si>
  <si>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</si>
  <si>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</si>
  <si>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</si>
  <si>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</si>
  <si>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</si>
  <si>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</si>
  <si>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</si>
  <si>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</si>
  <si>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</si>
  <si>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</si>
  <si>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</si>
  <si>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</si>
  <si>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</si>
  <si>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</si>
  <si>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</si>
  <si>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</si>
  <si>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</si>
  <si>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</si>
  <si>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</si>
  <si>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</si>
  <si>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</si>
  <si>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</si>
  <si>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</si>
  <si>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</si>
  <si>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</si>
  <si>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</si>
  <si>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</si>
  <si>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</si>
  <si>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</si>
  <si>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</si>
  <si>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</si>
  <si>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</si>
  <si>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</si>
  <si>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</si>
  <si>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</si>
  <si>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</si>
  <si>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</si>
  <si>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</si>
  <si>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</si>
  <si>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</si>
  <si>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</si>
  <si>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</si>
  <si>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</si>
  <si>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</si>
  <si>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</si>
  <si>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</si>
  <si>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</si>
  <si>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</si>
  <si>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</si>
  <si>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</si>
  <si>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</si>
  <si>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</si>
  <si>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</si>
  <si>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</si>
  <si>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</si>
  <si>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</si>
  <si>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</si>
  <si>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</si>
  <si>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</si>
  <si>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</si>
  <si>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</si>
  <si>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</si>
  <si>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</si>
  <si>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</si>
  <si>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</si>
  <si>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</si>
  <si>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</si>
  <si>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</si>
  <si>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</si>
  <si>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</si>
  <si>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</si>
  <si>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</si>
  <si>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</si>
  <si>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</si>
  <si>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</si>
  <si>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</si>
  <si>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</si>
  <si>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</si>
  <si>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</si>
  <si>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</si>
  <si>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</si>
  <si>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</si>
  <si>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</si>
  <si>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</si>
  <si>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</si>
  <si>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</si>
  <si>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</si>
  <si>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</si>
  <si>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</si>
  <si>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</si>
  <si>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</si>
  <si>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</si>
  <si>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</si>
  <si>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</si>
  <si>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</si>
  <si>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</si>
  <si>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</si>
  <si>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</si>
  <si>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</si>
  <si>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</si>
  <si>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</si>
  <si>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</si>
  <si>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</si>
  <si>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</si>
  <si>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</si>
  <si>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</si>
  <si>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</si>
  <si>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</si>
  <si>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</si>
  <si>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</si>
  <si>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</si>
  <si>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</si>
  <si>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</si>
  <si>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</si>
  <si>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</si>
  <si>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</si>
  <si>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</si>
  <si>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</si>
  <si>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</si>
  <si>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</si>
  <si>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</si>
  <si>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</si>
  <si>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</si>
  <si>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</si>
  <si>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</si>
  <si>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</si>
  <si>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</si>
  <si>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</si>
  <si>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</si>
  <si>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</si>
  <si>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</si>
  <si>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</si>
  <si>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</si>
  <si>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</si>
  <si>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</si>
  <si>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</si>
  <si>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</si>
  <si>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</si>
  <si>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</si>
  <si>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</si>
  <si>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</si>
  <si>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</si>
  <si>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</si>
  <si>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</si>
  <si>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</si>
  <si>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</si>
  <si>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</si>
  <si>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</si>
  <si>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</si>
  <si>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</si>
  <si>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</si>
  <si>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</si>
  <si>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</si>
  <si>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</si>
  <si>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</si>
  <si>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</si>
  <si>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</si>
  <si>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</si>
  <si>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</si>
  <si>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</si>
  <si>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</si>
  <si>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</si>
  <si>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</si>
  <si>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</si>
  <si>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</si>
  <si>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</si>
  <si>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</si>
  <si>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</si>
  <si>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</si>
  <si>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</si>
  <si>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</si>
  <si>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</si>
  <si>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</si>
  <si>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</si>
  <si>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</si>
  <si>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</si>
  <si>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</si>
  <si>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</si>
  <si>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</si>
  <si>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</si>
  <si>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</si>
  <si>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</si>
  <si>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</si>
  <si>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</si>
  <si>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</si>
  <si>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</si>
  <si>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</si>
  <si>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</si>
  <si>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</si>
  <si>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</si>
  <si>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</si>
  <si>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</si>
  <si>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</si>
  <si>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</si>
  <si>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</si>
  <si>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</si>
  <si>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</si>
  <si>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</si>
  <si>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</si>
  <si>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</si>
  <si>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</si>
  <si>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</si>
  <si>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</si>
  <si>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</si>
  <si>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</si>
  <si>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</si>
  <si>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</si>
  <si>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</si>
  <si>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</si>
  <si>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</si>
  <si>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</si>
  <si>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</si>
  <si>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</si>
  <si>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</si>
  <si>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</si>
  <si>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</si>
  <si>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</si>
  <si>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</si>
  <si>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</si>
  <si>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</si>
  <si>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</si>
  <si>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</si>
  <si>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</si>
  <si>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</si>
  <si>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</si>
  <si>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</si>
  <si>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</si>
  <si>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</si>
  <si>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</si>
  <si>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</si>
  <si>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</si>
  <si>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</si>
  <si>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</si>
  <si>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</si>
  <si>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</si>
  <si>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</si>
  <si>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</si>
  <si>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</si>
  <si>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</si>
  <si>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</si>
  <si>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</si>
  <si>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</si>
  <si>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</si>
  <si>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</si>
  <si>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</si>
  <si>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</si>
  <si>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</si>
  <si>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</si>
  <si>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</si>
  <si>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</si>
  <si>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</si>
  <si>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</si>
  <si>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</si>
  <si>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</si>
  <si>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</si>
  <si>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</si>
  <si>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</si>
  <si>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</si>
  <si>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</si>
  <si>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</si>
  <si>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</si>
  <si>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</si>
  <si>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</si>
  <si>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</si>
  <si>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</si>
  <si>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</si>
  <si>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</si>
  <si>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</si>
  <si>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</si>
  <si>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</si>
  <si>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</si>
  <si>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</si>
  <si>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</si>
  <si>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</si>
  <si>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</si>
  <si>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</si>
  <si>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</si>
  <si>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</si>
  <si>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</si>
  <si>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</si>
  <si>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</si>
  <si>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</si>
  <si>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</si>
  <si>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</si>
  <si>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</si>
  <si>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</si>
  <si>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</si>
  <si>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</si>
  <si>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</si>
  <si>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</si>
  <si>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</si>
  <si>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</si>
  <si>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</si>
  <si>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</si>
  <si>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</si>
  <si>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</si>
  <si>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</si>
  <si>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</si>
  <si>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</si>
  <si>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</si>
  <si>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</si>
  <si>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</si>
  <si>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</si>
  <si>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</si>
  <si>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</si>
  <si>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</si>
  <si>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</si>
  <si>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</si>
  <si>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</si>
  <si>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</si>
  <si>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</si>
  <si>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</si>
  <si>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</si>
  <si>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</si>
  <si>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</si>
  <si>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</si>
  <si>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</si>
  <si>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</si>
  <si>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</si>
  <si>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</si>
  <si>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</si>
  <si>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</si>
  <si>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</si>
  <si>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</si>
  <si>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</si>
  <si>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</si>
  <si>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</si>
  <si>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</si>
  <si>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</si>
  <si>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</si>
  <si>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</si>
  <si>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</si>
  <si>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</si>
  <si>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</si>
  <si>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</si>
  <si>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</si>
  <si>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</si>
  <si>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</si>
  <si>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</si>
  <si>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</si>
  <si>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</si>
  <si>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</si>
  <si>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</si>
  <si>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</si>
  <si>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</si>
  <si>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</si>
  <si>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</si>
  <si>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</si>
  <si>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</si>
  <si>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</si>
  <si>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</si>
  <si>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</si>
  <si>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</si>
  <si>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</si>
  <si>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</si>
  <si>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</si>
  <si>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</si>
  <si>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</si>
  <si>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</si>
  <si>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</si>
  <si>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</si>
  <si>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</si>
  <si>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</si>
  <si>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</si>
  <si>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</si>
  <si>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</si>
  <si>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</si>
  <si>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</si>
  <si>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</si>
  <si>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</si>
  <si>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</si>
  <si>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</si>
  <si>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</si>
  <si>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</si>
  <si>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</si>
  <si>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</si>
  <si>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</si>
  <si>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</si>
  <si>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</si>
  <si>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</si>
  <si>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</si>
  <si>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</si>
  <si>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</si>
  <si>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</si>
  <si>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</si>
  <si>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</si>
  <si>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</si>
  <si>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</si>
  <si>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</si>
  <si>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</si>
  <si>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</si>
  <si>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</si>
  <si>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</si>
  <si>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</si>
  <si>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</si>
  <si>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</si>
  <si>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</si>
  <si>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</si>
  <si>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</si>
  <si>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</si>
  <si>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</si>
  <si>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</si>
  <si>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</si>
  <si>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</si>
  <si>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</si>
  <si>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</si>
  <si>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</si>
  <si>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</si>
  <si>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</si>
  <si>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</si>
  <si>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</si>
  <si>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</si>
  <si>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</si>
  <si>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</si>
  <si>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</si>
  <si>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</si>
  <si>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</si>
  <si>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</si>
  <si>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</si>
  <si>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</si>
  <si>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</si>
  <si>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</si>
  <si>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</si>
  <si>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</si>
  <si>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</si>
  <si>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</si>
  <si>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</si>
  <si>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</si>
  <si>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</si>
  <si>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</si>
  <si>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</si>
  <si>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</si>
  <si>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</si>
  <si>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</si>
  <si>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</si>
  <si>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</si>
  <si>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</si>
  <si>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</si>
  <si>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</si>
  <si>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</si>
  <si>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</si>
  <si>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</si>
  <si>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</si>
  <si>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</si>
  <si>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</si>
  <si>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Avaerage Donation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</si>
  <si>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</si>
  <si>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</si>
  <si>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</si>
  <si>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</si>
  <si>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</si>
  <si>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</si>
  <si>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</si>
  <si>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</si>
  <si>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</si>
  <si>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</si>
  <si>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</si>
  <si>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</si>
  <si>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</si>
  <si>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</si>
  <si>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</si>
  <si>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</si>
  <si>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</si>
  <si>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</si>
  <si>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</si>
  <si>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</si>
  <si>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</si>
  <si>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</si>
  <si>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</si>
  <si>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</si>
  <si>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</si>
  <si>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</si>
  <si>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</si>
  <si>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</si>
  <si>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</si>
  <si>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</si>
  <si>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</si>
  <si>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</si>
  <si>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</si>
  <si>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</si>
  <si>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</si>
  <si>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</si>
  <si>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</si>
  <si>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</si>
  <si>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</si>
  <si>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</si>
  <si>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</si>
  <si>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</si>
  <si>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</si>
  <si>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</si>
  <si>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</si>
  <si>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</si>
  <si>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</si>
  <si>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</si>
  <si>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</si>
  <si>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</si>
  <si>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</si>
  <si>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</si>
  <si>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</si>
  <si>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</si>
  <si>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</si>
  <si>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</si>
  <si>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</si>
  <si>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</si>
  <si>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</si>
  <si>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</si>
  <si>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</si>
  <si>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</si>
  <si>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</si>
  <si>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</si>
  <si>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</si>
  <si>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</si>
  <si>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</si>
  <si>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</si>
  <si>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</si>
  <si>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</si>
  <si>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</si>
  <si>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</si>
  <si>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</si>
  <si>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</si>
  <si>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</si>
  <si>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</si>
  <si>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Min</t>
  </si>
  <si>
    <t>Max</t>
  </si>
  <si>
    <t>Variance</t>
  </si>
  <si>
    <t>Standard Deviation</t>
  </si>
  <si>
    <t>Mean</t>
  </si>
  <si>
    <t>Succesful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</si>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</sst>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[CrowdfundingBookFinal.xlsx]Sheet1!PivotTable2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A-4B63-B917-3083BEB2D4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A-4B63-B917-3083BEB2D4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A-4B63-B917-3083BEB2D4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A-4B63-B917-3083BEB2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188543"/>
        <c:axId val="1330189023"/>
      </c:barChart>
      <c:catAx>
        <c:axId val="13301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89023"/>
        <c:crosses val="autoZero"/>
        <c:auto val="1"/>
        <c:lblAlgn val="ctr"/>
        <c:lblOffset val="100"/>
        <c:noMultiLvlLbl val="0"/>
      </c:catAx>
      <c:valAx>
        <c:axId val="13301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DF8-85D3-9D732AC6C27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0-4DF8-85D3-9D732AC6C27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0-4DF8-85D3-9D732AC6C27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0-4DF8-85D3-9D732AC6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170671"/>
        <c:axId val="1340519983"/>
      </c:barChart>
      <c:catAx>
        <c:axId val="15901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19983"/>
        <c:crosses val="autoZero"/>
        <c:auto val="1"/>
        <c:lblAlgn val="ctr"/>
        <c:lblOffset val="100"/>
        <c:noMultiLvlLbl val="0"/>
      </c:catAx>
      <c:valAx>
        <c:axId val="13405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C-46AB-A4A2-B2CE2C05E11D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C-46AB-A4A2-B2CE2C05E11D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C-46AB-A4A2-B2CE2C05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05551"/>
        <c:axId val="1332106511"/>
      </c:lineChart>
      <c:catAx>
        <c:axId val="13321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6511"/>
        <c:crosses val="autoZero"/>
        <c:auto val="1"/>
        <c:lblAlgn val="ctr"/>
        <c:lblOffset val="100"/>
        <c:noMultiLvlLbl val="0"/>
      </c:catAx>
      <c:valAx>
        <c:axId val="13321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813-A8A6-DECA97CE9A73}"/>
            </c:ext>
          </c:extLst>
        </c:ser>
        <c:ser>
          <c:idx val="1"/>
          <c:order val="1"/>
          <c:tx>
            <c:strRef>
              <c:f>Sheet4!$G$2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813-A8A6-DECA97CE9A73}"/>
            </c:ext>
          </c:extLst>
        </c:ser>
        <c:ser>
          <c:idx val="2"/>
          <c:order val="2"/>
          <c:tx>
            <c:strRef>
              <c:f>Sheet4!$H$2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813-A8A6-DECA97CE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5743"/>
        <c:axId val="151966223"/>
      </c:lineChart>
      <c:catAx>
        <c:axId val="15196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6223"/>
        <c:crosses val="autoZero"/>
        <c:auto val="1"/>
        <c:lblAlgn val="ctr"/>
        <c:lblOffset val="100"/>
        <c:noMultiLvlLbl val="0"/>
      </c:catAx>
      <c:valAx>
        <c:axId val="1519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8</xdr:row>
      <xdr:rowOff>152399</xdr:rowOff>
    </xdr:from>
    <xdr:to>
      <xdr:col>14</xdr:col>
      <xdr:colOff>247650</xdr:colOff>
      <xdr:row>29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88DA-473C-A8B9-F596-36B99CDE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199071</xdr:colOff>
      <xdr:row>4</xdr:row>
      <xdr:rowOff>190501</xdr:rowOff>
    </xdr:from>
    <xdr:to>
      <xdr:col>15</xdr:col>
      <xdr:colOff>676274</xdr:colOff>
      <xdr:row>24</xdr:row>
      <xdr:rowOff>91441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20809-A83A-F6B8-DDC0-5F110DB13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6</xdr:row>
      <xdr:rowOff>24765</xdr:rowOff>
    </xdr:from>
    <xdr:to>
      <xdr:col>14</xdr:col>
      <xdr:colOff>156209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4C37C-1723-59BE-C2A0-A9D69EECD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15</xdr:row>
      <xdr:rowOff>17144</xdr:rowOff>
    </xdr:from>
    <xdr:to>
      <xdr:col>7</xdr:col>
      <xdr:colOff>1190625</xdr:colOff>
      <xdr:row>31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E52F2-6260-8F0A-6C55-BA83618F6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deoye" refreshedDate="45556.89207696759" createdVersion="8" refreshedVersion="8" minRefreshableVersion="3" recordCount="1000" xr:uid="{B06D37CD-B5CD-4609-8E10-4386FEB09EE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erage Donation" numFmtId="0">
      <sharedItems containsMixedTypes="1" containsNumber="1" minValue="0" maxValue="113.17" count="806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deoye" refreshedDate="45556.926161921299" createdVersion="8" refreshedVersion="8" minRefreshableVersion="3" recordCount="1000" xr:uid="{69CEC165-564E-47B1-A79B-71E38B73D610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x v="1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x v="2"/>
    <x v="2"/>
    <s v="AUD"/>
    <n v="1384668000"/>
    <x v="2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x v="3"/>
    <x v="1"/>
    <s v="USD"/>
    <n v="1565499600"/>
    <x v="3"/>
    <b v="0"/>
    <b v="0"/>
    <x v="1"/>
    <x v="1"/>
    <x v="1"/>
  </r>
  <r>
    <n v="4"/>
    <s v="Larson-Little"/>
    <s v="Proactive foreground core"/>
    <n v="7600"/>
    <n v="5265"/>
    <n v="69"/>
    <x v="0"/>
    <n v="53"/>
    <x v="4"/>
    <x v="1"/>
    <s v="USD"/>
    <n v="1547964000"/>
    <x v="4"/>
    <b v="0"/>
    <b v="0"/>
    <x v="3"/>
    <x v="3"/>
    <x v="3"/>
  </r>
  <r>
    <n v="5"/>
    <s v="Harris Group"/>
    <s v="Open-source optimizing database"/>
    <n v="7600"/>
    <n v="13195"/>
    <n v="174"/>
    <x v="1"/>
    <n v="174"/>
    <x v="5"/>
    <x v="3"/>
    <s v="DKK"/>
    <n v="1346130000"/>
    <x v="5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x v="6"/>
    <x v="4"/>
    <s v="GBP"/>
    <n v="1505278800"/>
    <x v="6"/>
    <b v="0"/>
    <b v="0"/>
    <x v="4"/>
    <x v="4"/>
    <x v="4"/>
  </r>
  <r>
    <n v="7"/>
    <s v="Carter-Guzman"/>
    <s v="Centralized cohesive challenge"/>
    <n v="4500"/>
    <n v="14741"/>
    <n v="328"/>
    <x v="1"/>
    <n v="227"/>
    <x v="7"/>
    <x v="3"/>
    <s v="DKK"/>
    <n v="1439442000"/>
    <x v="7"/>
    <b v="0"/>
    <b v="0"/>
    <x v="3"/>
    <x v="3"/>
    <x v="3"/>
  </r>
  <r>
    <n v="8"/>
    <s v="Nunez-Richards"/>
    <s v="Exclusive attitude-oriented intranet"/>
    <n v="110100"/>
    <n v="21946"/>
    <n v="20"/>
    <x v="2"/>
    <n v="708"/>
    <x v="8"/>
    <x v="3"/>
    <s v="DKK"/>
    <n v="1281330000"/>
    <x v="8"/>
    <b v="0"/>
    <b v="0"/>
    <x v="3"/>
    <x v="3"/>
    <x v="3"/>
  </r>
  <r>
    <n v="9"/>
    <s v="Rangel, Holt and Jones"/>
    <s v="Open-source fresh-thinking model"/>
    <n v="6200"/>
    <n v="3208"/>
    <n v="52"/>
    <x v="0"/>
    <n v="44"/>
    <x v="9"/>
    <x v="1"/>
    <s v="USD"/>
    <n v="1379566800"/>
    <x v="9"/>
    <b v="0"/>
    <b v="0"/>
    <x v="5"/>
    <x v="1"/>
    <x v="5"/>
  </r>
  <r>
    <n v="10"/>
    <s v="Green Ltd"/>
    <s v="Monitored empowering installation"/>
    <n v="5200"/>
    <n v="13838"/>
    <n v="266"/>
    <x v="1"/>
    <n v="220"/>
    <x v="10"/>
    <x v="1"/>
    <s v="USD"/>
    <n v="1281762000"/>
    <x v="1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x v="11"/>
    <x v="1"/>
    <s v="USD"/>
    <n v="1285045200"/>
    <x v="11"/>
    <b v="0"/>
    <b v="1"/>
    <x v="3"/>
    <x v="3"/>
    <x v="3"/>
  </r>
  <r>
    <n v="12"/>
    <s v="Kim Ltd"/>
    <s v="Assimilated hybrid intranet"/>
    <n v="6300"/>
    <n v="5629"/>
    <n v="89"/>
    <x v="0"/>
    <n v="55"/>
    <x v="12"/>
    <x v="1"/>
    <s v="USD"/>
    <n v="1571720400"/>
    <x v="12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x v="13"/>
    <x v="1"/>
    <s v="USD"/>
    <n v="1465621200"/>
    <x v="13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x v="14"/>
    <x v="1"/>
    <s v="USD"/>
    <n v="1331013600"/>
    <x v="14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x v="15"/>
    <x v="1"/>
    <s v="USD"/>
    <n v="1575957600"/>
    <x v="15"/>
    <b v="0"/>
    <b v="0"/>
    <x v="8"/>
    <x v="2"/>
    <x v="8"/>
  </r>
  <r>
    <n v="16"/>
    <s v="Hines Inc"/>
    <s v="Cross-platform systemic adapter"/>
    <n v="1700"/>
    <n v="11041"/>
    <n v="649"/>
    <x v="1"/>
    <n v="100"/>
    <x v="16"/>
    <x v="1"/>
    <s v="USD"/>
    <n v="1390370400"/>
    <x v="16"/>
    <b v="0"/>
    <b v="0"/>
    <x v="9"/>
    <x v="5"/>
    <x v="9"/>
  </r>
  <r>
    <n v="17"/>
    <s v="Cochran-Nguyen"/>
    <s v="Seamless 4thgeneration methodology"/>
    <n v="84600"/>
    <n v="134845"/>
    <n v="159"/>
    <x v="1"/>
    <n v="1249"/>
    <x v="17"/>
    <x v="1"/>
    <s v="USD"/>
    <n v="1294812000"/>
    <x v="17"/>
    <b v="0"/>
    <b v="0"/>
    <x v="10"/>
    <x v="4"/>
    <x v="10"/>
  </r>
  <r>
    <n v="18"/>
    <s v="Johnson-Gould"/>
    <s v="Exclusive needs-based adapter"/>
    <n v="9100"/>
    <n v="6089"/>
    <n v="67"/>
    <x v="3"/>
    <n v="135"/>
    <x v="18"/>
    <x v="1"/>
    <s v="USD"/>
    <n v="1536382800"/>
    <x v="18"/>
    <b v="0"/>
    <b v="0"/>
    <x v="3"/>
    <x v="3"/>
    <x v="3"/>
  </r>
  <r>
    <n v="19"/>
    <s v="Perez-Hess"/>
    <s v="Down-sized cohesive archive"/>
    <n v="62500"/>
    <n v="30331"/>
    <n v="49"/>
    <x v="0"/>
    <n v="674"/>
    <x v="19"/>
    <x v="1"/>
    <s v="USD"/>
    <n v="1551679200"/>
    <x v="19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x v="20"/>
    <x v="1"/>
    <s v="USD"/>
    <n v="1406523600"/>
    <x v="20"/>
    <b v="0"/>
    <b v="0"/>
    <x v="6"/>
    <x v="4"/>
    <x v="6"/>
  </r>
  <r>
    <n v="21"/>
    <s v="Simmons-Reynolds"/>
    <s v="Re-engineered intangible definition"/>
    <n v="94000"/>
    <n v="38533"/>
    <n v="41"/>
    <x v="0"/>
    <n v="558"/>
    <x v="21"/>
    <x v="1"/>
    <s v="USD"/>
    <n v="1313384400"/>
    <x v="21"/>
    <b v="0"/>
    <b v="0"/>
    <x v="3"/>
    <x v="3"/>
    <x v="3"/>
  </r>
  <r>
    <n v="22"/>
    <s v="Collier Inc"/>
    <s v="Enhanced dynamic definition"/>
    <n v="59100"/>
    <n v="75690"/>
    <n v="128"/>
    <x v="1"/>
    <n v="890"/>
    <x v="22"/>
    <x v="1"/>
    <s v="USD"/>
    <n v="1522731600"/>
    <x v="22"/>
    <b v="0"/>
    <b v="0"/>
    <x v="3"/>
    <x v="3"/>
    <x v="3"/>
  </r>
  <r>
    <n v="23"/>
    <s v="Gray-Jenkins"/>
    <s v="Devolved next generation adapter"/>
    <n v="4500"/>
    <n v="14942"/>
    <n v="332"/>
    <x v="1"/>
    <n v="142"/>
    <x v="23"/>
    <x v="4"/>
    <s v="GBP"/>
    <n v="1550124000"/>
    <x v="23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x v="24"/>
    <x v="1"/>
    <s v="USD"/>
    <n v="1403326800"/>
    <x v="24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x v="25"/>
    <x v="1"/>
    <s v="USD"/>
    <n v="1305694800"/>
    <x v="25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x v="26"/>
    <x v="1"/>
    <s v="USD"/>
    <n v="1533013200"/>
    <x v="26"/>
    <b v="0"/>
    <b v="0"/>
    <x v="3"/>
    <x v="3"/>
    <x v="3"/>
  </r>
  <r>
    <n v="27"/>
    <s v="Best, Carr and Williams"/>
    <s v="Diverse transitional migration"/>
    <n v="2000"/>
    <n v="1599"/>
    <n v="80"/>
    <x v="0"/>
    <n v="15"/>
    <x v="27"/>
    <x v="1"/>
    <s v="USD"/>
    <n v="1443848400"/>
    <x v="27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x v="28"/>
    <x v="1"/>
    <s v="USD"/>
    <n v="1265695200"/>
    <x v="28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x v="29"/>
    <x v="5"/>
    <s v="CHF"/>
    <n v="1532062800"/>
    <x v="29"/>
    <b v="0"/>
    <b v="0"/>
    <x v="12"/>
    <x v="4"/>
    <x v="12"/>
  </r>
  <r>
    <n v="30"/>
    <s v="Clark-Cooke"/>
    <s v="Down-sized analyzing challenge"/>
    <n v="9000"/>
    <n v="14455"/>
    <n v="161"/>
    <x v="1"/>
    <n v="129"/>
    <x v="30"/>
    <x v="1"/>
    <s v="USD"/>
    <n v="155867400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x v="31"/>
    <b v="0"/>
    <b v="0"/>
    <x v="11"/>
    <x v="6"/>
    <x v="11"/>
  </r>
  <r>
    <n v="32"/>
    <s v="Jackson PLC"/>
    <s v="Ergonomic 6thgeneration success"/>
    <n v="101000"/>
    <n v="87676"/>
    <n v="87"/>
    <x v="0"/>
    <n v="2307"/>
    <x v="32"/>
    <x v="6"/>
    <s v="EUR"/>
    <n v="1515564000"/>
    <x v="32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x v="33"/>
    <x v="1"/>
    <s v="USD"/>
    <n v="1412485200"/>
    <x v="33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x v="34"/>
    <x v="1"/>
    <s v="USD"/>
    <n v="1490245200"/>
    <x v="34"/>
    <b v="0"/>
    <b v="0"/>
    <x v="4"/>
    <x v="4"/>
    <x v="4"/>
  </r>
  <r>
    <n v="35"/>
    <s v="Mitchell and Sons"/>
    <s v="Synergized intangible challenge"/>
    <n v="125500"/>
    <n v="188628"/>
    <n v="150"/>
    <x v="1"/>
    <n v="1965"/>
    <x v="35"/>
    <x v="3"/>
    <s v="DKK"/>
    <n v="1547877600"/>
    <x v="35"/>
    <b v="0"/>
    <b v="1"/>
    <x v="6"/>
    <x v="4"/>
    <x v="6"/>
  </r>
  <r>
    <n v="36"/>
    <s v="Jackson-Lewis"/>
    <s v="Monitored multi-state encryption"/>
    <n v="700"/>
    <n v="1101"/>
    <n v="157"/>
    <x v="1"/>
    <n v="16"/>
    <x v="36"/>
    <x v="1"/>
    <s v="USD"/>
    <n v="1298700000"/>
    <x v="36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x v="20"/>
    <x v="1"/>
    <s v="USD"/>
    <n v="1570338000"/>
    <x v="37"/>
    <b v="0"/>
    <b v="1"/>
    <x v="13"/>
    <x v="5"/>
    <x v="13"/>
  </r>
  <r>
    <n v="38"/>
    <s v="Maldonado-Gonzalez"/>
    <s v="Digitized client-driven database"/>
    <n v="3100"/>
    <n v="10085"/>
    <n v="325"/>
    <x v="1"/>
    <n v="134"/>
    <x v="37"/>
    <x v="1"/>
    <s v="USD"/>
    <n v="1287378000"/>
    <x v="38"/>
    <b v="0"/>
    <b v="0"/>
    <x v="14"/>
    <x v="7"/>
    <x v="14"/>
  </r>
  <r>
    <n v="39"/>
    <s v="Kim-Rice"/>
    <s v="Organized bi-directional function"/>
    <n v="9900"/>
    <n v="5027"/>
    <n v="51"/>
    <x v="0"/>
    <n v="88"/>
    <x v="38"/>
    <x v="3"/>
    <s v="DKK"/>
    <n v="1361772000"/>
    <x v="39"/>
    <b v="0"/>
    <b v="0"/>
    <x v="3"/>
    <x v="3"/>
    <x v="3"/>
  </r>
  <r>
    <n v="40"/>
    <s v="Garcia, Garcia and Lopez"/>
    <s v="Reduced stable middleware"/>
    <n v="8800"/>
    <n v="14878"/>
    <n v="169"/>
    <x v="1"/>
    <n v="198"/>
    <x v="39"/>
    <x v="1"/>
    <s v="USD"/>
    <n v="1275714000"/>
    <x v="40"/>
    <b v="0"/>
    <b v="1"/>
    <x v="8"/>
    <x v="2"/>
    <x v="8"/>
  </r>
  <r>
    <n v="41"/>
    <s v="Watts Group"/>
    <s v="Universal 5thgeneration neural-net"/>
    <n v="5600"/>
    <n v="11924"/>
    <n v="213"/>
    <x v="1"/>
    <n v="111"/>
    <x v="40"/>
    <x v="6"/>
    <s v="EUR"/>
    <n v="1346734800"/>
    <x v="41"/>
    <b v="0"/>
    <b v="1"/>
    <x v="1"/>
    <x v="1"/>
    <x v="1"/>
  </r>
  <r>
    <n v="42"/>
    <s v="Werner-Bryant"/>
    <s v="Virtual uniform frame"/>
    <n v="1800"/>
    <n v="7991"/>
    <n v="444"/>
    <x v="1"/>
    <n v="222"/>
    <x v="41"/>
    <x v="1"/>
    <s v="USD"/>
    <n v="1309755600"/>
    <x v="42"/>
    <b v="0"/>
    <b v="0"/>
    <x v="0"/>
    <x v="0"/>
    <x v="0"/>
  </r>
  <r>
    <n v="43"/>
    <s v="Schmitt-Mendoza"/>
    <s v="Profound explicit paradigm"/>
    <n v="90200"/>
    <n v="167717"/>
    <n v="186"/>
    <x v="1"/>
    <n v="6212"/>
    <x v="42"/>
    <x v="1"/>
    <s v="USD"/>
    <n v="1406178000"/>
    <x v="43"/>
    <b v="0"/>
    <b v="0"/>
    <x v="15"/>
    <x v="5"/>
    <x v="15"/>
  </r>
  <r>
    <n v="44"/>
    <s v="Reid-Mccullough"/>
    <s v="Visionary real-time groupware"/>
    <n v="1600"/>
    <n v="10541"/>
    <n v="659"/>
    <x v="1"/>
    <n v="98"/>
    <x v="43"/>
    <x v="3"/>
    <s v="DKK"/>
    <n v="1552798800"/>
    <x v="44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x v="44"/>
    <x v="1"/>
    <s v="USD"/>
    <n v="1478062800"/>
    <x v="45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x v="45"/>
    <x v="1"/>
    <s v="USD"/>
    <n v="1278565200"/>
    <x v="46"/>
    <b v="0"/>
    <b v="0"/>
    <x v="1"/>
    <x v="1"/>
    <x v="1"/>
  </r>
  <r>
    <n v="47"/>
    <s v="Bennett and Sons"/>
    <s v="Function-based multi-state software"/>
    <n v="1500"/>
    <n v="7129"/>
    <n v="475"/>
    <x v="1"/>
    <n v="149"/>
    <x v="46"/>
    <x v="1"/>
    <s v="USD"/>
    <n v="1396069200"/>
    <x v="47"/>
    <b v="0"/>
    <b v="0"/>
    <x v="3"/>
    <x v="3"/>
    <x v="3"/>
  </r>
  <r>
    <n v="48"/>
    <s v="Lamb Inc"/>
    <s v="Optimized leadingedge concept"/>
    <n v="33300"/>
    <n v="128862"/>
    <n v="387"/>
    <x v="1"/>
    <n v="2431"/>
    <x v="47"/>
    <x v="1"/>
    <s v="USD"/>
    <n v="1435208400"/>
    <x v="48"/>
    <b v="0"/>
    <b v="0"/>
    <x v="3"/>
    <x v="3"/>
    <x v="3"/>
  </r>
  <r>
    <n v="49"/>
    <s v="Casey-Kelly"/>
    <s v="Sharable holistic interface"/>
    <n v="7200"/>
    <n v="13653"/>
    <n v="190"/>
    <x v="1"/>
    <n v="303"/>
    <x v="48"/>
    <x v="1"/>
    <s v="USD"/>
    <n v="1571547600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x v="49"/>
    <x v="6"/>
    <s v="EUR"/>
    <n v="1375333200"/>
    <x v="5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x v="50"/>
    <x v="4"/>
    <s v="GBP"/>
    <n v="1332824400"/>
    <x v="51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x v="51"/>
    <x v="1"/>
    <s v="USD"/>
    <n v="1284526800"/>
    <x v="52"/>
    <b v="0"/>
    <b v="0"/>
    <x v="3"/>
    <x v="3"/>
    <x v="3"/>
  </r>
  <r>
    <n v="53"/>
    <s v="Smith-Jones"/>
    <s v="Reverse-engineered static concept"/>
    <n v="8800"/>
    <n v="12356"/>
    <n v="140"/>
    <x v="1"/>
    <n v="209"/>
    <x v="52"/>
    <x v="1"/>
    <s v="USD"/>
    <n v="1400562000"/>
    <x v="53"/>
    <b v="0"/>
    <b v="0"/>
    <x v="6"/>
    <x v="4"/>
    <x v="6"/>
  </r>
  <r>
    <n v="54"/>
    <s v="Roy PLC"/>
    <s v="Multi-channeled neutral customer loyalty"/>
    <n v="6000"/>
    <n v="5392"/>
    <n v="90"/>
    <x v="0"/>
    <n v="120"/>
    <x v="53"/>
    <x v="1"/>
    <s v="USD"/>
    <n v="1520748000"/>
    <x v="54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x v="54"/>
    <x v="1"/>
    <s v="USD"/>
    <n v="1532926800"/>
    <x v="55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x v="55"/>
    <x v="1"/>
    <s v="USD"/>
    <n v="1420869600"/>
    <x v="56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x v="56"/>
    <x v="1"/>
    <s v="USD"/>
    <n v="1504242000"/>
    <x v="57"/>
    <b v="0"/>
    <b v="0"/>
    <x v="11"/>
    <x v="6"/>
    <x v="11"/>
  </r>
  <r>
    <n v="58"/>
    <s v="Anderson-Perez"/>
    <s v="Expanded 3rdgeneration strategy"/>
    <n v="2700"/>
    <n v="6132"/>
    <n v="227"/>
    <x v="1"/>
    <n v="211"/>
    <x v="57"/>
    <x v="1"/>
    <s v="USD"/>
    <n v="1442811600"/>
    <x v="58"/>
    <b v="0"/>
    <b v="0"/>
    <x v="3"/>
    <x v="3"/>
    <x v="3"/>
  </r>
  <r>
    <n v="59"/>
    <s v="Wright, Fox and Marks"/>
    <s v="Assimilated real-time support"/>
    <n v="1400"/>
    <n v="3851"/>
    <n v="275"/>
    <x v="1"/>
    <n v="128"/>
    <x v="58"/>
    <x v="1"/>
    <s v="USD"/>
    <n v="1497243600"/>
    <x v="59"/>
    <b v="0"/>
    <b v="1"/>
    <x v="3"/>
    <x v="3"/>
    <x v="3"/>
  </r>
  <r>
    <n v="60"/>
    <s v="Crawford-Peters"/>
    <s v="User-centric regional database"/>
    <n v="94200"/>
    <n v="135997"/>
    <n v="144"/>
    <x v="1"/>
    <n v="1600"/>
    <x v="34"/>
    <x v="0"/>
    <s v="CAD"/>
    <n v="1342501200"/>
    <x v="6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x v="59"/>
    <x v="0"/>
    <s v="CAD"/>
    <n v="1298268000"/>
    <x v="61"/>
    <b v="0"/>
    <b v="0"/>
    <x v="3"/>
    <x v="3"/>
    <x v="3"/>
  </r>
  <r>
    <n v="62"/>
    <s v="Sparks-West"/>
    <s v="Organized incremental standardization"/>
    <n v="2000"/>
    <n v="14452"/>
    <n v="723"/>
    <x v="1"/>
    <n v="249"/>
    <x v="60"/>
    <x v="1"/>
    <s v="USD"/>
    <n v="1433480400"/>
    <x v="62"/>
    <b v="0"/>
    <b v="0"/>
    <x v="2"/>
    <x v="2"/>
    <x v="2"/>
  </r>
  <r>
    <n v="63"/>
    <s v="Baker, Morgan and Brown"/>
    <s v="Assimilated didactic open system"/>
    <n v="4700"/>
    <n v="557"/>
    <n v="12"/>
    <x v="0"/>
    <n v="5"/>
    <x v="61"/>
    <x v="1"/>
    <s v="USD"/>
    <n v="1493355600"/>
    <x v="63"/>
    <b v="0"/>
    <b v="0"/>
    <x v="3"/>
    <x v="3"/>
    <x v="3"/>
  </r>
  <r>
    <n v="64"/>
    <s v="Mosley-Gilbert"/>
    <s v="Vision-oriented logistical intranet"/>
    <n v="2800"/>
    <n v="2734"/>
    <n v="98"/>
    <x v="0"/>
    <n v="38"/>
    <x v="62"/>
    <x v="1"/>
    <s v="USD"/>
    <n v="1530507600"/>
    <x v="64"/>
    <b v="0"/>
    <b v="1"/>
    <x v="2"/>
    <x v="2"/>
    <x v="2"/>
  </r>
  <r>
    <n v="65"/>
    <s v="Berry-Boyer"/>
    <s v="Mandatory incremental projection"/>
    <n v="6100"/>
    <n v="14405"/>
    <n v="236"/>
    <x v="1"/>
    <n v="236"/>
    <x v="63"/>
    <x v="1"/>
    <s v="USD"/>
    <n v="1296108000"/>
    <x v="65"/>
    <b v="0"/>
    <b v="0"/>
    <x v="3"/>
    <x v="3"/>
    <x v="3"/>
  </r>
  <r>
    <n v="66"/>
    <s v="Sanders-Allen"/>
    <s v="Grass-roots needs-based encryption"/>
    <n v="2900"/>
    <n v="1307"/>
    <n v="45"/>
    <x v="0"/>
    <n v="12"/>
    <x v="64"/>
    <x v="1"/>
    <s v="USD"/>
    <n v="1428469200"/>
    <x v="66"/>
    <b v="0"/>
    <b v="1"/>
    <x v="3"/>
    <x v="3"/>
    <x v="3"/>
  </r>
  <r>
    <n v="67"/>
    <s v="Lopez Inc"/>
    <s v="Team-oriented 6thgeneration middleware"/>
    <n v="72600"/>
    <n v="117892"/>
    <n v="162"/>
    <x v="1"/>
    <n v="4065"/>
    <x v="65"/>
    <x v="4"/>
    <s v="GBP"/>
    <n v="1264399200"/>
    <x v="67"/>
    <b v="0"/>
    <b v="1"/>
    <x v="8"/>
    <x v="2"/>
    <x v="8"/>
  </r>
  <r>
    <n v="68"/>
    <s v="Moreno-Turner"/>
    <s v="Inverse multi-tasking installation"/>
    <n v="5700"/>
    <n v="14508"/>
    <n v="255"/>
    <x v="1"/>
    <n v="246"/>
    <x v="66"/>
    <x v="6"/>
    <s v="EUR"/>
    <n v="1501131600"/>
    <x v="68"/>
    <b v="0"/>
    <b v="1"/>
    <x v="3"/>
    <x v="3"/>
    <x v="3"/>
  </r>
  <r>
    <n v="69"/>
    <s v="Jones-Watson"/>
    <s v="Switchable disintermediate moderator"/>
    <n v="7900"/>
    <n v="1901"/>
    <n v="24"/>
    <x v="3"/>
    <n v="17"/>
    <x v="67"/>
    <x v="1"/>
    <s v="USD"/>
    <n v="1292738400"/>
    <x v="69"/>
    <b v="0"/>
    <b v="0"/>
    <x v="3"/>
    <x v="3"/>
    <x v="3"/>
  </r>
  <r>
    <n v="70"/>
    <s v="Barker Inc"/>
    <s v="Re-engineered 24/7 task-force"/>
    <n v="128000"/>
    <n v="158389"/>
    <n v="124"/>
    <x v="1"/>
    <n v="2475"/>
    <x v="68"/>
    <x v="6"/>
    <s v="EUR"/>
    <n v="1288674000"/>
    <x v="7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x v="69"/>
    <x v="1"/>
    <s v="USD"/>
    <n v="1575093600"/>
    <x v="49"/>
    <b v="0"/>
    <b v="0"/>
    <x v="3"/>
    <x v="3"/>
    <x v="3"/>
  </r>
  <r>
    <n v="72"/>
    <s v="Hampton, Lewis and Ray"/>
    <s v="Seamless coherent parallelism"/>
    <n v="600"/>
    <n v="4022"/>
    <n v="670"/>
    <x v="1"/>
    <n v="54"/>
    <x v="70"/>
    <x v="1"/>
    <s v="USD"/>
    <n v="1435726800"/>
    <x v="71"/>
    <b v="0"/>
    <b v="0"/>
    <x v="10"/>
    <x v="4"/>
    <x v="10"/>
  </r>
  <r>
    <n v="73"/>
    <s v="Collins-Goodman"/>
    <s v="Cross-platform even-keeled initiative"/>
    <n v="1400"/>
    <n v="9253"/>
    <n v="661"/>
    <x v="1"/>
    <n v="88"/>
    <x v="71"/>
    <x v="1"/>
    <s v="USD"/>
    <n v="1480226400"/>
    <x v="72"/>
    <b v="0"/>
    <b v="0"/>
    <x v="17"/>
    <x v="1"/>
    <x v="17"/>
  </r>
  <r>
    <n v="74"/>
    <s v="Davis-Michael"/>
    <s v="Progressive tertiary framework"/>
    <n v="3900"/>
    <n v="4776"/>
    <n v="122"/>
    <x v="1"/>
    <n v="85"/>
    <x v="72"/>
    <x v="4"/>
    <s v="GBP"/>
    <n v="1459054800"/>
    <x v="73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x v="73"/>
    <x v="1"/>
    <s v="USD"/>
    <n v="1531630800"/>
    <x v="74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x v="74"/>
    <x v="1"/>
    <s v="USD"/>
    <n v="1421992800"/>
    <x v="75"/>
    <b v="1"/>
    <b v="1"/>
    <x v="3"/>
    <x v="3"/>
    <x v="3"/>
  </r>
  <r>
    <n v="77"/>
    <s v="Acevedo-Huffman"/>
    <s v="Pre-emptive impactful model"/>
    <n v="9500"/>
    <n v="4460"/>
    <n v="47"/>
    <x v="0"/>
    <n v="56"/>
    <x v="75"/>
    <x v="1"/>
    <s v="USD"/>
    <n v="1285563600"/>
    <x v="76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x v="76"/>
    <x v="1"/>
    <s v="USD"/>
    <n v="1523854800"/>
    <x v="77"/>
    <b v="0"/>
    <b v="0"/>
    <x v="18"/>
    <x v="5"/>
    <x v="18"/>
  </r>
  <r>
    <n v="79"/>
    <s v="Soto LLC"/>
    <s v="Triple-buffered reciprocal project"/>
    <n v="57800"/>
    <n v="40228"/>
    <n v="70"/>
    <x v="0"/>
    <n v="838"/>
    <x v="77"/>
    <x v="1"/>
    <s v="USD"/>
    <n v="1529125200"/>
    <x v="78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x v="78"/>
    <x v="1"/>
    <s v="USD"/>
    <n v="1503982800"/>
    <x v="79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x v="79"/>
    <x v="1"/>
    <s v="USD"/>
    <n v="1511416800"/>
    <x v="80"/>
    <b v="0"/>
    <b v="0"/>
    <x v="1"/>
    <x v="1"/>
    <x v="1"/>
  </r>
  <r>
    <n v="82"/>
    <s v="Porter-George"/>
    <s v="Reactive content-based framework"/>
    <n v="1000"/>
    <n v="14973"/>
    <n v="1497"/>
    <x v="1"/>
    <n v="180"/>
    <x v="80"/>
    <x v="4"/>
    <s v="GBP"/>
    <n v="1547704800"/>
    <x v="4"/>
    <b v="0"/>
    <b v="1"/>
    <x v="11"/>
    <x v="6"/>
    <x v="11"/>
  </r>
  <r>
    <n v="83"/>
    <s v="Fitzgerald PLC"/>
    <s v="Realigned user-facing concept"/>
    <n v="106400"/>
    <n v="39996"/>
    <n v="38"/>
    <x v="0"/>
    <n v="1000"/>
    <x v="81"/>
    <x v="1"/>
    <s v="USD"/>
    <n v="1469682000"/>
    <x v="81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x v="82"/>
    <x v="1"/>
    <s v="USD"/>
    <n v="1343451600"/>
    <x v="82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x v="83"/>
    <x v="2"/>
    <s v="AUD"/>
    <n v="1315717200"/>
    <x v="83"/>
    <b v="0"/>
    <b v="0"/>
    <x v="7"/>
    <x v="1"/>
    <x v="7"/>
  </r>
  <r>
    <n v="86"/>
    <s v="Davis-Smith"/>
    <s v="Organic motivating firmware"/>
    <n v="7400"/>
    <n v="12405"/>
    <n v="168"/>
    <x v="1"/>
    <n v="203"/>
    <x v="84"/>
    <x v="1"/>
    <s v="USD"/>
    <n v="1430715600"/>
    <x v="84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x v="85"/>
    <x v="2"/>
    <s v="AUD"/>
    <n v="1299564000"/>
    <x v="85"/>
    <b v="0"/>
    <b v="1"/>
    <x v="1"/>
    <x v="1"/>
    <x v="1"/>
  </r>
  <r>
    <n v="88"/>
    <s v="Clark Group"/>
    <s v="Grass-roots fault-tolerant policy"/>
    <n v="4800"/>
    <n v="12516"/>
    <n v="261"/>
    <x v="1"/>
    <n v="113"/>
    <x v="86"/>
    <x v="1"/>
    <s v="USD"/>
    <n v="1429160400"/>
    <x v="86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x v="87"/>
    <x v="1"/>
    <s v="USD"/>
    <n v="1271307600"/>
    <x v="87"/>
    <b v="0"/>
    <b v="0"/>
    <x v="3"/>
    <x v="3"/>
    <x v="3"/>
  </r>
  <r>
    <n v="90"/>
    <s v="Kramer Group"/>
    <s v="Synergistic explicit parallelism"/>
    <n v="7800"/>
    <n v="6132"/>
    <n v="79"/>
    <x v="0"/>
    <n v="106"/>
    <x v="88"/>
    <x v="1"/>
    <s v="USD"/>
    <n v="1456380000"/>
    <x v="88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x v="89"/>
    <x v="6"/>
    <s v="EUR"/>
    <n v="1470459600"/>
    <x v="89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x v="90"/>
    <x v="5"/>
    <s v="CHF"/>
    <n v="1277269200"/>
    <x v="40"/>
    <b v="0"/>
    <b v="1"/>
    <x v="11"/>
    <x v="6"/>
    <x v="11"/>
  </r>
  <r>
    <n v="93"/>
    <s v="Hall and Sons"/>
    <s v="Pre-emptive radical architecture"/>
    <n v="108800"/>
    <n v="65877"/>
    <n v="61"/>
    <x v="3"/>
    <n v="610"/>
    <x v="91"/>
    <x v="1"/>
    <s v="USD"/>
    <n v="1350709200"/>
    <x v="90"/>
    <b v="0"/>
    <b v="1"/>
    <x v="3"/>
    <x v="3"/>
    <x v="3"/>
  </r>
  <r>
    <n v="94"/>
    <s v="Hanson Inc"/>
    <s v="Grass-roots web-enabled contingency"/>
    <n v="2900"/>
    <n v="8807"/>
    <n v="304"/>
    <x v="1"/>
    <n v="180"/>
    <x v="92"/>
    <x v="4"/>
    <s v="GBP"/>
    <n v="1554613200"/>
    <x v="91"/>
    <b v="0"/>
    <b v="0"/>
    <x v="2"/>
    <x v="2"/>
    <x v="2"/>
  </r>
  <r>
    <n v="95"/>
    <s v="Sanchez LLC"/>
    <s v="Stand-alone system-worthy standardization"/>
    <n v="900"/>
    <n v="1017"/>
    <n v="113"/>
    <x v="1"/>
    <n v="27"/>
    <x v="93"/>
    <x v="1"/>
    <s v="USD"/>
    <n v="1571029200"/>
    <x v="92"/>
    <b v="0"/>
    <b v="0"/>
    <x v="4"/>
    <x v="4"/>
    <x v="4"/>
  </r>
  <r>
    <n v="96"/>
    <s v="Howard Ltd"/>
    <s v="Down-sized systematic policy"/>
    <n v="69700"/>
    <n v="151513"/>
    <n v="217"/>
    <x v="1"/>
    <n v="2331"/>
    <x v="94"/>
    <x v="1"/>
    <s v="USD"/>
    <n v="1299736800"/>
    <x v="36"/>
    <b v="0"/>
    <b v="0"/>
    <x v="3"/>
    <x v="3"/>
    <x v="3"/>
  </r>
  <r>
    <n v="97"/>
    <s v="Stewart LLC"/>
    <s v="Cloned bi-directional architecture"/>
    <n v="1300"/>
    <n v="12047"/>
    <n v="927"/>
    <x v="1"/>
    <n v="113"/>
    <x v="95"/>
    <x v="1"/>
    <s v="USD"/>
    <n v="1435208400"/>
    <x v="93"/>
    <b v="0"/>
    <b v="0"/>
    <x v="0"/>
    <x v="0"/>
    <x v="0"/>
  </r>
  <r>
    <n v="98"/>
    <s v="Arias, Allen and Miller"/>
    <s v="Seamless transitional portal"/>
    <n v="97800"/>
    <n v="32951"/>
    <n v="34"/>
    <x v="0"/>
    <n v="1220"/>
    <x v="96"/>
    <x v="2"/>
    <s v="AUD"/>
    <n v="1437973200"/>
    <x v="94"/>
    <b v="0"/>
    <b v="0"/>
    <x v="11"/>
    <x v="6"/>
    <x v="11"/>
  </r>
  <r>
    <n v="99"/>
    <s v="Baker-Morris"/>
    <s v="Fully-configurable motivating approach"/>
    <n v="7600"/>
    <n v="14951"/>
    <n v="197"/>
    <x v="1"/>
    <n v="164"/>
    <x v="97"/>
    <x v="1"/>
    <s v="USD"/>
    <n v="1416895200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x v="98"/>
    <x v="1"/>
    <s v="USD"/>
    <n v="1319000400"/>
    <x v="96"/>
    <b v="0"/>
    <b v="0"/>
    <x v="3"/>
    <x v="3"/>
    <x v="3"/>
  </r>
  <r>
    <n v="101"/>
    <s v="Douglas LLC"/>
    <s v="Reduced heuristic moratorium"/>
    <n v="900"/>
    <n v="9193"/>
    <n v="1021"/>
    <x v="1"/>
    <n v="164"/>
    <x v="99"/>
    <x v="1"/>
    <s v="USD"/>
    <n v="1424498400"/>
    <x v="97"/>
    <b v="0"/>
    <b v="1"/>
    <x v="5"/>
    <x v="1"/>
    <x v="5"/>
  </r>
  <r>
    <n v="102"/>
    <s v="Garcia Inc"/>
    <s v="Front-line web-enabled model"/>
    <n v="3700"/>
    <n v="10422"/>
    <n v="282"/>
    <x v="1"/>
    <n v="336"/>
    <x v="100"/>
    <x v="1"/>
    <s v="USD"/>
    <n v="1526274000"/>
    <x v="98"/>
    <b v="0"/>
    <b v="1"/>
    <x v="8"/>
    <x v="2"/>
    <x v="8"/>
  </r>
  <r>
    <n v="103"/>
    <s v="Frye, Hunt and Powell"/>
    <s v="Polarized incremental emulation"/>
    <n v="10000"/>
    <n v="2461"/>
    <n v="25"/>
    <x v="0"/>
    <n v="37"/>
    <x v="101"/>
    <x v="6"/>
    <s v="EUR"/>
    <n v="1287896400"/>
    <x v="99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x v="102"/>
    <x v="1"/>
    <s v="USD"/>
    <n v="1495515600"/>
    <x v="100"/>
    <b v="0"/>
    <b v="0"/>
    <x v="7"/>
    <x v="1"/>
    <x v="7"/>
  </r>
  <r>
    <n v="105"/>
    <s v="Charles-Johnson"/>
    <s v="Total fresh-thinking system engine"/>
    <n v="6800"/>
    <n v="9829"/>
    <n v="145"/>
    <x v="1"/>
    <n v="95"/>
    <x v="103"/>
    <x v="1"/>
    <s v="USD"/>
    <n v="1364878800"/>
    <x v="101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x v="104"/>
    <x v="1"/>
    <s v="USD"/>
    <n v="1567918800"/>
    <x v="102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x v="105"/>
    <x v="1"/>
    <s v="USD"/>
    <n v="1524459600"/>
    <x v="103"/>
    <b v="0"/>
    <b v="1"/>
    <x v="3"/>
    <x v="3"/>
    <x v="3"/>
  </r>
  <r>
    <n v="108"/>
    <s v="Decker Inc"/>
    <s v="Universal encompassing implementation"/>
    <n v="1500"/>
    <n v="8929"/>
    <n v="595"/>
    <x v="1"/>
    <n v="83"/>
    <x v="106"/>
    <x v="1"/>
    <s v="USD"/>
    <n v="1333688400"/>
    <x v="104"/>
    <b v="0"/>
    <b v="0"/>
    <x v="4"/>
    <x v="4"/>
    <x v="4"/>
  </r>
  <r>
    <n v="109"/>
    <s v="Romero and Sons"/>
    <s v="Object-based client-server application"/>
    <n v="5200"/>
    <n v="3079"/>
    <n v="59"/>
    <x v="0"/>
    <n v="60"/>
    <x v="107"/>
    <x v="1"/>
    <s v="USD"/>
    <n v="1389506400"/>
    <x v="105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x v="108"/>
    <x v="1"/>
    <s v="USD"/>
    <n v="1536642000"/>
    <x v="106"/>
    <b v="0"/>
    <b v="0"/>
    <x v="0"/>
    <x v="0"/>
    <x v="0"/>
  </r>
  <r>
    <n v="111"/>
    <s v="Hart-Briggs"/>
    <s v="Re-engineered user-facing approach"/>
    <n v="61400"/>
    <n v="73653"/>
    <n v="120"/>
    <x v="1"/>
    <n v="676"/>
    <x v="109"/>
    <x v="1"/>
    <s v="USD"/>
    <n v="1348290000"/>
    <x v="107"/>
    <b v="0"/>
    <b v="0"/>
    <x v="15"/>
    <x v="5"/>
    <x v="15"/>
  </r>
  <r>
    <n v="112"/>
    <s v="Jones-Meyer"/>
    <s v="Re-engineered client-driven hub"/>
    <n v="4700"/>
    <n v="12635"/>
    <n v="269"/>
    <x v="1"/>
    <n v="361"/>
    <x v="33"/>
    <x v="2"/>
    <s v="AUD"/>
    <n v="1408856400"/>
    <x v="108"/>
    <b v="0"/>
    <b v="0"/>
    <x v="2"/>
    <x v="2"/>
    <x v="2"/>
  </r>
  <r>
    <n v="113"/>
    <s v="Wright, Hartman and Yu"/>
    <s v="User-friendly tertiary array"/>
    <n v="3300"/>
    <n v="12437"/>
    <n v="377"/>
    <x v="1"/>
    <n v="131"/>
    <x v="110"/>
    <x v="1"/>
    <s v="USD"/>
    <n v="1505192400"/>
    <x v="109"/>
    <b v="0"/>
    <b v="0"/>
    <x v="0"/>
    <x v="0"/>
    <x v="0"/>
  </r>
  <r>
    <n v="114"/>
    <s v="Harper-Davis"/>
    <s v="Robust heuristic encoding"/>
    <n v="1900"/>
    <n v="13816"/>
    <n v="727"/>
    <x v="1"/>
    <n v="126"/>
    <x v="111"/>
    <x v="1"/>
    <s v="USD"/>
    <n v="1554786000"/>
    <x v="11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x v="112"/>
    <x v="6"/>
    <s v="EUR"/>
    <n v="1510898400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x v="113"/>
    <x v="1"/>
    <s v="USD"/>
    <n v="1442552400"/>
    <x v="112"/>
    <b v="0"/>
    <b v="0"/>
    <x v="3"/>
    <x v="3"/>
    <x v="3"/>
  </r>
  <r>
    <n v="117"/>
    <s v="Chaney-Dennis"/>
    <s v="Business-focused 24hour groupware"/>
    <n v="4900"/>
    <n v="8523"/>
    <n v="174"/>
    <x v="1"/>
    <n v="275"/>
    <x v="114"/>
    <x v="1"/>
    <s v="USD"/>
    <n v="1316667600"/>
    <x v="113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x v="115"/>
    <x v="1"/>
    <s v="USD"/>
    <n v="1390716000"/>
    <x v="114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x v="116"/>
    <x v="1"/>
    <s v="USD"/>
    <n v="1402894800"/>
    <x v="115"/>
    <b v="0"/>
    <b v="1"/>
    <x v="4"/>
    <x v="4"/>
    <x v="4"/>
  </r>
  <r>
    <n v="120"/>
    <s v="Vega Group"/>
    <s v="Synchronized regional synergy"/>
    <n v="75100"/>
    <n v="112272"/>
    <n v="149"/>
    <x v="1"/>
    <n v="1782"/>
    <x v="117"/>
    <x v="1"/>
    <s v="USD"/>
    <n v="1429246800"/>
    <x v="116"/>
    <b v="0"/>
    <b v="1"/>
    <x v="20"/>
    <x v="6"/>
    <x v="20"/>
  </r>
  <r>
    <n v="121"/>
    <s v="Brown-Brown"/>
    <s v="Multi-lateral homogeneous success"/>
    <n v="45300"/>
    <n v="99361"/>
    <n v="219"/>
    <x v="1"/>
    <n v="903"/>
    <x v="118"/>
    <x v="1"/>
    <s v="USD"/>
    <n v="1412485200"/>
    <x v="117"/>
    <b v="0"/>
    <b v="0"/>
    <x v="11"/>
    <x v="6"/>
    <x v="11"/>
  </r>
  <r>
    <n v="122"/>
    <s v="Taylor PLC"/>
    <s v="Seamless zero-defect solution"/>
    <n v="136800"/>
    <n v="88055"/>
    <n v="64"/>
    <x v="0"/>
    <n v="3387"/>
    <x v="119"/>
    <x v="1"/>
    <s v="USD"/>
    <n v="1417068000"/>
    <x v="95"/>
    <b v="0"/>
    <b v="0"/>
    <x v="13"/>
    <x v="5"/>
    <x v="13"/>
  </r>
  <r>
    <n v="123"/>
    <s v="Edwards-Lewis"/>
    <s v="Enhanced scalable concept"/>
    <n v="177700"/>
    <n v="33092"/>
    <n v="19"/>
    <x v="0"/>
    <n v="662"/>
    <x v="120"/>
    <x v="0"/>
    <s v="CAD"/>
    <n v="1448344800"/>
    <x v="118"/>
    <b v="1"/>
    <b v="0"/>
    <x v="3"/>
    <x v="3"/>
    <x v="3"/>
  </r>
  <r>
    <n v="124"/>
    <s v="Stanton, Neal and Rodriguez"/>
    <s v="Polarized uniform software"/>
    <n v="2600"/>
    <n v="9562"/>
    <n v="368"/>
    <x v="1"/>
    <n v="94"/>
    <x v="121"/>
    <x v="6"/>
    <s v="EUR"/>
    <n v="1557723600"/>
    <x v="119"/>
    <b v="0"/>
    <b v="0"/>
    <x v="14"/>
    <x v="7"/>
    <x v="14"/>
  </r>
  <r>
    <n v="125"/>
    <s v="Pratt LLC"/>
    <s v="Stand-alone web-enabled moderator"/>
    <n v="5300"/>
    <n v="8475"/>
    <n v="160"/>
    <x v="1"/>
    <n v="180"/>
    <x v="122"/>
    <x v="1"/>
    <s v="USD"/>
    <n v="1537333200"/>
    <x v="120"/>
    <b v="0"/>
    <b v="0"/>
    <x v="3"/>
    <x v="3"/>
    <x v="3"/>
  </r>
  <r>
    <n v="126"/>
    <s v="Gross PLC"/>
    <s v="Proactive methodical benchmark"/>
    <n v="180200"/>
    <n v="69617"/>
    <n v="39"/>
    <x v="0"/>
    <n v="774"/>
    <x v="123"/>
    <x v="1"/>
    <s v="USD"/>
    <n v="1471150800"/>
    <x v="121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x v="124"/>
    <x v="0"/>
    <s v="CAD"/>
    <n v="1273640400"/>
    <x v="122"/>
    <b v="0"/>
    <b v="0"/>
    <x v="3"/>
    <x v="3"/>
    <x v="3"/>
  </r>
  <r>
    <n v="128"/>
    <s v="Allen-Curtis"/>
    <s v="Phased human-resource core"/>
    <n v="70600"/>
    <n v="42596"/>
    <n v="60"/>
    <x v="3"/>
    <n v="532"/>
    <x v="125"/>
    <x v="1"/>
    <s v="USD"/>
    <n v="1282885200"/>
    <x v="123"/>
    <b v="0"/>
    <b v="0"/>
    <x v="1"/>
    <x v="1"/>
    <x v="1"/>
  </r>
  <r>
    <n v="129"/>
    <s v="Morgan-Martinez"/>
    <s v="Mandatory tertiary implementation"/>
    <n v="148500"/>
    <n v="4756"/>
    <n v="3"/>
    <x v="3"/>
    <n v="55"/>
    <x v="126"/>
    <x v="2"/>
    <s v="AUD"/>
    <n v="1422943200"/>
    <x v="97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x v="127"/>
    <x v="3"/>
    <s v="DKK"/>
    <n v="1319605200"/>
    <x v="124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x v="128"/>
    <x v="4"/>
    <s v="GBP"/>
    <n v="1385704800"/>
    <x v="125"/>
    <b v="0"/>
    <b v="0"/>
    <x v="2"/>
    <x v="2"/>
    <x v="2"/>
  </r>
  <r>
    <n v="132"/>
    <s v="Flowers and Sons"/>
    <s v="Virtual static core"/>
    <n v="3300"/>
    <n v="3834"/>
    <n v="116"/>
    <x v="1"/>
    <n v="89"/>
    <x v="129"/>
    <x v="1"/>
    <s v="USD"/>
    <n v="1515736800"/>
    <x v="126"/>
    <b v="0"/>
    <b v="1"/>
    <x v="3"/>
    <x v="3"/>
    <x v="3"/>
  </r>
  <r>
    <n v="133"/>
    <s v="Gates PLC"/>
    <s v="Secured content-based product"/>
    <n v="4500"/>
    <n v="13985"/>
    <n v="311"/>
    <x v="1"/>
    <n v="159"/>
    <x v="130"/>
    <x v="1"/>
    <s v="USD"/>
    <n v="1313125200"/>
    <x v="127"/>
    <b v="0"/>
    <b v="0"/>
    <x v="21"/>
    <x v="1"/>
    <x v="21"/>
  </r>
  <r>
    <n v="134"/>
    <s v="Caldwell LLC"/>
    <s v="Secured executive concept"/>
    <n v="99500"/>
    <n v="89288"/>
    <n v="90"/>
    <x v="0"/>
    <n v="940"/>
    <x v="131"/>
    <x v="5"/>
    <s v="CHF"/>
    <n v="1308459600"/>
    <x v="128"/>
    <b v="0"/>
    <b v="1"/>
    <x v="4"/>
    <x v="4"/>
    <x v="4"/>
  </r>
  <r>
    <n v="135"/>
    <s v="Le, Burton and Evans"/>
    <s v="Balanced zero-defect software"/>
    <n v="7700"/>
    <n v="5488"/>
    <n v="71"/>
    <x v="0"/>
    <n v="117"/>
    <x v="132"/>
    <x v="1"/>
    <s v="USD"/>
    <n v="1362636000"/>
    <x v="129"/>
    <b v="0"/>
    <b v="1"/>
    <x v="3"/>
    <x v="3"/>
    <x v="3"/>
  </r>
  <r>
    <n v="136"/>
    <s v="Briggs PLC"/>
    <s v="Distributed context-sensitive flexibility"/>
    <n v="82800"/>
    <n v="2721"/>
    <n v="3"/>
    <x v="3"/>
    <n v="58"/>
    <x v="132"/>
    <x v="1"/>
    <s v="USD"/>
    <n v="1402117200"/>
    <x v="130"/>
    <b v="0"/>
    <b v="1"/>
    <x v="6"/>
    <x v="4"/>
    <x v="6"/>
  </r>
  <r>
    <n v="137"/>
    <s v="Hudson-Nguyen"/>
    <s v="Down-sized disintermediate support"/>
    <n v="1800"/>
    <n v="4712"/>
    <n v="262"/>
    <x v="1"/>
    <n v="50"/>
    <x v="133"/>
    <x v="1"/>
    <s v="USD"/>
    <n v="1286341200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x v="134"/>
    <x v="1"/>
    <s v="USD"/>
    <n v="1348808400"/>
    <x v="132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x v="135"/>
    <x v="1"/>
    <s v="USD"/>
    <n v="1429592400"/>
    <x v="133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x v="136"/>
    <x v="1"/>
    <s v="USD"/>
    <n v="1519538400"/>
    <x v="134"/>
    <b v="0"/>
    <b v="0"/>
    <x v="4"/>
    <x v="4"/>
    <x v="4"/>
  </r>
  <r>
    <n v="141"/>
    <s v="Jackson LLC"/>
    <s v="Distributed motivating algorithm"/>
    <n v="64300"/>
    <n v="65323"/>
    <n v="102"/>
    <x v="1"/>
    <n v="1071"/>
    <x v="137"/>
    <x v="1"/>
    <s v="USD"/>
    <n v="1434085200"/>
    <x v="135"/>
    <b v="0"/>
    <b v="0"/>
    <x v="2"/>
    <x v="2"/>
    <x v="2"/>
  </r>
  <r>
    <n v="142"/>
    <s v="Figueroa Ltd"/>
    <s v="Expanded solution-oriented benchmark"/>
    <n v="5000"/>
    <n v="11502"/>
    <n v="230"/>
    <x v="1"/>
    <n v="117"/>
    <x v="138"/>
    <x v="1"/>
    <s v="USD"/>
    <n v="1333688400"/>
    <x v="136"/>
    <b v="0"/>
    <b v="0"/>
    <x v="2"/>
    <x v="2"/>
    <x v="2"/>
  </r>
  <r>
    <n v="143"/>
    <s v="Avila-Jones"/>
    <s v="Implemented discrete secured line"/>
    <n v="5400"/>
    <n v="7322"/>
    <n v="136"/>
    <x v="1"/>
    <n v="70"/>
    <x v="139"/>
    <x v="1"/>
    <s v="USD"/>
    <n v="1277701200"/>
    <x v="137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x v="140"/>
    <x v="1"/>
    <s v="USD"/>
    <n v="1560747600"/>
    <x v="138"/>
    <b v="0"/>
    <b v="0"/>
    <x v="3"/>
    <x v="3"/>
    <x v="3"/>
  </r>
  <r>
    <n v="145"/>
    <s v="Fields-Moore"/>
    <s v="Secured reciprocal array"/>
    <n v="25000"/>
    <n v="59128"/>
    <n v="237"/>
    <x v="1"/>
    <n v="768"/>
    <x v="141"/>
    <x v="5"/>
    <s v="CHF"/>
    <n v="1410066000"/>
    <x v="139"/>
    <b v="0"/>
    <b v="0"/>
    <x v="8"/>
    <x v="2"/>
    <x v="8"/>
  </r>
  <r>
    <n v="146"/>
    <s v="Harris-Golden"/>
    <s v="Optional bandwidth-monitored middleware"/>
    <n v="8800"/>
    <n v="1518"/>
    <n v="17"/>
    <x v="3"/>
    <n v="51"/>
    <x v="142"/>
    <x v="1"/>
    <s v="USD"/>
    <n v="1320732000"/>
    <x v="14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x v="143"/>
    <x v="1"/>
    <s v="USD"/>
    <n v="1465794000"/>
    <x v="141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x v="144"/>
    <x v="1"/>
    <s v="USD"/>
    <n v="1500958800"/>
    <x v="142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x v="145"/>
    <x v="1"/>
    <s v="USD"/>
    <n v="1357020000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x v="98"/>
    <x v="1"/>
    <s v="USD"/>
    <n v="1544940000"/>
    <x v="144"/>
    <b v="0"/>
    <b v="0"/>
    <x v="1"/>
    <x v="1"/>
    <x v="1"/>
  </r>
  <r>
    <n v="151"/>
    <s v="Parker LLC"/>
    <s v="Customizable intermediate extranet"/>
    <n v="137200"/>
    <n v="88037"/>
    <n v="64"/>
    <x v="0"/>
    <n v="1467"/>
    <x v="146"/>
    <x v="1"/>
    <s v="USD"/>
    <n v="1402290000"/>
    <x v="145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x v="147"/>
    <x v="1"/>
    <s v="USD"/>
    <n v="1487311200"/>
    <x v="146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x v="8"/>
    <x v="1"/>
    <s v="USD"/>
    <n v="1350622800"/>
    <x v="147"/>
    <b v="0"/>
    <b v="0"/>
    <x v="3"/>
    <x v="3"/>
    <x v="3"/>
  </r>
  <r>
    <n v="154"/>
    <s v="Rodriguez-Brown"/>
    <s v="Devolved foreground benchmark"/>
    <n v="171300"/>
    <n v="100650"/>
    <n v="59"/>
    <x v="0"/>
    <n v="1059"/>
    <x v="148"/>
    <x v="1"/>
    <s v="USD"/>
    <n v="1463029200"/>
    <x v="148"/>
    <b v="0"/>
    <b v="1"/>
    <x v="7"/>
    <x v="1"/>
    <x v="7"/>
  </r>
  <r>
    <n v="155"/>
    <s v="Hall-Schaefer"/>
    <s v="Distributed eco-centric methodology"/>
    <n v="139500"/>
    <n v="90706"/>
    <n v="65"/>
    <x v="0"/>
    <n v="1194"/>
    <x v="149"/>
    <x v="1"/>
    <s v="USD"/>
    <n v="1269493200"/>
    <x v="149"/>
    <b v="0"/>
    <b v="0"/>
    <x v="3"/>
    <x v="3"/>
    <x v="3"/>
  </r>
  <r>
    <n v="156"/>
    <s v="Meza-Rogers"/>
    <s v="Streamlined encompassing encryption"/>
    <n v="36400"/>
    <n v="26914"/>
    <n v="74"/>
    <x v="3"/>
    <n v="379"/>
    <x v="150"/>
    <x v="2"/>
    <s v="AUD"/>
    <n v="1570251600"/>
    <x v="150"/>
    <b v="0"/>
    <b v="0"/>
    <x v="1"/>
    <x v="1"/>
    <x v="1"/>
  </r>
  <r>
    <n v="157"/>
    <s v="Curtis-Curtis"/>
    <s v="User-friendly reciprocal initiative"/>
    <n v="4200"/>
    <n v="2212"/>
    <n v="53"/>
    <x v="0"/>
    <n v="30"/>
    <x v="151"/>
    <x v="2"/>
    <s v="AUD"/>
    <n v="1388383200"/>
    <x v="151"/>
    <b v="0"/>
    <b v="0"/>
    <x v="14"/>
    <x v="7"/>
    <x v="14"/>
  </r>
  <r>
    <n v="158"/>
    <s v="Carlson Inc"/>
    <s v="Ergonomic fresh-thinking installation"/>
    <n v="2100"/>
    <n v="4640"/>
    <n v="221"/>
    <x v="1"/>
    <n v="41"/>
    <x v="152"/>
    <x v="1"/>
    <s v="USD"/>
    <n v="1449554400"/>
    <x v="152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x v="153"/>
    <x v="1"/>
    <s v="USD"/>
    <n v="1553662800"/>
    <x v="153"/>
    <b v="0"/>
    <b v="1"/>
    <x v="3"/>
    <x v="3"/>
    <x v="3"/>
  </r>
  <r>
    <n v="160"/>
    <s v="Evans Group"/>
    <s v="Stand-alone actuating support"/>
    <n v="8000"/>
    <n v="12985"/>
    <n v="162"/>
    <x v="1"/>
    <n v="164"/>
    <x v="154"/>
    <x v="1"/>
    <s v="USD"/>
    <n v="1556341200"/>
    <x v="154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x v="155"/>
    <x v="1"/>
    <s v="USD"/>
    <n v="1442984400"/>
    <x v="155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x v="156"/>
    <x v="5"/>
    <s v="CHF"/>
    <n v="1544248800"/>
    <x v="156"/>
    <b v="0"/>
    <b v="0"/>
    <x v="1"/>
    <x v="1"/>
    <x v="1"/>
  </r>
  <r>
    <n v="163"/>
    <s v="Burton-Watkins"/>
    <s v="Extended reciprocal circuit"/>
    <n v="3500"/>
    <n v="8864"/>
    <n v="253"/>
    <x v="1"/>
    <n v="246"/>
    <x v="157"/>
    <x v="1"/>
    <s v="USD"/>
    <n v="1508475600"/>
    <x v="157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x v="158"/>
    <x v="1"/>
    <s v="USD"/>
    <n v="1507438800"/>
    <x v="158"/>
    <b v="0"/>
    <b v="0"/>
    <x v="3"/>
    <x v="3"/>
    <x v="3"/>
  </r>
  <r>
    <n v="165"/>
    <s v="Cordova Ltd"/>
    <s v="Synergized radical product"/>
    <n v="90400"/>
    <n v="110279"/>
    <n v="122"/>
    <x v="1"/>
    <n v="2506"/>
    <x v="159"/>
    <x v="1"/>
    <s v="USD"/>
    <n v="1501563600"/>
    <x v="159"/>
    <b v="0"/>
    <b v="0"/>
    <x v="2"/>
    <x v="2"/>
    <x v="2"/>
  </r>
  <r>
    <n v="166"/>
    <s v="Brown-Vang"/>
    <s v="Robust heuristic artificial intelligence"/>
    <n v="9800"/>
    <n v="13439"/>
    <n v="137"/>
    <x v="1"/>
    <n v="244"/>
    <x v="160"/>
    <x v="1"/>
    <s v="USD"/>
    <n v="1292997600"/>
    <x v="160"/>
    <b v="0"/>
    <b v="0"/>
    <x v="14"/>
    <x v="7"/>
    <x v="14"/>
  </r>
  <r>
    <n v="167"/>
    <s v="Cruz-Ward"/>
    <s v="Robust content-based emulation"/>
    <n v="2600"/>
    <n v="10804"/>
    <n v="416"/>
    <x v="1"/>
    <n v="146"/>
    <x v="161"/>
    <x v="2"/>
    <s v="AUD"/>
    <n v="1370840400"/>
    <x v="161"/>
    <b v="0"/>
    <b v="0"/>
    <x v="3"/>
    <x v="3"/>
    <x v="3"/>
  </r>
  <r>
    <n v="168"/>
    <s v="Hernandez Group"/>
    <s v="Ergonomic uniform open system"/>
    <n v="128100"/>
    <n v="40107"/>
    <n v="31"/>
    <x v="0"/>
    <n v="955"/>
    <x v="162"/>
    <x v="3"/>
    <s v="DKK"/>
    <n v="1550815200"/>
    <x v="162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x v="163"/>
    <x v="1"/>
    <s v="USD"/>
    <n v="1339909200"/>
    <x v="163"/>
    <b v="0"/>
    <b v="1"/>
    <x v="12"/>
    <x v="4"/>
    <x v="12"/>
  </r>
  <r>
    <n v="170"/>
    <s v="Summers, Gallegos and Stein"/>
    <s v="Mandatory mobile product"/>
    <n v="188100"/>
    <n v="5528"/>
    <n v="3"/>
    <x v="0"/>
    <n v="67"/>
    <x v="164"/>
    <x v="1"/>
    <s v="USD"/>
    <n v="1501736400"/>
    <x v="164"/>
    <b v="0"/>
    <b v="0"/>
    <x v="7"/>
    <x v="1"/>
    <x v="7"/>
  </r>
  <r>
    <n v="171"/>
    <s v="Blair Group"/>
    <s v="Public-key 3rdgeneration budgetary management"/>
    <n v="4900"/>
    <n v="521"/>
    <n v="11"/>
    <x v="0"/>
    <n v="5"/>
    <x v="165"/>
    <x v="1"/>
    <s v="USD"/>
    <n v="1395291600"/>
    <x v="165"/>
    <b v="0"/>
    <b v="0"/>
    <x v="18"/>
    <x v="5"/>
    <x v="18"/>
  </r>
  <r>
    <n v="172"/>
    <s v="Nixon Inc"/>
    <s v="Centralized national firmware"/>
    <n v="800"/>
    <n v="663"/>
    <n v="83"/>
    <x v="0"/>
    <n v="26"/>
    <x v="166"/>
    <x v="1"/>
    <s v="USD"/>
    <n v="1405746000"/>
    <x v="166"/>
    <b v="0"/>
    <b v="1"/>
    <x v="4"/>
    <x v="4"/>
    <x v="4"/>
  </r>
  <r>
    <n v="173"/>
    <s v="White LLC"/>
    <s v="Cross-group 4thgeneration middleware"/>
    <n v="96700"/>
    <n v="157635"/>
    <n v="163"/>
    <x v="1"/>
    <n v="1561"/>
    <x v="167"/>
    <x v="1"/>
    <s v="USD"/>
    <n v="1368853200"/>
    <x v="167"/>
    <b v="0"/>
    <b v="0"/>
    <x v="3"/>
    <x v="3"/>
    <x v="3"/>
  </r>
  <r>
    <n v="174"/>
    <s v="Santos, Black and Donovan"/>
    <s v="Pre-emptive scalable access"/>
    <n v="600"/>
    <n v="5368"/>
    <n v="895"/>
    <x v="1"/>
    <n v="48"/>
    <x v="168"/>
    <x v="1"/>
    <s v="USD"/>
    <n v="1444021200"/>
    <x v="168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x v="162"/>
    <x v="1"/>
    <s v="USD"/>
    <n v="1472619600"/>
    <x v="169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x v="169"/>
    <x v="1"/>
    <s v="USD"/>
    <n v="1472878800"/>
    <x v="17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x v="170"/>
    <x v="1"/>
    <s v="USD"/>
    <n v="1289800800"/>
    <x v="171"/>
    <b v="0"/>
    <b v="0"/>
    <x v="3"/>
    <x v="3"/>
    <x v="3"/>
  </r>
  <r>
    <n v="178"/>
    <s v="Alexander-Williams"/>
    <s v="Triple-buffered cohesive structure"/>
    <n v="7200"/>
    <n v="6927"/>
    <n v="96"/>
    <x v="0"/>
    <n v="210"/>
    <x v="171"/>
    <x v="1"/>
    <s v="USD"/>
    <n v="1505970000"/>
    <x v="172"/>
    <b v="0"/>
    <b v="0"/>
    <x v="0"/>
    <x v="0"/>
    <x v="0"/>
  </r>
  <r>
    <n v="179"/>
    <s v="Marks Ltd"/>
    <s v="Realigned human-resource orchestration"/>
    <n v="44500"/>
    <n v="159185"/>
    <n v="358"/>
    <x v="1"/>
    <n v="3537"/>
    <x v="172"/>
    <x v="0"/>
    <s v="CAD"/>
    <n v="1363496400"/>
    <x v="173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x v="173"/>
    <x v="2"/>
    <s v="AUD"/>
    <n v="1269234000"/>
    <x v="174"/>
    <b v="0"/>
    <b v="0"/>
    <x v="8"/>
    <x v="2"/>
    <x v="8"/>
  </r>
  <r>
    <n v="181"/>
    <s v="Daniels, Rose and Tyler"/>
    <s v="Centralized global approach"/>
    <n v="8600"/>
    <n v="5315"/>
    <n v="62"/>
    <x v="0"/>
    <n v="136"/>
    <x v="174"/>
    <x v="1"/>
    <s v="USD"/>
    <n v="1507093200"/>
    <x v="175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x v="170"/>
    <x v="3"/>
    <s v="DKK"/>
    <n v="1560574800"/>
    <x v="176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x v="175"/>
    <x v="0"/>
    <s v="CAD"/>
    <n v="1284008400"/>
    <x v="177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x v="176"/>
    <x v="1"/>
    <s v="USD"/>
    <n v="1556859600"/>
    <x v="178"/>
    <b v="0"/>
    <b v="0"/>
    <x v="3"/>
    <x v="3"/>
    <x v="3"/>
  </r>
  <r>
    <n v="185"/>
    <s v="Bailey PLC"/>
    <s v="Innovative actuating conglomeration"/>
    <n v="1000"/>
    <n v="718"/>
    <n v="72"/>
    <x v="0"/>
    <n v="19"/>
    <x v="177"/>
    <x v="1"/>
    <s v="USD"/>
    <n v="1526187600"/>
    <x v="179"/>
    <b v="0"/>
    <b v="0"/>
    <x v="19"/>
    <x v="4"/>
    <x v="19"/>
  </r>
  <r>
    <n v="186"/>
    <s v="Parker Group"/>
    <s v="Grass-roots foreground policy"/>
    <n v="88800"/>
    <n v="28358"/>
    <n v="32"/>
    <x v="0"/>
    <n v="886"/>
    <x v="178"/>
    <x v="1"/>
    <s v="USD"/>
    <n v="1400821200"/>
    <x v="180"/>
    <b v="0"/>
    <b v="0"/>
    <x v="3"/>
    <x v="3"/>
    <x v="3"/>
  </r>
  <r>
    <n v="187"/>
    <s v="Fox Group"/>
    <s v="Horizontal transitional paradigm"/>
    <n v="60200"/>
    <n v="138384"/>
    <n v="230"/>
    <x v="1"/>
    <n v="1442"/>
    <x v="179"/>
    <x v="0"/>
    <s v="CAD"/>
    <n v="1361599200"/>
    <x v="181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x v="180"/>
    <x v="6"/>
    <s v="EUR"/>
    <n v="1417500000"/>
    <x v="182"/>
    <b v="0"/>
    <b v="0"/>
    <x v="3"/>
    <x v="3"/>
    <x v="3"/>
  </r>
  <r>
    <n v="189"/>
    <s v="Anthony-Shaw"/>
    <s v="Switchable contextually-based access"/>
    <n v="191300"/>
    <n v="45004"/>
    <n v="24"/>
    <x v="3"/>
    <n v="441"/>
    <x v="181"/>
    <x v="1"/>
    <s v="USD"/>
    <n v="1457071200"/>
    <x v="183"/>
    <b v="0"/>
    <b v="0"/>
    <x v="3"/>
    <x v="3"/>
    <x v="3"/>
  </r>
  <r>
    <n v="190"/>
    <s v="Cook LLC"/>
    <s v="Up-sized dynamic throughput"/>
    <n v="3700"/>
    <n v="2538"/>
    <n v="69"/>
    <x v="0"/>
    <n v="24"/>
    <x v="182"/>
    <x v="1"/>
    <s v="USD"/>
    <n v="1370322000"/>
    <x v="184"/>
    <b v="0"/>
    <b v="1"/>
    <x v="3"/>
    <x v="3"/>
    <x v="3"/>
  </r>
  <r>
    <n v="191"/>
    <s v="Sutton PLC"/>
    <s v="Mandatory reciprocal superstructure"/>
    <n v="8400"/>
    <n v="3188"/>
    <n v="38"/>
    <x v="0"/>
    <n v="86"/>
    <x v="183"/>
    <x v="6"/>
    <s v="EUR"/>
    <n v="1552366800"/>
    <x v="185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x v="184"/>
    <x v="1"/>
    <s v="USD"/>
    <n v="1403845200"/>
    <x v="186"/>
    <b v="0"/>
    <b v="0"/>
    <x v="1"/>
    <x v="1"/>
    <x v="1"/>
  </r>
  <r>
    <n v="193"/>
    <s v="Calhoun, Rogers and Long"/>
    <s v="Progressive discrete hub"/>
    <n v="6600"/>
    <n v="3012"/>
    <n v="46"/>
    <x v="0"/>
    <n v="65"/>
    <x v="185"/>
    <x v="1"/>
    <s v="USD"/>
    <n v="1523163600"/>
    <x v="187"/>
    <b v="1"/>
    <b v="0"/>
    <x v="7"/>
    <x v="1"/>
    <x v="7"/>
  </r>
  <r>
    <n v="194"/>
    <s v="Sandoval Group"/>
    <s v="Assimilated multi-tasking archive"/>
    <n v="7100"/>
    <n v="8716"/>
    <n v="123"/>
    <x v="1"/>
    <n v="126"/>
    <x v="186"/>
    <x v="1"/>
    <s v="USD"/>
    <n v="1442206800"/>
    <x v="188"/>
    <b v="0"/>
    <b v="0"/>
    <x v="16"/>
    <x v="1"/>
    <x v="16"/>
  </r>
  <r>
    <n v="195"/>
    <s v="Smith and Sons"/>
    <s v="Upgradable high-level solution"/>
    <n v="15800"/>
    <n v="57157"/>
    <n v="362"/>
    <x v="1"/>
    <n v="524"/>
    <x v="187"/>
    <x v="1"/>
    <s v="USD"/>
    <n v="1532840400"/>
    <x v="189"/>
    <b v="0"/>
    <b v="0"/>
    <x v="5"/>
    <x v="1"/>
    <x v="5"/>
  </r>
  <r>
    <n v="196"/>
    <s v="King Inc"/>
    <s v="Organic bandwidth-monitored frame"/>
    <n v="8200"/>
    <n v="5178"/>
    <n v="63"/>
    <x v="0"/>
    <n v="100"/>
    <x v="188"/>
    <x v="3"/>
    <s v="DKK"/>
    <n v="1472878800"/>
    <x v="19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x v="189"/>
    <x v="1"/>
    <s v="USD"/>
    <n v="1498194000"/>
    <x v="191"/>
    <b v="0"/>
    <b v="0"/>
    <x v="6"/>
    <x v="4"/>
    <x v="6"/>
  </r>
  <r>
    <n v="198"/>
    <s v="Palmer Inc"/>
    <s v="Universal multi-state capability"/>
    <n v="63200"/>
    <n v="6041"/>
    <n v="10"/>
    <x v="0"/>
    <n v="168"/>
    <x v="190"/>
    <x v="1"/>
    <s v="USD"/>
    <n v="1281070800"/>
    <x v="192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x v="191"/>
    <x v="1"/>
    <s v="USD"/>
    <n v="1436245200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x v="49"/>
    <x v="0"/>
    <s v="CAD"/>
    <n v="1269493200"/>
    <x v="194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x v="192"/>
    <x v="1"/>
    <s v="USD"/>
    <n v="1406264400"/>
    <x v="195"/>
    <b v="0"/>
    <b v="0"/>
    <x v="2"/>
    <x v="2"/>
    <x v="2"/>
  </r>
  <r>
    <n v="202"/>
    <s v="Mcknight-Freeman"/>
    <s v="Upgradable scalable methodology"/>
    <n v="8300"/>
    <n v="6543"/>
    <n v="79"/>
    <x v="3"/>
    <n v="82"/>
    <x v="193"/>
    <x v="1"/>
    <s v="USD"/>
    <n v="1317531600"/>
    <x v="196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x v="194"/>
    <x v="2"/>
    <s v="AUD"/>
    <n v="1484632800"/>
    <x v="197"/>
    <b v="0"/>
    <b v="0"/>
    <x v="3"/>
    <x v="3"/>
    <x v="3"/>
  </r>
  <r>
    <n v="204"/>
    <s v="Daniel-Luna"/>
    <s v="Mandatory multimedia leverage"/>
    <n v="75000"/>
    <n v="2529"/>
    <n v="3"/>
    <x v="0"/>
    <n v="40"/>
    <x v="195"/>
    <x v="1"/>
    <s v="USD"/>
    <n v="1301806800"/>
    <x v="198"/>
    <b v="0"/>
    <b v="0"/>
    <x v="17"/>
    <x v="1"/>
    <x v="17"/>
  </r>
  <r>
    <n v="205"/>
    <s v="Weaver-Marquez"/>
    <s v="Focused analyzing circuit"/>
    <n v="1300"/>
    <n v="5614"/>
    <n v="432"/>
    <x v="1"/>
    <n v="80"/>
    <x v="196"/>
    <x v="1"/>
    <s v="USD"/>
    <n v="1539752400"/>
    <x v="199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x v="197"/>
    <x v="1"/>
    <s v="USD"/>
    <n v="1267250400"/>
    <x v="2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x v="198"/>
    <x v="1"/>
    <s v="USD"/>
    <n v="1535432400"/>
    <x v="201"/>
    <b v="0"/>
    <b v="1"/>
    <x v="1"/>
    <x v="1"/>
    <x v="1"/>
  </r>
  <r>
    <n v="208"/>
    <s v="Jackson Inc"/>
    <s v="Mandatory multi-tasking encryption"/>
    <n v="196900"/>
    <n v="199110"/>
    <n v="101"/>
    <x v="1"/>
    <n v="2053"/>
    <x v="199"/>
    <x v="1"/>
    <s v="USD"/>
    <n v="1510207200"/>
    <x v="202"/>
    <b v="0"/>
    <b v="0"/>
    <x v="4"/>
    <x v="4"/>
    <x v="4"/>
  </r>
  <r>
    <n v="209"/>
    <s v="Warren Ltd"/>
    <s v="Distributed system-worthy application"/>
    <n v="194500"/>
    <n v="41212"/>
    <n v="21"/>
    <x v="2"/>
    <n v="808"/>
    <x v="200"/>
    <x v="2"/>
    <s v="AUD"/>
    <n v="1462510800"/>
    <x v="203"/>
    <b v="0"/>
    <b v="0"/>
    <x v="4"/>
    <x v="4"/>
    <x v="4"/>
  </r>
  <r>
    <n v="210"/>
    <s v="Schultz Inc"/>
    <s v="Synergistic tertiary time-frame"/>
    <n v="9400"/>
    <n v="6338"/>
    <n v="67"/>
    <x v="0"/>
    <n v="226"/>
    <x v="201"/>
    <x v="3"/>
    <s v="DKK"/>
    <n v="1488520800"/>
    <x v="204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x v="202"/>
    <x v="1"/>
    <s v="USD"/>
    <n v="1377579600"/>
    <x v="205"/>
    <b v="0"/>
    <b v="0"/>
    <x v="3"/>
    <x v="3"/>
    <x v="3"/>
  </r>
  <r>
    <n v="212"/>
    <s v="Johnson Inc"/>
    <s v="Profound next generation infrastructure"/>
    <n v="8100"/>
    <n v="12300"/>
    <n v="152"/>
    <x v="1"/>
    <n v="168"/>
    <x v="203"/>
    <x v="1"/>
    <s v="USD"/>
    <n v="1576389600"/>
    <x v="206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x v="81"/>
    <x v="1"/>
    <s v="USD"/>
    <n v="1289019600"/>
    <x v="207"/>
    <b v="0"/>
    <b v="1"/>
    <x v="7"/>
    <x v="1"/>
    <x v="7"/>
  </r>
  <r>
    <n v="214"/>
    <s v="Sullivan Group"/>
    <s v="Open-source fresh-thinking policy"/>
    <n v="1400"/>
    <n v="14324"/>
    <n v="1023"/>
    <x v="1"/>
    <n v="165"/>
    <x v="204"/>
    <x v="1"/>
    <s v="USD"/>
    <n v="1282194000"/>
    <x v="208"/>
    <b v="0"/>
    <b v="0"/>
    <x v="1"/>
    <x v="1"/>
    <x v="1"/>
  </r>
  <r>
    <n v="215"/>
    <s v="Vargas, Banks and Palmer"/>
    <s v="Extended 24/7 implementation"/>
    <n v="156800"/>
    <n v="6024"/>
    <n v="4"/>
    <x v="0"/>
    <n v="143"/>
    <x v="205"/>
    <x v="1"/>
    <s v="USD"/>
    <n v="1550037600"/>
    <x v="209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x v="206"/>
    <x v="1"/>
    <s v="USD"/>
    <n v="1321941600"/>
    <x v="21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x v="28"/>
    <x v="1"/>
    <s v="USD"/>
    <n v="1556427600"/>
    <x v="211"/>
    <b v="0"/>
    <b v="0"/>
    <x v="22"/>
    <x v="4"/>
    <x v="22"/>
  </r>
  <r>
    <n v="218"/>
    <s v="Price-Rodriguez"/>
    <s v="Adaptive logistical initiative"/>
    <n v="5700"/>
    <n v="12309"/>
    <n v="216"/>
    <x v="1"/>
    <n v="397"/>
    <x v="207"/>
    <x v="4"/>
    <s v="GBP"/>
    <n v="1320991200"/>
    <x v="212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x v="208"/>
    <x v="1"/>
    <s v="USD"/>
    <n v="1345093200"/>
    <x v="213"/>
    <b v="0"/>
    <b v="0"/>
    <x v="10"/>
    <x v="4"/>
    <x v="10"/>
  </r>
  <r>
    <n v="220"/>
    <s v="Owens-Le"/>
    <s v="Focused composite approach"/>
    <n v="7900"/>
    <n v="667"/>
    <n v="8"/>
    <x v="0"/>
    <n v="17"/>
    <x v="209"/>
    <x v="1"/>
    <s v="USD"/>
    <n v="1309496400"/>
    <x v="214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x v="210"/>
    <x v="1"/>
    <s v="USD"/>
    <n v="1340254800"/>
    <x v="215"/>
    <b v="1"/>
    <b v="0"/>
    <x v="0"/>
    <x v="0"/>
    <x v="0"/>
  </r>
  <r>
    <n v="222"/>
    <s v="Johnson LLC"/>
    <s v="Cross-group cohesive circuit"/>
    <n v="4800"/>
    <n v="6623"/>
    <n v="138"/>
    <x v="1"/>
    <n v="138"/>
    <x v="211"/>
    <x v="1"/>
    <s v="USD"/>
    <n v="1412226000"/>
    <x v="216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x v="212"/>
    <x v="1"/>
    <s v="USD"/>
    <n v="1458104400"/>
    <x v="217"/>
    <b v="0"/>
    <b v="0"/>
    <x v="3"/>
    <x v="3"/>
    <x v="3"/>
  </r>
  <r>
    <n v="224"/>
    <s v="Lester-Moore"/>
    <s v="Diverse analyzing definition"/>
    <n v="46300"/>
    <n v="186885"/>
    <n v="404"/>
    <x v="1"/>
    <n v="3594"/>
    <x v="213"/>
    <x v="1"/>
    <s v="USD"/>
    <n v="1411534800"/>
    <x v="218"/>
    <b v="0"/>
    <b v="0"/>
    <x v="22"/>
    <x v="4"/>
    <x v="22"/>
  </r>
  <r>
    <n v="225"/>
    <s v="Fox-Quinn"/>
    <s v="Enterprise-wide reciprocal success"/>
    <n v="67800"/>
    <n v="176398"/>
    <n v="260"/>
    <x v="1"/>
    <n v="5880"/>
    <x v="214"/>
    <x v="1"/>
    <s v="USD"/>
    <n v="1399093200"/>
    <x v="219"/>
    <b v="1"/>
    <b v="0"/>
    <x v="1"/>
    <x v="1"/>
    <x v="1"/>
  </r>
  <r>
    <n v="226"/>
    <s v="Garcia Inc"/>
    <s v="Progressive neutral middleware"/>
    <n v="3000"/>
    <n v="10999"/>
    <n v="367"/>
    <x v="1"/>
    <n v="112"/>
    <x v="215"/>
    <x v="1"/>
    <s v="USD"/>
    <n v="1270702800"/>
    <x v="122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x v="216"/>
    <x v="1"/>
    <s v="USD"/>
    <n v="1431666000"/>
    <x v="220"/>
    <b v="0"/>
    <b v="0"/>
    <x v="20"/>
    <x v="6"/>
    <x v="20"/>
  </r>
  <r>
    <n v="228"/>
    <s v="Pineda Group"/>
    <s v="Exclusive real-time protocol"/>
    <n v="137900"/>
    <n v="165352"/>
    <n v="120"/>
    <x v="1"/>
    <n v="2468"/>
    <x v="217"/>
    <x v="1"/>
    <s v="USD"/>
    <n v="1472619600"/>
    <x v="221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x v="218"/>
    <x v="1"/>
    <s v="USD"/>
    <n v="1496293200"/>
    <x v="222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x v="219"/>
    <x v="1"/>
    <s v="USD"/>
    <n v="1575612000"/>
    <x v="223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x v="220"/>
    <x v="1"/>
    <s v="USD"/>
    <n v="1369112400"/>
    <x v="224"/>
    <b v="0"/>
    <b v="0"/>
    <x v="3"/>
    <x v="3"/>
    <x v="3"/>
  </r>
  <r>
    <n v="232"/>
    <s v="Davis-Rodriguez"/>
    <s v="Progressive secondary portal"/>
    <n v="3400"/>
    <n v="5823"/>
    <n v="171"/>
    <x v="1"/>
    <n v="92"/>
    <x v="221"/>
    <x v="1"/>
    <s v="USD"/>
    <n v="1469422800"/>
    <x v="225"/>
    <b v="0"/>
    <b v="0"/>
    <x v="3"/>
    <x v="3"/>
    <x v="3"/>
  </r>
  <r>
    <n v="233"/>
    <s v="Reid, Rivera and Perry"/>
    <s v="Multi-lateral national adapter"/>
    <n v="3800"/>
    <n v="6000"/>
    <n v="158"/>
    <x v="1"/>
    <n v="62"/>
    <x v="222"/>
    <x v="1"/>
    <s v="USD"/>
    <n v="1307854800"/>
    <x v="226"/>
    <b v="0"/>
    <b v="0"/>
    <x v="10"/>
    <x v="4"/>
    <x v="10"/>
  </r>
  <r>
    <n v="234"/>
    <s v="Mendoza-Parker"/>
    <s v="Enterprise-wide motivating matrices"/>
    <n v="7500"/>
    <n v="8181"/>
    <n v="109"/>
    <x v="1"/>
    <n v="149"/>
    <x v="223"/>
    <x v="6"/>
    <s v="EUR"/>
    <n v="1503378000"/>
    <x v="227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x v="224"/>
    <x v="1"/>
    <s v="USD"/>
    <n v="1486965600"/>
    <x v="228"/>
    <b v="0"/>
    <b v="0"/>
    <x v="10"/>
    <x v="4"/>
    <x v="10"/>
  </r>
  <r>
    <n v="236"/>
    <s v="Gallegos-Cobb"/>
    <s v="Object-based directional function"/>
    <n v="39500"/>
    <n v="4323"/>
    <n v="11"/>
    <x v="0"/>
    <n v="57"/>
    <x v="225"/>
    <x v="2"/>
    <s v="AUD"/>
    <n v="1561438800"/>
    <x v="229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x v="226"/>
    <x v="1"/>
    <s v="USD"/>
    <n v="1398402000"/>
    <x v="23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x v="227"/>
    <x v="3"/>
    <s v="DKK"/>
    <n v="1513231200"/>
    <x v="231"/>
    <b v="0"/>
    <b v="1"/>
    <x v="3"/>
    <x v="3"/>
    <x v="3"/>
  </r>
  <r>
    <n v="239"/>
    <s v="Mason-Sanders"/>
    <s v="Networked web-enabled instruction set"/>
    <n v="3200"/>
    <n v="3127"/>
    <n v="98"/>
    <x v="0"/>
    <n v="41"/>
    <x v="228"/>
    <x v="1"/>
    <s v="USD"/>
    <n v="1440824400"/>
    <x v="232"/>
    <b v="0"/>
    <b v="0"/>
    <x v="8"/>
    <x v="2"/>
    <x v="8"/>
  </r>
  <r>
    <n v="240"/>
    <s v="Pitts-Reed"/>
    <s v="Vision-oriented dynamic service-desk"/>
    <n v="29400"/>
    <n v="123124"/>
    <n v="419"/>
    <x v="1"/>
    <n v="1784"/>
    <x v="229"/>
    <x v="1"/>
    <s v="USD"/>
    <n v="1281070800"/>
    <x v="233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x v="230"/>
    <x v="2"/>
    <s v="AUD"/>
    <n v="1397365200"/>
    <x v="234"/>
    <b v="0"/>
    <b v="1"/>
    <x v="9"/>
    <x v="5"/>
    <x v="9"/>
  </r>
  <r>
    <n v="242"/>
    <s v="Hill, Martin and Garcia"/>
    <s v="Sharable scalable core"/>
    <n v="8400"/>
    <n v="10729"/>
    <n v="128"/>
    <x v="1"/>
    <n v="250"/>
    <x v="231"/>
    <x v="1"/>
    <s v="USD"/>
    <n v="1494392400"/>
    <x v="235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x v="232"/>
    <x v="1"/>
    <s v="USD"/>
    <n v="1520143200"/>
    <x v="236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x v="233"/>
    <x v="1"/>
    <s v="USD"/>
    <n v="1405314000"/>
    <x v="237"/>
    <b v="0"/>
    <b v="0"/>
    <x v="3"/>
    <x v="3"/>
    <x v="3"/>
  </r>
  <r>
    <n v="245"/>
    <s v="Russell-Gardner"/>
    <s v="Re-engineered systematic monitoring"/>
    <n v="2900"/>
    <n v="14771"/>
    <n v="509"/>
    <x v="1"/>
    <n v="214"/>
    <x v="229"/>
    <x v="1"/>
    <s v="USD"/>
    <n v="1396846800"/>
    <x v="238"/>
    <b v="0"/>
    <b v="0"/>
    <x v="3"/>
    <x v="3"/>
    <x v="3"/>
  </r>
  <r>
    <n v="246"/>
    <s v="Walters-Carter"/>
    <s v="Seamless value-added standardization"/>
    <n v="4500"/>
    <n v="14649"/>
    <n v="326"/>
    <x v="1"/>
    <n v="222"/>
    <x v="136"/>
    <x v="1"/>
    <s v="USD"/>
    <n v="1375678800"/>
    <x v="239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x v="234"/>
    <x v="1"/>
    <s v="USD"/>
    <n v="1482386400"/>
    <x v="24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x v="235"/>
    <x v="2"/>
    <s v="AUD"/>
    <n v="1420005600"/>
    <x v="241"/>
    <b v="0"/>
    <b v="0"/>
    <x v="20"/>
    <x v="6"/>
    <x v="20"/>
  </r>
  <r>
    <n v="249"/>
    <s v="Avila-Nelson"/>
    <s v="Up-sized intermediate website"/>
    <n v="61500"/>
    <n v="168095"/>
    <n v="273"/>
    <x v="1"/>
    <n v="6465"/>
    <x v="119"/>
    <x v="1"/>
    <s v="USD"/>
    <n v="1420178400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x v="236"/>
    <x v="1"/>
    <s v="USD"/>
    <n v="1264399200"/>
    <x v="243"/>
    <b v="0"/>
    <b v="0"/>
    <x v="1"/>
    <x v="1"/>
    <x v="1"/>
  </r>
  <r>
    <n v="251"/>
    <s v="Singleton Ltd"/>
    <s v="Enhanced user-facing function"/>
    <n v="7100"/>
    <n v="3840"/>
    <n v="54"/>
    <x v="0"/>
    <n v="101"/>
    <x v="237"/>
    <x v="1"/>
    <s v="USD"/>
    <n v="1355032800"/>
    <x v="244"/>
    <b v="0"/>
    <b v="0"/>
    <x v="3"/>
    <x v="3"/>
    <x v="3"/>
  </r>
  <r>
    <n v="252"/>
    <s v="Perez PLC"/>
    <s v="Operative bandwidth-monitored interface"/>
    <n v="1000"/>
    <n v="6263"/>
    <n v="626"/>
    <x v="1"/>
    <n v="59"/>
    <x v="238"/>
    <x v="1"/>
    <s v="USD"/>
    <n v="1382677200"/>
    <x v="245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x v="239"/>
    <x v="0"/>
    <s v="CAD"/>
    <n v="1302238800"/>
    <x v="246"/>
    <b v="0"/>
    <b v="0"/>
    <x v="6"/>
    <x v="4"/>
    <x v="6"/>
  </r>
  <r>
    <n v="254"/>
    <s v="Barry Group"/>
    <s v="De-engineered static Local Area Network"/>
    <n v="4600"/>
    <n v="8505"/>
    <n v="185"/>
    <x v="1"/>
    <n v="88"/>
    <x v="240"/>
    <x v="1"/>
    <s v="USD"/>
    <n v="1487656800"/>
    <x v="247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x v="74"/>
    <x v="1"/>
    <s v="USD"/>
    <n v="1297836000"/>
    <x v="248"/>
    <b v="0"/>
    <b v="1"/>
    <x v="1"/>
    <x v="1"/>
    <x v="1"/>
  </r>
  <r>
    <n v="256"/>
    <s v="Smith-Reid"/>
    <s v="Optimized actuating toolset"/>
    <n v="4100"/>
    <n v="959"/>
    <n v="23"/>
    <x v="0"/>
    <n v="15"/>
    <x v="241"/>
    <x v="4"/>
    <s v="GBP"/>
    <n v="1453615200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x v="242"/>
    <x v="1"/>
    <s v="USD"/>
    <n v="1362463200"/>
    <x v="25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x v="243"/>
    <x v="1"/>
    <s v="USD"/>
    <n v="1481176800"/>
    <x v="251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x v="244"/>
    <x v="1"/>
    <s v="USD"/>
    <n v="1354946400"/>
    <x v="252"/>
    <b v="1"/>
    <b v="0"/>
    <x v="14"/>
    <x v="7"/>
    <x v="14"/>
  </r>
  <r>
    <n v="260"/>
    <s v="Allen-Jones"/>
    <s v="Centralized modular initiative"/>
    <n v="6300"/>
    <n v="9935"/>
    <n v="158"/>
    <x v="1"/>
    <n v="261"/>
    <x v="245"/>
    <x v="1"/>
    <s v="USD"/>
    <n v="1348808400"/>
    <x v="253"/>
    <b v="0"/>
    <b v="0"/>
    <x v="1"/>
    <x v="1"/>
    <x v="1"/>
  </r>
  <r>
    <n v="261"/>
    <s v="Mason-Smith"/>
    <s v="Reverse-engineered cohesive migration"/>
    <n v="84300"/>
    <n v="26303"/>
    <n v="31"/>
    <x v="0"/>
    <n v="454"/>
    <x v="246"/>
    <x v="1"/>
    <s v="USD"/>
    <n v="1282712400"/>
    <x v="254"/>
    <b v="0"/>
    <b v="1"/>
    <x v="1"/>
    <x v="1"/>
    <x v="1"/>
  </r>
  <r>
    <n v="262"/>
    <s v="Lloyd, Kennedy and Davis"/>
    <s v="Compatible multimedia hub"/>
    <n v="1700"/>
    <n v="5328"/>
    <n v="313"/>
    <x v="1"/>
    <n v="107"/>
    <x v="247"/>
    <x v="1"/>
    <s v="USD"/>
    <n v="1301979600"/>
    <x v="255"/>
    <b v="0"/>
    <b v="1"/>
    <x v="7"/>
    <x v="1"/>
    <x v="7"/>
  </r>
  <r>
    <n v="263"/>
    <s v="Walker Ltd"/>
    <s v="Organic eco-centric success"/>
    <n v="2900"/>
    <n v="10756"/>
    <n v="371"/>
    <x v="1"/>
    <n v="199"/>
    <x v="248"/>
    <x v="1"/>
    <s v="USD"/>
    <n v="1263016800"/>
    <x v="256"/>
    <b v="0"/>
    <b v="0"/>
    <x v="14"/>
    <x v="7"/>
    <x v="14"/>
  </r>
  <r>
    <n v="264"/>
    <s v="Gordon PLC"/>
    <s v="Virtual reciprocal policy"/>
    <n v="45600"/>
    <n v="165375"/>
    <n v="363"/>
    <x v="1"/>
    <n v="5512"/>
    <x v="214"/>
    <x v="1"/>
    <s v="USD"/>
    <n v="1360648800"/>
    <x v="257"/>
    <b v="0"/>
    <b v="0"/>
    <x v="3"/>
    <x v="3"/>
    <x v="3"/>
  </r>
  <r>
    <n v="265"/>
    <s v="Lee and Sons"/>
    <s v="Persevering interactive emulation"/>
    <n v="4900"/>
    <n v="6031"/>
    <n v="123"/>
    <x v="1"/>
    <n v="86"/>
    <x v="249"/>
    <x v="1"/>
    <s v="USD"/>
    <n v="1451800800"/>
    <x v="258"/>
    <b v="0"/>
    <b v="0"/>
    <x v="3"/>
    <x v="3"/>
    <x v="3"/>
  </r>
  <r>
    <n v="266"/>
    <s v="Cole LLC"/>
    <s v="Proactive responsive emulation"/>
    <n v="111900"/>
    <n v="85902"/>
    <n v="77"/>
    <x v="0"/>
    <n v="3182"/>
    <x v="42"/>
    <x v="6"/>
    <s v="EUR"/>
    <n v="1415340000"/>
    <x v="259"/>
    <b v="0"/>
    <b v="1"/>
    <x v="17"/>
    <x v="1"/>
    <x v="17"/>
  </r>
  <r>
    <n v="267"/>
    <s v="Acosta PLC"/>
    <s v="Extended eco-centric function"/>
    <n v="61600"/>
    <n v="143910"/>
    <n v="234"/>
    <x v="1"/>
    <n v="2768"/>
    <x v="250"/>
    <x v="2"/>
    <s v="AUD"/>
    <n v="1351054800"/>
    <x v="260"/>
    <b v="0"/>
    <b v="0"/>
    <x v="3"/>
    <x v="3"/>
    <x v="3"/>
  </r>
  <r>
    <n v="268"/>
    <s v="Brown-Mckee"/>
    <s v="Networked optimal productivity"/>
    <n v="1500"/>
    <n v="2708"/>
    <n v="181"/>
    <x v="1"/>
    <n v="48"/>
    <x v="251"/>
    <x v="1"/>
    <s v="USD"/>
    <n v="1349326800"/>
    <x v="261"/>
    <b v="0"/>
    <b v="0"/>
    <x v="4"/>
    <x v="4"/>
    <x v="4"/>
  </r>
  <r>
    <n v="269"/>
    <s v="Miles and Sons"/>
    <s v="Persistent attitude-oriented approach"/>
    <n v="3500"/>
    <n v="8842"/>
    <n v="253"/>
    <x v="1"/>
    <n v="87"/>
    <x v="252"/>
    <x v="1"/>
    <s v="USD"/>
    <n v="1548914400"/>
    <x v="262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x v="253"/>
    <x v="1"/>
    <s v="USD"/>
    <n v="1291269600"/>
    <x v="263"/>
    <b v="0"/>
    <b v="0"/>
    <x v="11"/>
    <x v="6"/>
    <x v="11"/>
  </r>
  <r>
    <n v="271"/>
    <s v="Foley-Cox"/>
    <s v="Progressive zero administration leverage"/>
    <n v="153700"/>
    <n v="1953"/>
    <n v="1"/>
    <x v="2"/>
    <n v="61"/>
    <x v="254"/>
    <x v="1"/>
    <s v="USD"/>
    <n v="1449468000"/>
    <x v="264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x v="255"/>
    <x v="1"/>
    <s v="USD"/>
    <n v="1562734800"/>
    <x v="265"/>
    <b v="0"/>
    <b v="1"/>
    <x v="3"/>
    <x v="3"/>
    <x v="3"/>
  </r>
  <r>
    <n v="273"/>
    <s v="Thomas and Sons"/>
    <s v="Re-engineered heuristic forecast"/>
    <n v="7800"/>
    <n v="10704"/>
    <n v="137"/>
    <x v="1"/>
    <n v="282"/>
    <x v="256"/>
    <x v="0"/>
    <s v="CAD"/>
    <n v="1505624400"/>
    <x v="266"/>
    <b v="0"/>
    <b v="0"/>
    <x v="3"/>
    <x v="3"/>
    <x v="3"/>
  </r>
  <r>
    <n v="274"/>
    <s v="Morgan-Jenkins"/>
    <s v="Fully-configurable background algorithm"/>
    <n v="2400"/>
    <n v="773"/>
    <n v="32"/>
    <x v="0"/>
    <n v="15"/>
    <x v="257"/>
    <x v="1"/>
    <s v="USD"/>
    <n v="1509948000"/>
    <x v="267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x v="258"/>
    <x v="1"/>
    <s v="USD"/>
    <n v="1554526800"/>
    <x v="153"/>
    <b v="0"/>
    <b v="0"/>
    <x v="18"/>
    <x v="5"/>
    <x v="18"/>
  </r>
  <r>
    <n v="276"/>
    <s v="Fields Ltd"/>
    <s v="Front-line foreground project"/>
    <n v="5500"/>
    <n v="5324"/>
    <n v="97"/>
    <x v="0"/>
    <n v="133"/>
    <x v="259"/>
    <x v="1"/>
    <s v="USD"/>
    <n v="1334811600"/>
    <x v="268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x v="123"/>
    <x v="1"/>
    <s v="USD"/>
    <n v="1279515600"/>
    <x v="269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x v="260"/>
    <x v="1"/>
    <s v="USD"/>
    <n v="1353909600"/>
    <x v="27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x v="253"/>
    <x v="1"/>
    <s v="USD"/>
    <n v="1535950800"/>
    <x v="271"/>
    <b v="0"/>
    <b v="0"/>
    <x v="3"/>
    <x v="3"/>
    <x v="3"/>
  </r>
  <r>
    <n v="280"/>
    <s v="Braun PLC"/>
    <s v="Function-based high-level infrastructure"/>
    <n v="2500"/>
    <n v="14536"/>
    <n v="581"/>
    <x v="1"/>
    <n v="393"/>
    <x v="261"/>
    <x v="1"/>
    <s v="USD"/>
    <n v="1511244000"/>
    <x v="272"/>
    <b v="0"/>
    <b v="0"/>
    <x v="10"/>
    <x v="4"/>
    <x v="10"/>
  </r>
  <r>
    <n v="281"/>
    <s v="Drake PLC"/>
    <s v="Profound object-oriented paradigm"/>
    <n v="164500"/>
    <n v="150552"/>
    <n v="92"/>
    <x v="0"/>
    <n v="2062"/>
    <x v="262"/>
    <x v="1"/>
    <s v="USD"/>
    <n v="1331445600"/>
    <x v="273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x v="263"/>
    <x v="1"/>
    <s v="USD"/>
    <n v="1480226400"/>
    <x v="274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x v="264"/>
    <x v="3"/>
    <s v="DKK"/>
    <n v="1464584400"/>
    <x v="148"/>
    <b v="0"/>
    <b v="0"/>
    <x v="1"/>
    <x v="1"/>
    <x v="1"/>
  </r>
  <r>
    <n v="284"/>
    <s v="Tran LLC"/>
    <s v="Ameliorated fresh-thinking protocol"/>
    <n v="9800"/>
    <n v="8153"/>
    <n v="83"/>
    <x v="0"/>
    <n v="132"/>
    <x v="265"/>
    <x v="1"/>
    <s v="USD"/>
    <n v="1335848400"/>
    <x v="275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x v="266"/>
    <x v="1"/>
    <s v="USD"/>
    <n v="1473483600"/>
    <x v="276"/>
    <b v="0"/>
    <b v="0"/>
    <x v="3"/>
    <x v="3"/>
    <x v="3"/>
  </r>
  <r>
    <n v="286"/>
    <s v="Obrien-Aguirre"/>
    <s v="Devolved uniform complexity"/>
    <n v="112100"/>
    <n v="19557"/>
    <n v="17"/>
    <x v="3"/>
    <n v="184"/>
    <x v="267"/>
    <x v="1"/>
    <s v="USD"/>
    <n v="1479880800"/>
    <x v="72"/>
    <b v="0"/>
    <b v="0"/>
    <x v="3"/>
    <x v="3"/>
    <x v="3"/>
  </r>
  <r>
    <n v="287"/>
    <s v="Ferguson PLC"/>
    <s v="Public-key intangible superstructure"/>
    <n v="6300"/>
    <n v="13213"/>
    <n v="210"/>
    <x v="1"/>
    <n v="176"/>
    <x v="268"/>
    <x v="1"/>
    <s v="USD"/>
    <n v="1430197200"/>
    <x v="277"/>
    <b v="0"/>
    <b v="0"/>
    <x v="5"/>
    <x v="1"/>
    <x v="5"/>
  </r>
  <r>
    <n v="288"/>
    <s v="Garcia Ltd"/>
    <s v="Secured global success"/>
    <n v="5600"/>
    <n v="5476"/>
    <n v="98"/>
    <x v="0"/>
    <n v="137"/>
    <x v="269"/>
    <x v="3"/>
    <s v="DKK"/>
    <n v="1331701200"/>
    <x v="278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x v="270"/>
    <x v="0"/>
    <s v="CAD"/>
    <n v="1438578000"/>
    <x v="71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x v="271"/>
    <x v="1"/>
    <s v="USD"/>
    <n v="1368162000"/>
    <x v="279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x v="272"/>
    <x v="1"/>
    <s v="USD"/>
    <n v="1318654800"/>
    <x v="280"/>
    <b v="1"/>
    <b v="0"/>
    <x v="2"/>
    <x v="2"/>
    <x v="2"/>
  </r>
  <r>
    <n v="292"/>
    <s v="Ho-Harris"/>
    <s v="Versatile cohesive encoding"/>
    <n v="7300"/>
    <n v="717"/>
    <n v="10"/>
    <x v="0"/>
    <n v="10"/>
    <x v="273"/>
    <x v="1"/>
    <s v="USD"/>
    <n v="1331874000"/>
    <x v="281"/>
    <b v="0"/>
    <b v="0"/>
    <x v="0"/>
    <x v="0"/>
    <x v="0"/>
  </r>
  <r>
    <n v="293"/>
    <s v="Ross Group"/>
    <s v="Organized executive solution"/>
    <n v="6500"/>
    <n v="1065"/>
    <n v="16"/>
    <x v="3"/>
    <n v="32"/>
    <x v="274"/>
    <x v="6"/>
    <s v="EUR"/>
    <n v="1286254800"/>
    <x v="282"/>
    <b v="0"/>
    <b v="0"/>
    <x v="3"/>
    <x v="3"/>
    <x v="3"/>
  </r>
  <r>
    <n v="294"/>
    <s v="Turner-Davis"/>
    <s v="Automated local emulation"/>
    <n v="600"/>
    <n v="8038"/>
    <n v="1340"/>
    <x v="1"/>
    <n v="183"/>
    <x v="275"/>
    <x v="1"/>
    <s v="USD"/>
    <n v="1540530000"/>
    <x v="283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x v="41"/>
    <x v="5"/>
    <s v="CHF"/>
    <n v="1381813200"/>
    <x v="284"/>
    <b v="0"/>
    <b v="0"/>
    <x v="3"/>
    <x v="3"/>
    <x v="3"/>
  </r>
  <r>
    <n v="296"/>
    <s v="Smith-Hess"/>
    <s v="Grass-roots real-time Local Area Network"/>
    <n v="6100"/>
    <n v="3352"/>
    <n v="55"/>
    <x v="0"/>
    <n v="38"/>
    <x v="276"/>
    <x v="2"/>
    <s v="AUD"/>
    <n v="1548655200"/>
    <x v="285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x v="277"/>
    <x v="2"/>
    <s v="AUD"/>
    <n v="1389679200"/>
    <x v="286"/>
    <b v="0"/>
    <b v="1"/>
    <x v="3"/>
    <x v="3"/>
    <x v="3"/>
  </r>
  <r>
    <n v="298"/>
    <s v="Chase, Garcia and Johnson"/>
    <s v="Adaptive intangible database"/>
    <n v="3500"/>
    <n v="5037"/>
    <n v="144"/>
    <x v="1"/>
    <n v="72"/>
    <x v="278"/>
    <x v="1"/>
    <s v="USD"/>
    <n v="1456466400"/>
    <x v="287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x v="279"/>
    <x v="1"/>
    <s v="USD"/>
    <n v="1456984800"/>
    <x v="288"/>
    <b v="0"/>
    <b v="0"/>
    <x v="0"/>
    <x v="0"/>
    <x v="0"/>
  </r>
  <r>
    <n v="300"/>
    <s v="Cooke PLC"/>
    <s v="Focused executive core"/>
    <n v="100"/>
    <n v="5"/>
    <n v="5"/>
    <x v="0"/>
    <n v="1"/>
    <x v="280"/>
    <x v="3"/>
    <s v="DKK"/>
    <n v="1504069200"/>
    <x v="289"/>
    <b v="0"/>
    <b v="1"/>
    <x v="9"/>
    <x v="5"/>
    <x v="9"/>
  </r>
  <r>
    <n v="301"/>
    <s v="Wong-Walker"/>
    <s v="Multi-channeled disintermediate policy"/>
    <n v="900"/>
    <n v="12102"/>
    <n v="1345"/>
    <x v="1"/>
    <n v="295"/>
    <x v="76"/>
    <x v="1"/>
    <s v="USD"/>
    <n v="1424930400"/>
    <x v="29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x v="281"/>
    <x v="1"/>
    <s v="USD"/>
    <n v="1535864400"/>
    <x v="18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x v="282"/>
    <x v="1"/>
    <s v="USD"/>
    <n v="1452146400"/>
    <x v="291"/>
    <b v="0"/>
    <b v="0"/>
    <x v="7"/>
    <x v="1"/>
    <x v="7"/>
  </r>
  <r>
    <n v="304"/>
    <s v="Peterson PLC"/>
    <s v="User-friendly discrete benchmark"/>
    <n v="2100"/>
    <n v="11469"/>
    <n v="546"/>
    <x v="1"/>
    <n v="142"/>
    <x v="283"/>
    <x v="1"/>
    <s v="USD"/>
    <n v="1470546000"/>
    <x v="292"/>
    <b v="0"/>
    <b v="0"/>
    <x v="4"/>
    <x v="4"/>
    <x v="4"/>
  </r>
  <r>
    <n v="305"/>
    <s v="Townsend Ltd"/>
    <s v="Grass-roots actuating policy"/>
    <n v="2800"/>
    <n v="8014"/>
    <n v="286"/>
    <x v="1"/>
    <n v="85"/>
    <x v="284"/>
    <x v="1"/>
    <s v="USD"/>
    <n v="1458363600"/>
    <x v="293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x v="285"/>
    <x v="1"/>
    <s v="USD"/>
    <n v="1500008400"/>
    <x v="294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x v="286"/>
    <x v="3"/>
    <s v="DKK"/>
    <n v="1338958800"/>
    <x v="295"/>
    <b v="0"/>
    <b v="1"/>
    <x v="13"/>
    <x v="5"/>
    <x v="13"/>
  </r>
  <r>
    <n v="308"/>
    <s v="Davis Ltd"/>
    <s v="Grass-roots optimizing projection"/>
    <n v="118200"/>
    <n v="87560"/>
    <n v="74"/>
    <x v="0"/>
    <n v="803"/>
    <x v="287"/>
    <x v="1"/>
    <s v="USD"/>
    <n v="1303102800"/>
    <x v="296"/>
    <b v="0"/>
    <b v="0"/>
    <x v="3"/>
    <x v="3"/>
    <x v="3"/>
  </r>
  <r>
    <n v="309"/>
    <s v="Harris-Perry"/>
    <s v="User-centric 6thgeneration attitude"/>
    <n v="4100"/>
    <n v="3087"/>
    <n v="75"/>
    <x v="3"/>
    <n v="75"/>
    <x v="288"/>
    <x v="1"/>
    <s v="USD"/>
    <n v="1316581200"/>
    <x v="297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x v="289"/>
    <x v="1"/>
    <s v="USD"/>
    <n v="1270789200"/>
    <x v="298"/>
    <b v="0"/>
    <b v="0"/>
    <x v="11"/>
    <x v="6"/>
    <x v="11"/>
  </r>
  <r>
    <n v="311"/>
    <s v="Flores PLC"/>
    <s v="Focused real-time help-desk"/>
    <n v="6300"/>
    <n v="12812"/>
    <n v="203"/>
    <x v="1"/>
    <n v="121"/>
    <x v="290"/>
    <x v="1"/>
    <s v="USD"/>
    <n v="1297836000"/>
    <x v="299"/>
    <b v="0"/>
    <b v="0"/>
    <x v="3"/>
    <x v="3"/>
    <x v="3"/>
  </r>
  <r>
    <n v="312"/>
    <s v="Martinez LLC"/>
    <s v="Robust impactful approach"/>
    <n v="59100"/>
    <n v="183345"/>
    <n v="310"/>
    <x v="1"/>
    <n v="3742"/>
    <x v="291"/>
    <x v="1"/>
    <s v="USD"/>
    <n v="1382677200"/>
    <x v="300"/>
    <b v="0"/>
    <b v="0"/>
    <x v="3"/>
    <x v="3"/>
    <x v="3"/>
  </r>
  <r>
    <n v="313"/>
    <s v="Miller-Irwin"/>
    <s v="Secured maximized policy"/>
    <n v="2200"/>
    <n v="8697"/>
    <n v="395"/>
    <x v="1"/>
    <n v="223"/>
    <x v="24"/>
    <x v="1"/>
    <s v="USD"/>
    <n v="1330322400"/>
    <x v="301"/>
    <b v="0"/>
    <b v="0"/>
    <x v="1"/>
    <x v="1"/>
    <x v="1"/>
  </r>
  <r>
    <n v="314"/>
    <s v="Sanchez-Morgan"/>
    <s v="Realigned upward-trending strategy"/>
    <n v="1400"/>
    <n v="4126"/>
    <n v="295"/>
    <x v="1"/>
    <n v="133"/>
    <x v="100"/>
    <x v="1"/>
    <s v="USD"/>
    <n v="1552366800"/>
    <x v="162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x v="292"/>
    <x v="1"/>
    <s v="USD"/>
    <n v="1400907600"/>
    <x v="302"/>
    <b v="0"/>
    <b v="0"/>
    <x v="3"/>
    <x v="3"/>
    <x v="3"/>
  </r>
  <r>
    <n v="316"/>
    <s v="Martin-Marshall"/>
    <s v="Configurable demand-driven matrix"/>
    <n v="9600"/>
    <n v="6401"/>
    <n v="67"/>
    <x v="0"/>
    <n v="108"/>
    <x v="293"/>
    <x v="6"/>
    <s v="EUR"/>
    <n v="1574143200"/>
    <x v="303"/>
    <b v="0"/>
    <b v="1"/>
    <x v="0"/>
    <x v="0"/>
    <x v="0"/>
  </r>
  <r>
    <n v="317"/>
    <s v="Summers PLC"/>
    <s v="Cross-group coherent hierarchy"/>
    <n v="6600"/>
    <n v="1269"/>
    <n v="19"/>
    <x v="0"/>
    <n v="30"/>
    <x v="294"/>
    <x v="1"/>
    <s v="USD"/>
    <n v="1494738000"/>
    <x v="304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x v="295"/>
    <x v="1"/>
    <s v="USD"/>
    <n v="1392357600"/>
    <x v="305"/>
    <b v="0"/>
    <b v="0"/>
    <x v="1"/>
    <x v="1"/>
    <x v="1"/>
  </r>
  <r>
    <n v="319"/>
    <s v="Mills Group"/>
    <s v="Advanced empowering matrix"/>
    <n v="8400"/>
    <n v="3251"/>
    <n v="39"/>
    <x v="3"/>
    <n v="64"/>
    <x v="296"/>
    <x v="1"/>
    <s v="USD"/>
    <n v="1281589200"/>
    <x v="306"/>
    <b v="0"/>
    <b v="0"/>
    <x v="2"/>
    <x v="2"/>
    <x v="2"/>
  </r>
  <r>
    <n v="320"/>
    <s v="Sandoval-Powell"/>
    <s v="Phased holistic implementation"/>
    <n v="84400"/>
    <n v="8092"/>
    <n v="10"/>
    <x v="0"/>
    <n v="80"/>
    <x v="297"/>
    <x v="1"/>
    <s v="USD"/>
    <n v="1305003600"/>
    <x v="307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x v="94"/>
    <x v="1"/>
    <s v="USD"/>
    <n v="1301634000"/>
    <x v="308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x v="32"/>
    <x v="1"/>
    <s v="USD"/>
    <n v="1290664800"/>
    <x v="309"/>
    <b v="0"/>
    <b v="0"/>
    <x v="3"/>
    <x v="3"/>
    <x v="3"/>
  </r>
  <r>
    <n v="323"/>
    <s v="Cole, Smith and Wood"/>
    <s v="Integrated zero-defect help-desk"/>
    <n v="8900"/>
    <n v="2148"/>
    <n v="24"/>
    <x v="0"/>
    <n v="26"/>
    <x v="298"/>
    <x v="4"/>
    <s v="GBP"/>
    <n v="1395896400"/>
    <x v="310"/>
    <b v="0"/>
    <b v="0"/>
    <x v="4"/>
    <x v="4"/>
    <x v="4"/>
  </r>
  <r>
    <n v="324"/>
    <s v="Harris, Hall and Harris"/>
    <s v="Inverse analyzing matrices"/>
    <n v="7100"/>
    <n v="11648"/>
    <n v="164"/>
    <x v="1"/>
    <n v="307"/>
    <x v="299"/>
    <x v="1"/>
    <s v="USD"/>
    <n v="1434862800"/>
    <x v="311"/>
    <b v="0"/>
    <b v="1"/>
    <x v="3"/>
    <x v="3"/>
    <x v="3"/>
  </r>
  <r>
    <n v="325"/>
    <s v="Saunders Group"/>
    <s v="Programmable systemic implementation"/>
    <n v="6500"/>
    <n v="5897"/>
    <n v="91"/>
    <x v="0"/>
    <n v="73"/>
    <x v="300"/>
    <x v="1"/>
    <s v="USD"/>
    <n v="1529125200"/>
    <x v="312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x v="301"/>
    <x v="1"/>
    <s v="USD"/>
    <n v="1451109600"/>
    <x v="313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x v="302"/>
    <x v="1"/>
    <s v="USD"/>
    <n v="1566968400"/>
    <x v="314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x v="303"/>
    <x v="1"/>
    <s v="USD"/>
    <n v="1543557600"/>
    <x v="315"/>
    <b v="0"/>
    <b v="0"/>
    <x v="1"/>
    <x v="1"/>
    <x v="1"/>
  </r>
  <r>
    <n v="329"/>
    <s v="Willis and Sons"/>
    <s v="Fundamental incremental database"/>
    <n v="93800"/>
    <n v="21477"/>
    <n v="23"/>
    <x v="2"/>
    <n v="211"/>
    <x v="304"/>
    <x v="1"/>
    <s v="USD"/>
    <n v="1481522400"/>
    <x v="316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x v="19"/>
    <x v="4"/>
    <s v="GBP"/>
    <n v="1512712800"/>
    <x v="317"/>
    <b v="0"/>
    <b v="0"/>
    <x v="4"/>
    <x v="4"/>
    <x v="4"/>
  </r>
  <r>
    <n v="331"/>
    <s v="Rose-Silva"/>
    <s v="Intuitive static portal"/>
    <n v="3300"/>
    <n v="14643"/>
    <n v="444"/>
    <x v="1"/>
    <n v="190"/>
    <x v="305"/>
    <x v="1"/>
    <s v="USD"/>
    <n v="1324274400"/>
    <x v="318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x v="306"/>
    <x v="1"/>
    <s v="USD"/>
    <n v="1364446800"/>
    <x v="319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x v="307"/>
    <x v="1"/>
    <s v="USD"/>
    <n v="1542693600"/>
    <x v="320"/>
    <b v="0"/>
    <b v="0"/>
    <x v="3"/>
    <x v="3"/>
    <x v="3"/>
  </r>
  <r>
    <n v="334"/>
    <s v="Mcgee Group"/>
    <s v="Assimilated discrete algorithm"/>
    <n v="66200"/>
    <n v="123538"/>
    <n v="187"/>
    <x v="1"/>
    <n v="1113"/>
    <x v="308"/>
    <x v="1"/>
    <s v="USD"/>
    <n v="1515564000"/>
    <x v="321"/>
    <b v="0"/>
    <b v="0"/>
    <x v="1"/>
    <x v="1"/>
    <x v="1"/>
  </r>
  <r>
    <n v="335"/>
    <s v="Jordan-Acosta"/>
    <s v="Operative uniform hub"/>
    <n v="173800"/>
    <n v="198628"/>
    <n v="114"/>
    <x v="1"/>
    <n v="2283"/>
    <x v="309"/>
    <x v="1"/>
    <s v="USD"/>
    <n v="1573797600"/>
    <x v="322"/>
    <b v="0"/>
    <b v="0"/>
    <x v="1"/>
    <x v="1"/>
    <x v="1"/>
  </r>
  <r>
    <n v="336"/>
    <s v="Nunez Inc"/>
    <s v="Customizable intangible capability"/>
    <n v="70700"/>
    <n v="68602"/>
    <n v="97"/>
    <x v="0"/>
    <n v="1072"/>
    <x v="310"/>
    <x v="1"/>
    <s v="USD"/>
    <n v="1292392800"/>
    <x v="323"/>
    <b v="0"/>
    <b v="1"/>
    <x v="1"/>
    <x v="1"/>
    <x v="1"/>
  </r>
  <r>
    <n v="337"/>
    <s v="Hayden Ltd"/>
    <s v="Innovative didactic analyzer"/>
    <n v="94500"/>
    <n v="116064"/>
    <n v="123"/>
    <x v="1"/>
    <n v="1095"/>
    <x v="311"/>
    <x v="1"/>
    <s v="USD"/>
    <n v="1573452000"/>
    <x v="324"/>
    <b v="0"/>
    <b v="0"/>
    <x v="3"/>
    <x v="3"/>
    <x v="3"/>
  </r>
  <r>
    <n v="338"/>
    <s v="Gonzalez-Burton"/>
    <s v="Decentralized intangible encoding"/>
    <n v="69800"/>
    <n v="125042"/>
    <n v="179"/>
    <x v="1"/>
    <n v="1690"/>
    <x v="312"/>
    <x v="1"/>
    <s v="USD"/>
    <n v="1317790800"/>
    <x v="325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x v="313"/>
    <x v="0"/>
    <s v="CAD"/>
    <n v="1501650000"/>
    <x v="326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x v="314"/>
    <x v="1"/>
    <s v="USD"/>
    <n v="1323669600"/>
    <x v="327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x v="141"/>
    <x v="1"/>
    <s v="USD"/>
    <n v="1440738000"/>
    <x v="328"/>
    <b v="0"/>
    <b v="0"/>
    <x v="7"/>
    <x v="1"/>
    <x v="7"/>
  </r>
  <r>
    <n v="342"/>
    <s v="Gibson-Hernandez"/>
    <s v="Visionary foreground middleware"/>
    <n v="47900"/>
    <n v="31864"/>
    <n v="67"/>
    <x v="0"/>
    <n v="328"/>
    <x v="315"/>
    <x v="1"/>
    <s v="USD"/>
    <n v="1374296400"/>
    <x v="329"/>
    <b v="0"/>
    <b v="0"/>
    <x v="3"/>
    <x v="3"/>
    <x v="3"/>
  </r>
  <r>
    <n v="343"/>
    <s v="Spencer-Weber"/>
    <s v="Optional zero-defect task-force"/>
    <n v="9000"/>
    <n v="4853"/>
    <n v="54"/>
    <x v="0"/>
    <n v="147"/>
    <x v="316"/>
    <x v="1"/>
    <s v="USD"/>
    <n v="1384840800"/>
    <x v="151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x v="317"/>
    <x v="1"/>
    <s v="USD"/>
    <n v="1516600800"/>
    <x v="33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x v="318"/>
    <x v="4"/>
    <s v="GBP"/>
    <n v="1436418000"/>
    <x v="331"/>
    <b v="0"/>
    <b v="0"/>
    <x v="6"/>
    <x v="4"/>
    <x v="6"/>
  </r>
  <r>
    <n v="346"/>
    <s v="Little-Marsh"/>
    <s v="Virtual attitude-oriented migration"/>
    <n v="8000"/>
    <n v="2758"/>
    <n v="34"/>
    <x v="0"/>
    <n v="25"/>
    <x v="319"/>
    <x v="1"/>
    <s v="USD"/>
    <n v="1503550800"/>
    <x v="332"/>
    <b v="0"/>
    <b v="1"/>
    <x v="7"/>
    <x v="1"/>
    <x v="7"/>
  </r>
  <r>
    <n v="347"/>
    <s v="Petersen and Sons"/>
    <s v="Open-source full-range portal"/>
    <n v="900"/>
    <n v="12607"/>
    <n v="1401"/>
    <x v="1"/>
    <n v="191"/>
    <x v="320"/>
    <x v="1"/>
    <s v="USD"/>
    <n v="1423634400"/>
    <x v="333"/>
    <b v="0"/>
    <b v="0"/>
    <x v="2"/>
    <x v="2"/>
    <x v="2"/>
  </r>
  <r>
    <n v="348"/>
    <s v="Hensley Ltd"/>
    <s v="Versatile cohesive open system"/>
    <n v="199000"/>
    <n v="142823"/>
    <n v="72"/>
    <x v="0"/>
    <n v="3483"/>
    <x v="321"/>
    <x v="1"/>
    <s v="USD"/>
    <n v="1487224800"/>
    <x v="334"/>
    <b v="0"/>
    <b v="0"/>
    <x v="0"/>
    <x v="0"/>
    <x v="0"/>
  </r>
  <r>
    <n v="349"/>
    <s v="Navarro and Sons"/>
    <s v="Multi-layered bottom-line frame"/>
    <n v="180800"/>
    <n v="95958"/>
    <n v="53"/>
    <x v="0"/>
    <n v="923"/>
    <x v="322"/>
    <x v="1"/>
    <s v="USD"/>
    <n v="1500008400"/>
    <x v="335"/>
    <b v="0"/>
    <b v="0"/>
    <x v="3"/>
    <x v="3"/>
    <x v="3"/>
  </r>
  <r>
    <n v="350"/>
    <s v="Shannon Ltd"/>
    <s v="Pre-emptive neutral capacity"/>
    <n v="100"/>
    <n v="5"/>
    <n v="5"/>
    <x v="0"/>
    <n v="1"/>
    <x v="280"/>
    <x v="1"/>
    <s v="USD"/>
    <n v="1432098000"/>
    <x v="336"/>
    <b v="0"/>
    <b v="1"/>
    <x v="17"/>
    <x v="1"/>
    <x v="17"/>
  </r>
  <r>
    <n v="351"/>
    <s v="Young LLC"/>
    <s v="Universal maximized methodology"/>
    <n v="74100"/>
    <n v="94631"/>
    <n v="128"/>
    <x v="1"/>
    <n v="2013"/>
    <x v="323"/>
    <x v="1"/>
    <s v="USD"/>
    <n v="1440392400"/>
    <x v="337"/>
    <b v="0"/>
    <b v="0"/>
    <x v="1"/>
    <x v="1"/>
    <x v="1"/>
  </r>
  <r>
    <n v="352"/>
    <s v="Adams, Willis and Sanchez"/>
    <s v="Expanded hybrid hardware"/>
    <n v="2800"/>
    <n v="977"/>
    <n v="35"/>
    <x v="0"/>
    <n v="33"/>
    <x v="324"/>
    <x v="0"/>
    <s v="CAD"/>
    <n v="1446876000"/>
    <x v="338"/>
    <b v="0"/>
    <b v="0"/>
    <x v="3"/>
    <x v="3"/>
    <x v="3"/>
  </r>
  <r>
    <n v="353"/>
    <s v="Mills-Roy"/>
    <s v="Profit-focused multi-tasking access"/>
    <n v="33600"/>
    <n v="137961"/>
    <n v="411"/>
    <x v="1"/>
    <n v="1703"/>
    <x v="325"/>
    <x v="1"/>
    <s v="USD"/>
    <n v="1562302800"/>
    <x v="339"/>
    <b v="0"/>
    <b v="0"/>
    <x v="3"/>
    <x v="3"/>
    <x v="3"/>
  </r>
  <r>
    <n v="354"/>
    <s v="Brown Group"/>
    <s v="Profit-focused transitional capability"/>
    <n v="6100"/>
    <n v="7548"/>
    <n v="124"/>
    <x v="1"/>
    <n v="80"/>
    <x v="326"/>
    <x v="3"/>
    <s v="DKK"/>
    <n v="1378184400"/>
    <x v="340"/>
    <b v="0"/>
    <b v="0"/>
    <x v="4"/>
    <x v="4"/>
    <x v="4"/>
  </r>
  <r>
    <n v="355"/>
    <s v="Burns-Burnett"/>
    <s v="Front-line scalable definition"/>
    <n v="3800"/>
    <n v="2241"/>
    <n v="59"/>
    <x v="2"/>
    <n v="86"/>
    <x v="327"/>
    <x v="1"/>
    <s v="USD"/>
    <n v="1485064800"/>
    <x v="341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x v="328"/>
    <x v="6"/>
    <s v="EUR"/>
    <n v="1326520800"/>
    <x v="342"/>
    <b v="0"/>
    <b v="0"/>
    <x v="3"/>
    <x v="3"/>
    <x v="3"/>
  </r>
  <r>
    <n v="357"/>
    <s v="Perez, Davis and Wilson"/>
    <s v="Implemented tangible algorithm"/>
    <n v="2300"/>
    <n v="4253"/>
    <n v="185"/>
    <x v="1"/>
    <n v="41"/>
    <x v="329"/>
    <x v="1"/>
    <s v="USD"/>
    <n v="1441256400"/>
    <x v="343"/>
    <b v="0"/>
    <b v="0"/>
    <x v="11"/>
    <x v="6"/>
    <x v="11"/>
  </r>
  <r>
    <n v="358"/>
    <s v="Diaz-Garcia"/>
    <s v="Profit-focused 3rdgeneration circuit"/>
    <n v="9700"/>
    <n v="1146"/>
    <n v="12"/>
    <x v="0"/>
    <n v="23"/>
    <x v="330"/>
    <x v="0"/>
    <s v="CAD"/>
    <n v="1533877200"/>
    <x v="344"/>
    <b v="1"/>
    <b v="0"/>
    <x v="14"/>
    <x v="7"/>
    <x v="14"/>
  </r>
  <r>
    <n v="359"/>
    <s v="Salazar-Moon"/>
    <s v="Compatible needs-based architecture"/>
    <n v="4000"/>
    <n v="11948"/>
    <n v="299"/>
    <x v="1"/>
    <n v="187"/>
    <x v="331"/>
    <x v="1"/>
    <s v="USD"/>
    <n v="1314421200"/>
    <x v="127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x v="332"/>
    <x v="4"/>
    <s v="GBP"/>
    <n v="1293861600"/>
    <x v="345"/>
    <b v="0"/>
    <b v="1"/>
    <x v="3"/>
    <x v="3"/>
    <x v="3"/>
  </r>
  <r>
    <n v="361"/>
    <s v="Anderson and Sons"/>
    <s v="Quality-focused reciprocal structure"/>
    <n v="5500"/>
    <n v="9546"/>
    <n v="174"/>
    <x v="1"/>
    <n v="88"/>
    <x v="333"/>
    <x v="1"/>
    <s v="USD"/>
    <n v="1507352400"/>
    <x v="346"/>
    <b v="0"/>
    <b v="0"/>
    <x v="3"/>
    <x v="3"/>
    <x v="3"/>
  </r>
  <r>
    <n v="362"/>
    <s v="Lawrence Group"/>
    <s v="Automated actuating conglomeration"/>
    <n v="3700"/>
    <n v="13755"/>
    <n v="372"/>
    <x v="1"/>
    <n v="191"/>
    <x v="334"/>
    <x v="1"/>
    <s v="USD"/>
    <n v="1296108000"/>
    <x v="347"/>
    <b v="0"/>
    <b v="0"/>
    <x v="1"/>
    <x v="1"/>
    <x v="1"/>
  </r>
  <r>
    <n v="363"/>
    <s v="Gray-Davis"/>
    <s v="Re-contextualized local initiative"/>
    <n v="5200"/>
    <n v="8330"/>
    <n v="160"/>
    <x v="1"/>
    <n v="139"/>
    <x v="335"/>
    <x v="1"/>
    <s v="USD"/>
    <n v="1324965600"/>
    <x v="348"/>
    <b v="0"/>
    <b v="0"/>
    <x v="1"/>
    <x v="1"/>
    <x v="1"/>
  </r>
  <r>
    <n v="364"/>
    <s v="Ramirez-Myers"/>
    <s v="Switchable intangible definition"/>
    <n v="900"/>
    <n v="14547"/>
    <n v="1616"/>
    <x v="1"/>
    <n v="186"/>
    <x v="336"/>
    <x v="1"/>
    <s v="USD"/>
    <n v="1520229600"/>
    <x v="349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x v="337"/>
    <x v="2"/>
    <s v="AUD"/>
    <n v="1482991200"/>
    <x v="35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x v="338"/>
    <x v="1"/>
    <s v="USD"/>
    <n v="1294034400"/>
    <x v="351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x v="339"/>
    <x v="1"/>
    <s v="USD"/>
    <n v="1413608400"/>
    <x v="33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x v="340"/>
    <x v="4"/>
    <s v="GBP"/>
    <n v="1286946000"/>
    <x v="352"/>
    <b v="0"/>
    <b v="1"/>
    <x v="4"/>
    <x v="4"/>
    <x v="4"/>
  </r>
  <r>
    <n v="369"/>
    <s v="Smith-Gonzalez"/>
    <s v="Polarized needs-based approach"/>
    <n v="5400"/>
    <n v="14743"/>
    <n v="273"/>
    <x v="1"/>
    <n v="154"/>
    <x v="341"/>
    <x v="1"/>
    <s v="USD"/>
    <n v="1359871200"/>
    <x v="353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x v="214"/>
    <x v="1"/>
    <s v="USD"/>
    <n v="1555304400"/>
    <x v="354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x v="342"/>
    <x v="1"/>
    <s v="USD"/>
    <n v="1423375200"/>
    <x v="355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x v="343"/>
    <x v="1"/>
    <s v="USD"/>
    <n v="1420696800"/>
    <x v="356"/>
    <b v="0"/>
    <b v="1"/>
    <x v="4"/>
    <x v="4"/>
    <x v="4"/>
  </r>
  <r>
    <n v="373"/>
    <s v="Brown-Parker"/>
    <s v="Down-sized coherent toolset"/>
    <n v="22500"/>
    <n v="164291"/>
    <n v="730"/>
    <x v="1"/>
    <n v="2106"/>
    <x v="344"/>
    <x v="1"/>
    <s v="USD"/>
    <n v="1502946000"/>
    <x v="357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x v="345"/>
    <x v="1"/>
    <s v="USD"/>
    <n v="1547186400"/>
    <x v="358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x v="346"/>
    <x v="1"/>
    <s v="USD"/>
    <n v="1444971600"/>
    <x v="359"/>
    <b v="0"/>
    <b v="0"/>
    <x v="7"/>
    <x v="1"/>
    <x v="7"/>
  </r>
  <r>
    <n v="376"/>
    <s v="Perry PLC"/>
    <s v="Mandatory uniform matrix"/>
    <n v="3400"/>
    <n v="12275"/>
    <n v="361"/>
    <x v="1"/>
    <n v="131"/>
    <x v="347"/>
    <x v="1"/>
    <s v="USD"/>
    <n v="1404622800"/>
    <x v="36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x v="348"/>
    <x v="1"/>
    <s v="USD"/>
    <n v="1571720400"/>
    <x v="361"/>
    <b v="0"/>
    <b v="0"/>
    <x v="3"/>
    <x v="3"/>
    <x v="3"/>
  </r>
  <r>
    <n v="378"/>
    <s v="Fleming-Oliver"/>
    <s v="Managed stable function"/>
    <n v="178200"/>
    <n v="24882"/>
    <n v="14"/>
    <x v="0"/>
    <n v="355"/>
    <x v="349"/>
    <x v="1"/>
    <s v="USD"/>
    <n v="1526878800"/>
    <x v="362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x v="350"/>
    <x v="4"/>
    <s v="GBP"/>
    <n v="1319691600"/>
    <x v="363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x v="351"/>
    <x v="1"/>
    <s v="USD"/>
    <n v="1371963600"/>
    <x v="364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x v="10"/>
    <x v="1"/>
    <s v="USD"/>
    <n v="1433739600"/>
    <x v="365"/>
    <b v="0"/>
    <b v="0"/>
    <x v="3"/>
    <x v="3"/>
    <x v="3"/>
  </r>
  <r>
    <n v="382"/>
    <s v="King Ltd"/>
    <s v="Visionary systemic process improvement"/>
    <n v="9100"/>
    <n v="5803"/>
    <n v="64"/>
    <x v="0"/>
    <n v="67"/>
    <x v="352"/>
    <x v="1"/>
    <s v="USD"/>
    <n v="1508130000"/>
    <x v="366"/>
    <b v="0"/>
    <b v="0"/>
    <x v="14"/>
    <x v="7"/>
    <x v="14"/>
  </r>
  <r>
    <n v="383"/>
    <s v="Baker Ltd"/>
    <s v="Progressive intangible flexibility"/>
    <n v="6300"/>
    <n v="14199"/>
    <n v="225"/>
    <x v="1"/>
    <n v="189"/>
    <x v="353"/>
    <x v="1"/>
    <s v="USD"/>
    <n v="1550037600"/>
    <x v="285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x v="354"/>
    <x v="1"/>
    <s v="USD"/>
    <n v="1486706400"/>
    <x v="367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x v="355"/>
    <x v="1"/>
    <s v="USD"/>
    <n v="1553835600"/>
    <x v="368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x v="356"/>
    <x v="1"/>
    <s v="USD"/>
    <n v="1277528400"/>
    <x v="369"/>
    <b v="0"/>
    <b v="0"/>
    <x v="3"/>
    <x v="3"/>
    <x v="3"/>
  </r>
  <r>
    <n v="387"/>
    <s v="Flores-Lambert"/>
    <s v="Triple-buffered logistical frame"/>
    <n v="109000"/>
    <n v="42795"/>
    <n v="39"/>
    <x v="0"/>
    <n v="424"/>
    <x v="357"/>
    <x v="1"/>
    <s v="USD"/>
    <n v="1339477200"/>
    <x v="370"/>
    <b v="0"/>
    <b v="0"/>
    <x v="8"/>
    <x v="2"/>
    <x v="8"/>
  </r>
  <r>
    <n v="388"/>
    <s v="Cruz Ltd"/>
    <s v="Exclusive dynamic adapter"/>
    <n v="114800"/>
    <n v="12938"/>
    <n v="11"/>
    <x v="3"/>
    <n v="145"/>
    <x v="358"/>
    <x v="5"/>
    <s v="CHF"/>
    <n v="1325656800"/>
    <x v="371"/>
    <b v="0"/>
    <b v="0"/>
    <x v="7"/>
    <x v="1"/>
    <x v="7"/>
  </r>
  <r>
    <n v="389"/>
    <s v="Knox-Garner"/>
    <s v="Automated systemic hierarchy"/>
    <n v="83000"/>
    <n v="101352"/>
    <n v="122"/>
    <x v="1"/>
    <n v="1152"/>
    <x v="359"/>
    <x v="1"/>
    <s v="USD"/>
    <n v="1288242000"/>
    <x v="372"/>
    <b v="0"/>
    <b v="0"/>
    <x v="3"/>
    <x v="3"/>
    <x v="3"/>
  </r>
  <r>
    <n v="390"/>
    <s v="Davis-Allen"/>
    <s v="Digitized eco-centric core"/>
    <n v="2400"/>
    <n v="4477"/>
    <n v="187"/>
    <x v="1"/>
    <n v="50"/>
    <x v="360"/>
    <x v="1"/>
    <s v="USD"/>
    <n v="1379048400"/>
    <x v="373"/>
    <b v="0"/>
    <b v="0"/>
    <x v="14"/>
    <x v="7"/>
    <x v="14"/>
  </r>
  <r>
    <n v="391"/>
    <s v="Miller-Patel"/>
    <s v="Mandatory uniform strategy"/>
    <n v="60400"/>
    <n v="4393"/>
    <n v="7"/>
    <x v="0"/>
    <n v="151"/>
    <x v="361"/>
    <x v="1"/>
    <s v="USD"/>
    <n v="1389679200"/>
    <x v="374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x v="362"/>
    <x v="1"/>
    <s v="USD"/>
    <n v="1294293600"/>
    <x v="375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x v="332"/>
    <x v="0"/>
    <s v="CAD"/>
    <n v="1500267600"/>
    <x v="376"/>
    <b v="0"/>
    <b v="0"/>
    <x v="17"/>
    <x v="1"/>
    <x v="17"/>
  </r>
  <r>
    <n v="394"/>
    <s v="Noble-Bailey"/>
    <s v="Customizable dynamic info-mediaries"/>
    <n v="800"/>
    <n v="3755"/>
    <n v="469"/>
    <x v="1"/>
    <n v="34"/>
    <x v="363"/>
    <x v="1"/>
    <s v="USD"/>
    <n v="1375074000"/>
    <x v="377"/>
    <b v="0"/>
    <b v="1"/>
    <x v="4"/>
    <x v="4"/>
    <x v="4"/>
  </r>
  <r>
    <n v="395"/>
    <s v="Taylor PLC"/>
    <s v="Enhanced incremental budgetary management"/>
    <n v="7100"/>
    <n v="9238"/>
    <n v="130"/>
    <x v="1"/>
    <n v="220"/>
    <x v="364"/>
    <x v="1"/>
    <s v="USD"/>
    <n v="1323324000"/>
    <x v="378"/>
    <b v="1"/>
    <b v="0"/>
    <x v="3"/>
    <x v="3"/>
    <x v="3"/>
  </r>
  <r>
    <n v="396"/>
    <s v="Holmes PLC"/>
    <s v="Digitized local info-mediaries"/>
    <n v="46100"/>
    <n v="77012"/>
    <n v="167"/>
    <x v="1"/>
    <n v="1604"/>
    <x v="31"/>
    <x v="2"/>
    <s v="AUD"/>
    <n v="1538715600"/>
    <x v="379"/>
    <b v="0"/>
    <b v="0"/>
    <x v="6"/>
    <x v="4"/>
    <x v="6"/>
  </r>
  <r>
    <n v="397"/>
    <s v="Jones-Martin"/>
    <s v="Virtual systematic monitoring"/>
    <n v="8100"/>
    <n v="14083"/>
    <n v="174"/>
    <x v="1"/>
    <n v="454"/>
    <x v="100"/>
    <x v="1"/>
    <s v="USD"/>
    <n v="1369285200"/>
    <x v="380"/>
    <b v="0"/>
    <b v="0"/>
    <x v="1"/>
    <x v="1"/>
    <x v="1"/>
  </r>
  <r>
    <n v="398"/>
    <s v="Myers LLC"/>
    <s v="Reactive bottom-line open architecture"/>
    <n v="1700"/>
    <n v="12202"/>
    <n v="718"/>
    <x v="1"/>
    <n v="123"/>
    <x v="365"/>
    <x v="6"/>
    <s v="EUR"/>
    <n v="1525755600"/>
    <x v="103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x v="366"/>
    <x v="1"/>
    <s v="USD"/>
    <n v="1296626400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x v="49"/>
    <x v="1"/>
    <s v="USD"/>
    <n v="1376629200"/>
    <x v="382"/>
    <b v="0"/>
    <b v="1"/>
    <x v="14"/>
    <x v="7"/>
    <x v="14"/>
  </r>
  <r>
    <n v="401"/>
    <s v="Smith-Schmidt"/>
    <s v="Inverse radical hierarchy"/>
    <n v="900"/>
    <n v="13772"/>
    <n v="1530"/>
    <x v="1"/>
    <n v="299"/>
    <x v="367"/>
    <x v="1"/>
    <s v="USD"/>
    <n v="1572152400"/>
    <x v="383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x v="368"/>
    <x v="1"/>
    <s v="USD"/>
    <n v="1325829600"/>
    <x v="384"/>
    <b v="0"/>
    <b v="1"/>
    <x v="12"/>
    <x v="4"/>
    <x v="12"/>
  </r>
  <r>
    <n v="403"/>
    <s v="Leonard-Mcclain"/>
    <s v="Virtual foreground throughput"/>
    <n v="195800"/>
    <n v="168820"/>
    <n v="86"/>
    <x v="0"/>
    <n v="3015"/>
    <x v="369"/>
    <x v="0"/>
    <s v="CAD"/>
    <n v="1273640400"/>
    <x v="385"/>
    <b v="0"/>
    <b v="1"/>
    <x v="3"/>
    <x v="3"/>
    <x v="3"/>
  </r>
  <r>
    <n v="404"/>
    <s v="Bailey-Boyer"/>
    <s v="Visionary exuding Internet solution"/>
    <n v="48900"/>
    <n v="154321"/>
    <n v="316"/>
    <x v="1"/>
    <n v="2237"/>
    <x v="370"/>
    <x v="1"/>
    <s v="USD"/>
    <n v="1510639200"/>
    <x v="386"/>
    <b v="0"/>
    <b v="0"/>
    <x v="3"/>
    <x v="3"/>
    <x v="3"/>
  </r>
  <r>
    <n v="405"/>
    <s v="Lee LLC"/>
    <s v="Synchronized secondary analyzer"/>
    <n v="29600"/>
    <n v="26527"/>
    <n v="90"/>
    <x v="0"/>
    <n v="435"/>
    <x v="202"/>
    <x v="1"/>
    <s v="USD"/>
    <n v="1528088400"/>
    <x v="387"/>
    <b v="0"/>
    <b v="0"/>
    <x v="3"/>
    <x v="3"/>
    <x v="3"/>
  </r>
  <r>
    <n v="406"/>
    <s v="Lyons Inc"/>
    <s v="Balanced attitude-oriented parallelism"/>
    <n v="39300"/>
    <n v="71583"/>
    <n v="182"/>
    <x v="1"/>
    <n v="645"/>
    <x v="371"/>
    <x v="1"/>
    <s v="USD"/>
    <n v="1359525600"/>
    <x v="388"/>
    <b v="1"/>
    <b v="0"/>
    <x v="4"/>
    <x v="4"/>
    <x v="4"/>
  </r>
  <r>
    <n v="407"/>
    <s v="Herrera-Wilson"/>
    <s v="Organized bandwidth-monitored core"/>
    <n v="3400"/>
    <n v="12100"/>
    <n v="356"/>
    <x v="1"/>
    <n v="484"/>
    <x v="372"/>
    <x v="3"/>
    <s v="DKK"/>
    <n v="1570942800"/>
    <x v="389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x v="373"/>
    <x v="0"/>
    <s v="CAD"/>
    <n v="1466398800"/>
    <x v="390"/>
    <b v="0"/>
    <b v="0"/>
    <x v="4"/>
    <x v="4"/>
    <x v="4"/>
  </r>
  <r>
    <n v="409"/>
    <s v="Stewart LLC"/>
    <s v="Secured asymmetric projection"/>
    <n v="135600"/>
    <n v="62804"/>
    <n v="46"/>
    <x v="0"/>
    <n v="714"/>
    <x v="130"/>
    <x v="1"/>
    <s v="USD"/>
    <n v="1492491600"/>
    <x v="391"/>
    <b v="0"/>
    <b v="0"/>
    <x v="1"/>
    <x v="1"/>
    <x v="1"/>
  </r>
  <r>
    <n v="410"/>
    <s v="Mcmillan Group"/>
    <s v="Advanced cohesive Graphic Interface"/>
    <n v="153700"/>
    <n v="55536"/>
    <n v="36"/>
    <x v="2"/>
    <n v="1111"/>
    <x v="120"/>
    <x v="1"/>
    <s v="USD"/>
    <n v="1430197200"/>
    <x v="277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x v="374"/>
    <x v="1"/>
    <s v="USD"/>
    <n v="1496034000"/>
    <x v="392"/>
    <b v="0"/>
    <b v="0"/>
    <x v="3"/>
    <x v="3"/>
    <x v="3"/>
  </r>
  <r>
    <n v="412"/>
    <s v="Rodriguez-Scott"/>
    <s v="Realigned zero tolerance software"/>
    <n v="2100"/>
    <n v="14046"/>
    <n v="669"/>
    <x v="1"/>
    <n v="134"/>
    <x v="375"/>
    <x v="1"/>
    <s v="USD"/>
    <n v="1388728800"/>
    <x v="393"/>
    <b v="0"/>
    <b v="0"/>
    <x v="13"/>
    <x v="5"/>
    <x v="13"/>
  </r>
  <r>
    <n v="413"/>
    <s v="Rush-Bowers"/>
    <s v="Persevering analyzing extranet"/>
    <n v="189500"/>
    <n v="117628"/>
    <n v="62"/>
    <x v="2"/>
    <n v="1089"/>
    <x v="376"/>
    <x v="1"/>
    <s v="USD"/>
    <n v="1543298400"/>
    <x v="394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x v="65"/>
    <x v="1"/>
    <s v="USD"/>
    <n v="1271739600"/>
    <x v="395"/>
    <b v="0"/>
    <b v="1"/>
    <x v="0"/>
    <x v="0"/>
    <x v="0"/>
  </r>
  <r>
    <n v="415"/>
    <s v="Anderson-Pham"/>
    <s v="Intuitive needs-based monitoring"/>
    <n v="113500"/>
    <n v="12552"/>
    <n v="11"/>
    <x v="0"/>
    <n v="418"/>
    <x v="377"/>
    <x v="1"/>
    <s v="USD"/>
    <n v="1326434400"/>
    <x v="396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x v="321"/>
    <x v="1"/>
    <s v="USD"/>
    <n v="1295244000"/>
    <x v="397"/>
    <b v="0"/>
    <b v="1"/>
    <x v="4"/>
    <x v="4"/>
    <x v="4"/>
  </r>
  <r>
    <n v="417"/>
    <s v="Bradshaw, Smith and Ryan"/>
    <s v="Upgradable 24/7 emulation"/>
    <n v="1700"/>
    <n v="943"/>
    <n v="55"/>
    <x v="0"/>
    <n v="15"/>
    <x v="378"/>
    <x v="1"/>
    <s v="USD"/>
    <n v="1541221200"/>
    <x v="398"/>
    <b v="0"/>
    <b v="0"/>
    <x v="3"/>
    <x v="3"/>
    <x v="3"/>
  </r>
  <r>
    <n v="418"/>
    <s v="Jackson PLC"/>
    <s v="Quality-focused client-server core"/>
    <n v="163700"/>
    <n v="93963"/>
    <n v="57"/>
    <x v="0"/>
    <n v="1999"/>
    <x v="323"/>
    <x v="0"/>
    <s v="CAD"/>
    <n v="1336280400"/>
    <x v="399"/>
    <b v="0"/>
    <b v="0"/>
    <x v="4"/>
    <x v="4"/>
    <x v="4"/>
  </r>
  <r>
    <n v="419"/>
    <s v="Ware-Arias"/>
    <s v="Upgradable maximized protocol"/>
    <n v="113800"/>
    <n v="140469"/>
    <n v="123"/>
    <x v="1"/>
    <n v="5203"/>
    <x v="42"/>
    <x v="1"/>
    <s v="USD"/>
    <n v="1324533600"/>
    <x v="348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x v="379"/>
    <x v="1"/>
    <s v="USD"/>
    <n v="1498366800"/>
    <x v="400"/>
    <b v="0"/>
    <b v="0"/>
    <x v="3"/>
    <x v="3"/>
    <x v="3"/>
  </r>
  <r>
    <n v="421"/>
    <s v="Thomas-Lopez"/>
    <s v="User-centric fault-tolerant archive"/>
    <n v="9400"/>
    <n v="6015"/>
    <n v="64"/>
    <x v="0"/>
    <n v="118"/>
    <x v="380"/>
    <x v="1"/>
    <s v="USD"/>
    <n v="1498712400"/>
    <x v="401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x v="381"/>
    <x v="1"/>
    <s v="USD"/>
    <n v="1271480400"/>
    <x v="402"/>
    <b v="0"/>
    <b v="1"/>
    <x v="3"/>
    <x v="3"/>
    <x v="3"/>
  </r>
  <r>
    <n v="423"/>
    <s v="Jones-Riddle"/>
    <s v="Self-enabling real-time definition"/>
    <n v="147800"/>
    <n v="15723"/>
    <n v="11"/>
    <x v="0"/>
    <n v="162"/>
    <x v="382"/>
    <x v="1"/>
    <s v="USD"/>
    <n v="1316667600"/>
    <x v="403"/>
    <b v="0"/>
    <b v="1"/>
    <x v="0"/>
    <x v="0"/>
    <x v="0"/>
  </r>
  <r>
    <n v="424"/>
    <s v="Schmidt-Gomez"/>
    <s v="User-centric impactful projection"/>
    <n v="5100"/>
    <n v="2064"/>
    <n v="40"/>
    <x v="0"/>
    <n v="83"/>
    <x v="383"/>
    <x v="1"/>
    <s v="USD"/>
    <n v="1524027600"/>
    <x v="404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x v="384"/>
    <x v="1"/>
    <s v="USD"/>
    <n v="1438059600"/>
    <x v="405"/>
    <b v="0"/>
    <b v="0"/>
    <x v="14"/>
    <x v="7"/>
    <x v="14"/>
  </r>
  <r>
    <n v="426"/>
    <s v="Edwards-Kane"/>
    <s v="Virtual leadingedge framework"/>
    <n v="1800"/>
    <n v="10313"/>
    <n v="573"/>
    <x v="1"/>
    <n v="219"/>
    <x v="385"/>
    <x v="1"/>
    <s v="USD"/>
    <n v="1361944800"/>
    <x v="406"/>
    <b v="0"/>
    <b v="0"/>
    <x v="3"/>
    <x v="3"/>
    <x v="3"/>
  </r>
  <r>
    <n v="427"/>
    <s v="Hicks, Wall and Webb"/>
    <s v="Managed discrete framework"/>
    <n v="174500"/>
    <n v="197018"/>
    <n v="113"/>
    <x v="1"/>
    <n v="2526"/>
    <x v="386"/>
    <x v="1"/>
    <s v="USD"/>
    <n v="1410584400"/>
    <x v="407"/>
    <b v="0"/>
    <b v="1"/>
    <x v="3"/>
    <x v="3"/>
    <x v="3"/>
  </r>
  <r>
    <n v="428"/>
    <s v="Mayer-Richmond"/>
    <s v="Progressive zero-defect capability"/>
    <n v="101400"/>
    <n v="47037"/>
    <n v="46"/>
    <x v="0"/>
    <n v="747"/>
    <x v="387"/>
    <x v="1"/>
    <s v="USD"/>
    <n v="1297404000"/>
    <x v="408"/>
    <b v="0"/>
    <b v="0"/>
    <x v="10"/>
    <x v="4"/>
    <x v="10"/>
  </r>
  <r>
    <n v="429"/>
    <s v="Robles Ltd"/>
    <s v="Right-sized demand-driven adapter"/>
    <n v="191000"/>
    <n v="173191"/>
    <n v="91"/>
    <x v="3"/>
    <n v="2138"/>
    <x v="325"/>
    <x v="1"/>
    <s v="USD"/>
    <n v="1392012000"/>
    <x v="409"/>
    <b v="0"/>
    <b v="1"/>
    <x v="14"/>
    <x v="7"/>
    <x v="14"/>
  </r>
  <r>
    <n v="430"/>
    <s v="Cochran Ltd"/>
    <s v="Re-engineered attitude-oriented frame"/>
    <n v="8100"/>
    <n v="5487"/>
    <n v="68"/>
    <x v="0"/>
    <n v="84"/>
    <x v="388"/>
    <x v="1"/>
    <s v="USD"/>
    <n v="1569733200"/>
    <x v="410"/>
    <b v="0"/>
    <b v="0"/>
    <x v="3"/>
    <x v="3"/>
    <x v="3"/>
  </r>
  <r>
    <n v="431"/>
    <s v="Rosales LLC"/>
    <s v="Compatible multimedia utilization"/>
    <n v="5100"/>
    <n v="9817"/>
    <n v="192"/>
    <x v="1"/>
    <n v="94"/>
    <x v="389"/>
    <x v="1"/>
    <s v="USD"/>
    <n v="1529643600"/>
    <x v="312"/>
    <b v="1"/>
    <b v="0"/>
    <x v="3"/>
    <x v="3"/>
    <x v="3"/>
  </r>
  <r>
    <n v="432"/>
    <s v="Harper-Bryan"/>
    <s v="Re-contextualized dedicated hardware"/>
    <n v="7700"/>
    <n v="6369"/>
    <n v="83"/>
    <x v="0"/>
    <n v="91"/>
    <x v="390"/>
    <x v="1"/>
    <s v="USD"/>
    <n v="1399006800"/>
    <x v="411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x v="85"/>
    <x v="1"/>
    <s v="USD"/>
    <n v="1385359200"/>
    <x v="412"/>
    <b v="0"/>
    <b v="1"/>
    <x v="4"/>
    <x v="4"/>
    <x v="4"/>
  </r>
  <r>
    <n v="434"/>
    <s v="Floyd-Sims"/>
    <s v="Cloned transitional hierarchy"/>
    <n v="5400"/>
    <n v="903"/>
    <n v="17"/>
    <x v="3"/>
    <n v="10"/>
    <x v="391"/>
    <x v="0"/>
    <s v="CAD"/>
    <n v="1480572000"/>
    <x v="413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x v="206"/>
    <x v="6"/>
    <s v="EUR"/>
    <n v="1418623200"/>
    <x v="414"/>
    <b v="0"/>
    <b v="1"/>
    <x v="3"/>
    <x v="3"/>
    <x v="3"/>
  </r>
  <r>
    <n v="436"/>
    <s v="King-Nguyen"/>
    <s v="Open-source incremental throughput"/>
    <n v="1300"/>
    <n v="13678"/>
    <n v="1052"/>
    <x v="1"/>
    <n v="249"/>
    <x v="392"/>
    <x v="1"/>
    <s v="USD"/>
    <n v="1555736400"/>
    <x v="354"/>
    <b v="0"/>
    <b v="0"/>
    <x v="17"/>
    <x v="1"/>
    <x v="17"/>
  </r>
  <r>
    <n v="437"/>
    <s v="Hansen Group"/>
    <s v="Centralized regional interface"/>
    <n v="8100"/>
    <n v="9969"/>
    <n v="123"/>
    <x v="1"/>
    <n v="192"/>
    <x v="393"/>
    <x v="1"/>
    <s v="USD"/>
    <n v="1442120400"/>
    <x v="415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x v="394"/>
    <x v="1"/>
    <s v="USD"/>
    <n v="1362376800"/>
    <x v="416"/>
    <b v="0"/>
    <b v="0"/>
    <x v="3"/>
    <x v="3"/>
    <x v="3"/>
  </r>
  <r>
    <n v="439"/>
    <s v="Cummings Inc"/>
    <s v="Digitized transitional monitoring"/>
    <n v="28400"/>
    <n v="100900"/>
    <n v="355"/>
    <x v="1"/>
    <n v="2293"/>
    <x v="112"/>
    <x v="1"/>
    <s v="USD"/>
    <n v="1478408400"/>
    <x v="417"/>
    <b v="0"/>
    <b v="0"/>
    <x v="22"/>
    <x v="4"/>
    <x v="22"/>
  </r>
  <r>
    <n v="440"/>
    <s v="Miller-Poole"/>
    <s v="Networked optimal adapter"/>
    <n v="102500"/>
    <n v="165954"/>
    <n v="162"/>
    <x v="1"/>
    <n v="3131"/>
    <x v="395"/>
    <x v="1"/>
    <s v="USD"/>
    <n v="1498798800"/>
    <x v="418"/>
    <b v="0"/>
    <b v="0"/>
    <x v="19"/>
    <x v="4"/>
    <x v="19"/>
  </r>
  <r>
    <n v="441"/>
    <s v="Rodriguez-West"/>
    <s v="Automated optimal function"/>
    <n v="7000"/>
    <n v="1744"/>
    <n v="25"/>
    <x v="0"/>
    <n v="32"/>
    <x v="396"/>
    <x v="1"/>
    <s v="USD"/>
    <n v="1335416400"/>
    <x v="419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x v="397"/>
    <x v="6"/>
    <s v="EUR"/>
    <n v="1504328400"/>
    <x v="420"/>
    <b v="0"/>
    <b v="0"/>
    <x v="3"/>
    <x v="3"/>
    <x v="3"/>
  </r>
  <r>
    <n v="443"/>
    <s v="Clark-Bowman"/>
    <s v="Stand-alone user-facing service-desk"/>
    <n v="9300"/>
    <n v="3232"/>
    <n v="35"/>
    <x v="3"/>
    <n v="90"/>
    <x v="398"/>
    <x v="1"/>
    <s v="USD"/>
    <n v="1285822800"/>
    <x v="421"/>
    <b v="0"/>
    <b v="0"/>
    <x v="3"/>
    <x v="3"/>
    <x v="3"/>
  </r>
  <r>
    <n v="444"/>
    <s v="Hensley Ltd"/>
    <s v="Versatile global attitude"/>
    <n v="6200"/>
    <n v="10938"/>
    <n v="176"/>
    <x v="1"/>
    <n v="296"/>
    <x v="399"/>
    <x v="1"/>
    <s v="USD"/>
    <n v="1311483600"/>
    <x v="422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x v="400"/>
    <x v="1"/>
    <s v="USD"/>
    <n v="1291356000"/>
    <x v="423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x v="401"/>
    <x v="1"/>
    <s v="USD"/>
    <n v="1355810400"/>
    <x v="424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x v="402"/>
    <x v="4"/>
    <s v="GBP"/>
    <n v="1513663200"/>
    <x v="425"/>
    <b v="0"/>
    <b v="0"/>
    <x v="19"/>
    <x v="4"/>
    <x v="19"/>
  </r>
  <r>
    <n v="448"/>
    <s v="Price and Sons"/>
    <s v="Object-based demand-driven strategy"/>
    <n v="89900"/>
    <n v="45384"/>
    <n v="50"/>
    <x v="0"/>
    <n v="605"/>
    <x v="403"/>
    <x v="1"/>
    <s v="USD"/>
    <n v="1365915600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x v="404"/>
    <x v="3"/>
    <s v="DKK"/>
    <n v="1551852000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x v="405"/>
    <x v="0"/>
    <s v="CAD"/>
    <n v="1540098000"/>
    <x v="428"/>
    <b v="0"/>
    <b v="0"/>
    <x v="10"/>
    <x v="4"/>
    <x v="10"/>
  </r>
  <r>
    <n v="451"/>
    <s v="Padilla-Porter"/>
    <s v="Innovative exuding matrix"/>
    <n v="148400"/>
    <n v="182302"/>
    <n v="123"/>
    <x v="1"/>
    <n v="6286"/>
    <x v="65"/>
    <x v="1"/>
    <s v="USD"/>
    <n v="1500440400"/>
    <x v="429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x v="406"/>
    <x v="1"/>
    <s v="USD"/>
    <n v="1278392400"/>
    <x v="43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x v="309"/>
    <x v="1"/>
    <s v="USD"/>
    <n v="1480572000"/>
    <x v="431"/>
    <b v="0"/>
    <b v="0"/>
    <x v="22"/>
    <x v="4"/>
    <x v="22"/>
  </r>
  <r>
    <n v="454"/>
    <s v="Woods Inc"/>
    <s v="Upgradable upward-trending portal"/>
    <n v="4000"/>
    <n v="1763"/>
    <n v="44"/>
    <x v="0"/>
    <n v="39"/>
    <x v="407"/>
    <x v="1"/>
    <s v="USD"/>
    <n v="1382331600"/>
    <x v="432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x v="408"/>
    <x v="1"/>
    <s v="USD"/>
    <n v="1316754000"/>
    <x v="433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x v="409"/>
    <x v="1"/>
    <s v="USD"/>
    <n v="1518242400"/>
    <x v="434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x v="410"/>
    <x v="1"/>
    <s v="USD"/>
    <n v="1476421200"/>
    <x v="435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x v="369"/>
    <x v="1"/>
    <s v="USD"/>
    <n v="1269752400"/>
    <x v="436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x v="411"/>
    <x v="1"/>
    <s v="USD"/>
    <n v="1419746400"/>
    <x v="437"/>
    <b v="0"/>
    <b v="0"/>
    <x v="4"/>
    <x v="4"/>
    <x v="4"/>
  </r>
  <r>
    <n v="460"/>
    <s v="Rich, Alvarez and King"/>
    <s v="Business-focused static ability"/>
    <n v="2400"/>
    <n v="4119"/>
    <n v="172"/>
    <x v="1"/>
    <n v="50"/>
    <x v="412"/>
    <x v="1"/>
    <s v="USD"/>
    <n v="1281330000"/>
    <x v="438"/>
    <b v="0"/>
    <b v="0"/>
    <x v="3"/>
    <x v="3"/>
    <x v="3"/>
  </r>
  <r>
    <n v="461"/>
    <s v="Terry-Salinas"/>
    <s v="Networked secondary structure"/>
    <n v="98800"/>
    <n v="139354"/>
    <n v="141"/>
    <x v="1"/>
    <n v="2080"/>
    <x v="217"/>
    <x v="1"/>
    <s v="USD"/>
    <n v="1398661200"/>
    <x v="439"/>
    <b v="0"/>
    <b v="0"/>
    <x v="6"/>
    <x v="4"/>
    <x v="6"/>
  </r>
  <r>
    <n v="462"/>
    <s v="Wang-Rodriguez"/>
    <s v="Total multimedia website"/>
    <n v="188800"/>
    <n v="57734"/>
    <n v="31"/>
    <x v="0"/>
    <n v="535"/>
    <x v="413"/>
    <x v="1"/>
    <s v="USD"/>
    <n v="1359525600"/>
    <x v="44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x v="414"/>
    <x v="1"/>
    <s v="USD"/>
    <n v="1388469600"/>
    <x v="441"/>
    <b v="0"/>
    <b v="0"/>
    <x v="10"/>
    <x v="4"/>
    <x v="10"/>
  </r>
  <r>
    <n v="464"/>
    <s v="Gomez LLC"/>
    <s v="Pre-emptive mission-critical hardware"/>
    <n v="71200"/>
    <n v="95020"/>
    <n v="133"/>
    <x v="1"/>
    <n v="2436"/>
    <x v="224"/>
    <x v="1"/>
    <s v="USD"/>
    <n v="1518328800"/>
    <x v="442"/>
    <b v="0"/>
    <b v="0"/>
    <x v="3"/>
    <x v="3"/>
    <x v="3"/>
  </r>
  <r>
    <n v="465"/>
    <s v="Gonzalez-Robbins"/>
    <s v="Up-sized responsive protocol"/>
    <n v="4700"/>
    <n v="8829"/>
    <n v="188"/>
    <x v="1"/>
    <n v="80"/>
    <x v="415"/>
    <x v="1"/>
    <s v="USD"/>
    <n v="1517032800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x v="416"/>
    <x v="1"/>
    <s v="USD"/>
    <n v="1368594000"/>
    <x v="444"/>
    <b v="0"/>
    <b v="1"/>
    <x v="8"/>
    <x v="2"/>
    <x v="8"/>
  </r>
  <r>
    <n v="467"/>
    <s v="Shaw Ltd"/>
    <s v="Profit-focused content-based application"/>
    <n v="1400"/>
    <n v="8053"/>
    <n v="575"/>
    <x v="1"/>
    <n v="139"/>
    <x v="246"/>
    <x v="0"/>
    <s v="CAD"/>
    <n v="1448258400"/>
    <x v="445"/>
    <b v="0"/>
    <b v="1"/>
    <x v="2"/>
    <x v="2"/>
    <x v="2"/>
  </r>
  <r>
    <n v="468"/>
    <s v="Hughes Inc"/>
    <s v="Streamlined neutral analyzer"/>
    <n v="4000"/>
    <n v="1620"/>
    <n v="41"/>
    <x v="0"/>
    <n v="16"/>
    <x v="417"/>
    <x v="1"/>
    <s v="USD"/>
    <n v="1555218000"/>
    <x v="368"/>
    <b v="0"/>
    <b v="0"/>
    <x v="3"/>
    <x v="3"/>
    <x v="3"/>
  </r>
  <r>
    <n v="469"/>
    <s v="Olsen-Ryan"/>
    <s v="Assimilated neutral utilization"/>
    <n v="5600"/>
    <n v="10328"/>
    <n v="184"/>
    <x v="1"/>
    <n v="159"/>
    <x v="418"/>
    <x v="1"/>
    <s v="USD"/>
    <n v="1431925200"/>
    <x v="446"/>
    <b v="0"/>
    <b v="0"/>
    <x v="6"/>
    <x v="4"/>
    <x v="6"/>
  </r>
  <r>
    <n v="470"/>
    <s v="Grimes, Holland and Sloan"/>
    <s v="Extended dedicated archive"/>
    <n v="3600"/>
    <n v="10289"/>
    <n v="286"/>
    <x v="1"/>
    <n v="381"/>
    <x v="96"/>
    <x v="1"/>
    <s v="USD"/>
    <n v="1481522400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x v="380"/>
    <x v="4"/>
    <s v="GBP"/>
    <n v="1335934800"/>
    <x v="448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x v="419"/>
    <x v="1"/>
    <s v="USD"/>
    <n v="1552280400"/>
    <x v="178"/>
    <b v="0"/>
    <b v="0"/>
    <x v="1"/>
    <x v="1"/>
    <x v="1"/>
  </r>
  <r>
    <n v="473"/>
    <s v="Richardson Inc"/>
    <s v="Assimilated fault-tolerant capacity"/>
    <n v="5000"/>
    <n v="8907"/>
    <n v="178"/>
    <x v="1"/>
    <n v="106"/>
    <x v="420"/>
    <x v="1"/>
    <s v="USD"/>
    <n v="1529989200"/>
    <x v="449"/>
    <b v="0"/>
    <b v="0"/>
    <x v="5"/>
    <x v="1"/>
    <x v="5"/>
  </r>
  <r>
    <n v="474"/>
    <s v="Santos-Young"/>
    <s v="Enhanced neutral ability"/>
    <n v="4000"/>
    <n v="14606"/>
    <n v="365"/>
    <x v="1"/>
    <n v="142"/>
    <x v="421"/>
    <x v="1"/>
    <s v="USD"/>
    <n v="1418709600"/>
    <x v="45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x v="422"/>
    <x v="1"/>
    <s v="USD"/>
    <n v="1372136400"/>
    <x v="451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x v="200"/>
    <x v="1"/>
    <s v="USD"/>
    <n v="1533877200"/>
    <x v="452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x v="423"/>
    <x v="1"/>
    <s v="USD"/>
    <n v="1309064400"/>
    <x v="453"/>
    <b v="0"/>
    <b v="0"/>
    <x v="22"/>
    <x v="4"/>
    <x v="22"/>
  </r>
  <r>
    <n v="478"/>
    <s v="Lyons LLC"/>
    <s v="Balanced impactful circuit"/>
    <n v="68800"/>
    <n v="162603"/>
    <n v="236"/>
    <x v="1"/>
    <n v="2756"/>
    <x v="170"/>
    <x v="1"/>
    <s v="USD"/>
    <n v="1425877200"/>
    <x v="454"/>
    <b v="0"/>
    <b v="0"/>
    <x v="8"/>
    <x v="2"/>
    <x v="8"/>
  </r>
  <r>
    <n v="479"/>
    <s v="Long-Greene"/>
    <s v="Future-proofed heuristic encryption"/>
    <n v="2400"/>
    <n v="12310"/>
    <n v="513"/>
    <x v="1"/>
    <n v="173"/>
    <x v="424"/>
    <x v="4"/>
    <s v="GBP"/>
    <n v="1501304400"/>
    <x v="455"/>
    <b v="0"/>
    <b v="0"/>
    <x v="0"/>
    <x v="0"/>
    <x v="0"/>
  </r>
  <r>
    <n v="480"/>
    <s v="Robles-Hudson"/>
    <s v="Balanced bifurcated leverage"/>
    <n v="8600"/>
    <n v="8656"/>
    <n v="101"/>
    <x v="1"/>
    <n v="87"/>
    <x v="425"/>
    <x v="1"/>
    <s v="USD"/>
    <n v="1268287200"/>
    <x v="456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x v="426"/>
    <x v="1"/>
    <s v="USD"/>
    <n v="1412139600"/>
    <x v="457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x v="427"/>
    <x v="1"/>
    <s v="USD"/>
    <n v="1330063200"/>
    <x v="458"/>
    <b v="0"/>
    <b v="1"/>
    <x v="13"/>
    <x v="5"/>
    <x v="13"/>
  </r>
  <r>
    <n v="483"/>
    <s v="Rice-Parker"/>
    <s v="Down-sized actuating infrastructure"/>
    <n v="91400"/>
    <n v="48236"/>
    <n v="53"/>
    <x v="0"/>
    <n v="554"/>
    <x v="428"/>
    <x v="1"/>
    <s v="USD"/>
    <n v="1576130400"/>
    <x v="459"/>
    <b v="0"/>
    <b v="0"/>
    <x v="3"/>
    <x v="3"/>
    <x v="3"/>
  </r>
  <r>
    <n v="484"/>
    <s v="Landry Inc"/>
    <s v="Synergistic cohesive adapter"/>
    <n v="29600"/>
    <n v="77021"/>
    <n v="260"/>
    <x v="1"/>
    <n v="1572"/>
    <x v="291"/>
    <x v="4"/>
    <s v="GBP"/>
    <n v="1407128400"/>
    <x v="46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x v="429"/>
    <x v="4"/>
    <s v="GBP"/>
    <n v="1560142800"/>
    <x v="461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x v="430"/>
    <x v="4"/>
    <s v="GBP"/>
    <n v="1520575200"/>
    <x v="462"/>
    <b v="0"/>
    <b v="1"/>
    <x v="18"/>
    <x v="5"/>
    <x v="18"/>
  </r>
  <r>
    <n v="487"/>
    <s v="Smith-Wallace"/>
    <s v="Monitored 24/7 time-frame"/>
    <n v="110300"/>
    <n v="197024"/>
    <n v="179"/>
    <x v="1"/>
    <n v="2346"/>
    <x v="431"/>
    <x v="1"/>
    <s v="USD"/>
    <n v="1492664400"/>
    <x v="463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x v="432"/>
    <x v="1"/>
    <s v="USD"/>
    <n v="1454479200"/>
    <x v="464"/>
    <b v="0"/>
    <b v="0"/>
    <x v="3"/>
    <x v="3"/>
    <x v="3"/>
  </r>
  <r>
    <n v="489"/>
    <s v="Clark Inc"/>
    <s v="Down-sized mobile time-frame"/>
    <n v="9200"/>
    <n v="9339"/>
    <n v="102"/>
    <x v="1"/>
    <n v="85"/>
    <x v="433"/>
    <x v="6"/>
    <s v="EUR"/>
    <n v="1281934800"/>
    <x v="465"/>
    <b v="0"/>
    <b v="0"/>
    <x v="8"/>
    <x v="2"/>
    <x v="8"/>
  </r>
  <r>
    <n v="490"/>
    <s v="Young and Sons"/>
    <s v="Innovative disintermediate encryption"/>
    <n v="2400"/>
    <n v="4596"/>
    <n v="192"/>
    <x v="1"/>
    <n v="144"/>
    <x v="434"/>
    <x v="1"/>
    <s v="USD"/>
    <n v="1573970400"/>
    <x v="466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x v="435"/>
    <x v="1"/>
    <s v="USD"/>
    <n v="1372654800"/>
    <x v="467"/>
    <b v="0"/>
    <b v="1"/>
    <x v="0"/>
    <x v="0"/>
    <x v="0"/>
  </r>
  <r>
    <n v="492"/>
    <s v="Garcia Group"/>
    <s v="Persevering interactive matrix"/>
    <n v="191000"/>
    <n v="45831"/>
    <n v="24"/>
    <x v="3"/>
    <n v="595"/>
    <x v="436"/>
    <x v="1"/>
    <s v="USD"/>
    <n v="1275886800"/>
    <x v="468"/>
    <b v="1"/>
    <b v="1"/>
    <x v="12"/>
    <x v="4"/>
    <x v="12"/>
  </r>
  <r>
    <n v="493"/>
    <s v="Adams, Walker and Wong"/>
    <s v="Seamless background framework"/>
    <n v="900"/>
    <n v="6514"/>
    <n v="724"/>
    <x v="1"/>
    <n v="64"/>
    <x v="437"/>
    <x v="1"/>
    <s v="USD"/>
    <n v="1561784400"/>
    <x v="469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x v="438"/>
    <x v="1"/>
    <s v="USD"/>
    <n v="1332392400"/>
    <x v="47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x v="439"/>
    <x v="3"/>
    <s v="DKK"/>
    <n v="1402376400"/>
    <x v="471"/>
    <b v="0"/>
    <b v="0"/>
    <x v="3"/>
    <x v="3"/>
    <x v="3"/>
  </r>
  <r>
    <n v="496"/>
    <s v="Morales Group"/>
    <s v="Optimized bi-directional extranet"/>
    <n v="183800"/>
    <n v="1667"/>
    <n v="1"/>
    <x v="0"/>
    <n v="54"/>
    <x v="440"/>
    <x v="1"/>
    <s v="USD"/>
    <n v="1495342800"/>
    <x v="472"/>
    <b v="0"/>
    <b v="0"/>
    <x v="10"/>
    <x v="4"/>
    <x v="10"/>
  </r>
  <r>
    <n v="497"/>
    <s v="Lucero Group"/>
    <s v="Intuitive actuating benchmark"/>
    <n v="9800"/>
    <n v="3349"/>
    <n v="34"/>
    <x v="0"/>
    <n v="120"/>
    <x v="441"/>
    <x v="1"/>
    <s v="USD"/>
    <n v="1482213600"/>
    <x v="473"/>
    <b v="0"/>
    <b v="1"/>
    <x v="8"/>
    <x v="2"/>
    <x v="8"/>
  </r>
  <r>
    <n v="498"/>
    <s v="Smith, Brown and Davis"/>
    <s v="Devolved background project"/>
    <n v="193400"/>
    <n v="46317"/>
    <n v="24"/>
    <x v="0"/>
    <n v="579"/>
    <x v="442"/>
    <x v="3"/>
    <s v="DKK"/>
    <n v="1420092000"/>
    <x v="474"/>
    <b v="0"/>
    <b v="0"/>
    <x v="2"/>
    <x v="2"/>
    <x v="2"/>
  </r>
  <r>
    <n v="499"/>
    <s v="Hunt Group"/>
    <s v="Reverse-engineered executive emulation"/>
    <n v="163800"/>
    <n v="78743"/>
    <n v="48"/>
    <x v="0"/>
    <n v="2072"/>
    <x v="32"/>
    <x v="1"/>
    <s v="USD"/>
    <n v="1458018000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x v="443"/>
    <x v="1"/>
    <s v="USD"/>
    <n v="1367384400"/>
    <x v="380"/>
    <b v="0"/>
    <b v="1"/>
    <x v="3"/>
    <x v="3"/>
    <x v="3"/>
  </r>
  <r>
    <n v="501"/>
    <s v="Mccann-Le"/>
    <s v="Focused coherent methodology"/>
    <n v="153600"/>
    <n v="107743"/>
    <n v="70"/>
    <x v="0"/>
    <n v="1796"/>
    <x v="444"/>
    <x v="1"/>
    <s v="USD"/>
    <n v="1363064400"/>
    <x v="353"/>
    <b v="0"/>
    <b v="0"/>
    <x v="4"/>
    <x v="4"/>
    <x v="4"/>
  </r>
  <r>
    <n v="502"/>
    <s v="Johnson Inc"/>
    <s v="Reduced context-sensitive complexity"/>
    <n v="1300"/>
    <n v="6889"/>
    <n v="530"/>
    <x v="1"/>
    <n v="186"/>
    <x v="445"/>
    <x v="2"/>
    <s v="AUD"/>
    <n v="1343365200"/>
    <x v="476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x v="446"/>
    <x v="1"/>
    <s v="USD"/>
    <n v="1435726800"/>
    <x v="477"/>
    <b v="0"/>
    <b v="0"/>
    <x v="6"/>
    <x v="4"/>
    <x v="6"/>
  </r>
  <r>
    <n v="504"/>
    <s v="Smith-Miller"/>
    <s v="De-engineered cohesive moderator"/>
    <n v="7500"/>
    <n v="6924"/>
    <n v="92"/>
    <x v="0"/>
    <n v="62"/>
    <x v="447"/>
    <x v="6"/>
    <s v="EUR"/>
    <n v="1431925200"/>
    <x v="478"/>
    <b v="0"/>
    <b v="0"/>
    <x v="1"/>
    <x v="1"/>
    <x v="1"/>
  </r>
  <r>
    <n v="505"/>
    <s v="Jensen-Vargas"/>
    <s v="Ameliorated explicit parallelism"/>
    <n v="89900"/>
    <n v="12497"/>
    <n v="14"/>
    <x v="0"/>
    <n v="347"/>
    <x v="448"/>
    <x v="1"/>
    <s v="USD"/>
    <n v="1362722400"/>
    <x v="479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x v="320"/>
    <x v="1"/>
    <s v="USD"/>
    <n v="1511416800"/>
    <x v="48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x v="449"/>
    <x v="1"/>
    <s v="USD"/>
    <n v="1365483600"/>
    <x v="481"/>
    <b v="0"/>
    <b v="1"/>
    <x v="2"/>
    <x v="2"/>
    <x v="2"/>
  </r>
  <r>
    <n v="508"/>
    <s v="Roberts Group"/>
    <s v="Up-sized radical pricing structure"/>
    <n v="172700"/>
    <n v="193820"/>
    <n v="112"/>
    <x v="1"/>
    <n v="3657"/>
    <x v="395"/>
    <x v="1"/>
    <s v="USD"/>
    <n v="1532840400"/>
    <x v="482"/>
    <b v="0"/>
    <b v="0"/>
    <x v="3"/>
    <x v="3"/>
    <x v="3"/>
  </r>
  <r>
    <n v="509"/>
    <s v="White LLC"/>
    <s v="Robust zero-defect project"/>
    <n v="168500"/>
    <n v="119510"/>
    <n v="71"/>
    <x v="0"/>
    <n v="1258"/>
    <x v="450"/>
    <x v="1"/>
    <s v="USD"/>
    <n v="1336194000"/>
    <x v="483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x v="451"/>
    <x v="2"/>
    <s v="AUD"/>
    <n v="1527742800"/>
    <x v="484"/>
    <b v="0"/>
    <b v="0"/>
    <x v="6"/>
    <x v="4"/>
    <x v="6"/>
  </r>
  <r>
    <n v="511"/>
    <s v="Smith-Mullins"/>
    <s v="User-centric intangible neural-net"/>
    <n v="147800"/>
    <n v="35498"/>
    <n v="24"/>
    <x v="0"/>
    <n v="362"/>
    <x v="452"/>
    <x v="1"/>
    <s v="USD"/>
    <n v="1564030800"/>
    <x v="265"/>
    <b v="0"/>
    <b v="0"/>
    <x v="3"/>
    <x v="3"/>
    <x v="3"/>
  </r>
  <r>
    <n v="512"/>
    <s v="Williams-Walsh"/>
    <s v="Organized explicit core"/>
    <n v="9100"/>
    <n v="12678"/>
    <n v="139"/>
    <x v="1"/>
    <n v="239"/>
    <x v="453"/>
    <x v="1"/>
    <s v="USD"/>
    <n v="1404536400"/>
    <x v="485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x v="454"/>
    <x v="1"/>
    <s v="USD"/>
    <n v="1284008400"/>
    <x v="486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x v="455"/>
    <x v="5"/>
    <s v="CHF"/>
    <n v="1386309600"/>
    <x v="412"/>
    <b v="0"/>
    <b v="1"/>
    <x v="1"/>
    <x v="1"/>
    <x v="1"/>
  </r>
  <r>
    <n v="515"/>
    <s v="Cox LLC"/>
    <s v="Phased 24hour flexibility"/>
    <n v="8600"/>
    <n v="4797"/>
    <n v="56"/>
    <x v="0"/>
    <n v="133"/>
    <x v="456"/>
    <x v="0"/>
    <s v="CAD"/>
    <n v="1324620000"/>
    <x v="487"/>
    <b v="0"/>
    <b v="1"/>
    <x v="3"/>
    <x v="3"/>
    <x v="3"/>
  </r>
  <r>
    <n v="516"/>
    <s v="Morales-Odonnell"/>
    <s v="Exclusive 5thgeneration structure"/>
    <n v="125400"/>
    <n v="53324"/>
    <n v="43"/>
    <x v="0"/>
    <n v="846"/>
    <x v="457"/>
    <x v="1"/>
    <s v="USD"/>
    <n v="1281070800"/>
    <x v="488"/>
    <b v="0"/>
    <b v="0"/>
    <x v="9"/>
    <x v="5"/>
    <x v="9"/>
  </r>
  <r>
    <n v="517"/>
    <s v="Ramirez LLC"/>
    <s v="Multi-tiered maximized orchestration"/>
    <n v="5900"/>
    <n v="6608"/>
    <n v="112"/>
    <x v="1"/>
    <n v="78"/>
    <x v="458"/>
    <x v="1"/>
    <s v="USD"/>
    <n v="1493960400"/>
    <x v="489"/>
    <b v="0"/>
    <b v="0"/>
    <x v="0"/>
    <x v="0"/>
    <x v="0"/>
  </r>
  <r>
    <n v="518"/>
    <s v="Ramirez Group"/>
    <s v="Open-architected uniform instruction set"/>
    <n v="8800"/>
    <n v="622"/>
    <n v="7"/>
    <x v="0"/>
    <n v="10"/>
    <x v="459"/>
    <x v="1"/>
    <s v="USD"/>
    <n v="1519365600"/>
    <x v="442"/>
    <b v="0"/>
    <b v="1"/>
    <x v="10"/>
    <x v="4"/>
    <x v="10"/>
  </r>
  <r>
    <n v="519"/>
    <s v="Marsh-Coleman"/>
    <s v="Exclusive asymmetric analyzer"/>
    <n v="177700"/>
    <n v="180802"/>
    <n v="102"/>
    <x v="1"/>
    <n v="1773"/>
    <x v="230"/>
    <x v="1"/>
    <s v="USD"/>
    <n v="1420696800"/>
    <x v="437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x v="460"/>
    <x v="1"/>
    <s v="USD"/>
    <n v="1555650000"/>
    <x v="490"/>
    <b v="0"/>
    <b v="0"/>
    <x v="3"/>
    <x v="3"/>
    <x v="3"/>
  </r>
  <r>
    <n v="521"/>
    <s v="Wilson Ltd"/>
    <s v="Function-based multi-state software"/>
    <n v="7600"/>
    <n v="11061"/>
    <n v="146"/>
    <x v="1"/>
    <n v="369"/>
    <x v="461"/>
    <x v="1"/>
    <s v="USD"/>
    <n v="1471928400"/>
    <x v="491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x v="462"/>
    <x v="1"/>
    <s v="USD"/>
    <n v="1341291600"/>
    <x v="163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x v="463"/>
    <x v="1"/>
    <s v="USD"/>
    <n v="1267682400"/>
    <x v="492"/>
    <b v="0"/>
    <b v="0"/>
    <x v="12"/>
    <x v="4"/>
    <x v="12"/>
  </r>
  <r>
    <n v="524"/>
    <s v="Johnson-Contreras"/>
    <s v="Diverse scalable superstructure"/>
    <n v="96700"/>
    <n v="81136"/>
    <n v="84"/>
    <x v="0"/>
    <n v="1979"/>
    <x v="354"/>
    <x v="1"/>
    <s v="USD"/>
    <n v="1272258000"/>
    <x v="493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x v="464"/>
    <x v="1"/>
    <s v="USD"/>
    <n v="1290492000"/>
    <x v="494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x v="465"/>
    <x v="1"/>
    <s v="USD"/>
    <n v="1451109600"/>
    <x v="495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x v="8"/>
    <x v="0"/>
    <s v="CAD"/>
    <n v="1454652000"/>
    <x v="496"/>
    <b v="0"/>
    <b v="0"/>
    <x v="10"/>
    <x v="4"/>
    <x v="10"/>
  </r>
  <r>
    <n v="528"/>
    <s v="Avila, Ford and Welch"/>
    <s v="Focused leadingedge matrix"/>
    <n v="9000"/>
    <n v="7227"/>
    <n v="80"/>
    <x v="0"/>
    <n v="80"/>
    <x v="466"/>
    <x v="4"/>
    <s v="GBP"/>
    <n v="1385186400"/>
    <x v="497"/>
    <b v="0"/>
    <b v="0"/>
    <x v="7"/>
    <x v="1"/>
    <x v="7"/>
  </r>
  <r>
    <n v="529"/>
    <s v="Gallegos Inc"/>
    <s v="Seamless logistical encryption"/>
    <n v="5100"/>
    <n v="574"/>
    <n v="11"/>
    <x v="0"/>
    <n v="9"/>
    <x v="467"/>
    <x v="1"/>
    <s v="USD"/>
    <n v="1399698000"/>
    <x v="18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x v="303"/>
    <x v="1"/>
    <s v="USD"/>
    <n v="1283230800"/>
    <x v="498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x v="468"/>
    <x v="5"/>
    <s v="CHF"/>
    <n v="1384149600"/>
    <x v="499"/>
    <b v="0"/>
    <b v="0"/>
    <x v="11"/>
    <x v="6"/>
    <x v="11"/>
  </r>
  <r>
    <n v="532"/>
    <s v="Cordova-Torres"/>
    <s v="Pre-emptive grid-enabled contingency"/>
    <n v="1600"/>
    <n v="8046"/>
    <n v="503"/>
    <x v="1"/>
    <n v="126"/>
    <x v="469"/>
    <x v="0"/>
    <s v="CAD"/>
    <n v="1516860000"/>
    <x v="5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x v="470"/>
    <x v="4"/>
    <s v="GBP"/>
    <n v="1374642000"/>
    <x v="5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x v="160"/>
    <x v="1"/>
    <s v="USD"/>
    <n v="1534482000"/>
    <x v="501"/>
    <b v="0"/>
    <b v="1"/>
    <x v="6"/>
    <x v="4"/>
    <x v="6"/>
  </r>
  <r>
    <n v="535"/>
    <s v="Garrison LLC"/>
    <s v="Profit-focused 24/7 data-warehouse"/>
    <n v="2600"/>
    <n v="12533"/>
    <n v="482"/>
    <x v="1"/>
    <n v="202"/>
    <x v="471"/>
    <x v="6"/>
    <s v="EUR"/>
    <n v="1528434000"/>
    <x v="502"/>
    <b v="0"/>
    <b v="1"/>
    <x v="3"/>
    <x v="3"/>
    <x v="3"/>
  </r>
  <r>
    <n v="536"/>
    <s v="Shannon-Olson"/>
    <s v="Enhanced methodical middleware"/>
    <n v="9800"/>
    <n v="14697"/>
    <n v="150"/>
    <x v="1"/>
    <n v="140"/>
    <x v="472"/>
    <x v="6"/>
    <s v="EUR"/>
    <n v="1282626000"/>
    <x v="52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x v="473"/>
    <x v="3"/>
    <s v="DKK"/>
    <n v="1535605200"/>
    <x v="503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x v="159"/>
    <x v="1"/>
    <s v="USD"/>
    <n v="1379826000"/>
    <x v="504"/>
    <b v="0"/>
    <b v="0"/>
    <x v="20"/>
    <x v="6"/>
    <x v="20"/>
  </r>
  <r>
    <n v="539"/>
    <s v="Thomas, Welch and Santana"/>
    <s v="Assimilated exuding toolset"/>
    <n v="9800"/>
    <n v="7120"/>
    <n v="73"/>
    <x v="0"/>
    <n v="77"/>
    <x v="474"/>
    <x v="1"/>
    <s v="USD"/>
    <n v="1561957200"/>
    <x v="505"/>
    <b v="0"/>
    <b v="1"/>
    <x v="0"/>
    <x v="0"/>
    <x v="0"/>
  </r>
  <r>
    <n v="540"/>
    <s v="Brown-Pena"/>
    <s v="Front-line client-server secured line"/>
    <n v="5300"/>
    <n v="14097"/>
    <n v="266"/>
    <x v="1"/>
    <n v="247"/>
    <x v="475"/>
    <x v="1"/>
    <s v="USD"/>
    <n v="1525496400"/>
    <x v="506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x v="187"/>
    <x v="6"/>
    <s v="EUR"/>
    <n v="1433912400"/>
    <x v="507"/>
    <b v="0"/>
    <b v="0"/>
    <x v="20"/>
    <x v="6"/>
    <x v="20"/>
  </r>
  <r>
    <n v="542"/>
    <s v="Harrison-Bridges"/>
    <s v="Profit-focused exuding moderator"/>
    <n v="77000"/>
    <n v="1930"/>
    <n v="3"/>
    <x v="0"/>
    <n v="49"/>
    <x v="476"/>
    <x v="4"/>
    <s v="GBP"/>
    <n v="1453442400"/>
    <x v="508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x v="477"/>
    <x v="1"/>
    <s v="USD"/>
    <n v="1378875600"/>
    <x v="509"/>
    <b v="0"/>
    <b v="0"/>
    <x v="11"/>
    <x v="6"/>
    <x v="11"/>
  </r>
  <r>
    <n v="544"/>
    <s v="Taylor Inc"/>
    <s v="Public-key 3rdgeneration system engine"/>
    <n v="2800"/>
    <n v="7742"/>
    <n v="277"/>
    <x v="1"/>
    <n v="84"/>
    <x v="478"/>
    <x v="1"/>
    <s v="USD"/>
    <n v="1452232800"/>
    <x v="510"/>
    <b v="0"/>
    <b v="0"/>
    <x v="1"/>
    <x v="1"/>
    <x v="1"/>
  </r>
  <r>
    <n v="545"/>
    <s v="Deleon and Sons"/>
    <s v="Organized value-added access"/>
    <n v="184800"/>
    <n v="164109"/>
    <n v="89"/>
    <x v="0"/>
    <n v="2690"/>
    <x v="479"/>
    <x v="1"/>
    <s v="USD"/>
    <n v="1577253600"/>
    <x v="511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x v="480"/>
    <x v="1"/>
    <s v="USD"/>
    <n v="153716040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x v="481"/>
    <x v="1"/>
    <s v="USD"/>
    <n v="1422165600"/>
    <x v="513"/>
    <b v="0"/>
    <b v="0"/>
    <x v="6"/>
    <x v="4"/>
    <x v="6"/>
  </r>
  <r>
    <n v="548"/>
    <s v="York-Pitts"/>
    <s v="Monitored discrete toolset"/>
    <n v="66100"/>
    <n v="179074"/>
    <n v="271"/>
    <x v="1"/>
    <n v="2985"/>
    <x v="444"/>
    <x v="1"/>
    <s v="USD"/>
    <n v="1459486800"/>
    <x v="514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x v="118"/>
    <x v="1"/>
    <s v="USD"/>
    <n v="1369717200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x v="405"/>
    <x v="5"/>
    <s v="CHF"/>
    <n v="1330495200"/>
    <x v="516"/>
    <b v="0"/>
    <b v="0"/>
    <x v="7"/>
    <x v="1"/>
    <x v="7"/>
  </r>
  <r>
    <n v="551"/>
    <s v="Martin-James"/>
    <s v="Streamlined upward-trending analyzer"/>
    <n v="180100"/>
    <n v="105598"/>
    <n v="59"/>
    <x v="0"/>
    <n v="2779"/>
    <x v="32"/>
    <x v="2"/>
    <s v="AUD"/>
    <n v="1419055200"/>
    <x v="517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x v="482"/>
    <x v="1"/>
    <s v="USD"/>
    <n v="1480140000"/>
    <x v="518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x v="483"/>
    <x v="1"/>
    <s v="USD"/>
    <n v="1293948000"/>
    <x v="519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x v="484"/>
    <x v="0"/>
    <s v="CAD"/>
    <n v="1482127200"/>
    <x v="520"/>
    <b v="0"/>
    <b v="0"/>
    <x v="7"/>
    <x v="1"/>
    <x v="7"/>
  </r>
  <r>
    <n v="555"/>
    <s v="Anderson Group"/>
    <s v="Organic maximized database"/>
    <n v="6300"/>
    <n v="14089"/>
    <n v="224"/>
    <x v="1"/>
    <n v="135"/>
    <x v="485"/>
    <x v="3"/>
    <s v="DKK"/>
    <n v="1396414800"/>
    <x v="219"/>
    <b v="0"/>
    <b v="0"/>
    <x v="1"/>
    <x v="1"/>
    <x v="1"/>
  </r>
  <r>
    <n v="556"/>
    <s v="Smith and Sons"/>
    <s v="Grass-roots 24/7 attitude"/>
    <n v="5200"/>
    <n v="12467"/>
    <n v="240"/>
    <x v="1"/>
    <n v="122"/>
    <x v="486"/>
    <x v="1"/>
    <s v="USD"/>
    <n v="1315285200"/>
    <x v="521"/>
    <b v="0"/>
    <b v="1"/>
    <x v="18"/>
    <x v="5"/>
    <x v="18"/>
  </r>
  <r>
    <n v="557"/>
    <s v="Lam-Hamilton"/>
    <s v="Team-oriented global strategy"/>
    <n v="6000"/>
    <n v="11960"/>
    <n v="199"/>
    <x v="1"/>
    <n v="221"/>
    <x v="487"/>
    <x v="1"/>
    <s v="USD"/>
    <n v="1443762000"/>
    <x v="522"/>
    <b v="0"/>
    <b v="1"/>
    <x v="22"/>
    <x v="4"/>
    <x v="22"/>
  </r>
  <r>
    <n v="558"/>
    <s v="Ho Ltd"/>
    <s v="Enhanced client-driven capacity"/>
    <n v="5800"/>
    <n v="7966"/>
    <n v="137"/>
    <x v="1"/>
    <n v="126"/>
    <x v="488"/>
    <x v="1"/>
    <s v="USD"/>
    <n v="1456293600"/>
    <x v="523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x v="489"/>
    <x v="1"/>
    <s v="USD"/>
    <n v="1470114000"/>
    <x v="524"/>
    <b v="0"/>
    <b v="0"/>
    <x v="3"/>
    <x v="3"/>
    <x v="3"/>
  </r>
  <r>
    <n v="560"/>
    <s v="Hunt LLC"/>
    <s v="Re-engineered radical policy"/>
    <n v="20000"/>
    <n v="158832"/>
    <n v="794"/>
    <x v="1"/>
    <n v="3177"/>
    <x v="120"/>
    <x v="1"/>
    <s v="USD"/>
    <n v="1321596000"/>
    <x v="348"/>
    <b v="0"/>
    <b v="0"/>
    <x v="10"/>
    <x v="4"/>
    <x v="10"/>
  </r>
  <r>
    <n v="561"/>
    <s v="Fowler-Smith"/>
    <s v="Down-sized logistical adapter"/>
    <n v="3000"/>
    <n v="11091"/>
    <n v="370"/>
    <x v="1"/>
    <n v="198"/>
    <x v="490"/>
    <x v="5"/>
    <s v="CHF"/>
    <n v="1318827600"/>
    <x v="280"/>
    <b v="0"/>
    <b v="0"/>
    <x v="3"/>
    <x v="3"/>
    <x v="3"/>
  </r>
  <r>
    <n v="562"/>
    <s v="Blair Inc"/>
    <s v="Configurable bandwidth-monitored throughput"/>
    <n v="9900"/>
    <n v="1269"/>
    <n v="13"/>
    <x v="0"/>
    <n v="26"/>
    <x v="491"/>
    <x v="5"/>
    <s v="CHF"/>
    <n v="1552366800"/>
    <x v="525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x v="492"/>
    <x v="2"/>
    <s v="AUD"/>
    <n v="1542088800"/>
    <x v="526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x v="493"/>
    <x v="1"/>
    <s v="USD"/>
    <n v="1426395600"/>
    <x v="527"/>
    <b v="0"/>
    <b v="0"/>
    <x v="3"/>
    <x v="3"/>
    <x v="3"/>
  </r>
  <r>
    <n v="565"/>
    <s v="Joseph LLC"/>
    <s v="Decentralized logistical collaboration"/>
    <n v="94900"/>
    <n v="194166"/>
    <n v="205"/>
    <x v="1"/>
    <n v="3596"/>
    <x v="494"/>
    <x v="1"/>
    <s v="USD"/>
    <n v="1321336800"/>
    <x v="528"/>
    <b v="0"/>
    <b v="0"/>
    <x v="3"/>
    <x v="3"/>
    <x v="3"/>
  </r>
  <r>
    <n v="566"/>
    <s v="Webb-Smith"/>
    <s v="Advanced content-based installation"/>
    <n v="9300"/>
    <n v="4124"/>
    <n v="44"/>
    <x v="0"/>
    <n v="37"/>
    <x v="495"/>
    <x v="1"/>
    <s v="USD"/>
    <n v="1456293600"/>
    <x v="529"/>
    <b v="0"/>
    <b v="1"/>
    <x v="5"/>
    <x v="1"/>
    <x v="5"/>
  </r>
  <r>
    <n v="567"/>
    <s v="Johns PLC"/>
    <s v="Distributed high-level open architecture"/>
    <n v="6800"/>
    <n v="14865"/>
    <n v="219"/>
    <x v="1"/>
    <n v="244"/>
    <x v="496"/>
    <x v="1"/>
    <s v="USD"/>
    <n v="1404968400"/>
    <x v="360"/>
    <b v="0"/>
    <b v="0"/>
    <x v="1"/>
    <x v="1"/>
    <x v="1"/>
  </r>
  <r>
    <n v="568"/>
    <s v="Hardin-Foley"/>
    <s v="Synergized zero tolerance help-desk"/>
    <n v="72400"/>
    <n v="134688"/>
    <n v="186"/>
    <x v="1"/>
    <n v="5180"/>
    <x v="119"/>
    <x v="1"/>
    <s v="USD"/>
    <n v="1279170000"/>
    <x v="254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x v="497"/>
    <x v="6"/>
    <s v="EUR"/>
    <n v="1294725600"/>
    <x v="53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x v="33"/>
    <x v="1"/>
    <s v="USD"/>
    <n v="1419055200"/>
    <x v="531"/>
    <b v="0"/>
    <b v="1"/>
    <x v="1"/>
    <x v="1"/>
    <x v="1"/>
  </r>
  <r>
    <n v="571"/>
    <s v="Wilson and Sons"/>
    <s v="Monitored grid-enabled model"/>
    <n v="3500"/>
    <n v="3295"/>
    <n v="94"/>
    <x v="0"/>
    <n v="35"/>
    <x v="498"/>
    <x v="6"/>
    <s v="EUR"/>
    <n v="1434690000"/>
    <x v="532"/>
    <b v="0"/>
    <b v="0"/>
    <x v="12"/>
    <x v="4"/>
    <x v="12"/>
  </r>
  <r>
    <n v="572"/>
    <s v="Clements Group"/>
    <s v="Assimilated actuating policy"/>
    <n v="9000"/>
    <n v="4896"/>
    <n v="54"/>
    <x v="3"/>
    <n v="94"/>
    <x v="499"/>
    <x v="1"/>
    <s v="USD"/>
    <n v="1443416400"/>
    <x v="533"/>
    <b v="0"/>
    <b v="1"/>
    <x v="1"/>
    <x v="1"/>
    <x v="1"/>
  </r>
  <r>
    <n v="573"/>
    <s v="Valenzuela-Cook"/>
    <s v="Total incremental productivity"/>
    <n v="6700"/>
    <n v="7496"/>
    <n v="112"/>
    <x v="1"/>
    <n v="300"/>
    <x v="500"/>
    <x v="1"/>
    <s v="USD"/>
    <n v="1399006800"/>
    <x v="534"/>
    <b v="0"/>
    <b v="0"/>
    <x v="23"/>
    <x v="8"/>
    <x v="23"/>
  </r>
  <r>
    <n v="574"/>
    <s v="Parker, Haley and Foster"/>
    <s v="Adaptive local task-force"/>
    <n v="2700"/>
    <n v="9967"/>
    <n v="369"/>
    <x v="1"/>
    <n v="144"/>
    <x v="501"/>
    <x v="1"/>
    <s v="USD"/>
    <n v="1575698400"/>
    <x v="535"/>
    <b v="0"/>
    <b v="1"/>
    <x v="0"/>
    <x v="0"/>
    <x v="0"/>
  </r>
  <r>
    <n v="575"/>
    <s v="Fuentes LLC"/>
    <s v="Universal zero-defect concept"/>
    <n v="83300"/>
    <n v="52421"/>
    <n v="63"/>
    <x v="0"/>
    <n v="558"/>
    <x v="502"/>
    <x v="1"/>
    <s v="USD"/>
    <n v="1400562000"/>
    <x v="536"/>
    <b v="0"/>
    <b v="1"/>
    <x v="3"/>
    <x v="3"/>
    <x v="3"/>
  </r>
  <r>
    <n v="576"/>
    <s v="Moran and Sons"/>
    <s v="Object-based bottom-line superstructure"/>
    <n v="9700"/>
    <n v="6298"/>
    <n v="65"/>
    <x v="0"/>
    <n v="64"/>
    <x v="503"/>
    <x v="1"/>
    <s v="USD"/>
    <n v="1509512400"/>
    <x v="537"/>
    <b v="0"/>
    <b v="0"/>
    <x v="3"/>
    <x v="3"/>
    <x v="3"/>
  </r>
  <r>
    <n v="577"/>
    <s v="Stevens Inc"/>
    <s v="Adaptive 24hour projection"/>
    <n v="8200"/>
    <n v="1546"/>
    <n v="19"/>
    <x v="3"/>
    <n v="37"/>
    <x v="504"/>
    <x v="1"/>
    <s v="USD"/>
    <n v="1299823200"/>
    <x v="538"/>
    <b v="0"/>
    <b v="0"/>
    <x v="17"/>
    <x v="1"/>
    <x v="17"/>
  </r>
  <r>
    <n v="578"/>
    <s v="Martinez-Johnson"/>
    <s v="Sharable radical toolset"/>
    <n v="96500"/>
    <n v="16168"/>
    <n v="17"/>
    <x v="0"/>
    <n v="245"/>
    <x v="136"/>
    <x v="1"/>
    <s v="USD"/>
    <n v="1322719200"/>
    <x v="539"/>
    <b v="0"/>
    <b v="0"/>
    <x v="22"/>
    <x v="4"/>
    <x v="22"/>
  </r>
  <r>
    <n v="579"/>
    <s v="Franklin Inc"/>
    <s v="Focused multimedia knowledgebase"/>
    <n v="6200"/>
    <n v="6269"/>
    <n v="101"/>
    <x v="1"/>
    <n v="87"/>
    <x v="505"/>
    <x v="1"/>
    <s v="USD"/>
    <n v="1312693200"/>
    <x v="540"/>
    <b v="0"/>
    <b v="0"/>
    <x v="17"/>
    <x v="1"/>
    <x v="17"/>
  </r>
  <r>
    <n v="580"/>
    <s v="Perez PLC"/>
    <s v="Seamless 6thgeneration extranet"/>
    <n v="43800"/>
    <n v="149578"/>
    <n v="342"/>
    <x v="1"/>
    <n v="3116"/>
    <x v="77"/>
    <x v="1"/>
    <s v="USD"/>
    <n v="1393394400"/>
    <x v="541"/>
    <b v="0"/>
    <b v="0"/>
    <x v="3"/>
    <x v="3"/>
    <x v="3"/>
  </r>
  <r>
    <n v="581"/>
    <s v="Sanchez, Cross and Savage"/>
    <s v="Sharable mobile knowledgebase"/>
    <n v="6000"/>
    <n v="3841"/>
    <n v="64"/>
    <x v="0"/>
    <n v="71"/>
    <x v="506"/>
    <x v="1"/>
    <s v="USD"/>
    <n v="1304053200"/>
    <x v="542"/>
    <b v="0"/>
    <b v="0"/>
    <x v="2"/>
    <x v="2"/>
    <x v="2"/>
  </r>
  <r>
    <n v="582"/>
    <s v="Pineda Ltd"/>
    <s v="Cross-group global system engine"/>
    <n v="8700"/>
    <n v="4531"/>
    <n v="52"/>
    <x v="0"/>
    <n v="42"/>
    <x v="507"/>
    <x v="1"/>
    <s v="USD"/>
    <n v="1433912400"/>
    <x v="543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x v="508"/>
    <x v="1"/>
    <s v="USD"/>
    <n v="1329717600"/>
    <x v="544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x v="509"/>
    <x v="1"/>
    <s v="USD"/>
    <n v="1335330000"/>
    <x v="545"/>
    <b v="0"/>
    <b v="0"/>
    <x v="2"/>
    <x v="2"/>
    <x v="2"/>
  </r>
  <r>
    <n v="585"/>
    <s v="Pugh LLC"/>
    <s v="Reactive analyzing function"/>
    <n v="8900"/>
    <n v="13065"/>
    <n v="147"/>
    <x v="1"/>
    <n v="136"/>
    <x v="510"/>
    <x v="1"/>
    <s v="USD"/>
    <n v="1268888400"/>
    <x v="546"/>
    <b v="0"/>
    <b v="0"/>
    <x v="18"/>
    <x v="5"/>
    <x v="18"/>
  </r>
  <r>
    <n v="586"/>
    <s v="Rowe-Wong"/>
    <s v="Robust hybrid budgetary management"/>
    <n v="700"/>
    <n v="6654"/>
    <n v="951"/>
    <x v="1"/>
    <n v="130"/>
    <x v="511"/>
    <x v="1"/>
    <s v="USD"/>
    <n v="1289973600"/>
    <x v="547"/>
    <b v="0"/>
    <b v="0"/>
    <x v="1"/>
    <x v="1"/>
    <x v="1"/>
  </r>
  <r>
    <n v="587"/>
    <s v="Williams-Santos"/>
    <s v="Open-source analyzing monitoring"/>
    <n v="9400"/>
    <n v="6852"/>
    <n v="73"/>
    <x v="0"/>
    <n v="156"/>
    <x v="275"/>
    <x v="0"/>
    <s v="CAD"/>
    <n v="1547877600"/>
    <x v="548"/>
    <b v="0"/>
    <b v="1"/>
    <x v="0"/>
    <x v="0"/>
    <x v="0"/>
  </r>
  <r>
    <n v="588"/>
    <s v="Weber Inc"/>
    <s v="Up-sized discrete firmware"/>
    <n v="157600"/>
    <n v="124517"/>
    <n v="79"/>
    <x v="0"/>
    <n v="1368"/>
    <x v="512"/>
    <x v="4"/>
    <s v="GBP"/>
    <n v="1269493200"/>
    <x v="298"/>
    <b v="0"/>
    <b v="0"/>
    <x v="3"/>
    <x v="3"/>
    <x v="3"/>
  </r>
  <r>
    <n v="589"/>
    <s v="Avery, Brown and Parker"/>
    <s v="Exclusive intangible extranet"/>
    <n v="7900"/>
    <n v="5113"/>
    <n v="65"/>
    <x v="0"/>
    <n v="102"/>
    <x v="513"/>
    <x v="1"/>
    <s v="USD"/>
    <n v="1436072400"/>
    <x v="549"/>
    <b v="0"/>
    <b v="0"/>
    <x v="4"/>
    <x v="4"/>
    <x v="4"/>
  </r>
  <r>
    <n v="590"/>
    <s v="Cox Group"/>
    <s v="Synergized analyzing process improvement"/>
    <n v="7100"/>
    <n v="5824"/>
    <n v="82"/>
    <x v="0"/>
    <n v="86"/>
    <x v="514"/>
    <x v="2"/>
    <s v="AUD"/>
    <n v="1419141600"/>
    <x v="550"/>
    <b v="0"/>
    <b v="0"/>
    <x v="15"/>
    <x v="5"/>
    <x v="15"/>
  </r>
  <r>
    <n v="591"/>
    <s v="Jensen LLC"/>
    <s v="Realigned dedicated system engine"/>
    <n v="600"/>
    <n v="6226"/>
    <n v="1038"/>
    <x v="1"/>
    <n v="102"/>
    <x v="63"/>
    <x v="1"/>
    <s v="USD"/>
    <n v="1279083600"/>
    <x v="551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x v="515"/>
    <x v="1"/>
    <s v="USD"/>
    <n v="1401426000"/>
    <x v="552"/>
    <b v="0"/>
    <b v="0"/>
    <x v="3"/>
    <x v="3"/>
    <x v="3"/>
  </r>
  <r>
    <n v="593"/>
    <s v="Hale-Hayes"/>
    <s v="Ameliorated client-driven open system"/>
    <n v="121600"/>
    <n v="188288"/>
    <n v="155"/>
    <x v="1"/>
    <n v="4006"/>
    <x v="332"/>
    <x v="1"/>
    <s v="USD"/>
    <n v="1395810000"/>
    <x v="238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x v="516"/>
    <x v="1"/>
    <s v="USD"/>
    <n v="1467003600"/>
    <x v="553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x v="208"/>
    <x v="1"/>
    <s v="USD"/>
    <n v="1268715600"/>
    <x v="554"/>
    <b v="0"/>
    <b v="1"/>
    <x v="3"/>
    <x v="3"/>
    <x v="3"/>
  </r>
  <r>
    <n v="596"/>
    <s v="Becker-Scott"/>
    <s v="Managed optimizing archive"/>
    <n v="7900"/>
    <n v="7875"/>
    <n v="100"/>
    <x v="0"/>
    <n v="183"/>
    <x v="232"/>
    <x v="1"/>
    <s v="USD"/>
    <n v="1457157600"/>
    <x v="496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x v="128"/>
    <x v="1"/>
    <s v="USD"/>
    <n v="1573970400"/>
    <x v="555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x v="517"/>
    <x v="6"/>
    <s v="EUR"/>
    <n v="1276578000"/>
    <x v="556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x v="518"/>
    <x v="3"/>
    <s v="DKK"/>
    <n v="1423720800"/>
    <x v="557"/>
    <b v="0"/>
    <b v="0"/>
    <x v="4"/>
    <x v="4"/>
    <x v="4"/>
  </r>
  <r>
    <n v="600"/>
    <s v="Brown-George"/>
    <s v="Cross-platform tertiary array"/>
    <n v="100"/>
    <n v="5"/>
    <n v="5"/>
    <x v="0"/>
    <n v="1"/>
    <x v="280"/>
    <x v="4"/>
    <s v="GBP"/>
    <n v="1375160400"/>
    <x v="558"/>
    <b v="0"/>
    <b v="0"/>
    <x v="0"/>
    <x v="0"/>
    <x v="0"/>
  </r>
  <r>
    <n v="601"/>
    <s v="Waters and Sons"/>
    <s v="Inverse neutral structure"/>
    <n v="6300"/>
    <n v="13018"/>
    <n v="207"/>
    <x v="1"/>
    <n v="194"/>
    <x v="519"/>
    <x v="1"/>
    <s v="USD"/>
    <n v="1401426000"/>
    <x v="559"/>
    <b v="1"/>
    <b v="0"/>
    <x v="8"/>
    <x v="2"/>
    <x v="8"/>
  </r>
  <r>
    <n v="602"/>
    <s v="Brown Ltd"/>
    <s v="Quality-focused system-worthy support"/>
    <n v="71100"/>
    <n v="91176"/>
    <n v="128"/>
    <x v="1"/>
    <n v="1140"/>
    <x v="520"/>
    <x v="1"/>
    <s v="USD"/>
    <n v="1433480400"/>
    <x v="56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x v="521"/>
    <x v="1"/>
    <s v="USD"/>
    <n v="1555563600"/>
    <x v="561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x v="47"/>
    <x v="1"/>
    <s v="USD"/>
    <n v="1295676000"/>
    <x v="562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x v="522"/>
    <x v="1"/>
    <s v="USD"/>
    <n v="1443848400"/>
    <x v="563"/>
    <b v="0"/>
    <b v="0"/>
    <x v="9"/>
    <x v="5"/>
    <x v="9"/>
  </r>
  <r>
    <n v="606"/>
    <s v="Valencia PLC"/>
    <s v="Extended asynchronous initiative"/>
    <n v="3400"/>
    <n v="6405"/>
    <n v="188"/>
    <x v="1"/>
    <n v="160"/>
    <x v="259"/>
    <x v="4"/>
    <s v="GBP"/>
    <n v="1457330400"/>
    <x v="529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x v="239"/>
    <x v="1"/>
    <s v="USD"/>
    <n v="1395550800"/>
    <x v="564"/>
    <b v="0"/>
    <b v="0"/>
    <x v="0"/>
    <x v="0"/>
    <x v="0"/>
  </r>
  <r>
    <n v="608"/>
    <s v="Johnson Group"/>
    <s v="Compatible full-range leverage"/>
    <n v="3900"/>
    <n v="11075"/>
    <n v="284"/>
    <x v="1"/>
    <n v="316"/>
    <x v="184"/>
    <x v="1"/>
    <s v="USD"/>
    <n v="1551852000"/>
    <x v="565"/>
    <b v="0"/>
    <b v="1"/>
    <x v="17"/>
    <x v="1"/>
    <x v="17"/>
  </r>
  <r>
    <n v="609"/>
    <s v="Rose-Fuller"/>
    <s v="Upgradable holistic system engine"/>
    <n v="10000"/>
    <n v="12042"/>
    <n v="120"/>
    <x v="1"/>
    <n v="117"/>
    <x v="523"/>
    <x v="1"/>
    <s v="USD"/>
    <n v="1547618400"/>
    <x v="566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x v="127"/>
    <x v="1"/>
    <s v="USD"/>
    <n v="1355637600"/>
    <x v="567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x v="524"/>
    <x v="1"/>
    <s v="USD"/>
    <n v="1374728400"/>
    <x v="568"/>
    <b v="0"/>
    <b v="0"/>
    <x v="3"/>
    <x v="3"/>
    <x v="3"/>
  </r>
  <r>
    <n v="612"/>
    <s v="Wang, Nguyen and Horton"/>
    <s v="Innovative holistic hub"/>
    <n v="6200"/>
    <n v="8645"/>
    <n v="139"/>
    <x v="1"/>
    <n v="192"/>
    <x v="525"/>
    <x v="1"/>
    <s v="USD"/>
    <n v="1287810000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x v="526"/>
    <x v="0"/>
    <s v="CAD"/>
    <n v="1503723600"/>
    <x v="57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x v="527"/>
    <x v="1"/>
    <s v="USD"/>
    <n v="1484114400"/>
    <x v="571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x v="528"/>
    <x v="6"/>
    <s v="EUR"/>
    <n v="1461906000"/>
    <x v="572"/>
    <b v="0"/>
    <b v="0"/>
    <x v="3"/>
    <x v="3"/>
    <x v="3"/>
  </r>
  <r>
    <n v="616"/>
    <s v="Burnett-Mora"/>
    <s v="Quality-focused 24/7 superstructure"/>
    <n v="6400"/>
    <n v="12129"/>
    <n v="190"/>
    <x v="1"/>
    <n v="238"/>
    <x v="529"/>
    <x v="4"/>
    <s v="GBP"/>
    <n v="1379653200"/>
    <x v="573"/>
    <b v="0"/>
    <b v="1"/>
    <x v="7"/>
    <x v="1"/>
    <x v="7"/>
  </r>
  <r>
    <n v="617"/>
    <s v="King LLC"/>
    <s v="Multi-channeled local intranet"/>
    <n v="1400"/>
    <n v="3496"/>
    <n v="250"/>
    <x v="1"/>
    <n v="55"/>
    <x v="530"/>
    <x v="1"/>
    <s v="USD"/>
    <n v="1401858000"/>
    <x v="471"/>
    <b v="0"/>
    <b v="0"/>
    <x v="3"/>
    <x v="3"/>
    <x v="3"/>
  </r>
  <r>
    <n v="618"/>
    <s v="Miller Ltd"/>
    <s v="Open-architected mobile emulation"/>
    <n v="198600"/>
    <n v="97037"/>
    <n v="49"/>
    <x v="0"/>
    <n v="1198"/>
    <x v="531"/>
    <x v="1"/>
    <s v="USD"/>
    <n v="1367470800"/>
    <x v="574"/>
    <b v="0"/>
    <b v="0"/>
    <x v="9"/>
    <x v="5"/>
    <x v="9"/>
  </r>
  <r>
    <n v="619"/>
    <s v="Case LLC"/>
    <s v="Ameliorated foreground methodology"/>
    <n v="195900"/>
    <n v="55757"/>
    <n v="28"/>
    <x v="0"/>
    <n v="648"/>
    <x v="532"/>
    <x v="1"/>
    <s v="USD"/>
    <n v="1304658000"/>
    <x v="575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x v="533"/>
    <x v="2"/>
    <s v="AUD"/>
    <n v="1467954000"/>
    <x v="576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x v="534"/>
    <x v="1"/>
    <s v="USD"/>
    <n v="1473742800"/>
    <x v="577"/>
    <b v="0"/>
    <b v="0"/>
    <x v="3"/>
    <x v="3"/>
    <x v="3"/>
  </r>
  <r>
    <n v="622"/>
    <s v="Smith-Smith"/>
    <s v="Total leadingedge neural-net"/>
    <n v="189000"/>
    <n v="5916"/>
    <n v="3"/>
    <x v="0"/>
    <n v="64"/>
    <x v="535"/>
    <x v="1"/>
    <s v="USD"/>
    <n v="1523768400"/>
    <x v="578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x v="536"/>
    <x v="4"/>
    <s v="GBP"/>
    <n v="1437022800"/>
    <x v="477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x v="537"/>
    <x v="1"/>
    <s v="USD"/>
    <n v="1422165600"/>
    <x v="579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x v="538"/>
    <x v="1"/>
    <s v="USD"/>
    <n v="1580104800"/>
    <x v="58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x v="340"/>
    <x v="1"/>
    <s v="USD"/>
    <n v="1285650000"/>
    <x v="581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x v="539"/>
    <x v="4"/>
    <s v="GBP"/>
    <n v="1276664400"/>
    <x v="582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x v="540"/>
    <x v="1"/>
    <s v="USD"/>
    <n v="1286168400"/>
    <x v="581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x v="541"/>
    <x v="1"/>
    <s v="USD"/>
    <n v="1467781200"/>
    <x v="583"/>
    <b v="0"/>
    <b v="1"/>
    <x v="3"/>
    <x v="3"/>
    <x v="3"/>
  </r>
  <r>
    <n v="630"/>
    <s v="Patterson-Johnson"/>
    <s v="Grass-roots directional workforce"/>
    <n v="9500"/>
    <n v="5973"/>
    <n v="63"/>
    <x v="3"/>
    <n v="87"/>
    <x v="542"/>
    <x v="1"/>
    <s v="USD"/>
    <n v="1556686800"/>
    <x v="584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x v="444"/>
    <x v="1"/>
    <s v="USD"/>
    <n v="1553576400"/>
    <x v="585"/>
    <b v="0"/>
    <b v="0"/>
    <x v="3"/>
    <x v="3"/>
    <x v="3"/>
  </r>
  <r>
    <n v="632"/>
    <s v="Parker PLC"/>
    <s v="Reduced interactive matrix"/>
    <n v="72100"/>
    <n v="30902"/>
    <n v="43"/>
    <x v="2"/>
    <n v="278"/>
    <x v="543"/>
    <x v="1"/>
    <s v="USD"/>
    <n v="1414904400"/>
    <x v="586"/>
    <b v="0"/>
    <b v="0"/>
    <x v="3"/>
    <x v="3"/>
    <x v="3"/>
  </r>
  <r>
    <n v="633"/>
    <s v="Yu and Sons"/>
    <s v="Adaptive context-sensitive architecture"/>
    <n v="6700"/>
    <n v="5569"/>
    <n v="83"/>
    <x v="0"/>
    <n v="105"/>
    <x v="544"/>
    <x v="1"/>
    <s v="USD"/>
    <n v="1446876000"/>
    <x v="587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x v="369"/>
    <x v="1"/>
    <s v="USD"/>
    <n v="1490418000"/>
    <x v="588"/>
    <b v="0"/>
    <b v="0"/>
    <x v="19"/>
    <x v="4"/>
    <x v="19"/>
  </r>
  <r>
    <n v="635"/>
    <s v="Mack Ltd"/>
    <s v="Reactive regional access"/>
    <n v="139000"/>
    <n v="158590"/>
    <n v="114"/>
    <x v="1"/>
    <n v="2266"/>
    <x v="390"/>
    <x v="1"/>
    <s v="USD"/>
    <n v="1360389600"/>
    <x v="589"/>
    <b v="0"/>
    <b v="0"/>
    <x v="19"/>
    <x v="4"/>
    <x v="19"/>
  </r>
  <r>
    <n v="636"/>
    <s v="Lamb-Sanders"/>
    <s v="Stand-alone reciprocal frame"/>
    <n v="197700"/>
    <n v="127591"/>
    <n v="65"/>
    <x v="0"/>
    <n v="2604"/>
    <x v="291"/>
    <x v="3"/>
    <s v="DKK"/>
    <n v="1326866400"/>
    <x v="590"/>
    <b v="0"/>
    <b v="1"/>
    <x v="10"/>
    <x v="4"/>
    <x v="10"/>
  </r>
  <r>
    <n v="637"/>
    <s v="Williams-Ramirez"/>
    <s v="Open-architected 24/7 throughput"/>
    <n v="8500"/>
    <n v="6750"/>
    <n v="79"/>
    <x v="0"/>
    <n v="65"/>
    <x v="545"/>
    <x v="1"/>
    <s v="USD"/>
    <n v="1479103200"/>
    <x v="591"/>
    <b v="0"/>
    <b v="0"/>
    <x v="3"/>
    <x v="3"/>
    <x v="3"/>
  </r>
  <r>
    <n v="638"/>
    <s v="Weaver Ltd"/>
    <s v="Monitored 24/7 approach"/>
    <n v="81600"/>
    <n v="9318"/>
    <n v="11"/>
    <x v="0"/>
    <n v="94"/>
    <x v="289"/>
    <x v="1"/>
    <s v="USD"/>
    <n v="1280206800"/>
    <x v="592"/>
    <b v="0"/>
    <b v="1"/>
    <x v="3"/>
    <x v="3"/>
    <x v="3"/>
  </r>
  <r>
    <n v="639"/>
    <s v="Barnes-Williams"/>
    <s v="Upgradable explicit forecast"/>
    <n v="8600"/>
    <n v="4832"/>
    <n v="56"/>
    <x v="2"/>
    <n v="45"/>
    <x v="546"/>
    <x v="1"/>
    <s v="USD"/>
    <n v="1532754000"/>
    <x v="593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x v="547"/>
    <x v="1"/>
    <s v="USD"/>
    <n v="1453096800"/>
    <x v="51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x v="548"/>
    <x v="5"/>
    <s v="CHF"/>
    <n v="1487570400"/>
    <x v="594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x v="549"/>
    <x v="0"/>
    <s v="CAD"/>
    <n v="1545026400"/>
    <x v="595"/>
    <b v="0"/>
    <b v="0"/>
    <x v="8"/>
    <x v="2"/>
    <x v="8"/>
  </r>
  <r>
    <n v="643"/>
    <s v="Harris Inc"/>
    <s v="Future-proofed modular groupware"/>
    <n v="14900"/>
    <n v="32986"/>
    <n v="221"/>
    <x v="1"/>
    <n v="375"/>
    <x v="130"/>
    <x v="1"/>
    <s v="USD"/>
    <n v="1488348000"/>
    <x v="596"/>
    <b v="0"/>
    <b v="0"/>
    <x v="3"/>
    <x v="3"/>
    <x v="3"/>
  </r>
  <r>
    <n v="644"/>
    <s v="Peters-Nelson"/>
    <s v="Distributed real-time algorithm"/>
    <n v="169400"/>
    <n v="81984"/>
    <n v="48"/>
    <x v="0"/>
    <n v="2928"/>
    <x v="127"/>
    <x v="0"/>
    <s v="CAD"/>
    <n v="1545112800"/>
    <x v="597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x v="32"/>
    <x v="1"/>
    <s v="USD"/>
    <n v="1537938000"/>
    <x v="598"/>
    <b v="0"/>
    <b v="1"/>
    <x v="1"/>
    <x v="1"/>
    <x v="1"/>
  </r>
  <r>
    <n v="646"/>
    <s v="Robinson Group"/>
    <s v="Switchable reciprocal middleware"/>
    <n v="98700"/>
    <n v="87448"/>
    <n v="89"/>
    <x v="0"/>
    <n v="2915"/>
    <x v="214"/>
    <x v="1"/>
    <s v="USD"/>
    <n v="1363150800"/>
    <x v="599"/>
    <b v="0"/>
    <b v="0"/>
    <x v="11"/>
    <x v="6"/>
    <x v="11"/>
  </r>
  <r>
    <n v="647"/>
    <s v="Jordan-Wolfe"/>
    <s v="Inverse multimedia Graphic Interface"/>
    <n v="4500"/>
    <n v="1863"/>
    <n v="41"/>
    <x v="0"/>
    <n v="18"/>
    <x v="550"/>
    <x v="1"/>
    <s v="USD"/>
    <n v="1523250000"/>
    <x v="600"/>
    <b v="0"/>
    <b v="0"/>
    <x v="18"/>
    <x v="5"/>
    <x v="18"/>
  </r>
  <r>
    <n v="648"/>
    <s v="Vargas-Cox"/>
    <s v="Vision-oriented local contingency"/>
    <n v="98600"/>
    <n v="62174"/>
    <n v="63"/>
    <x v="3"/>
    <n v="723"/>
    <x v="551"/>
    <x v="1"/>
    <s v="USD"/>
    <n v="1499317200"/>
    <x v="601"/>
    <b v="1"/>
    <b v="0"/>
    <x v="0"/>
    <x v="0"/>
    <x v="0"/>
  </r>
  <r>
    <n v="649"/>
    <s v="Yang and Sons"/>
    <s v="Reactive 6thgeneration hub"/>
    <n v="121700"/>
    <n v="59003"/>
    <n v="48"/>
    <x v="0"/>
    <n v="602"/>
    <x v="234"/>
    <x v="5"/>
    <s v="CHF"/>
    <n v="1287550800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x v="49"/>
    <x v="1"/>
    <s v="USD"/>
    <n v="1404795600"/>
    <x v="603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x v="552"/>
    <x v="6"/>
    <s v="EUR"/>
    <n v="1393048800"/>
    <x v="604"/>
    <b v="0"/>
    <b v="0"/>
    <x v="12"/>
    <x v="4"/>
    <x v="12"/>
  </r>
  <r>
    <n v="652"/>
    <s v="Cisneros Ltd"/>
    <s v="Vision-oriented regional hub"/>
    <n v="10000"/>
    <n v="12684"/>
    <n v="127"/>
    <x v="1"/>
    <n v="409"/>
    <x v="207"/>
    <x v="1"/>
    <s v="USD"/>
    <n v="1470373200"/>
    <x v="292"/>
    <b v="0"/>
    <b v="0"/>
    <x v="2"/>
    <x v="2"/>
    <x v="2"/>
  </r>
  <r>
    <n v="653"/>
    <s v="Williams-Jones"/>
    <s v="Monitored incremental info-mediaries"/>
    <n v="600"/>
    <n v="14033"/>
    <n v="2339"/>
    <x v="1"/>
    <n v="234"/>
    <x v="553"/>
    <x v="1"/>
    <s v="USD"/>
    <n v="1460091600"/>
    <x v="605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x v="170"/>
    <x v="1"/>
    <s v="USD"/>
    <n v="1440392400"/>
    <x v="606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x v="345"/>
    <x v="1"/>
    <s v="USD"/>
    <n v="1488434400"/>
    <x v="607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x v="554"/>
    <x v="2"/>
    <s v="AUD"/>
    <n v="1514440800"/>
    <x v="608"/>
    <b v="0"/>
    <b v="0"/>
    <x v="0"/>
    <x v="0"/>
    <x v="0"/>
  </r>
  <r>
    <n v="657"/>
    <s v="Russo, Kim and Mccoy"/>
    <s v="Balanced optimal hardware"/>
    <n v="10000"/>
    <n v="824"/>
    <n v="8"/>
    <x v="0"/>
    <n v="14"/>
    <x v="555"/>
    <x v="1"/>
    <s v="USD"/>
    <n v="1514354400"/>
    <x v="609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x v="325"/>
    <x v="1"/>
    <s v="USD"/>
    <n v="1440910800"/>
    <x v="610"/>
    <b v="0"/>
    <b v="0"/>
    <x v="1"/>
    <x v="1"/>
    <x v="1"/>
  </r>
  <r>
    <n v="659"/>
    <s v="Bailey and Sons"/>
    <s v="Grass-roots dynamic emulation"/>
    <n v="120700"/>
    <n v="57010"/>
    <n v="47"/>
    <x v="0"/>
    <n v="750"/>
    <x v="556"/>
    <x v="4"/>
    <s v="GBP"/>
    <n v="1296108000"/>
    <x v="611"/>
    <b v="0"/>
    <b v="0"/>
    <x v="4"/>
    <x v="4"/>
    <x v="4"/>
  </r>
  <r>
    <n v="660"/>
    <s v="Jensen-Brown"/>
    <s v="Fundamental disintermediate matrix"/>
    <n v="9100"/>
    <n v="7438"/>
    <n v="82"/>
    <x v="0"/>
    <n v="77"/>
    <x v="557"/>
    <x v="1"/>
    <s v="USD"/>
    <n v="1440133200"/>
    <x v="612"/>
    <b v="1"/>
    <b v="0"/>
    <x v="3"/>
    <x v="3"/>
    <x v="3"/>
  </r>
  <r>
    <n v="661"/>
    <s v="Smith Group"/>
    <s v="Right-sized secondary challenge"/>
    <n v="106800"/>
    <n v="57872"/>
    <n v="54"/>
    <x v="0"/>
    <n v="752"/>
    <x v="558"/>
    <x v="3"/>
    <s v="DKK"/>
    <n v="1332910800"/>
    <x v="613"/>
    <b v="0"/>
    <b v="0"/>
    <x v="17"/>
    <x v="1"/>
    <x v="17"/>
  </r>
  <r>
    <n v="662"/>
    <s v="Murphy-Farrell"/>
    <s v="Implemented exuding software"/>
    <n v="9100"/>
    <n v="8906"/>
    <n v="98"/>
    <x v="0"/>
    <n v="131"/>
    <x v="559"/>
    <x v="1"/>
    <s v="USD"/>
    <n v="1544335200"/>
    <x v="614"/>
    <b v="0"/>
    <b v="0"/>
    <x v="3"/>
    <x v="3"/>
    <x v="3"/>
  </r>
  <r>
    <n v="663"/>
    <s v="Everett-Wolfe"/>
    <s v="Total optimizing software"/>
    <n v="10000"/>
    <n v="7724"/>
    <n v="77"/>
    <x v="0"/>
    <n v="87"/>
    <x v="560"/>
    <x v="1"/>
    <s v="USD"/>
    <n v="1286427600"/>
    <x v="615"/>
    <b v="0"/>
    <b v="0"/>
    <x v="3"/>
    <x v="3"/>
    <x v="3"/>
  </r>
  <r>
    <n v="664"/>
    <s v="Young PLC"/>
    <s v="Optional maximized attitude"/>
    <n v="79400"/>
    <n v="26571"/>
    <n v="33"/>
    <x v="0"/>
    <n v="1063"/>
    <x v="372"/>
    <x v="1"/>
    <s v="USD"/>
    <n v="1329717600"/>
    <x v="616"/>
    <b v="0"/>
    <b v="0"/>
    <x v="17"/>
    <x v="1"/>
    <x v="17"/>
  </r>
  <r>
    <n v="665"/>
    <s v="Park-Goodman"/>
    <s v="Customer-focused impactful extranet"/>
    <n v="5100"/>
    <n v="12219"/>
    <n v="240"/>
    <x v="1"/>
    <n v="272"/>
    <x v="561"/>
    <x v="1"/>
    <s v="USD"/>
    <n v="1310187600"/>
    <x v="453"/>
    <b v="0"/>
    <b v="1"/>
    <x v="4"/>
    <x v="4"/>
    <x v="4"/>
  </r>
  <r>
    <n v="666"/>
    <s v="York, Barr and Grant"/>
    <s v="Cloned bottom-line success"/>
    <n v="3100"/>
    <n v="1985"/>
    <n v="64"/>
    <x v="3"/>
    <n v="25"/>
    <x v="562"/>
    <x v="1"/>
    <s v="USD"/>
    <n v="1377838800"/>
    <x v="617"/>
    <b v="0"/>
    <b v="1"/>
    <x v="3"/>
    <x v="3"/>
    <x v="3"/>
  </r>
  <r>
    <n v="667"/>
    <s v="Little Ltd"/>
    <s v="Decentralized bandwidth-monitored ability"/>
    <n v="6900"/>
    <n v="12155"/>
    <n v="176"/>
    <x v="1"/>
    <n v="419"/>
    <x v="563"/>
    <x v="1"/>
    <s v="USD"/>
    <n v="1410325200"/>
    <x v="618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x v="564"/>
    <x v="1"/>
    <s v="USD"/>
    <n v="1343797200"/>
    <x v="619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x v="565"/>
    <x v="6"/>
    <s v="EUR"/>
    <n v="1498453200"/>
    <x v="62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x v="370"/>
    <x v="1"/>
    <s v="USD"/>
    <n v="1456380000"/>
    <x v="621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x v="566"/>
    <x v="1"/>
    <s v="USD"/>
    <n v="1280552400"/>
    <x v="622"/>
    <b v="0"/>
    <b v="1"/>
    <x v="3"/>
    <x v="3"/>
    <x v="3"/>
  </r>
  <r>
    <n v="672"/>
    <s v="Kelly-Colon"/>
    <s v="Stand-alone grid-enabled leverage"/>
    <n v="197900"/>
    <n v="110689"/>
    <n v="56"/>
    <x v="0"/>
    <n v="4428"/>
    <x v="372"/>
    <x v="2"/>
    <s v="AUD"/>
    <n v="1521608400"/>
    <x v="623"/>
    <b v="0"/>
    <b v="0"/>
    <x v="3"/>
    <x v="3"/>
    <x v="3"/>
  </r>
  <r>
    <n v="673"/>
    <s v="Turner, Scott and Gentry"/>
    <s v="Assimilated regional groupware"/>
    <n v="5600"/>
    <n v="2445"/>
    <n v="44"/>
    <x v="0"/>
    <n v="58"/>
    <x v="567"/>
    <x v="6"/>
    <s v="EUR"/>
    <n v="1460696400"/>
    <x v="624"/>
    <b v="0"/>
    <b v="0"/>
    <x v="7"/>
    <x v="1"/>
    <x v="7"/>
  </r>
  <r>
    <n v="674"/>
    <s v="Sanchez Ltd"/>
    <s v="Up-sized 24hour instruction set"/>
    <n v="170700"/>
    <n v="57250"/>
    <n v="34"/>
    <x v="3"/>
    <n v="1218"/>
    <x v="332"/>
    <x v="1"/>
    <s v="USD"/>
    <n v="1313730000"/>
    <x v="625"/>
    <b v="0"/>
    <b v="0"/>
    <x v="14"/>
    <x v="7"/>
    <x v="14"/>
  </r>
  <r>
    <n v="675"/>
    <s v="Giles-Smith"/>
    <s v="Right-sized web-enabled intranet"/>
    <n v="9700"/>
    <n v="11929"/>
    <n v="123"/>
    <x v="1"/>
    <n v="331"/>
    <x v="568"/>
    <x v="1"/>
    <s v="USD"/>
    <n v="1568178000"/>
    <x v="626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x v="569"/>
    <x v="1"/>
    <s v="USD"/>
    <n v="1348635600"/>
    <x v="627"/>
    <b v="0"/>
    <b v="0"/>
    <x v="14"/>
    <x v="7"/>
    <x v="14"/>
  </r>
  <r>
    <n v="677"/>
    <s v="Murphy-Fox"/>
    <s v="Organic system-worthy orchestration"/>
    <n v="5300"/>
    <n v="4432"/>
    <n v="84"/>
    <x v="0"/>
    <n v="111"/>
    <x v="570"/>
    <x v="1"/>
    <s v="USD"/>
    <n v="1468126800"/>
    <x v="491"/>
    <b v="0"/>
    <b v="0"/>
    <x v="13"/>
    <x v="5"/>
    <x v="13"/>
  </r>
  <r>
    <n v="678"/>
    <s v="Rodriguez-Patterson"/>
    <s v="Inverse static standardization"/>
    <n v="99500"/>
    <n v="17879"/>
    <n v="18"/>
    <x v="3"/>
    <n v="215"/>
    <x v="571"/>
    <x v="1"/>
    <s v="USD"/>
    <n v="1547877600"/>
    <x v="628"/>
    <b v="0"/>
    <b v="0"/>
    <x v="6"/>
    <x v="4"/>
    <x v="6"/>
  </r>
  <r>
    <n v="679"/>
    <s v="Davis Ltd"/>
    <s v="Synchronized motivating solution"/>
    <n v="1400"/>
    <n v="14511"/>
    <n v="1037"/>
    <x v="1"/>
    <n v="363"/>
    <x v="270"/>
    <x v="1"/>
    <s v="USD"/>
    <n v="1571374800"/>
    <x v="629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x v="211"/>
    <x v="1"/>
    <s v="USD"/>
    <n v="1576303200"/>
    <x v="63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x v="572"/>
    <x v="1"/>
    <s v="USD"/>
    <n v="1324447200"/>
    <x v="631"/>
    <b v="0"/>
    <b v="0"/>
    <x v="3"/>
    <x v="3"/>
    <x v="3"/>
  </r>
  <r>
    <n v="682"/>
    <s v="Nguyen and Sons"/>
    <s v="Compatible 5thgeneration concept"/>
    <n v="5400"/>
    <n v="8109"/>
    <n v="150"/>
    <x v="1"/>
    <n v="103"/>
    <x v="573"/>
    <x v="1"/>
    <s v="USD"/>
    <n v="1386741600"/>
    <x v="632"/>
    <b v="0"/>
    <b v="0"/>
    <x v="3"/>
    <x v="3"/>
    <x v="3"/>
  </r>
  <r>
    <n v="683"/>
    <s v="Jones PLC"/>
    <s v="Virtual systemic intranet"/>
    <n v="2300"/>
    <n v="8244"/>
    <n v="358"/>
    <x v="1"/>
    <n v="147"/>
    <x v="574"/>
    <x v="1"/>
    <s v="USD"/>
    <n v="1537074000"/>
    <x v="633"/>
    <b v="0"/>
    <b v="0"/>
    <x v="3"/>
    <x v="3"/>
    <x v="3"/>
  </r>
  <r>
    <n v="684"/>
    <s v="Gilmore LLC"/>
    <s v="Optimized systemic algorithm"/>
    <n v="1400"/>
    <n v="7600"/>
    <n v="543"/>
    <x v="1"/>
    <n v="110"/>
    <x v="575"/>
    <x v="0"/>
    <s v="CAD"/>
    <n v="1277787600"/>
    <x v="634"/>
    <b v="0"/>
    <b v="0"/>
    <x v="9"/>
    <x v="5"/>
    <x v="9"/>
  </r>
  <r>
    <n v="685"/>
    <s v="Lee-Cobb"/>
    <s v="Customizable homogeneous firmware"/>
    <n v="140000"/>
    <n v="94501"/>
    <n v="68"/>
    <x v="0"/>
    <n v="926"/>
    <x v="181"/>
    <x v="0"/>
    <s v="CAD"/>
    <n v="1440306000"/>
    <x v="415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x v="576"/>
    <x v="1"/>
    <s v="USD"/>
    <n v="152212680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x v="577"/>
    <x v="1"/>
    <s v="USD"/>
    <n v="1489298400"/>
    <x v="607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x v="578"/>
    <x v="1"/>
    <s v="USD"/>
    <n v="1547100000"/>
    <x v="636"/>
    <b v="0"/>
    <b v="1"/>
    <x v="19"/>
    <x v="4"/>
    <x v="19"/>
  </r>
  <r>
    <n v="689"/>
    <s v="Nguyen Inc"/>
    <s v="Seamless directional capacity"/>
    <n v="7300"/>
    <n v="7348"/>
    <n v="101"/>
    <x v="1"/>
    <n v="69"/>
    <x v="579"/>
    <x v="1"/>
    <s v="USD"/>
    <n v="1383022800"/>
    <x v="637"/>
    <b v="0"/>
    <b v="0"/>
    <x v="2"/>
    <x v="2"/>
    <x v="2"/>
  </r>
  <r>
    <n v="690"/>
    <s v="Walsh-Watts"/>
    <s v="Polarized actuating implementation"/>
    <n v="3600"/>
    <n v="8158"/>
    <n v="227"/>
    <x v="1"/>
    <n v="190"/>
    <x v="580"/>
    <x v="1"/>
    <s v="USD"/>
    <n v="1322373600"/>
    <x v="638"/>
    <b v="0"/>
    <b v="1"/>
    <x v="4"/>
    <x v="4"/>
    <x v="4"/>
  </r>
  <r>
    <n v="691"/>
    <s v="Ray, Li and Li"/>
    <s v="Front-line disintermediate hub"/>
    <n v="5000"/>
    <n v="7119"/>
    <n v="142"/>
    <x v="1"/>
    <n v="237"/>
    <x v="540"/>
    <x v="1"/>
    <s v="USD"/>
    <n v="1349240400"/>
    <x v="639"/>
    <b v="1"/>
    <b v="1"/>
    <x v="4"/>
    <x v="4"/>
    <x v="4"/>
  </r>
  <r>
    <n v="692"/>
    <s v="Murray Ltd"/>
    <s v="Decentralized 4thgeneration challenge"/>
    <n v="6000"/>
    <n v="5438"/>
    <n v="91"/>
    <x v="0"/>
    <n v="77"/>
    <x v="581"/>
    <x v="4"/>
    <s v="GBP"/>
    <n v="1562648400"/>
    <x v="64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x v="366"/>
    <x v="1"/>
    <s v="USD"/>
    <n v="1508216400"/>
    <x v="641"/>
    <b v="0"/>
    <b v="0"/>
    <x v="3"/>
    <x v="3"/>
    <x v="3"/>
  </r>
  <r>
    <n v="694"/>
    <s v="Mora-Bradley"/>
    <s v="Programmable tangible ability"/>
    <n v="9100"/>
    <n v="7656"/>
    <n v="84"/>
    <x v="0"/>
    <n v="79"/>
    <x v="582"/>
    <x v="1"/>
    <s v="USD"/>
    <n v="1511762400"/>
    <x v="642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x v="378"/>
    <x v="6"/>
    <s v="EUR"/>
    <n v="1447480800"/>
    <x v="445"/>
    <b v="1"/>
    <b v="0"/>
    <x v="1"/>
    <x v="1"/>
    <x v="1"/>
  </r>
  <r>
    <n v="696"/>
    <s v="Lopez, Reid and Johnson"/>
    <s v="Total real-time hardware"/>
    <n v="164100"/>
    <n v="96888"/>
    <n v="59"/>
    <x v="0"/>
    <n v="889"/>
    <x v="583"/>
    <x v="1"/>
    <s v="USD"/>
    <n v="1429506000"/>
    <x v="116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x v="42"/>
    <x v="1"/>
    <s v="USD"/>
    <n v="1522472400"/>
    <x v="643"/>
    <b v="0"/>
    <b v="0"/>
    <x v="5"/>
    <x v="1"/>
    <x v="5"/>
  </r>
  <r>
    <n v="698"/>
    <s v="Taylor, Wood and Taylor"/>
    <s v="Cloned hybrid focus group"/>
    <n v="42100"/>
    <n v="188057"/>
    <n v="447"/>
    <x v="1"/>
    <n v="2893"/>
    <x v="94"/>
    <x v="0"/>
    <s v="CAD"/>
    <n v="1322114400"/>
    <x v="644"/>
    <b v="0"/>
    <b v="0"/>
    <x v="8"/>
    <x v="2"/>
    <x v="8"/>
  </r>
  <r>
    <n v="699"/>
    <s v="King Inc"/>
    <s v="Ergonomic dedicated focus group"/>
    <n v="7400"/>
    <n v="6245"/>
    <n v="84"/>
    <x v="0"/>
    <n v="56"/>
    <x v="584"/>
    <x v="1"/>
    <s v="USD"/>
    <n v="156143880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x v="236"/>
    <x v="1"/>
    <s v="USD"/>
    <n v="1264399200"/>
    <x v="646"/>
    <b v="0"/>
    <b v="0"/>
    <x v="8"/>
    <x v="2"/>
    <x v="8"/>
  </r>
  <r>
    <n v="701"/>
    <s v="Mcclain LLC"/>
    <s v="Open-source multi-tasking methodology"/>
    <n v="52000"/>
    <n v="91014"/>
    <n v="175"/>
    <x v="1"/>
    <n v="820"/>
    <x v="585"/>
    <x v="1"/>
    <s v="USD"/>
    <n v="1301202000"/>
    <x v="647"/>
    <b v="1"/>
    <b v="0"/>
    <x v="3"/>
    <x v="3"/>
    <x v="3"/>
  </r>
  <r>
    <n v="702"/>
    <s v="Sims-Gross"/>
    <s v="Object-based attitude-oriented analyzer"/>
    <n v="8700"/>
    <n v="4710"/>
    <n v="54"/>
    <x v="0"/>
    <n v="83"/>
    <x v="586"/>
    <x v="1"/>
    <s v="USD"/>
    <n v="1374469200"/>
    <x v="467"/>
    <b v="0"/>
    <b v="0"/>
    <x v="8"/>
    <x v="2"/>
    <x v="8"/>
  </r>
  <r>
    <n v="703"/>
    <s v="Perez Group"/>
    <s v="Cross-platform tertiary hub"/>
    <n v="63400"/>
    <n v="197728"/>
    <n v="312"/>
    <x v="1"/>
    <n v="2038"/>
    <x v="587"/>
    <x v="1"/>
    <s v="USD"/>
    <n v="1334984400"/>
    <x v="648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x v="588"/>
    <x v="1"/>
    <s v="USD"/>
    <n v="1467608400"/>
    <x v="649"/>
    <b v="0"/>
    <b v="0"/>
    <x v="10"/>
    <x v="4"/>
    <x v="10"/>
  </r>
  <r>
    <n v="705"/>
    <s v="Ford LLC"/>
    <s v="Centralized tangible success"/>
    <n v="169700"/>
    <n v="168048"/>
    <n v="99"/>
    <x v="0"/>
    <n v="2025"/>
    <x v="589"/>
    <x v="4"/>
    <s v="GBP"/>
    <n v="1386741600"/>
    <x v="65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x v="590"/>
    <x v="2"/>
    <s v="AUD"/>
    <n v="1546754400"/>
    <x v="651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x v="591"/>
    <x v="1"/>
    <s v="USD"/>
    <n v="1544248800"/>
    <x v="652"/>
    <b v="0"/>
    <b v="0"/>
    <x v="6"/>
    <x v="4"/>
    <x v="6"/>
  </r>
  <r>
    <n v="708"/>
    <s v="Ortega LLC"/>
    <s v="Secured bifurcated intranet"/>
    <n v="1700"/>
    <n v="12020"/>
    <n v="707"/>
    <x v="1"/>
    <n v="137"/>
    <x v="592"/>
    <x v="5"/>
    <s v="CHF"/>
    <n v="1495429200"/>
    <x v="653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x v="593"/>
    <x v="6"/>
    <s v="EUR"/>
    <n v="1334811600"/>
    <x v="654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x v="594"/>
    <x v="1"/>
    <s v="USD"/>
    <n v="1531544400"/>
    <x v="655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x v="595"/>
    <x v="6"/>
    <s v="EUR"/>
    <n v="1453615200"/>
    <x v="656"/>
    <b v="1"/>
    <b v="1"/>
    <x v="3"/>
    <x v="3"/>
    <x v="3"/>
  </r>
  <r>
    <n v="712"/>
    <s v="Garza-Bryant"/>
    <s v="Programmable leadingedge contingency"/>
    <n v="800"/>
    <n v="14725"/>
    <n v="1841"/>
    <x v="1"/>
    <n v="202"/>
    <x v="596"/>
    <x v="1"/>
    <s v="USD"/>
    <n v="1467954000"/>
    <x v="657"/>
    <b v="0"/>
    <b v="0"/>
    <x v="3"/>
    <x v="3"/>
    <x v="3"/>
  </r>
  <r>
    <n v="713"/>
    <s v="Mays LLC"/>
    <s v="Multi-layered global groupware"/>
    <n v="6900"/>
    <n v="11174"/>
    <n v="162"/>
    <x v="1"/>
    <n v="103"/>
    <x v="597"/>
    <x v="1"/>
    <s v="USD"/>
    <n v="1471842000"/>
    <x v="89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x v="230"/>
    <x v="1"/>
    <s v="USD"/>
    <n v="1408424400"/>
    <x v="658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x v="159"/>
    <x v="1"/>
    <s v="USD"/>
    <n v="1281157200"/>
    <x v="438"/>
    <b v="0"/>
    <b v="0"/>
    <x v="20"/>
    <x v="6"/>
    <x v="20"/>
  </r>
  <r>
    <n v="716"/>
    <s v="Tapia, Kramer and Hicks"/>
    <s v="Advanced modular moderator"/>
    <n v="2000"/>
    <n v="10353"/>
    <n v="518"/>
    <x v="1"/>
    <n v="157"/>
    <x v="598"/>
    <x v="1"/>
    <s v="USD"/>
    <n v="1373432400"/>
    <x v="659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x v="500"/>
    <x v="1"/>
    <s v="USD"/>
    <n v="1313989200"/>
    <x v="660"/>
    <b v="0"/>
    <b v="0"/>
    <x v="4"/>
    <x v="4"/>
    <x v="4"/>
  </r>
  <r>
    <n v="718"/>
    <s v="Reyes PLC"/>
    <s v="Expanded optimal pricing structure"/>
    <n v="8300"/>
    <n v="8317"/>
    <n v="100"/>
    <x v="1"/>
    <n v="297"/>
    <x v="127"/>
    <x v="1"/>
    <s v="USD"/>
    <n v="1371445200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x v="599"/>
    <x v="1"/>
    <s v="USD"/>
    <n v="1338267600"/>
    <x v="662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x v="600"/>
    <x v="3"/>
    <s v="DKK"/>
    <n v="1519192800"/>
    <x v="236"/>
    <b v="0"/>
    <b v="1"/>
    <x v="3"/>
    <x v="3"/>
    <x v="3"/>
  </r>
  <r>
    <n v="721"/>
    <s v="Dominguez-Owens"/>
    <s v="Open-architected systematic intranet"/>
    <n v="123600"/>
    <n v="5429"/>
    <n v="4"/>
    <x v="3"/>
    <n v="60"/>
    <x v="601"/>
    <x v="1"/>
    <s v="USD"/>
    <n v="1522818000"/>
    <x v="663"/>
    <b v="0"/>
    <b v="0"/>
    <x v="1"/>
    <x v="1"/>
    <x v="1"/>
  </r>
  <r>
    <n v="722"/>
    <s v="Thomas-Simmons"/>
    <s v="Proactive 24hour frame"/>
    <n v="48500"/>
    <n v="75906"/>
    <n v="157"/>
    <x v="1"/>
    <n v="3036"/>
    <x v="372"/>
    <x v="1"/>
    <s v="USD"/>
    <n v="1509948000"/>
    <x v="202"/>
    <b v="0"/>
    <b v="0"/>
    <x v="4"/>
    <x v="4"/>
    <x v="4"/>
  </r>
  <r>
    <n v="723"/>
    <s v="Beck-Knight"/>
    <s v="Exclusive fresh-thinking model"/>
    <n v="4900"/>
    <n v="13250"/>
    <n v="270"/>
    <x v="1"/>
    <n v="144"/>
    <x v="602"/>
    <x v="2"/>
    <s v="AUD"/>
    <n v="1456898400"/>
    <x v="664"/>
    <b v="0"/>
    <b v="0"/>
    <x v="3"/>
    <x v="3"/>
    <x v="3"/>
  </r>
  <r>
    <n v="724"/>
    <s v="Mccoy Ltd"/>
    <s v="Business-focused encompassing intranet"/>
    <n v="8400"/>
    <n v="11261"/>
    <n v="134"/>
    <x v="1"/>
    <n v="121"/>
    <x v="603"/>
    <x v="4"/>
    <s v="GBP"/>
    <n v="1413954000"/>
    <x v="665"/>
    <b v="0"/>
    <b v="1"/>
    <x v="3"/>
    <x v="3"/>
    <x v="3"/>
  </r>
  <r>
    <n v="725"/>
    <s v="Dawson-Tyler"/>
    <s v="Optional 6thgeneration access"/>
    <n v="193200"/>
    <n v="97369"/>
    <n v="50"/>
    <x v="0"/>
    <n v="1596"/>
    <x v="479"/>
    <x v="1"/>
    <s v="USD"/>
    <n v="1416031200"/>
    <x v="666"/>
    <b v="0"/>
    <b v="0"/>
    <x v="20"/>
    <x v="6"/>
    <x v="20"/>
  </r>
  <r>
    <n v="726"/>
    <s v="Johns-Thomas"/>
    <s v="Realigned web-enabled functionalities"/>
    <n v="54300"/>
    <n v="48227"/>
    <n v="89"/>
    <x v="3"/>
    <n v="524"/>
    <x v="604"/>
    <x v="1"/>
    <s v="USD"/>
    <n v="1287982800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x v="605"/>
    <x v="1"/>
    <s v="USD"/>
    <n v="1547964000"/>
    <x v="667"/>
    <b v="0"/>
    <b v="0"/>
    <x v="2"/>
    <x v="2"/>
    <x v="2"/>
  </r>
  <r>
    <n v="728"/>
    <s v="Stewart Inc"/>
    <s v="Versatile mission-critical knowledgebase"/>
    <n v="4200"/>
    <n v="735"/>
    <n v="18"/>
    <x v="0"/>
    <n v="10"/>
    <x v="606"/>
    <x v="1"/>
    <s v="USD"/>
    <n v="1464152400"/>
    <x v="668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x v="528"/>
    <x v="1"/>
    <s v="USD"/>
    <n v="1359957600"/>
    <x v="669"/>
    <b v="0"/>
    <b v="0"/>
    <x v="6"/>
    <x v="4"/>
    <x v="6"/>
  </r>
  <r>
    <n v="730"/>
    <s v="Carson PLC"/>
    <s v="Visionary system-worthy attitude"/>
    <n v="28800"/>
    <n v="118847"/>
    <n v="413"/>
    <x v="1"/>
    <n v="1071"/>
    <x v="607"/>
    <x v="0"/>
    <s v="CAD"/>
    <n v="1432357200"/>
    <x v="67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x v="608"/>
    <x v="1"/>
    <s v="USD"/>
    <n v="1500786000"/>
    <x v="601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x v="609"/>
    <x v="1"/>
    <s v="USD"/>
    <n v="1490158800"/>
    <x v="671"/>
    <b v="0"/>
    <b v="1"/>
    <x v="1"/>
    <x v="1"/>
    <x v="1"/>
  </r>
  <r>
    <n v="733"/>
    <s v="Marquez-Kerr"/>
    <s v="Automated hybrid orchestration"/>
    <n v="15800"/>
    <n v="83267"/>
    <n v="527"/>
    <x v="1"/>
    <n v="980"/>
    <x v="610"/>
    <x v="1"/>
    <s v="USD"/>
    <n v="1406178000"/>
    <x v="672"/>
    <b v="0"/>
    <b v="0"/>
    <x v="16"/>
    <x v="1"/>
    <x v="16"/>
  </r>
  <r>
    <n v="734"/>
    <s v="Stone PLC"/>
    <s v="Exclusive 5thgeneration leverage"/>
    <n v="4200"/>
    <n v="13404"/>
    <n v="319"/>
    <x v="1"/>
    <n v="536"/>
    <x v="253"/>
    <x v="1"/>
    <s v="USD"/>
    <n v="1485583200"/>
    <x v="673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x v="611"/>
    <x v="1"/>
    <s v="USD"/>
    <n v="1459314000"/>
    <x v="674"/>
    <b v="0"/>
    <b v="0"/>
    <x v="14"/>
    <x v="7"/>
    <x v="14"/>
  </r>
  <r>
    <n v="736"/>
    <s v="Silva-Hawkins"/>
    <s v="Proactive heuristic orchestration"/>
    <n v="7700"/>
    <n v="2533"/>
    <n v="33"/>
    <x v="3"/>
    <n v="29"/>
    <x v="612"/>
    <x v="1"/>
    <s v="USD"/>
    <n v="1424412000"/>
    <x v="675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x v="613"/>
    <x v="1"/>
    <s v="USD"/>
    <n v="1478844000"/>
    <x v="676"/>
    <b v="0"/>
    <b v="0"/>
    <x v="7"/>
    <x v="1"/>
    <x v="7"/>
  </r>
  <r>
    <n v="738"/>
    <s v="Garcia Group"/>
    <s v="Extended zero administration software"/>
    <n v="74700"/>
    <n v="1557"/>
    <n v="2"/>
    <x v="0"/>
    <n v="15"/>
    <x v="614"/>
    <x v="1"/>
    <s v="USD"/>
    <n v="1416117600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x v="615"/>
    <x v="1"/>
    <s v="USD"/>
    <n v="1340946000"/>
    <x v="678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x v="616"/>
    <x v="1"/>
    <s v="USD"/>
    <n v="1486101600"/>
    <x v="679"/>
    <b v="0"/>
    <b v="0"/>
    <x v="3"/>
    <x v="3"/>
    <x v="3"/>
  </r>
  <r>
    <n v="741"/>
    <s v="Garcia Ltd"/>
    <s v="Balanced mobile alliance"/>
    <n v="1200"/>
    <n v="14150"/>
    <n v="1179"/>
    <x v="1"/>
    <n v="130"/>
    <x v="617"/>
    <x v="1"/>
    <s v="USD"/>
    <n v="1274590800"/>
    <x v="680"/>
    <b v="0"/>
    <b v="0"/>
    <x v="3"/>
    <x v="3"/>
    <x v="3"/>
  </r>
  <r>
    <n v="742"/>
    <s v="West-Stevens"/>
    <s v="Reactive solution-oriented groupware"/>
    <n v="1200"/>
    <n v="13513"/>
    <n v="1126"/>
    <x v="1"/>
    <n v="122"/>
    <x v="86"/>
    <x v="1"/>
    <s v="USD"/>
    <n v="1263880800"/>
    <x v="681"/>
    <b v="0"/>
    <b v="0"/>
    <x v="5"/>
    <x v="1"/>
    <x v="5"/>
  </r>
  <r>
    <n v="743"/>
    <s v="Clark-Conrad"/>
    <s v="Exclusive bandwidth-monitored orchestration"/>
    <n v="3900"/>
    <n v="504"/>
    <n v="13"/>
    <x v="0"/>
    <n v="17"/>
    <x v="618"/>
    <x v="1"/>
    <s v="USD"/>
    <n v="1445403600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x v="619"/>
    <x v="1"/>
    <s v="USD"/>
    <n v="1533877200"/>
    <x v="683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x v="620"/>
    <x v="1"/>
    <s v="USD"/>
    <n v="1275195600"/>
    <x v="684"/>
    <b v="0"/>
    <b v="0"/>
    <x v="8"/>
    <x v="2"/>
    <x v="8"/>
  </r>
  <r>
    <n v="746"/>
    <s v="Edwards LLC"/>
    <s v="Automated system-worthy structure"/>
    <n v="55800"/>
    <n v="118580"/>
    <n v="213"/>
    <x v="1"/>
    <n v="3388"/>
    <x v="33"/>
    <x v="1"/>
    <s v="USD"/>
    <n v="1318136400"/>
    <x v="685"/>
    <b v="0"/>
    <b v="0"/>
    <x v="2"/>
    <x v="2"/>
    <x v="2"/>
  </r>
  <r>
    <n v="747"/>
    <s v="Greer and Sons"/>
    <s v="Secured clear-thinking intranet"/>
    <n v="4900"/>
    <n v="11214"/>
    <n v="229"/>
    <x v="1"/>
    <n v="280"/>
    <x v="621"/>
    <x v="1"/>
    <s v="USD"/>
    <n v="1283403600"/>
    <x v="488"/>
    <b v="0"/>
    <b v="0"/>
    <x v="3"/>
    <x v="3"/>
    <x v="3"/>
  </r>
  <r>
    <n v="748"/>
    <s v="Martinez PLC"/>
    <s v="Cloned actuating architecture"/>
    <n v="194900"/>
    <n v="68137"/>
    <n v="35"/>
    <x v="3"/>
    <n v="614"/>
    <x v="607"/>
    <x v="1"/>
    <s v="USD"/>
    <n v="1267423200"/>
    <x v="686"/>
    <b v="0"/>
    <b v="1"/>
    <x v="10"/>
    <x v="4"/>
    <x v="10"/>
  </r>
  <r>
    <n v="749"/>
    <s v="Hunter-Logan"/>
    <s v="Down-sized needs-based task-force"/>
    <n v="8600"/>
    <n v="13527"/>
    <n v="157"/>
    <x v="1"/>
    <n v="366"/>
    <x v="622"/>
    <x v="6"/>
    <s v="EUR"/>
    <n v="1412744400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x v="98"/>
    <x v="4"/>
    <s v="GBP"/>
    <n v="1277960400"/>
    <x v="688"/>
    <b v="0"/>
    <b v="0"/>
    <x v="5"/>
    <x v="1"/>
    <x v="5"/>
  </r>
  <r>
    <n v="751"/>
    <s v="Lane-Barber"/>
    <s v="Universal value-added moderator"/>
    <n v="3600"/>
    <n v="8363"/>
    <n v="232"/>
    <x v="1"/>
    <n v="270"/>
    <x v="623"/>
    <x v="1"/>
    <s v="USD"/>
    <n v="1458190800"/>
    <x v="689"/>
    <b v="1"/>
    <b v="1"/>
    <x v="9"/>
    <x v="5"/>
    <x v="9"/>
  </r>
  <r>
    <n v="752"/>
    <s v="Lowery Group"/>
    <s v="Sharable motivating emulation"/>
    <n v="5800"/>
    <n v="5362"/>
    <n v="92"/>
    <x v="3"/>
    <n v="114"/>
    <x v="307"/>
    <x v="1"/>
    <s v="USD"/>
    <n v="1280984400"/>
    <x v="690"/>
    <b v="0"/>
    <b v="1"/>
    <x v="3"/>
    <x v="3"/>
    <x v="3"/>
  </r>
  <r>
    <n v="753"/>
    <s v="Guerrero-Griffin"/>
    <s v="Networked web-enabled product"/>
    <n v="4700"/>
    <n v="12065"/>
    <n v="257"/>
    <x v="1"/>
    <n v="137"/>
    <x v="624"/>
    <x v="1"/>
    <s v="USD"/>
    <n v="1274590800"/>
    <x v="691"/>
    <b v="0"/>
    <b v="0"/>
    <x v="14"/>
    <x v="7"/>
    <x v="14"/>
  </r>
  <r>
    <n v="754"/>
    <s v="Perez, Reed and Lee"/>
    <s v="Advanced dedicated encoding"/>
    <n v="70400"/>
    <n v="118603"/>
    <n v="168"/>
    <x v="1"/>
    <n v="3205"/>
    <x v="625"/>
    <x v="1"/>
    <s v="USD"/>
    <n v="1351400400"/>
    <x v="424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x v="626"/>
    <x v="3"/>
    <s v="DKK"/>
    <n v="1514354400"/>
    <x v="231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x v="627"/>
    <x v="1"/>
    <s v="USD"/>
    <n v="1421733600"/>
    <x v="692"/>
    <b v="0"/>
    <b v="0"/>
    <x v="3"/>
    <x v="3"/>
    <x v="3"/>
  </r>
  <r>
    <n v="757"/>
    <s v="Callahan-Gilbert"/>
    <s v="Profit-focused motivating function"/>
    <n v="1400"/>
    <n v="5696"/>
    <n v="407"/>
    <x v="1"/>
    <n v="114"/>
    <x v="628"/>
    <x v="1"/>
    <s v="USD"/>
    <n v="1305176400"/>
    <x v="693"/>
    <b v="0"/>
    <b v="0"/>
    <x v="6"/>
    <x v="4"/>
    <x v="6"/>
  </r>
  <r>
    <n v="758"/>
    <s v="Logan-Miranda"/>
    <s v="Proactive systemic firmware"/>
    <n v="29600"/>
    <n v="167005"/>
    <n v="564"/>
    <x v="1"/>
    <n v="1518"/>
    <x v="629"/>
    <x v="0"/>
    <s v="CAD"/>
    <n v="1414126800"/>
    <x v="694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x v="630"/>
    <x v="1"/>
    <s v="USD"/>
    <n v="1517810400"/>
    <x v="236"/>
    <b v="0"/>
    <b v="0"/>
    <x v="5"/>
    <x v="1"/>
    <x v="5"/>
  </r>
  <r>
    <n v="760"/>
    <s v="Smith-Kennedy"/>
    <s v="Virtual heuristic hub"/>
    <n v="48300"/>
    <n v="16592"/>
    <n v="34"/>
    <x v="0"/>
    <n v="210"/>
    <x v="631"/>
    <x v="6"/>
    <s v="EUR"/>
    <n v="1564635600"/>
    <x v="695"/>
    <b v="0"/>
    <b v="1"/>
    <x v="11"/>
    <x v="6"/>
    <x v="11"/>
  </r>
  <r>
    <n v="761"/>
    <s v="Mitchell-Lee"/>
    <s v="Customizable leadingedge model"/>
    <n v="2200"/>
    <n v="14420"/>
    <n v="655"/>
    <x v="1"/>
    <n v="166"/>
    <x v="632"/>
    <x v="1"/>
    <s v="USD"/>
    <n v="1500699600"/>
    <x v="696"/>
    <b v="0"/>
    <b v="0"/>
    <x v="1"/>
    <x v="1"/>
    <x v="1"/>
  </r>
  <r>
    <n v="762"/>
    <s v="Davis Ltd"/>
    <s v="Upgradable uniform service-desk"/>
    <n v="3500"/>
    <n v="6204"/>
    <n v="177"/>
    <x v="1"/>
    <n v="100"/>
    <x v="471"/>
    <x v="2"/>
    <s v="AUD"/>
    <n v="1354082400"/>
    <x v="697"/>
    <b v="0"/>
    <b v="0"/>
    <x v="17"/>
    <x v="1"/>
    <x v="17"/>
  </r>
  <r>
    <n v="763"/>
    <s v="Rowland PLC"/>
    <s v="Inverse client-driven product"/>
    <n v="5600"/>
    <n v="6338"/>
    <n v="113"/>
    <x v="1"/>
    <n v="235"/>
    <x v="633"/>
    <x v="1"/>
    <s v="USD"/>
    <n v="1336453200"/>
    <x v="698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x v="487"/>
    <x v="1"/>
    <s v="USD"/>
    <n v="1305262800"/>
    <x v="699"/>
    <b v="0"/>
    <b v="0"/>
    <x v="1"/>
    <x v="1"/>
    <x v="1"/>
  </r>
  <r>
    <n v="765"/>
    <s v="Matthews LLC"/>
    <s v="Advanced transitional help-desk"/>
    <n v="3900"/>
    <n v="8125"/>
    <n v="208"/>
    <x v="1"/>
    <n v="198"/>
    <x v="634"/>
    <x v="1"/>
    <s v="USD"/>
    <n v="1492232400"/>
    <x v="489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x v="635"/>
    <x v="2"/>
    <s v="AUD"/>
    <n v="1537333200"/>
    <x v="512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x v="636"/>
    <x v="1"/>
    <s v="USD"/>
    <n v="14441076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x v="637"/>
    <x v="1"/>
    <s v="USD"/>
    <n v="1386741600"/>
    <x v="701"/>
    <b v="0"/>
    <b v="0"/>
    <x v="3"/>
    <x v="3"/>
    <x v="3"/>
  </r>
  <r>
    <n v="769"/>
    <s v="Johnson-Morales"/>
    <s v="Devolved 24hour forecast"/>
    <n v="125600"/>
    <n v="109106"/>
    <n v="87"/>
    <x v="0"/>
    <n v="3410"/>
    <x v="638"/>
    <x v="1"/>
    <s v="USD"/>
    <n v="1376542800"/>
    <x v="34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x v="639"/>
    <x v="6"/>
    <s v="EUR"/>
    <n v="1397451600"/>
    <x v="702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x v="640"/>
    <x v="1"/>
    <s v="USD"/>
    <n v="1548482400"/>
    <x v="703"/>
    <b v="0"/>
    <b v="0"/>
    <x v="3"/>
    <x v="3"/>
    <x v="3"/>
  </r>
  <r>
    <n v="772"/>
    <s v="Johnson-Pace"/>
    <s v="Persistent 3rdgeneration moratorium"/>
    <n v="149600"/>
    <n v="169586"/>
    <n v="113"/>
    <x v="1"/>
    <n v="5139"/>
    <x v="641"/>
    <x v="1"/>
    <s v="USD"/>
    <n v="1549692000"/>
    <x v="704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x v="194"/>
    <x v="1"/>
    <s v="USD"/>
    <n v="1492059600"/>
    <x v="705"/>
    <b v="0"/>
    <b v="0"/>
    <x v="3"/>
    <x v="3"/>
    <x v="3"/>
  </r>
  <r>
    <n v="774"/>
    <s v="Gonzalez-Snow"/>
    <s v="Polarized user-facing interface"/>
    <n v="5000"/>
    <n v="6775"/>
    <n v="136"/>
    <x v="1"/>
    <n v="78"/>
    <x v="642"/>
    <x v="6"/>
    <s v="EUR"/>
    <n v="1463979600"/>
    <x v="706"/>
    <b v="0"/>
    <b v="0"/>
    <x v="2"/>
    <x v="2"/>
    <x v="2"/>
  </r>
  <r>
    <n v="775"/>
    <s v="Murphy LLC"/>
    <s v="Customer-focused non-volatile framework"/>
    <n v="9400"/>
    <n v="968"/>
    <n v="10"/>
    <x v="0"/>
    <n v="10"/>
    <x v="643"/>
    <x v="1"/>
    <s v="USD"/>
    <n v="1415253600"/>
    <x v="707"/>
    <b v="0"/>
    <b v="0"/>
    <x v="1"/>
    <x v="1"/>
    <x v="1"/>
  </r>
  <r>
    <n v="776"/>
    <s v="Taylor-Rowe"/>
    <s v="Synchronized multimedia frame"/>
    <n v="110800"/>
    <n v="72623"/>
    <n v="66"/>
    <x v="0"/>
    <n v="2201"/>
    <x v="641"/>
    <x v="1"/>
    <s v="USD"/>
    <n v="1562216400"/>
    <x v="708"/>
    <b v="0"/>
    <b v="0"/>
    <x v="3"/>
    <x v="3"/>
    <x v="3"/>
  </r>
  <r>
    <n v="777"/>
    <s v="Henderson Ltd"/>
    <s v="Open-architected stable algorithm"/>
    <n v="93800"/>
    <n v="45987"/>
    <n v="49"/>
    <x v="0"/>
    <n v="676"/>
    <x v="644"/>
    <x v="1"/>
    <s v="USD"/>
    <n v="1316754000"/>
    <x v="709"/>
    <b v="0"/>
    <b v="0"/>
    <x v="3"/>
    <x v="3"/>
    <x v="3"/>
  </r>
  <r>
    <n v="778"/>
    <s v="Moss-Guzman"/>
    <s v="Cross-platform optimizing website"/>
    <n v="1300"/>
    <n v="10243"/>
    <n v="788"/>
    <x v="1"/>
    <n v="174"/>
    <x v="645"/>
    <x v="5"/>
    <s v="CHF"/>
    <n v="1313211600"/>
    <x v="710"/>
    <b v="0"/>
    <b v="0"/>
    <x v="10"/>
    <x v="4"/>
    <x v="10"/>
  </r>
  <r>
    <n v="779"/>
    <s v="Webb Group"/>
    <s v="Public-key actuating projection"/>
    <n v="108700"/>
    <n v="87293"/>
    <n v="80"/>
    <x v="0"/>
    <n v="831"/>
    <x v="13"/>
    <x v="1"/>
    <s v="USD"/>
    <n v="1439528400"/>
    <x v="711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x v="646"/>
    <x v="1"/>
    <s v="USD"/>
    <n v="1469163600"/>
    <x v="712"/>
    <b v="0"/>
    <b v="1"/>
    <x v="6"/>
    <x v="4"/>
    <x v="6"/>
  </r>
  <r>
    <n v="781"/>
    <s v="Thomas Ltd"/>
    <s v="Cross-group interactive architecture"/>
    <n v="8700"/>
    <n v="4414"/>
    <n v="51"/>
    <x v="3"/>
    <n v="56"/>
    <x v="647"/>
    <x v="5"/>
    <s v="CHF"/>
    <n v="1288501200"/>
    <x v="70"/>
    <b v="0"/>
    <b v="0"/>
    <x v="3"/>
    <x v="3"/>
    <x v="3"/>
  </r>
  <r>
    <n v="782"/>
    <s v="Williams and Sons"/>
    <s v="Centralized asymmetric framework"/>
    <n v="5100"/>
    <n v="10981"/>
    <n v="215"/>
    <x v="1"/>
    <n v="161"/>
    <x v="648"/>
    <x v="1"/>
    <s v="USD"/>
    <n v="1298959200"/>
    <x v="713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x v="524"/>
    <x v="1"/>
    <s v="USD"/>
    <n v="1387260000"/>
    <x v="714"/>
    <b v="0"/>
    <b v="0"/>
    <x v="1"/>
    <x v="1"/>
    <x v="1"/>
  </r>
  <r>
    <n v="784"/>
    <s v="Byrd Group"/>
    <s v="Profound fault-tolerant model"/>
    <n v="88900"/>
    <n v="102535"/>
    <n v="115"/>
    <x v="1"/>
    <n v="3308"/>
    <x v="8"/>
    <x v="1"/>
    <s v="USD"/>
    <n v="1457244000"/>
    <x v="715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x v="649"/>
    <x v="2"/>
    <s v="AUD"/>
    <n v="1556341200"/>
    <x v="716"/>
    <b v="0"/>
    <b v="1"/>
    <x v="10"/>
    <x v="4"/>
    <x v="10"/>
  </r>
  <r>
    <n v="786"/>
    <s v="Smith-Brown"/>
    <s v="Object-based content-based ability"/>
    <n v="1500"/>
    <n v="10946"/>
    <n v="730"/>
    <x v="1"/>
    <n v="207"/>
    <x v="650"/>
    <x v="6"/>
    <s v="EUR"/>
    <n v="1522126800"/>
    <x v="717"/>
    <b v="0"/>
    <b v="1"/>
    <x v="17"/>
    <x v="1"/>
    <x v="17"/>
  </r>
  <r>
    <n v="787"/>
    <s v="Vance-Glover"/>
    <s v="Progressive coherent secured line"/>
    <n v="61200"/>
    <n v="60994"/>
    <n v="100"/>
    <x v="0"/>
    <n v="859"/>
    <x v="150"/>
    <x v="0"/>
    <s v="CAD"/>
    <n v="1305954000"/>
    <x v="718"/>
    <b v="0"/>
    <b v="0"/>
    <x v="1"/>
    <x v="1"/>
    <x v="1"/>
  </r>
  <r>
    <n v="788"/>
    <s v="Joyce PLC"/>
    <s v="Synchronized directional capability"/>
    <n v="3600"/>
    <n v="3174"/>
    <n v="88"/>
    <x v="2"/>
    <n v="31"/>
    <x v="651"/>
    <x v="1"/>
    <s v="USD"/>
    <n v="1350709200"/>
    <x v="719"/>
    <b v="0"/>
    <b v="0"/>
    <x v="10"/>
    <x v="4"/>
    <x v="10"/>
  </r>
  <r>
    <n v="789"/>
    <s v="Kennedy-Miller"/>
    <s v="Cross-platform composite migration"/>
    <n v="9000"/>
    <n v="3351"/>
    <n v="37"/>
    <x v="0"/>
    <n v="45"/>
    <x v="652"/>
    <x v="1"/>
    <s v="USD"/>
    <n v="1401166800"/>
    <x v="115"/>
    <b v="0"/>
    <b v="0"/>
    <x v="3"/>
    <x v="3"/>
    <x v="3"/>
  </r>
  <r>
    <n v="790"/>
    <s v="White-Obrien"/>
    <s v="Operative local pricing structure"/>
    <n v="185900"/>
    <n v="56774"/>
    <n v="31"/>
    <x v="3"/>
    <n v="1113"/>
    <x v="653"/>
    <x v="1"/>
    <s v="USD"/>
    <n v="1266127200"/>
    <x v="720"/>
    <b v="0"/>
    <b v="0"/>
    <x v="3"/>
    <x v="3"/>
    <x v="3"/>
  </r>
  <r>
    <n v="791"/>
    <s v="Stafford, Hess and Raymond"/>
    <s v="Optional web-enabled extranet"/>
    <n v="2100"/>
    <n v="540"/>
    <n v="26"/>
    <x v="0"/>
    <n v="6"/>
    <x v="595"/>
    <x v="1"/>
    <s v="USD"/>
    <n v="1481436000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x v="654"/>
    <x v="1"/>
    <s v="USD"/>
    <n v="1372222800"/>
    <x v="722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x v="655"/>
    <x v="5"/>
    <s v="CHF"/>
    <n v="1372136400"/>
    <x v="451"/>
    <b v="0"/>
    <b v="0"/>
    <x v="9"/>
    <x v="5"/>
    <x v="9"/>
  </r>
  <r>
    <n v="794"/>
    <s v="Welch Inc"/>
    <s v="Optional optimal website"/>
    <n v="6600"/>
    <n v="8276"/>
    <n v="125"/>
    <x v="1"/>
    <n v="110"/>
    <x v="656"/>
    <x v="1"/>
    <s v="USD"/>
    <n v="1513922400"/>
    <x v="642"/>
    <b v="0"/>
    <b v="0"/>
    <x v="1"/>
    <x v="1"/>
    <x v="1"/>
  </r>
  <r>
    <n v="795"/>
    <s v="Vasquez Inc"/>
    <s v="Stand-alone asynchronous functionalities"/>
    <n v="7100"/>
    <n v="1022"/>
    <n v="14"/>
    <x v="0"/>
    <n v="31"/>
    <x v="608"/>
    <x v="1"/>
    <s v="USD"/>
    <n v="1477976400"/>
    <x v="723"/>
    <b v="0"/>
    <b v="0"/>
    <x v="6"/>
    <x v="4"/>
    <x v="6"/>
  </r>
  <r>
    <n v="796"/>
    <s v="Freeman-Ferguson"/>
    <s v="Profound full-range open system"/>
    <n v="7800"/>
    <n v="4275"/>
    <n v="55"/>
    <x v="0"/>
    <n v="78"/>
    <x v="657"/>
    <x v="1"/>
    <s v="USD"/>
    <n v="1407474000"/>
    <x v="724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x v="658"/>
    <x v="1"/>
    <s v="USD"/>
    <n v="1546149600"/>
    <x v="725"/>
    <b v="0"/>
    <b v="0"/>
    <x v="2"/>
    <x v="2"/>
    <x v="2"/>
  </r>
  <r>
    <n v="798"/>
    <s v="Small-Fuentes"/>
    <s v="Seamless maximized product"/>
    <n v="3400"/>
    <n v="6408"/>
    <n v="188"/>
    <x v="1"/>
    <n v="121"/>
    <x v="659"/>
    <x v="1"/>
    <s v="USD"/>
    <n v="1338440400"/>
    <x v="726"/>
    <b v="0"/>
    <b v="1"/>
    <x v="3"/>
    <x v="3"/>
    <x v="3"/>
  </r>
  <r>
    <n v="799"/>
    <s v="Reid-Day"/>
    <s v="Devolved tertiary time-frame"/>
    <n v="84500"/>
    <n v="73522"/>
    <n v="87"/>
    <x v="0"/>
    <n v="1225"/>
    <x v="660"/>
    <x v="4"/>
    <s v="GBP"/>
    <n v="1454133600"/>
    <x v="727"/>
    <b v="0"/>
    <b v="0"/>
    <x v="3"/>
    <x v="3"/>
    <x v="3"/>
  </r>
  <r>
    <n v="800"/>
    <s v="Wallace LLC"/>
    <s v="Centralized regional function"/>
    <n v="100"/>
    <n v="1"/>
    <n v="1"/>
    <x v="0"/>
    <n v="1"/>
    <x v="98"/>
    <x v="5"/>
    <s v="CHF"/>
    <n v="1434085200"/>
    <x v="560"/>
    <b v="0"/>
    <b v="0"/>
    <x v="1"/>
    <x v="1"/>
    <x v="1"/>
  </r>
  <r>
    <n v="801"/>
    <s v="Olson-Bishop"/>
    <s v="User-friendly high-level initiative"/>
    <n v="2300"/>
    <n v="4667"/>
    <n v="203"/>
    <x v="1"/>
    <n v="106"/>
    <x v="661"/>
    <x v="1"/>
    <s v="USD"/>
    <n v="1577772000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x v="662"/>
    <x v="1"/>
    <s v="USD"/>
    <n v="1562216400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x v="663"/>
    <x v="1"/>
    <s v="USD"/>
    <n v="1548568800"/>
    <x v="35"/>
    <b v="0"/>
    <b v="0"/>
    <x v="3"/>
    <x v="3"/>
    <x v="3"/>
  </r>
  <r>
    <n v="804"/>
    <s v="English-Mccullough"/>
    <s v="Business-focused discrete software"/>
    <n v="2600"/>
    <n v="6987"/>
    <n v="269"/>
    <x v="1"/>
    <n v="218"/>
    <x v="664"/>
    <x v="1"/>
    <s v="USD"/>
    <n v="1514872800"/>
    <x v="729"/>
    <b v="0"/>
    <b v="0"/>
    <x v="1"/>
    <x v="1"/>
    <x v="1"/>
  </r>
  <r>
    <n v="805"/>
    <s v="Smith-Nguyen"/>
    <s v="Advanced intermediate Graphic Interface"/>
    <n v="9700"/>
    <n v="4932"/>
    <n v="51"/>
    <x v="0"/>
    <n v="67"/>
    <x v="665"/>
    <x v="2"/>
    <s v="AUD"/>
    <n v="1416031200"/>
    <x v="241"/>
    <b v="0"/>
    <b v="0"/>
    <x v="4"/>
    <x v="4"/>
    <x v="4"/>
  </r>
  <r>
    <n v="806"/>
    <s v="Harmon-Madden"/>
    <s v="Adaptive holistic hub"/>
    <n v="700"/>
    <n v="8262"/>
    <n v="1180"/>
    <x v="1"/>
    <n v="76"/>
    <x v="666"/>
    <x v="1"/>
    <s v="USD"/>
    <n v="133092720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x v="667"/>
    <x v="1"/>
    <s v="USD"/>
    <n v="1571115600"/>
    <x v="322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x v="668"/>
    <x v="1"/>
    <s v="USD"/>
    <n v="1463461200"/>
    <x v="731"/>
    <b v="0"/>
    <b v="0"/>
    <x v="0"/>
    <x v="0"/>
    <x v="0"/>
  </r>
  <r>
    <n v="809"/>
    <s v="Williams and Sons"/>
    <s v="Public-key bottom-line algorithm"/>
    <n v="140800"/>
    <n v="88536"/>
    <n v="63"/>
    <x v="0"/>
    <n v="2108"/>
    <x v="162"/>
    <x v="5"/>
    <s v="CHF"/>
    <n v="1344920400"/>
    <x v="732"/>
    <b v="0"/>
    <b v="0"/>
    <x v="4"/>
    <x v="4"/>
    <x v="4"/>
  </r>
  <r>
    <n v="810"/>
    <s v="Ball-Fisher"/>
    <s v="Multi-layered intangible instruction set"/>
    <n v="6400"/>
    <n v="12360"/>
    <n v="193"/>
    <x v="1"/>
    <n v="221"/>
    <x v="669"/>
    <x v="1"/>
    <s v="USD"/>
    <n v="1511848800"/>
    <x v="157"/>
    <b v="0"/>
    <b v="1"/>
    <x v="3"/>
    <x v="3"/>
    <x v="3"/>
  </r>
  <r>
    <n v="811"/>
    <s v="Page, Holt and Mack"/>
    <s v="Fundamental methodical emulation"/>
    <n v="92500"/>
    <n v="71320"/>
    <n v="77"/>
    <x v="0"/>
    <n v="679"/>
    <x v="670"/>
    <x v="1"/>
    <s v="USD"/>
    <n v="1452319200"/>
    <x v="733"/>
    <b v="0"/>
    <b v="1"/>
    <x v="11"/>
    <x v="6"/>
    <x v="11"/>
  </r>
  <r>
    <n v="812"/>
    <s v="Landry Group"/>
    <s v="Expanded value-added hardware"/>
    <n v="59700"/>
    <n v="134640"/>
    <n v="226"/>
    <x v="1"/>
    <n v="2805"/>
    <x v="77"/>
    <x v="0"/>
    <s v="CAD"/>
    <n v="1523854800"/>
    <x v="734"/>
    <b v="0"/>
    <b v="0"/>
    <x v="9"/>
    <x v="5"/>
    <x v="9"/>
  </r>
  <r>
    <n v="813"/>
    <s v="Buckley Group"/>
    <s v="Diverse high-level attitude"/>
    <n v="3200"/>
    <n v="7661"/>
    <n v="239"/>
    <x v="1"/>
    <n v="68"/>
    <x v="671"/>
    <x v="1"/>
    <s v="USD"/>
    <n v="1346043600"/>
    <x v="735"/>
    <b v="0"/>
    <b v="0"/>
    <x v="11"/>
    <x v="6"/>
    <x v="11"/>
  </r>
  <r>
    <n v="814"/>
    <s v="Vincent PLC"/>
    <s v="Visionary 24hour analyzer"/>
    <n v="3200"/>
    <n v="2950"/>
    <n v="92"/>
    <x v="0"/>
    <n v="36"/>
    <x v="672"/>
    <x v="3"/>
    <s v="DKK"/>
    <n v="1464325200"/>
    <x v="736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x v="673"/>
    <x v="0"/>
    <s v="CAD"/>
    <n v="1511935200"/>
    <x v="737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x v="674"/>
    <x v="1"/>
    <s v="USD"/>
    <n v="1392012000"/>
    <x v="738"/>
    <b v="1"/>
    <b v="1"/>
    <x v="3"/>
    <x v="3"/>
    <x v="3"/>
  </r>
  <r>
    <n v="817"/>
    <s v="Alvarez-Bauer"/>
    <s v="Front-line intermediate moderator"/>
    <n v="51300"/>
    <n v="189192"/>
    <n v="369"/>
    <x v="1"/>
    <n v="2489"/>
    <x v="556"/>
    <x v="6"/>
    <s v="EUR"/>
    <n v="1556946000"/>
    <x v="739"/>
    <b v="0"/>
    <b v="1"/>
    <x v="9"/>
    <x v="5"/>
    <x v="9"/>
  </r>
  <r>
    <n v="818"/>
    <s v="Martinez LLC"/>
    <s v="Automated local secured line"/>
    <n v="700"/>
    <n v="7664"/>
    <n v="1095"/>
    <x v="1"/>
    <n v="69"/>
    <x v="675"/>
    <x v="1"/>
    <s v="USD"/>
    <n v="1548050400"/>
    <x v="740"/>
    <b v="0"/>
    <b v="1"/>
    <x v="3"/>
    <x v="3"/>
    <x v="3"/>
  </r>
  <r>
    <n v="819"/>
    <s v="Buck-Khan"/>
    <s v="Integrated bandwidth-monitored alliance"/>
    <n v="8900"/>
    <n v="4509"/>
    <n v="51"/>
    <x v="0"/>
    <n v="47"/>
    <x v="676"/>
    <x v="1"/>
    <s v="USD"/>
    <n v="1353736800"/>
    <x v="697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x v="677"/>
    <x v="4"/>
    <s v="GBP"/>
    <n v="1532840400"/>
    <x v="741"/>
    <b v="0"/>
    <b v="1"/>
    <x v="1"/>
    <x v="1"/>
    <x v="1"/>
  </r>
  <r>
    <n v="821"/>
    <s v="Alvarez-Andrews"/>
    <s v="Extended impactful secured line"/>
    <n v="4900"/>
    <n v="14273"/>
    <n v="291"/>
    <x v="1"/>
    <n v="210"/>
    <x v="678"/>
    <x v="1"/>
    <s v="USD"/>
    <n v="1488261600"/>
    <x v="742"/>
    <b v="0"/>
    <b v="0"/>
    <x v="4"/>
    <x v="4"/>
    <x v="4"/>
  </r>
  <r>
    <n v="822"/>
    <s v="Stewart and Sons"/>
    <s v="Distributed optimizing protocol"/>
    <n v="54000"/>
    <n v="188982"/>
    <n v="350"/>
    <x v="1"/>
    <n v="2100"/>
    <x v="208"/>
    <x v="1"/>
    <s v="USD"/>
    <n v="1393567200"/>
    <x v="743"/>
    <b v="0"/>
    <b v="0"/>
    <x v="1"/>
    <x v="1"/>
    <x v="1"/>
  </r>
  <r>
    <n v="823"/>
    <s v="Dyer Inc"/>
    <s v="Secured well-modulated system engine"/>
    <n v="4100"/>
    <n v="14640"/>
    <n v="357"/>
    <x v="1"/>
    <n v="252"/>
    <x v="679"/>
    <x v="1"/>
    <s v="USD"/>
    <n v="1410325200"/>
    <x v="744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x v="680"/>
    <x v="1"/>
    <s v="USD"/>
    <n v="1276923600"/>
    <x v="269"/>
    <b v="0"/>
    <b v="1"/>
    <x v="9"/>
    <x v="5"/>
    <x v="9"/>
  </r>
  <r>
    <n v="825"/>
    <s v="Solomon PLC"/>
    <s v="Open-architected 24/7 infrastructure"/>
    <n v="3600"/>
    <n v="13950"/>
    <n v="388"/>
    <x v="1"/>
    <n v="157"/>
    <x v="681"/>
    <x v="4"/>
    <s v="GBP"/>
    <n v="1500958800"/>
    <x v="745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x v="682"/>
    <x v="1"/>
    <s v="USD"/>
    <n v="1292220000"/>
    <x v="746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x v="683"/>
    <x v="2"/>
    <s v="AUD"/>
    <n v="1304398800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x v="390"/>
    <x v="1"/>
    <s v="USD"/>
    <n v="1535432400"/>
    <x v="503"/>
    <b v="0"/>
    <b v="0"/>
    <x v="3"/>
    <x v="3"/>
    <x v="3"/>
  </r>
  <r>
    <n v="829"/>
    <s v="Baker-Higgins"/>
    <s v="Vision-oriented scalable portal"/>
    <n v="9600"/>
    <n v="4929"/>
    <n v="51"/>
    <x v="0"/>
    <n v="154"/>
    <x v="178"/>
    <x v="1"/>
    <s v="USD"/>
    <n v="1433826000"/>
    <x v="748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x v="684"/>
    <x v="1"/>
    <s v="USD"/>
    <n v="1514959200"/>
    <x v="33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x v="372"/>
    <x v="1"/>
    <s v="USD"/>
    <n v="1332738000"/>
    <x v="749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x v="472"/>
    <x v="3"/>
    <s v="DKK"/>
    <n v="1445490000"/>
    <x v="75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x v="218"/>
    <x v="3"/>
    <s v="DKK"/>
    <n v="1297663200"/>
    <x v="751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x v="326"/>
    <x v="1"/>
    <s v="USD"/>
    <n v="1371963600"/>
    <x v="451"/>
    <b v="0"/>
    <b v="0"/>
    <x v="3"/>
    <x v="3"/>
    <x v="3"/>
  </r>
  <r>
    <n v="835"/>
    <s v="Hodges, Smith and Kelly"/>
    <s v="Future-proofed 24hour model"/>
    <n v="86200"/>
    <n v="77355"/>
    <n v="90"/>
    <x v="0"/>
    <n v="1758"/>
    <x v="112"/>
    <x v="1"/>
    <s v="USD"/>
    <n v="1425103200"/>
    <x v="752"/>
    <b v="0"/>
    <b v="0"/>
    <x v="2"/>
    <x v="2"/>
    <x v="2"/>
  </r>
  <r>
    <n v="836"/>
    <s v="Macias Inc"/>
    <s v="Optimized didactic intranet"/>
    <n v="8100"/>
    <n v="6086"/>
    <n v="75"/>
    <x v="0"/>
    <n v="94"/>
    <x v="685"/>
    <x v="1"/>
    <s v="USD"/>
    <n v="1265349600"/>
    <x v="753"/>
    <b v="0"/>
    <b v="0"/>
    <x v="7"/>
    <x v="1"/>
    <x v="7"/>
  </r>
  <r>
    <n v="837"/>
    <s v="Cook-Ortiz"/>
    <s v="Right-sized dedicated standardization"/>
    <n v="17700"/>
    <n v="150960"/>
    <n v="853"/>
    <x v="1"/>
    <n v="1797"/>
    <x v="686"/>
    <x v="1"/>
    <s v="USD"/>
    <n v="1301202000"/>
    <x v="754"/>
    <b v="0"/>
    <b v="0"/>
    <x v="17"/>
    <x v="1"/>
    <x v="17"/>
  </r>
  <r>
    <n v="838"/>
    <s v="Jordan-Fischer"/>
    <s v="Vision-oriented high-level extranet"/>
    <n v="6400"/>
    <n v="8890"/>
    <n v="139"/>
    <x v="1"/>
    <n v="261"/>
    <x v="687"/>
    <x v="1"/>
    <s v="USD"/>
    <n v="1538024400"/>
    <x v="755"/>
    <b v="0"/>
    <b v="0"/>
    <x v="3"/>
    <x v="3"/>
    <x v="3"/>
  </r>
  <r>
    <n v="839"/>
    <s v="Pierce-Ramirez"/>
    <s v="Organized scalable initiative"/>
    <n v="7700"/>
    <n v="14644"/>
    <n v="190"/>
    <x v="1"/>
    <n v="157"/>
    <x v="688"/>
    <x v="1"/>
    <s v="USD"/>
    <n v="1395032400"/>
    <x v="756"/>
    <b v="0"/>
    <b v="1"/>
    <x v="4"/>
    <x v="4"/>
    <x v="4"/>
  </r>
  <r>
    <n v="840"/>
    <s v="Howell and Sons"/>
    <s v="Enhanced regional moderator"/>
    <n v="116300"/>
    <n v="116583"/>
    <n v="100"/>
    <x v="1"/>
    <n v="3533"/>
    <x v="641"/>
    <x v="1"/>
    <s v="USD"/>
    <n v="1405486800"/>
    <x v="757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x v="689"/>
    <x v="1"/>
    <s v="USD"/>
    <n v="1455861600"/>
    <x v="758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x v="310"/>
    <x v="6"/>
    <s v="EUR"/>
    <n v="1529038800"/>
    <x v="759"/>
    <b v="0"/>
    <b v="0"/>
    <x v="8"/>
    <x v="2"/>
    <x v="8"/>
  </r>
  <r>
    <n v="843"/>
    <s v="Porter-Hicks"/>
    <s v="De-engineered next generation parallelism"/>
    <n v="8800"/>
    <n v="2703"/>
    <n v="31"/>
    <x v="0"/>
    <n v="33"/>
    <x v="690"/>
    <x v="1"/>
    <s v="USD"/>
    <n v="1535259600"/>
    <x v="760"/>
    <b v="0"/>
    <b v="0"/>
    <x v="14"/>
    <x v="7"/>
    <x v="14"/>
  </r>
  <r>
    <n v="844"/>
    <s v="Rodriguez-Hansen"/>
    <s v="Intuitive cohesive groupware"/>
    <n v="8800"/>
    <n v="8747"/>
    <n v="99"/>
    <x v="3"/>
    <n v="94"/>
    <x v="691"/>
    <x v="1"/>
    <s v="USD"/>
    <n v="1327212000"/>
    <x v="761"/>
    <b v="0"/>
    <b v="0"/>
    <x v="4"/>
    <x v="4"/>
    <x v="4"/>
  </r>
  <r>
    <n v="845"/>
    <s v="Williams LLC"/>
    <s v="Up-sized high-level access"/>
    <n v="69900"/>
    <n v="138087"/>
    <n v="198"/>
    <x v="1"/>
    <n v="1354"/>
    <x v="230"/>
    <x v="4"/>
    <s v="GBP"/>
    <n v="1526360400"/>
    <x v="78"/>
    <b v="0"/>
    <b v="0"/>
    <x v="2"/>
    <x v="2"/>
    <x v="2"/>
  </r>
  <r>
    <n v="846"/>
    <s v="Cooper, Stanley and Bryant"/>
    <s v="Phased empowering success"/>
    <n v="1000"/>
    <n v="5085"/>
    <n v="509"/>
    <x v="1"/>
    <n v="48"/>
    <x v="692"/>
    <x v="1"/>
    <s v="USD"/>
    <n v="1532149200"/>
    <x v="762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x v="693"/>
    <x v="1"/>
    <s v="USD"/>
    <n v="1515304800"/>
    <x v="763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x v="387"/>
    <x v="1"/>
    <s v="USD"/>
    <n v="1276318800"/>
    <x v="764"/>
    <b v="0"/>
    <b v="0"/>
    <x v="6"/>
    <x v="4"/>
    <x v="6"/>
  </r>
  <r>
    <n v="849"/>
    <s v="Jones-Ryan"/>
    <s v="Vision-oriented uniform instruction set"/>
    <n v="6700"/>
    <n v="8917"/>
    <n v="133"/>
    <x v="1"/>
    <n v="307"/>
    <x v="694"/>
    <x v="1"/>
    <s v="USD"/>
    <n v="1328767200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x v="98"/>
    <x v="1"/>
    <s v="USD"/>
    <n v="1321682400"/>
    <x v="539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x v="244"/>
    <x v="1"/>
    <s v="USD"/>
    <n v="1335934800"/>
    <x v="766"/>
    <b v="0"/>
    <b v="0"/>
    <x v="5"/>
    <x v="1"/>
    <x v="5"/>
  </r>
  <r>
    <n v="852"/>
    <s v="Brady Ltd"/>
    <s v="Open-source reciprocal standardization"/>
    <n v="4900"/>
    <n v="2505"/>
    <n v="51"/>
    <x v="0"/>
    <n v="31"/>
    <x v="695"/>
    <x v="1"/>
    <s v="USD"/>
    <n v="1310792400"/>
    <x v="422"/>
    <b v="0"/>
    <b v="1"/>
    <x v="11"/>
    <x v="6"/>
    <x v="11"/>
  </r>
  <r>
    <n v="853"/>
    <s v="Collier LLC"/>
    <s v="Secured well-modulated projection"/>
    <n v="17100"/>
    <n v="111502"/>
    <n v="652"/>
    <x v="1"/>
    <n v="1467"/>
    <x v="556"/>
    <x v="0"/>
    <s v="CAD"/>
    <n v="1308546000"/>
    <x v="767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x v="696"/>
    <x v="0"/>
    <s v="CAD"/>
    <n v="1574056800"/>
    <x v="768"/>
    <b v="0"/>
    <b v="0"/>
    <x v="13"/>
    <x v="5"/>
    <x v="13"/>
  </r>
  <r>
    <n v="855"/>
    <s v="Moses-Terry"/>
    <s v="Horizontal clear-thinking framework"/>
    <n v="23400"/>
    <n v="23956"/>
    <n v="102"/>
    <x v="1"/>
    <n v="452"/>
    <x v="395"/>
    <x v="2"/>
    <s v="AUD"/>
    <n v="1308373200"/>
    <x v="214"/>
    <b v="0"/>
    <b v="0"/>
    <x v="3"/>
    <x v="3"/>
    <x v="3"/>
  </r>
  <r>
    <n v="856"/>
    <s v="Williams and Sons"/>
    <s v="Profound composite core"/>
    <n v="2400"/>
    <n v="8558"/>
    <n v="357"/>
    <x v="1"/>
    <n v="158"/>
    <x v="697"/>
    <x v="1"/>
    <s v="USD"/>
    <n v="1335243600"/>
    <x v="769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x v="698"/>
    <x v="5"/>
    <s v="CHF"/>
    <n v="1328421600"/>
    <x v="77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x v="699"/>
    <x v="1"/>
    <s v="USD"/>
    <n v="1524286800"/>
    <x v="771"/>
    <b v="1"/>
    <b v="0"/>
    <x v="0"/>
    <x v="0"/>
    <x v="0"/>
  </r>
  <r>
    <n v="859"/>
    <s v="Martinez Ltd"/>
    <s v="Multi-layered upward-trending groupware"/>
    <n v="7300"/>
    <n v="2594"/>
    <n v="36"/>
    <x v="0"/>
    <n v="63"/>
    <x v="700"/>
    <x v="1"/>
    <s v="USD"/>
    <n v="1362117600"/>
    <x v="250"/>
    <b v="0"/>
    <b v="1"/>
    <x v="3"/>
    <x v="3"/>
    <x v="3"/>
  </r>
  <r>
    <n v="860"/>
    <s v="Lee PLC"/>
    <s v="Re-contextualized leadingedge firmware"/>
    <n v="2000"/>
    <n v="5033"/>
    <n v="252"/>
    <x v="1"/>
    <n v="65"/>
    <x v="701"/>
    <x v="1"/>
    <s v="USD"/>
    <n v="1550556000"/>
    <x v="772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x v="702"/>
    <x v="1"/>
    <s v="USD"/>
    <n v="1269147600"/>
    <x v="773"/>
    <b v="0"/>
    <b v="0"/>
    <x v="3"/>
    <x v="3"/>
    <x v="3"/>
  </r>
  <r>
    <n v="862"/>
    <s v="Lewis and Sons"/>
    <s v="Profound disintermediate open system"/>
    <n v="3500"/>
    <n v="6560"/>
    <n v="187"/>
    <x v="1"/>
    <n v="85"/>
    <x v="703"/>
    <x v="1"/>
    <s v="USD"/>
    <n v="1312174800"/>
    <x v="774"/>
    <b v="0"/>
    <b v="0"/>
    <x v="3"/>
    <x v="3"/>
    <x v="3"/>
  </r>
  <r>
    <n v="863"/>
    <s v="Davis-Johnson"/>
    <s v="Automated reciprocal protocol"/>
    <n v="1400"/>
    <n v="5415"/>
    <n v="387"/>
    <x v="1"/>
    <n v="217"/>
    <x v="704"/>
    <x v="1"/>
    <s v="USD"/>
    <n v="1434517200"/>
    <x v="331"/>
    <b v="0"/>
    <b v="1"/>
    <x v="19"/>
    <x v="4"/>
    <x v="19"/>
  </r>
  <r>
    <n v="864"/>
    <s v="Stevenson-Thompson"/>
    <s v="Automated static workforce"/>
    <n v="4200"/>
    <n v="14577"/>
    <n v="347"/>
    <x v="1"/>
    <n v="150"/>
    <x v="705"/>
    <x v="1"/>
    <s v="USD"/>
    <n v="1471582800"/>
    <x v="775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x v="706"/>
    <x v="1"/>
    <s v="USD"/>
    <n v="1410757200"/>
    <x v="776"/>
    <b v="0"/>
    <b v="0"/>
    <x v="3"/>
    <x v="3"/>
    <x v="3"/>
  </r>
  <r>
    <n v="866"/>
    <s v="Jackson-Brown"/>
    <s v="Versatile 5thgeneration matrices"/>
    <n v="182800"/>
    <n v="79045"/>
    <n v="43"/>
    <x v="3"/>
    <n v="898"/>
    <x v="707"/>
    <x v="1"/>
    <s v="USD"/>
    <n v="1304830800"/>
    <x v="777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x v="708"/>
    <x v="1"/>
    <s v="USD"/>
    <n v="1539061200"/>
    <x v="778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x v="709"/>
    <x v="1"/>
    <s v="USD"/>
    <n v="1381554000"/>
    <x v="779"/>
    <b v="0"/>
    <b v="0"/>
    <x v="3"/>
    <x v="3"/>
    <x v="3"/>
  </r>
  <r>
    <n v="869"/>
    <s v="Brown-Williams"/>
    <s v="Multi-channeled responsive product"/>
    <n v="161900"/>
    <n v="38376"/>
    <n v="24"/>
    <x v="0"/>
    <n v="526"/>
    <x v="710"/>
    <x v="1"/>
    <s v="USD"/>
    <n v="1277096400"/>
    <x v="780"/>
    <b v="0"/>
    <b v="0"/>
    <x v="6"/>
    <x v="4"/>
    <x v="6"/>
  </r>
  <r>
    <n v="870"/>
    <s v="Hansen-Austin"/>
    <s v="Adaptive demand-driven encryption"/>
    <n v="7700"/>
    <n v="6920"/>
    <n v="90"/>
    <x v="0"/>
    <n v="121"/>
    <x v="711"/>
    <x v="1"/>
    <s v="USD"/>
    <n v="1440392400"/>
    <x v="781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x v="686"/>
    <x v="1"/>
    <s v="USD"/>
    <n v="1509512400"/>
    <x v="782"/>
    <b v="0"/>
    <b v="1"/>
    <x v="3"/>
    <x v="3"/>
    <x v="3"/>
  </r>
  <r>
    <n v="872"/>
    <s v="Davis LLC"/>
    <s v="Compatible logistical paradigm"/>
    <n v="4700"/>
    <n v="7992"/>
    <n v="170"/>
    <x v="1"/>
    <n v="81"/>
    <x v="712"/>
    <x v="2"/>
    <s v="AUD"/>
    <n v="1535950800"/>
    <x v="783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x v="362"/>
    <x v="1"/>
    <s v="USD"/>
    <n v="1389160800"/>
    <x v="393"/>
    <b v="0"/>
    <b v="0"/>
    <x v="14"/>
    <x v="7"/>
    <x v="14"/>
  </r>
  <r>
    <n v="874"/>
    <s v="Chung-Nguyen"/>
    <s v="Managed discrete parallelism"/>
    <n v="40200"/>
    <n v="139468"/>
    <n v="347"/>
    <x v="1"/>
    <n v="4358"/>
    <x v="638"/>
    <x v="1"/>
    <s v="USD"/>
    <n v="1271998800"/>
    <x v="784"/>
    <b v="0"/>
    <b v="1"/>
    <x v="14"/>
    <x v="7"/>
    <x v="14"/>
  </r>
  <r>
    <n v="875"/>
    <s v="Mueller-Harmon"/>
    <s v="Implemented tangible approach"/>
    <n v="7900"/>
    <n v="5465"/>
    <n v="69"/>
    <x v="0"/>
    <n v="67"/>
    <x v="713"/>
    <x v="1"/>
    <s v="USD"/>
    <n v="1294898400"/>
    <x v="785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x v="445"/>
    <x v="0"/>
    <s v="CAD"/>
    <n v="1559970000"/>
    <x v="229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x v="714"/>
    <x v="1"/>
    <s v="USD"/>
    <n v="1469509200"/>
    <x v="786"/>
    <b v="0"/>
    <b v="0"/>
    <x v="0"/>
    <x v="0"/>
    <x v="0"/>
  </r>
  <r>
    <n v="878"/>
    <s v="Lutz Group"/>
    <s v="Enterprise-wide foreground paradigm"/>
    <n v="2700"/>
    <n v="1012"/>
    <n v="37"/>
    <x v="0"/>
    <n v="12"/>
    <x v="715"/>
    <x v="6"/>
    <s v="EUR"/>
    <n v="1579068000"/>
    <x v="787"/>
    <b v="0"/>
    <b v="0"/>
    <x v="16"/>
    <x v="1"/>
    <x v="16"/>
  </r>
  <r>
    <n v="879"/>
    <s v="Ortiz Inc"/>
    <s v="Stand-alone incremental parallelism"/>
    <n v="1000"/>
    <n v="5438"/>
    <n v="544"/>
    <x v="1"/>
    <n v="53"/>
    <x v="716"/>
    <x v="1"/>
    <s v="USD"/>
    <n v="1487743200"/>
    <x v="341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x v="442"/>
    <x v="1"/>
    <s v="USD"/>
    <n v="1563685200"/>
    <x v="788"/>
    <b v="0"/>
    <b v="0"/>
    <x v="5"/>
    <x v="1"/>
    <x v="5"/>
  </r>
  <r>
    <n v="881"/>
    <s v="Charles Inc"/>
    <s v="Implemented object-oriented synergy"/>
    <n v="81300"/>
    <n v="31665"/>
    <n v="39"/>
    <x v="0"/>
    <n v="452"/>
    <x v="717"/>
    <x v="1"/>
    <s v="USD"/>
    <n v="143641800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x v="408"/>
    <x v="1"/>
    <s v="USD"/>
    <n v="1421820000"/>
    <x v="79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x v="718"/>
    <x v="1"/>
    <s v="USD"/>
    <n v="1274763600"/>
    <x v="791"/>
    <b v="0"/>
    <b v="0"/>
    <x v="12"/>
    <x v="4"/>
    <x v="12"/>
  </r>
  <r>
    <n v="884"/>
    <s v="Strickland Group"/>
    <s v="Horizontal secondary interface"/>
    <n v="170800"/>
    <n v="109374"/>
    <n v="64"/>
    <x v="0"/>
    <n v="1886"/>
    <x v="719"/>
    <x v="1"/>
    <s v="USD"/>
    <n v="1399179600"/>
    <x v="792"/>
    <b v="0"/>
    <b v="1"/>
    <x v="3"/>
    <x v="3"/>
    <x v="3"/>
  </r>
  <r>
    <n v="885"/>
    <s v="Lynch Ltd"/>
    <s v="Virtual analyzing collaboration"/>
    <n v="1800"/>
    <n v="2129"/>
    <n v="118"/>
    <x v="1"/>
    <n v="52"/>
    <x v="720"/>
    <x v="1"/>
    <s v="USD"/>
    <n v="1275800400"/>
    <x v="556"/>
    <b v="0"/>
    <b v="0"/>
    <x v="3"/>
    <x v="3"/>
    <x v="3"/>
  </r>
  <r>
    <n v="886"/>
    <s v="Sanders LLC"/>
    <s v="Multi-tiered explicit focus group"/>
    <n v="150600"/>
    <n v="127745"/>
    <n v="85"/>
    <x v="0"/>
    <n v="1825"/>
    <x v="721"/>
    <x v="1"/>
    <s v="USD"/>
    <n v="1282798800"/>
    <x v="488"/>
    <b v="0"/>
    <b v="0"/>
    <x v="7"/>
    <x v="1"/>
    <x v="7"/>
  </r>
  <r>
    <n v="887"/>
    <s v="Cooper LLC"/>
    <s v="Multi-layered systematic knowledgebase"/>
    <n v="7800"/>
    <n v="2289"/>
    <n v="29"/>
    <x v="0"/>
    <n v="31"/>
    <x v="722"/>
    <x v="1"/>
    <s v="USD"/>
    <n v="1437109200"/>
    <x v="232"/>
    <b v="0"/>
    <b v="1"/>
    <x v="3"/>
    <x v="3"/>
    <x v="3"/>
  </r>
  <r>
    <n v="888"/>
    <s v="Palmer Ltd"/>
    <s v="Reverse-engineered uniform knowledge user"/>
    <n v="5800"/>
    <n v="12174"/>
    <n v="210"/>
    <x v="1"/>
    <n v="290"/>
    <x v="723"/>
    <x v="1"/>
    <s v="USD"/>
    <n v="1491886800"/>
    <x v="793"/>
    <b v="0"/>
    <b v="0"/>
    <x v="3"/>
    <x v="3"/>
    <x v="3"/>
  </r>
  <r>
    <n v="889"/>
    <s v="Santos Group"/>
    <s v="Secured dynamic capacity"/>
    <n v="5600"/>
    <n v="9508"/>
    <n v="170"/>
    <x v="1"/>
    <n v="122"/>
    <x v="244"/>
    <x v="1"/>
    <s v="USD"/>
    <n v="1394600400"/>
    <x v="794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x v="724"/>
    <x v="1"/>
    <s v="USD"/>
    <n v="1561352400"/>
    <x v="138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x v="725"/>
    <x v="0"/>
    <s v="CAD"/>
    <n v="1322892000"/>
    <x v="795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x v="726"/>
    <x v="1"/>
    <s v="USD"/>
    <n v="1274418000"/>
    <x v="796"/>
    <b v="0"/>
    <b v="0"/>
    <x v="18"/>
    <x v="5"/>
    <x v="18"/>
  </r>
  <r>
    <n v="893"/>
    <s v="Collins-Martinez"/>
    <s v="Progressive grid-enabled website"/>
    <n v="8400"/>
    <n v="10770"/>
    <n v="128"/>
    <x v="1"/>
    <n v="199"/>
    <x v="487"/>
    <x v="6"/>
    <s v="EUR"/>
    <n v="1434344400"/>
    <x v="797"/>
    <b v="0"/>
    <b v="1"/>
    <x v="4"/>
    <x v="4"/>
    <x v="4"/>
  </r>
  <r>
    <n v="894"/>
    <s v="Barrett Inc"/>
    <s v="Organic cohesive neural-net"/>
    <n v="1700"/>
    <n v="3208"/>
    <n v="189"/>
    <x v="1"/>
    <n v="56"/>
    <x v="727"/>
    <x v="4"/>
    <s v="GBP"/>
    <n v="1373518800"/>
    <x v="798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x v="728"/>
    <x v="1"/>
    <s v="USD"/>
    <n v="1517637600"/>
    <x v="799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x v="729"/>
    <x v="2"/>
    <s v="AUD"/>
    <n v="1310619600"/>
    <x v="800"/>
    <b v="0"/>
    <b v="1"/>
    <x v="0"/>
    <x v="0"/>
    <x v="0"/>
  </r>
  <r>
    <n v="897"/>
    <s v="Berry-Cannon"/>
    <s v="Organized discrete encoding"/>
    <n v="8800"/>
    <n v="2437"/>
    <n v="28"/>
    <x v="0"/>
    <n v="27"/>
    <x v="730"/>
    <x v="1"/>
    <s v="USD"/>
    <n v="1556427600"/>
    <x v="368"/>
    <b v="0"/>
    <b v="0"/>
    <x v="3"/>
    <x v="3"/>
    <x v="3"/>
  </r>
  <r>
    <n v="898"/>
    <s v="Davis-Gonzalez"/>
    <s v="Balanced regional flexibility"/>
    <n v="179100"/>
    <n v="93991"/>
    <n v="52"/>
    <x v="0"/>
    <n v="1221"/>
    <x v="731"/>
    <x v="1"/>
    <s v="USD"/>
    <n v="1576476000"/>
    <x v="801"/>
    <b v="0"/>
    <b v="0"/>
    <x v="4"/>
    <x v="4"/>
    <x v="4"/>
  </r>
  <r>
    <n v="899"/>
    <s v="Best-Young"/>
    <s v="Implemented multimedia time-frame"/>
    <n v="3100"/>
    <n v="12620"/>
    <n v="407"/>
    <x v="1"/>
    <n v="123"/>
    <x v="716"/>
    <x v="5"/>
    <s v="CHF"/>
    <n v="1381122000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x v="49"/>
    <x v="1"/>
    <s v="USD"/>
    <n v="1411102800"/>
    <x v="803"/>
    <b v="0"/>
    <b v="1"/>
    <x v="2"/>
    <x v="2"/>
    <x v="2"/>
  </r>
  <r>
    <n v="901"/>
    <s v="Hogan Group"/>
    <s v="Versatile bottom-line definition"/>
    <n v="5600"/>
    <n v="8746"/>
    <n v="156"/>
    <x v="1"/>
    <n v="159"/>
    <x v="732"/>
    <x v="1"/>
    <s v="USD"/>
    <n v="1531803600"/>
    <x v="482"/>
    <b v="0"/>
    <b v="1"/>
    <x v="1"/>
    <x v="1"/>
    <x v="1"/>
  </r>
  <r>
    <n v="902"/>
    <s v="Wang, Silva and Byrd"/>
    <s v="Integrated bifurcated software"/>
    <n v="1400"/>
    <n v="3534"/>
    <n v="252"/>
    <x v="1"/>
    <n v="110"/>
    <x v="733"/>
    <x v="1"/>
    <s v="USD"/>
    <n v="1454133600"/>
    <x v="496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x v="734"/>
    <x v="1"/>
    <s v="USD"/>
    <n v="1336194000"/>
    <x v="804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x v="735"/>
    <x v="1"/>
    <s v="USD"/>
    <n v="1349326800"/>
    <x v="805"/>
    <b v="0"/>
    <b v="0"/>
    <x v="15"/>
    <x v="5"/>
    <x v="15"/>
  </r>
  <r>
    <n v="905"/>
    <s v="Haynes PLC"/>
    <s v="Re-engineered clear-thinking project"/>
    <n v="7900"/>
    <n v="12955"/>
    <n v="164"/>
    <x v="1"/>
    <n v="236"/>
    <x v="736"/>
    <x v="1"/>
    <s v="USD"/>
    <n v="1379566800"/>
    <x v="806"/>
    <b v="0"/>
    <b v="0"/>
    <x v="3"/>
    <x v="3"/>
    <x v="3"/>
  </r>
  <r>
    <n v="906"/>
    <s v="Hayes Group"/>
    <s v="Implemented even-keeled standardization"/>
    <n v="5500"/>
    <n v="8964"/>
    <n v="163"/>
    <x v="1"/>
    <n v="191"/>
    <x v="737"/>
    <x v="1"/>
    <s v="USD"/>
    <n v="1494651600"/>
    <x v="807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x v="738"/>
    <x v="1"/>
    <s v="USD"/>
    <n v="1303880400"/>
    <x v="808"/>
    <b v="0"/>
    <b v="0"/>
    <x v="3"/>
    <x v="3"/>
    <x v="3"/>
  </r>
  <r>
    <n v="908"/>
    <s v="Bryant-Pope"/>
    <s v="Networked intangible help-desk"/>
    <n v="38200"/>
    <n v="121950"/>
    <n v="319"/>
    <x v="1"/>
    <n v="3934"/>
    <x v="8"/>
    <x v="1"/>
    <s v="USD"/>
    <n v="1335934800"/>
    <x v="104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x v="739"/>
    <x v="0"/>
    <s v="CAD"/>
    <n v="1528088400"/>
    <x v="809"/>
    <b v="0"/>
    <b v="1"/>
    <x v="3"/>
    <x v="3"/>
    <x v="3"/>
  </r>
  <r>
    <n v="910"/>
    <s v="King-Morris"/>
    <s v="Proactive incremental architecture"/>
    <n v="154500"/>
    <n v="30215"/>
    <n v="20"/>
    <x v="3"/>
    <n v="296"/>
    <x v="740"/>
    <x v="1"/>
    <s v="USD"/>
    <n v="1421906400"/>
    <x v="81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x v="741"/>
    <x v="1"/>
    <s v="USD"/>
    <n v="1568005200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x v="742"/>
    <x v="1"/>
    <s v="USD"/>
    <n v="1346821200"/>
    <x v="812"/>
    <b v="1"/>
    <b v="0"/>
    <x v="6"/>
    <x v="4"/>
    <x v="6"/>
  </r>
  <r>
    <n v="913"/>
    <s v="Rivera-Pearson"/>
    <s v="Re-engineered asymmetric challenge"/>
    <n v="70200"/>
    <n v="35536"/>
    <n v="51"/>
    <x v="0"/>
    <n v="523"/>
    <x v="743"/>
    <x v="2"/>
    <s v="AUD"/>
    <n v="1557637200"/>
    <x v="813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x v="744"/>
    <x v="4"/>
    <s v="GBP"/>
    <n v="1375592400"/>
    <x v="814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x v="745"/>
    <x v="4"/>
    <s v="GBP"/>
    <n v="1503982800"/>
    <x v="815"/>
    <b v="0"/>
    <b v="0"/>
    <x v="19"/>
    <x v="4"/>
    <x v="19"/>
  </r>
  <r>
    <n v="916"/>
    <s v="Clements Ltd"/>
    <s v="Persistent bandwidth-monitored framework"/>
    <n v="3700"/>
    <n v="1343"/>
    <n v="36"/>
    <x v="0"/>
    <n v="52"/>
    <x v="746"/>
    <x v="1"/>
    <s v="USD"/>
    <n v="1418882400"/>
    <x v="414"/>
    <b v="0"/>
    <b v="0"/>
    <x v="14"/>
    <x v="7"/>
    <x v="14"/>
  </r>
  <r>
    <n v="917"/>
    <s v="Cooper Inc"/>
    <s v="Polarized discrete product"/>
    <n v="3600"/>
    <n v="2097"/>
    <n v="58"/>
    <x v="2"/>
    <n v="27"/>
    <x v="747"/>
    <x v="4"/>
    <s v="GBP"/>
    <n v="1309237200"/>
    <x v="816"/>
    <b v="0"/>
    <b v="1"/>
    <x v="12"/>
    <x v="4"/>
    <x v="12"/>
  </r>
  <r>
    <n v="918"/>
    <s v="Jones-Gonzalez"/>
    <s v="Seamless dynamic website"/>
    <n v="3800"/>
    <n v="9021"/>
    <n v="237"/>
    <x v="1"/>
    <n v="156"/>
    <x v="748"/>
    <x v="5"/>
    <s v="CHF"/>
    <n v="1343365200"/>
    <x v="82"/>
    <b v="0"/>
    <b v="0"/>
    <x v="15"/>
    <x v="5"/>
    <x v="15"/>
  </r>
  <r>
    <n v="919"/>
    <s v="Fox Ltd"/>
    <s v="Extended multimedia firmware"/>
    <n v="35600"/>
    <n v="20915"/>
    <n v="59"/>
    <x v="0"/>
    <n v="225"/>
    <x v="749"/>
    <x v="2"/>
    <s v="AUD"/>
    <n v="1507957200"/>
    <x v="817"/>
    <b v="0"/>
    <b v="1"/>
    <x v="3"/>
    <x v="3"/>
    <x v="3"/>
  </r>
  <r>
    <n v="920"/>
    <s v="Green, Murphy and Webb"/>
    <s v="Versatile directional project"/>
    <n v="5300"/>
    <n v="9676"/>
    <n v="183"/>
    <x v="1"/>
    <n v="255"/>
    <x v="750"/>
    <x v="1"/>
    <s v="USD"/>
    <n v="1549519200"/>
    <x v="818"/>
    <b v="1"/>
    <b v="0"/>
    <x v="10"/>
    <x v="4"/>
    <x v="10"/>
  </r>
  <r>
    <n v="921"/>
    <s v="Stevenson PLC"/>
    <s v="Profound directional knowledge user"/>
    <n v="160400"/>
    <n v="1210"/>
    <n v="1"/>
    <x v="0"/>
    <n v="38"/>
    <x v="751"/>
    <x v="1"/>
    <s v="USD"/>
    <n v="1329026400"/>
    <x v="819"/>
    <b v="0"/>
    <b v="0"/>
    <x v="2"/>
    <x v="2"/>
    <x v="2"/>
  </r>
  <r>
    <n v="922"/>
    <s v="Soto-Anthony"/>
    <s v="Ameliorated logistical capability"/>
    <n v="51400"/>
    <n v="90440"/>
    <n v="176"/>
    <x v="1"/>
    <n v="2261"/>
    <x v="81"/>
    <x v="1"/>
    <s v="USD"/>
    <n v="1544335200"/>
    <x v="320"/>
    <b v="0"/>
    <b v="1"/>
    <x v="21"/>
    <x v="1"/>
    <x v="21"/>
  </r>
  <r>
    <n v="923"/>
    <s v="Wise and Sons"/>
    <s v="Sharable discrete definition"/>
    <n v="1700"/>
    <n v="4044"/>
    <n v="238"/>
    <x v="1"/>
    <n v="40"/>
    <x v="752"/>
    <x v="1"/>
    <s v="USD"/>
    <n v="1279083600"/>
    <x v="820"/>
    <b v="0"/>
    <b v="0"/>
    <x v="3"/>
    <x v="3"/>
    <x v="3"/>
  </r>
  <r>
    <n v="924"/>
    <s v="Butler-Barr"/>
    <s v="User-friendly next generation core"/>
    <n v="39400"/>
    <n v="192292"/>
    <n v="488"/>
    <x v="1"/>
    <n v="2289"/>
    <x v="686"/>
    <x v="6"/>
    <s v="EUR"/>
    <n v="1572498000"/>
    <x v="821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x v="753"/>
    <x v="1"/>
    <s v="USD"/>
    <n v="1506056400"/>
    <x v="822"/>
    <b v="0"/>
    <b v="0"/>
    <x v="3"/>
    <x v="3"/>
    <x v="3"/>
  </r>
  <r>
    <n v="926"/>
    <s v="Brown-Oliver"/>
    <s v="Synchronized cohesive encoding"/>
    <n v="8700"/>
    <n v="1577"/>
    <n v="18"/>
    <x v="0"/>
    <n v="15"/>
    <x v="754"/>
    <x v="1"/>
    <s v="USD"/>
    <n v="1463029200"/>
    <x v="823"/>
    <b v="0"/>
    <b v="0"/>
    <x v="0"/>
    <x v="0"/>
    <x v="0"/>
  </r>
  <r>
    <n v="927"/>
    <s v="Davis-Gardner"/>
    <s v="Synergistic dynamic utilization"/>
    <n v="7200"/>
    <n v="3301"/>
    <n v="46"/>
    <x v="0"/>
    <n v="37"/>
    <x v="755"/>
    <x v="1"/>
    <s v="USD"/>
    <n v="1342069200"/>
    <x v="824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x v="213"/>
    <x v="6"/>
    <s v="EUR"/>
    <n v="1388296800"/>
    <x v="497"/>
    <b v="0"/>
    <b v="0"/>
    <x v="2"/>
    <x v="2"/>
    <x v="2"/>
  </r>
  <r>
    <n v="929"/>
    <s v="Turner-Terrell"/>
    <s v="Polarized tertiary function"/>
    <n v="5500"/>
    <n v="11952"/>
    <n v="217"/>
    <x v="1"/>
    <n v="184"/>
    <x v="418"/>
    <x v="4"/>
    <s v="GBP"/>
    <n v="1493787600"/>
    <x v="825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x v="756"/>
    <x v="1"/>
    <s v="USD"/>
    <n v="1424844000"/>
    <x v="826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x v="757"/>
    <x v="1"/>
    <s v="USD"/>
    <n v="1403931600"/>
    <x v="827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x v="758"/>
    <x v="1"/>
    <s v="USD"/>
    <n v="1394514000"/>
    <x v="828"/>
    <b v="0"/>
    <b v="0"/>
    <x v="1"/>
    <x v="1"/>
    <x v="1"/>
  </r>
  <r>
    <n v="933"/>
    <s v="Espinoza Group"/>
    <s v="Implemented tangible support"/>
    <n v="73000"/>
    <n v="175015"/>
    <n v="240"/>
    <x v="1"/>
    <n v="1902"/>
    <x v="759"/>
    <x v="1"/>
    <s v="USD"/>
    <n v="1365397200"/>
    <x v="829"/>
    <b v="0"/>
    <b v="0"/>
    <x v="3"/>
    <x v="3"/>
    <x v="3"/>
  </r>
  <r>
    <n v="934"/>
    <s v="Davis, Crawford and Lopez"/>
    <s v="Reactive radical framework"/>
    <n v="6200"/>
    <n v="11280"/>
    <n v="182"/>
    <x v="1"/>
    <n v="105"/>
    <x v="760"/>
    <x v="1"/>
    <s v="USD"/>
    <n v="1456120800"/>
    <x v="83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x v="761"/>
    <x v="1"/>
    <s v="USD"/>
    <n v="1437714000"/>
    <x v="94"/>
    <b v="0"/>
    <b v="0"/>
    <x v="3"/>
    <x v="3"/>
    <x v="3"/>
  </r>
  <r>
    <n v="936"/>
    <s v="Brown Ltd"/>
    <s v="Enhanced composite contingency"/>
    <n v="103200"/>
    <n v="1690"/>
    <n v="2"/>
    <x v="0"/>
    <n v="21"/>
    <x v="762"/>
    <x v="1"/>
    <s v="USD"/>
    <n v="1563771600"/>
    <x v="831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x v="763"/>
    <x v="1"/>
    <s v="USD"/>
    <n v="1448517600"/>
    <x v="832"/>
    <b v="0"/>
    <b v="0"/>
    <x v="4"/>
    <x v="4"/>
    <x v="4"/>
  </r>
  <r>
    <n v="938"/>
    <s v="Allen Inc"/>
    <s v="Total dedicated benchmark"/>
    <n v="9200"/>
    <n v="10093"/>
    <n v="110"/>
    <x v="1"/>
    <n v="96"/>
    <x v="764"/>
    <x v="1"/>
    <s v="USD"/>
    <n v="1528779600"/>
    <x v="833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x v="765"/>
    <x v="1"/>
    <s v="USD"/>
    <n v="1304744400"/>
    <x v="834"/>
    <b v="0"/>
    <b v="1"/>
    <x v="11"/>
    <x v="6"/>
    <x v="11"/>
  </r>
  <r>
    <n v="940"/>
    <s v="Wiggins Ltd"/>
    <s v="Upgradable analyzing core"/>
    <n v="9900"/>
    <n v="6161"/>
    <n v="62"/>
    <x v="2"/>
    <n v="66"/>
    <x v="766"/>
    <x v="0"/>
    <s v="CAD"/>
    <n v="1354341600"/>
    <x v="835"/>
    <b v="0"/>
    <b v="0"/>
    <x v="2"/>
    <x v="2"/>
    <x v="2"/>
  </r>
  <r>
    <n v="941"/>
    <s v="Luna-Horne"/>
    <s v="Profound exuding pricing structure"/>
    <n v="43000"/>
    <n v="5615"/>
    <n v="13"/>
    <x v="0"/>
    <n v="78"/>
    <x v="767"/>
    <x v="1"/>
    <s v="USD"/>
    <n v="1294552800"/>
    <x v="836"/>
    <b v="1"/>
    <b v="0"/>
    <x v="3"/>
    <x v="3"/>
    <x v="3"/>
  </r>
  <r>
    <n v="942"/>
    <s v="Allen Inc"/>
    <s v="Horizontal optimizing model"/>
    <n v="9600"/>
    <n v="6205"/>
    <n v="65"/>
    <x v="0"/>
    <n v="67"/>
    <x v="768"/>
    <x v="2"/>
    <s v="AUD"/>
    <n v="1295935200"/>
    <x v="611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x v="769"/>
    <x v="1"/>
    <s v="USD"/>
    <n v="1411534800"/>
    <x v="837"/>
    <b v="0"/>
    <b v="0"/>
    <x v="0"/>
    <x v="0"/>
    <x v="0"/>
  </r>
  <r>
    <n v="944"/>
    <s v="Walter Inc"/>
    <s v="Streamlined 5thgeneration intranet"/>
    <n v="10000"/>
    <n v="8142"/>
    <n v="81"/>
    <x v="0"/>
    <n v="263"/>
    <x v="770"/>
    <x v="2"/>
    <s v="AUD"/>
    <n v="1486706400"/>
    <x v="334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x v="641"/>
    <x v="1"/>
    <s v="USD"/>
    <n v="1333602000"/>
    <x v="838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x v="771"/>
    <x v="1"/>
    <s v="USD"/>
    <n v="1308200400"/>
    <x v="839"/>
    <b v="0"/>
    <b v="0"/>
    <x v="3"/>
    <x v="3"/>
    <x v="3"/>
  </r>
  <r>
    <n v="947"/>
    <s v="Smith-Powell"/>
    <s v="Upgradable clear-thinking hardware"/>
    <n v="3600"/>
    <n v="961"/>
    <n v="27"/>
    <x v="0"/>
    <n v="13"/>
    <x v="637"/>
    <x v="1"/>
    <s v="USD"/>
    <n v="1411707600"/>
    <x v="216"/>
    <b v="0"/>
    <b v="0"/>
    <x v="3"/>
    <x v="3"/>
    <x v="3"/>
  </r>
  <r>
    <n v="948"/>
    <s v="Smith-Hill"/>
    <s v="Integrated holistic paradigm"/>
    <n v="9400"/>
    <n v="5918"/>
    <n v="63"/>
    <x v="3"/>
    <n v="160"/>
    <x v="261"/>
    <x v="1"/>
    <s v="USD"/>
    <n v="1418364000"/>
    <x v="840"/>
    <b v="1"/>
    <b v="1"/>
    <x v="4"/>
    <x v="4"/>
    <x v="4"/>
  </r>
  <r>
    <n v="949"/>
    <s v="Wright LLC"/>
    <s v="Seamless clear-thinking conglomeration"/>
    <n v="5900"/>
    <n v="9520"/>
    <n v="161"/>
    <x v="1"/>
    <n v="203"/>
    <x v="772"/>
    <x v="1"/>
    <s v="USD"/>
    <n v="1429333200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x v="280"/>
    <x v="1"/>
    <s v="USD"/>
    <n v="1555390800"/>
    <x v="354"/>
    <b v="0"/>
    <b v="1"/>
    <x v="3"/>
    <x v="3"/>
    <x v="3"/>
  </r>
  <r>
    <n v="951"/>
    <s v="Peterson Ltd"/>
    <s v="Re-engineered 24hour matrix"/>
    <n v="14500"/>
    <n v="159056"/>
    <n v="1097"/>
    <x v="1"/>
    <n v="1559"/>
    <x v="773"/>
    <x v="1"/>
    <s v="USD"/>
    <n v="1482732000"/>
    <x v="721"/>
    <b v="0"/>
    <b v="1"/>
    <x v="1"/>
    <x v="1"/>
    <x v="1"/>
  </r>
  <r>
    <n v="952"/>
    <s v="Cummings-Hayes"/>
    <s v="Virtual multi-tasking core"/>
    <n v="145500"/>
    <n v="101987"/>
    <n v="70"/>
    <x v="3"/>
    <n v="2266"/>
    <x v="172"/>
    <x v="1"/>
    <s v="USD"/>
    <n v="1470718800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x v="774"/>
    <x v="1"/>
    <s v="USD"/>
    <n v="1450591200"/>
    <x v="842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x v="271"/>
    <x v="2"/>
    <s v="AUD"/>
    <n v="134829000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x v="775"/>
    <x v="1"/>
    <s v="USD"/>
    <n v="1353823200"/>
    <x v="844"/>
    <b v="0"/>
    <b v="0"/>
    <x v="3"/>
    <x v="3"/>
    <x v="3"/>
  </r>
  <r>
    <n v="956"/>
    <s v="Wood Inc"/>
    <s v="Re-engineered composite focus group"/>
    <n v="187600"/>
    <n v="35698"/>
    <n v="19"/>
    <x v="0"/>
    <n v="830"/>
    <x v="776"/>
    <x v="1"/>
    <s v="USD"/>
    <n v="1450764000"/>
    <x v="845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x v="777"/>
    <x v="1"/>
    <s v="USD"/>
    <n v="1329372000"/>
    <x v="846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x v="778"/>
    <x v="1"/>
    <s v="USD"/>
    <n v="1277096400"/>
    <x v="847"/>
    <b v="0"/>
    <b v="0"/>
    <x v="10"/>
    <x v="4"/>
    <x v="10"/>
  </r>
  <r>
    <n v="959"/>
    <s v="Black-Graham"/>
    <s v="Operative hybrid utilization"/>
    <n v="145000"/>
    <n v="6631"/>
    <n v="5"/>
    <x v="0"/>
    <n v="130"/>
    <x v="653"/>
    <x v="1"/>
    <s v="USD"/>
    <n v="1277701200"/>
    <x v="688"/>
    <b v="0"/>
    <b v="0"/>
    <x v="18"/>
    <x v="5"/>
    <x v="18"/>
  </r>
  <r>
    <n v="960"/>
    <s v="Robbins Group"/>
    <s v="Function-based interactive matrix"/>
    <n v="5500"/>
    <n v="4678"/>
    <n v="85"/>
    <x v="0"/>
    <n v="55"/>
    <x v="779"/>
    <x v="1"/>
    <s v="USD"/>
    <n v="1454911200"/>
    <x v="848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x v="780"/>
    <x v="1"/>
    <s v="USD"/>
    <n v="1297922400"/>
    <x v="248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x v="781"/>
    <x v="1"/>
    <s v="USD"/>
    <n v="1384408800"/>
    <x v="849"/>
    <b v="0"/>
    <b v="0"/>
    <x v="0"/>
    <x v="0"/>
    <x v="0"/>
  </r>
  <r>
    <n v="963"/>
    <s v="Rodriguez-Robinson"/>
    <s v="Ergonomic methodical hub"/>
    <n v="5900"/>
    <n v="4997"/>
    <n v="85"/>
    <x v="0"/>
    <n v="114"/>
    <x v="782"/>
    <x v="6"/>
    <s v="EUR"/>
    <n v="1299304800"/>
    <x v="85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x v="783"/>
    <x v="1"/>
    <s v="USD"/>
    <n v="1431320400"/>
    <x v="851"/>
    <b v="0"/>
    <b v="0"/>
    <x v="3"/>
    <x v="3"/>
    <x v="3"/>
  </r>
  <r>
    <n v="965"/>
    <s v="Nunez-King"/>
    <s v="Phased clear-thinking policy"/>
    <n v="2200"/>
    <n v="8501"/>
    <n v="386"/>
    <x v="1"/>
    <n v="207"/>
    <x v="784"/>
    <x v="4"/>
    <s v="GBP"/>
    <n v="1264399200"/>
    <x v="852"/>
    <b v="0"/>
    <b v="0"/>
    <x v="1"/>
    <x v="1"/>
    <x v="1"/>
  </r>
  <r>
    <n v="966"/>
    <s v="Davis and Sons"/>
    <s v="Seamless solution-oriented capacity"/>
    <n v="1700"/>
    <n v="13468"/>
    <n v="792"/>
    <x v="1"/>
    <n v="245"/>
    <x v="785"/>
    <x v="1"/>
    <s v="USD"/>
    <n v="1497502800"/>
    <x v="853"/>
    <b v="0"/>
    <b v="0"/>
    <x v="3"/>
    <x v="3"/>
    <x v="3"/>
  </r>
  <r>
    <n v="967"/>
    <s v="Howard-Douglas"/>
    <s v="Organized human-resource attitude"/>
    <n v="88400"/>
    <n v="121138"/>
    <n v="137"/>
    <x v="1"/>
    <n v="1573"/>
    <x v="786"/>
    <x v="1"/>
    <s v="USD"/>
    <n v="1333688400"/>
    <x v="104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x v="787"/>
    <x v="1"/>
    <s v="USD"/>
    <n v="1293861600"/>
    <x v="854"/>
    <b v="0"/>
    <b v="0"/>
    <x v="0"/>
    <x v="0"/>
    <x v="0"/>
  </r>
  <r>
    <n v="969"/>
    <s v="Lopez-King"/>
    <s v="Multi-lateral radical solution"/>
    <n v="7900"/>
    <n v="8550"/>
    <n v="108"/>
    <x v="1"/>
    <n v="93"/>
    <x v="788"/>
    <x v="1"/>
    <s v="USD"/>
    <n v="1576994400"/>
    <x v="855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x v="789"/>
    <x v="1"/>
    <s v="USD"/>
    <n v="1304917200"/>
    <x v="856"/>
    <b v="0"/>
    <b v="0"/>
    <x v="3"/>
    <x v="3"/>
    <x v="3"/>
  </r>
  <r>
    <n v="971"/>
    <s v="Garner and Sons"/>
    <s v="Versatile neutral workforce"/>
    <n v="5100"/>
    <n v="1414"/>
    <n v="28"/>
    <x v="0"/>
    <n v="24"/>
    <x v="790"/>
    <x v="1"/>
    <s v="USD"/>
    <n v="1381208400"/>
    <x v="857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x v="791"/>
    <x v="1"/>
    <s v="USD"/>
    <n v="1401685200"/>
    <x v="858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x v="292"/>
    <x v="1"/>
    <s v="USD"/>
    <n v="1291960800"/>
    <x v="859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x v="792"/>
    <x v="1"/>
    <s v="USD"/>
    <n v="1368853200"/>
    <x v="860"/>
    <b v="0"/>
    <b v="0"/>
    <x v="7"/>
    <x v="1"/>
    <x v="7"/>
  </r>
  <r>
    <n v="975"/>
    <s v="Ayala Group"/>
    <s v="Right-sized maximized migration"/>
    <n v="5400"/>
    <n v="8366"/>
    <n v="155"/>
    <x v="1"/>
    <n v="135"/>
    <x v="793"/>
    <x v="1"/>
    <s v="USD"/>
    <n v="1448776800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x v="604"/>
    <x v="1"/>
    <s v="USD"/>
    <n v="1296194400"/>
    <x v="65"/>
    <b v="0"/>
    <b v="1"/>
    <x v="3"/>
    <x v="3"/>
    <x v="3"/>
  </r>
  <r>
    <n v="977"/>
    <s v="Johnson Group"/>
    <s v="Vision-oriented interactive solution"/>
    <n v="7000"/>
    <n v="5177"/>
    <n v="74"/>
    <x v="0"/>
    <n v="67"/>
    <x v="794"/>
    <x v="1"/>
    <s v="USD"/>
    <n v="1517983200"/>
    <x v="861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x v="795"/>
    <x v="1"/>
    <s v="USD"/>
    <n v="1478930400"/>
    <x v="862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x v="610"/>
    <x v="4"/>
    <s v="GBP"/>
    <n v="1426395600"/>
    <x v="454"/>
    <b v="0"/>
    <b v="0"/>
    <x v="3"/>
    <x v="3"/>
    <x v="3"/>
  </r>
  <r>
    <n v="980"/>
    <s v="Huff-Johnson"/>
    <s v="Universal fault-tolerant orchestration"/>
    <n v="195200"/>
    <n v="78630"/>
    <n v="40"/>
    <x v="0"/>
    <n v="742"/>
    <x v="20"/>
    <x v="1"/>
    <s v="USD"/>
    <n v="1446181200"/>
    <x v="863"/>
    <b v="1"/>
    <b v="0"/>
    <x v="9"/>
    <x v="5"/>
    <x v="9"/>
  </r>
  <r>
    <n v="981"/>
    <s v="Diaz-Little"/>
    <s v="Grass-roots executive synergy"/>
    <n v="6700"/>
    <n v="11941"/>
    <n v="178"/>
    <x v="1"/>
    <n v="323"/>
    <x v="796"/>
    <x v="1"/>
    <s v="USD"/>
    <n v="1514181600"/>
    <x v="864"/>
    <b v="0"/>
    <b v="0"/>
    <x v="2"/>
    <x v="2"/>
    <x v="2"/>
  </r>
  <r>
    <n v="982"/>
    <s v="Freeman-French"/>
    <s v="Multi-layered optimal application"/>
    <n v="7200"/>
    <n v="6115"/>
    <n v="85"/>
    <x v="0"/>
    <n v="75"/>
    <x v="797"/>
    <x v="1"/>
    <s v="USD"/>
    <n v="1311051600"/>
    <x v="865"/>
    <b v="0"/>
    <b v="1"/>
    <x v="4"/>
    <x v="4"/>
    <x v="4"/>
  </r>
  <r>
    <n v="983"/>
    <s v="Beck-Weber"/>
    <s v="Business-focused full-range core"/>
    <n v="129100"/>
    <n v="188404"/>
    <n v="146"/>
    <x v="1"/>
    <n v="2326"/>
    <x v="531"/>
    <x v="1"/>
    <s v="USD"/>
    <n v="1564894800"/>
    <x v="866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x v="484"/>
    <x v="1"/>
    <s v="USD"/>
    <n v="1567918800"/>
    <x v="867"/>
    <b v="0"/>
    <b v="0"/>
    <x v="3"/>
    <x v="3"/>
    <x v="3"/>
  </r>
  <r>
    <n v="985"/>
    <s v="Logan-Curtis"/>
    <s v="Enhanced optimal ability"/>
    <n v="170600"/>
    <n v="114523"/>
    <n v="67"/>
    <x v="0"/>
    <n v="4405"/>
    <x v="119"/>
    <x v="1"/>
    <s v="USD"/>
    <n v="1386309600"/>
    <x v="868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x v="798"/>
    <x v="1"/>
    <s v="USD"/>
    <n v="1301979600"/>
    <x v="296"/>
    <b v="0"/>
    <b v="0"/>
    <x v="1"/>
    <x v="1"/>
    <x v="1"/>
  </r>
  <r>
    <n v="987"/>
    <s v="Wilson Group"/>
    <s v="Ameliorated foreground focus group"/>
    <n v="6200"/>
    <n v="13441"/>
    <n v="217"/>
    <x v="1"/>
    <n v="480"/>
    <x v="127"/>
    <x v="1"/>
    <s v="USD"/>
    <n v="1493269200"/>
    <x v="869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x v="799"/>
    <x v="1"/>
    <s v="USD"/>
    <n v="1478930400"/>
    <x v="274"/>
    <b v="0"/>
    <b v="0"/>
    <x v="15"/>
    <x v="5"/>
    <x v="15"/>
  </r>
  <r>
    <n v="989"/>
    <s v="Hernandez Inc"/>
    <s v="Versatile dedicated migration"/>
    <n v="2400"/>
    <n v="11990"/>
    <n v="500"/>
    <x v="1"/>
    <n v="226"/>
    <x v="453"/>
    <x v="1"/>
    <s v="USD"/>
    <n v="1555390800"/>
    <x v="354"/>
    <b v="0"/>
    <b v="0"/>
    <x v="18"/>
    <x v="5"/>
    <x v="18"/>
  </r>
  <r>
    <n v="990"/>
    <s v="Ortiz-Roberts"/>
    <s v="Devolved foreground customer loyalty"/>
    <n v="7800"/>
    <n v="6839"/>
    <n v="88"/>
    <x v="0"/>
    <n v="64"/>
    <x v="800"/>
    <x v="1"/>
    <s v="USD"/>
    <n v="1456984800"/>
    <x v="870"/>
    <b v="0"/>
    <b v="1"/>
    <x v="6"/>
    <x v="4"/>
    <x v="6"/>
  </r>
  <r>
    <n v="991"/>
    <s v="Ramirez LLC"/>
    <s v="Reduced reciprocal focus group"/>
    <n v="9800"/>
    <n v="11091"/>
    <n v="113"/>
    <x v="1"/>
    <n v="241"/>
    <x v="801"/>
    <x v="1"/>
    <s v="USD"/>
    <n v="1411621200"/>
    <x v="871"/>
    <b v="0"/>
    <b v="1"/>
    <x v="1"/>
    <x v="1"/>
    <x v="1"/>
  </r>
  <r>
    <n v="992"/>
    <s v="Morrow Inc"/>
    <s v="Networked global migration"/>
    <n v="3100"/>
    <n v="13223"/>
    <n v="427"/>
    <x v="1"/>
    <n v="132"/>
    <x v="802"/>
    <x v="1"/>
    <s v="USD"/>
    <n v="1525669200"/>
    <x v="98"/>
    <b v="0"/>
    <b v="1"/>
    <x v="6"/>
    <x v="4"/>
    <x v="6"/>
  </r>
  <r>
    <n v="993"/>
    <s v="Erickson-Rogers"/>
    <s v="De-engineered even-keeled definition"/>
    <n v="9800"/>
    <n v="7608"/>
    <n v="78"/>
    <x v="3"/>
    <n v="75"/>
    <x v="803"/>
    <x v="6"/>
    <s v="EUR"/>
    <n v="1450936800"/>
    <x v="872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x v="212"/>
    <x v="1"/>
    <s v="USD"/>
    <n v="1413522000"/>
    <x v="873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x v="180"/>
    <x v="1"/>
    <s v="USD"/>
    <n v="1541307600"/>
    <x v="526"/>
    <b v="0"/>
    <b v="1"/>
    <x v="0"/>
    <x v="0"/>
    <x v="0"/>
  </r>
  <r>
    <n v="996"/>
    <s v="Butler LLC"/>
    <s v="Future-proofed upward-trending migration"/>
    <n v="6600"/>
    <n v="4814"/>
    <n v="73"/>
    <x v="0"/>
    <n v="112"/>
    <x v="667"/>
    <x v="1"/>
    <s v="USD"/>
    <n v="1357106400"/>
    <x v="874"/>
    <b v="0"/>
    <b v="0"/>
    <x v="3"/>
    <x v="3"/>
    <x v="3"/>
  </r>
  <r>
    <n v="997"/>
    <s v="Ball LLC"/>
    <s v="Right-sized full-range throughput"/>
    <n v="7600"/>
    <n v="4603"/>
    <n v="61"/>
    <x v="3"/>
    <n v="139"/>
    <x v="804"/>
    <x v="6"/>
    <s v="EUR"/>
    <n v="1390197600"/>
    <x v="875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x v="805"/>
    <x v="1"/>
    <s v="USD"/>
    <n v="1265868000"/>
    <x v="876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x v="369"/>
    <x v="1"/>
    <s v="USD"/>
    <n v="1467176400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0919D-36B5-45DB-8614-0C15F64CFE46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24D49-4352-449D-8102-D4AF3EF929BC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07">
        <item x="0"/>
        <item x="98"/>
        <item x="49"/>
        <item x="236"/>
        <item x="405"/>
        <item x="280"/>
        <item x="383"/>
        <item x="339"/>
        <item x="704"/>
        <item x="741"/>
        <item x="500"/>
        <item x="372"/>
        <item x="253"/>
        <item x="266"/>
        <item x="166"/>
        <item x="746"/>
        <item x="301"/>
        <item x="708"/>
        <item x="119"/>
        <item x="484"/>
        <item x="626"/>
        <item x="327"/>
        <item x="744"/>
        <item x="633"/>
        <item x="42"/>
        <item x="96"/>
        <item x="441"/>
        <item x="613"/>
        <item x="127"/>
        <item x="663"/>
        <item x="201"/>
        <item x="464"/>
        <item x="410"/>
        <item x="65"/>
        <item x="563"/>
        <item x="694"/>
        <item x="57"/>
        <item x="361"/>
        <item x="324"/>
        <item x="618"/>
        <item x="142"/>
        <item x="461"/>
        <item x="401"/>
        <item x="214"/>
        <item x="377"/>
        <item x="540"/>
        <item x="58"/>
        <item x="302"/>
        <item x="440"/>
        <item x="770"/>
        <item x="623"/>
        <item x="114"/>
        <item x="8"/>
        <item x="207"/>
        <item x="100"/>
        <item x="176"/>
        <item x="56"/>
        <item x="751"/>
        <item x="434"/>
        <item x="615"/>
        <item x="638"/>
        <item x="178"/>
        <item x="254"/>
        <item x="664"/>
        <item x="733"/>
        <item x="51"/>
        <item x="698"/>
        <item x="608"/>
        <item x="537"/>
        <item x="171"/>
        <item x="641"/>
        <item x="316"/>
        <item x="646"/>
        <item x="804"/>
        <item x="274"/>
        <item x="430"/>
        <item x="758"/>
        <item x="687"/>
        <item x="798"/>
        <item x="33"/>
        <item x="26"/>
        <item x="184"/>
        <item x="398"/>
        <item x="190"/>
        <item x="41"/>
        <item x="448"/>
        <item x="157"/>
        <item x="568"/>
        <item x="456"/>
        <item x="399"/>
        <item x="622"/>
        <item x="796"/>
        <item x="261"/>
        <item x="408"/>
        <item x="625"/>
        <item x="445"/>
        <item x="183"/>
        <item x="93"/>
        <item x="177"/>
        <item x="299"/>
        <item x="750"/>
        <item x="256"/>
        <item x="32"/>
        <item x="237"/>
        <item x="245"/>
        <item x="24"/>
        <item x="224"/>
        <item x="174"/>
        <item x="209"/>
        <item x="476"/>
        <item x="279"/>
        <item x="570"/>
        <item x="422"/>
        <item x="269"/>
        <item x="270"/>
        <item x="81"/>
        <item x="259"/>
        <item x="621"/>
        <item x="781"/>
        <item x="348"/>
        <item x="423"/>
        <item x="720"/>
        <item x="175"/>
        <item x="354"/>
        <item x="321"/>
        <item x="76"/>
        <item x="634"/>
        <item x="784"/>
        <item x="288"/>
        <item x="700"/>
        <item x="504"/>
        <item x="718"/>
        <item x="723"/>
        <item x="364"/>
        <item x="162"/>
        <item x="362"/>
        <item x="205"/>
        <item x="567"/>
        <item x="294"/>
        <item x="231"/>
        <item x="580"/>
        <item x="429"/>
        <item x="667"/>
        <item x="194"/>
        <item x="776"/>
        <item x="232"/>
        <item x="677"/>
        <item x="129"/>
        <item x="782"/>
        <item x="780"/>
        <item x="275"/>
        <item x="112"/>
        <item x="159"/>
        <item x="661"/>
        <item x="449"/>
        <item x="561"/>
        <item x="53"/>
        <item x="738"/>
        <item x="552"/>
        <item x="19"/>
        <item x="172"/>
        <item x="525"/>
        <item x="658"/>
        <item x="226"/>
        <item x="48"/>
        <item x="18"/>
        <item x="407"/>
        <item x="706"/>
        <item x="801"/>
        <item x="367"/>
        <item x="45"/>
        <item x="756"/>
        <item x="185"/>
        <item x="772"/>
        <item x="132"/>
        <item x="143"/>
        <item x="737"/>
        <item x="332"/>
        <item x="323"/>
        <item x="725"/>
        <item x="307"/>
        <item x="122"/>
        <item x="385"/>
        <item x="351"/>
        <item x="46"/>
        <item x="211"/>
        <item x="77"/>
        <item x="31"/>
        <item x="491"/>
        <item x="92"/>
        <item x="468"/>
        <item x="291"/>
        <item x="735"/>
        <item x="247"/>
        <item x="330"/>
        <item x="628"/>
        <item x="120"/>
        <item x="355"/>
        <item x="345"/>
        <item x="513"/>
        <item x="734"/>
        <item x="296"/>
        <item x="594"/>
        <item x="529"/>
        <item x="380"/>
        <item x="200"/>
        <item x="653"/>
        <item x="438"/>
        <item x="757"/>
        <item x="511"/>
        <item x="107"/>
        <item x="257"/>
        <item x="188"/>
        <item x="393"/>
        <item x="577"/>
        <item x="250"/>
        <item x="213"/>
        <item x="147"/>
        <item x="499"/>
        <item x="264"/>
        <item x="650"/>
        <item x="659"/>
        <item x="395"/>
        <item x="47"/>
        <item x="544"/>
        <item x="453"/>
        <item x="295"/>
        <item x="639"/>
        <item x="494"/>
        <item x="303"/>
        <item x="381"/>
        <item x="411"/>
        <item x="248"/>
        <item x="506"/>
        <item x="487"/>
        <item x="697"/>
        <item x="396"/>
        <item x="657"/>
        <item x="736"/>
        <item x="223"/>
        <item x="392"/>
        <item x="785"/>
        <item x="210"/>
        <item x="732"/>
        <item x="635"/>
        <item x="160"/>
        <item x="78"/>
        <item x="669"/>
        <item x="369"/>
        <item x="536"/>
        <item x="490"/>
        <item x="99"/>
        <item x="574"/>
        <item x="72"/>
        <item x="251"/>
        <item x="586"/>
        <item x="527"/>
        <item x="74"/>
        <item x="475"/>
        <item x="38"/>
        <item x="702"/>
        <item x="711"/>
        <item x="727"/>
        <item x="765"/>
        <item x="155"/>
        <item x="522"/>
        <item x="748"/>
        <item x="88"/>
        <item x="246"/>
        <item x="719"/>
        <item x="791"/>
        <item x="60"/>
        <item x="679"/>
        <item x="548"/>
        <item x="156"/>
        <item x="555"/>
        <item x="645"/>
        <item x="790"/>
        <item x="455"/>
        <item x="66"/>
        <item x="170"/>
        <item x="342"/>
        <item x="135"/>
        <item x="52"/>
        <item x="346"/>
        <item x="293"/>
        <item x="335"/>
        <item x="553"/>
        <item x="444"/>
        <item x="146"/>
        <item x="660"/>
        <item x="394"/>
        <item x="492"/>
        <item x="235"/>
        <item x="6"/>
        <item x="496"/>
        <item x="202"/>
        <item x="137"/>
        <item x="479"/>
        <item x="63"/>
        <item x="84"/>
        <item x="197"/>
        <item x="620"/>
        <item x="265"/>
        <item x="793"/>
        <item x="28"/>
        <item x="471"/>
        <item x="521"/>
        <item x="459"/>
        <item x="518"/>
        <item x="378"/>
        <item x="10"/>
        <item x="387"/>
        <item x="117"/>
        <item x="457"/>
        <item x="400"/>
        <item x="488"/>
        <item x="195"/>
        <item x="221"/>
        <item x="530"/>
        <item x="467"/>
        <item x="469"/>
        <item x="331"/>
        <item x="241"/>
        <item x="310"/>
        <item x="68"/>
        <item x="509"/>
        <item x="673"/>
        <item x="684"/>
        <item x="685"/>
        <item x="7"/>
        <item x="418"/>
        <item x="218"/>
        <item x="94"/>
        <item x="277"/>
        <item x="388"/>
        <item x="598"/>
        <item x="682"/>
        <item x="286"/>
        <item x="136"/>
        <item x="611"/>
        <item x="320"/>
        <item x="366"/>
        <item x="350"/>
        <item x="101"/>
        <item x="217"/>
        <item x="508"/>
        <item x="519"/>
        <item x="514"/>
        <item x="627"/>
        <item x="743"/>
        <item x="678"/>
        <item x="559"/>
        <item x="128"/>
        <item x="439"/>
        <item x="644"/>
        <item x="648"/>
        <item x="263"/>
        <item x="379"/>
        <item x="542"/>
        <item x="36"/>
        <item x="591"/>
        <item x="370"/>
        <item x="414"/>
        <item x="229"/>
        <item x="21"/>
        <item x="575"/>
        <item x="186"/>
        <item x="501"/>
        <item x="116"/>
        <item x="340"/>
        <item x="145"/>
        <item x="278"/>
        <item x="318"/>
        <item x="390"/>
        <item x="721"/>
        <item x="717"/>
        <item x="55"/>
        <item x="349"/>
        <item x="249"/>
        <item x="196"/>
        <item x="581"/>
        <item x="463"/>
        <item x="451"/>
        <item x="435"/>
        <item x="150"/>
        <item x="516"/>
        <item x="578"/>
        <item x="424"/>
        <item x="787"/>
        <item x="273"/>
        <item x="62"/>
        <item x="108"/>
        <item x="767"/>
        <item x="334"/>
        <item x="505"/>
        <item x="655"/>
        <item x="539"/>
        <item x="778"/>
        <item x="243"/>
        <item x="596"/>
        <item x="9"/>
        <item x="710"/>
        <item x="483"/>
        <item x="696"/>
        <item x="517"/>
        <item x="262"/>
        <item x="25"/>
        <item x="203"/>
        <item x="285"/>
        <item x="606"/>
        <item x="564"/>
        <item x="665"/>
        <item x="526"/>
        <item x="368"/>
        <item x="151"/>
        <item x="722"/>
        <item x="637"/>
        <item x="541"/>
        <item x="312"/>
        <item x="161"/>
        <item x="534"/>
        <item x="191"/>
        <item x="652"/>
        <item x="70"/>
        <item x="683"/>
        <item x="180"/>
        <item x="403"/>
        <item x="593"/>
        <item x="397"/>
        <item x="268"/>
        <item x="353"/>
        <item x="39"/>
        <item x="656"/>
        <item x="233"/>
        <item x="37"/>
        <item x="524"/>
        <item x="5"/>
        <item x="225"/>
        <item x="761"/>
        <item x="105"/>
        <item x="149"/>
        <item x="556"/>
        <item x="726"/>
        <item x="228"/>
        <item x="799"/>
        <item x="427"/>
        <item x="272"/>
        <item x="547"/>
        <item x="558"/>
        <item x="731"/>
        <item x="141"/>
        <item x="786"/>
        <item x="477"/>
        <item x="436"/>
        <item x="305"/>
        <item x="703"/>
        <item x="794"/>
        <item x="701"/>
        <item x="747"/>
        <item x="244"/>
        <item x="163"/>
        <item x="386"/>
        <item x="344"/>
        <item x="480"/>
        <item x="336"/>
        <item x="573"/>
        <item x="373"/>
        <item x="647"/>
        <item x="124"/>
        <item x="493"/>
        <item x="631"/>
        <item x="154"/>
        <item x="699"/>
        <item x="562"/>
        <item x="75"/>
        <item x="193"/>
        <item x="742"/>
        <item x="520"/>
        <item x="442"/>
        <item x="515"/>
        <item x="125"/>
        <item x="134"/>
        <item x="762"/>
        <item x="481"/>
        <item x="283"/>
        <item x="300"/>
        <item x="695"/>
        <item x="497"/>
        <item x="531"/>
        <item x="325"/>
        <item x="239"/>
        <item x="605"/>
        <item x="258"/>
        <item x="797"/>
        <item x="713"/>
        <item x="690"/>
        <item x="672"/>
        <item x="173"/>
        <item x="59"/>
        <item x="189"/>
        <item x="255"/>
        <item x="412"/>
        <item x="220"/>
        <item x="164"/>
        <item x="298"/>
        <item x="589"/>
        <item x="470"/>
        <item x="85"/>
        <item x="571"/>
        <item x="80"/>
        <item x="668"/>
        <item x="689"/>
        <item x="431"/>
        <item x="680"/>
        <item x="686"/>
        <item x="313"/>
        <item x="420"/>
        <item x="771"/>
        <item x="715"/>
        <item x="384"/>
        <item x="458"/>
        <item x="343"/>
        <item x="600"/>
        <item x="783"/>
        <item x="610"/>
        <item x="15"/>
        <item x="34"/>
        <item x="22"/>
        <item x="779"/>
        <item x="528"/>
        <item x="69"/>
        <item x="328"/>
        <item x="462"/>
        <item x="599"/>
        <item x="73"/>
        <item x="551"/>
        <item x="402"/>
        <item x="662"/>
        <item x="532"/>
        <item x="140"/>
        <item x="126"/>
        <item x="352"/>
        <item x="113"/>
        <item x="204"/>
        <item x="642"/>
        <item x="632"/>
        <item x="763"/>
        <item x="309"/>
        <item x="428"/>
        <item x="612"/>
        <item x="592"/>
        <item x="282"/>
        <item x="130"/>
        <item x="212"/>
        <item x="359"/>
        <item x="707"/>
        <item x="465"/>
        <item x="624"/>
        <item x="306"/>
        <item x="276"/>
        <item x="560"/>
        <item x="681"/>
        <item x="314"/>
        <item x="102"/>
        <item x="755"/>
        <item x="358"/>
        <item x="87"/>
        <item x="360"/>
        <item x="54"/>
        <item x="123"/>
        <item x="630"/>
        <item x="208"/>
        <item x="595"/>
        <item x="533"/>
        <item x="730"/>
        <item x="391"/>
        <item x="466"/>
        <item x="242"/>
        <item x="601"/>
        <item x="83"/>
        <item x="512"/>
        <item x="192"/>
        <item x="97"/>
        <item x="788"/>
        <item x="602"/>
        <item x="759"/>
        <item x="604"/>
        <item x="588"/>
        <item x="79"/>
        <item x="1"/>
        <item x="478"/>
        <item x="535"/>
        <item x="474"/>
        <item x="768"/>
        <item x="749"/>
        <item x="691"/>
        <item x="603"/>
        <item x="454"/>
        <item x="688"/>
        <item x="766"/>
        <item x="792"/>
        <item x="538"/>
        <item x="347"/>
        <item x="795"/>
        <item x="502"/>
        <item x="29"/>
        <item x="473"/>
        <item x="498"/>
        <item x="14"/>
        <item x="133"/>
        <item x="284"/>
        <item x="774"/>
        <item x="326"/>
        <item x="44"/>
        <item x="115"/>
        <item x="416"/>
        <item x="777"/>
        <item x="110"/>
        <item x="409"/>
        <item x="131"/>
        <item x="450"/>
        <item x="148"/>
        <item x="104"/>
        <item x="341"/>
        <item x="676"/>
        <item x="179"/>
        <item x="572"/>
        <item x="35"/>
        <item x="609"/>
        <item x="510"/>
        <item x="482"/>
        <item x="557"/>
        <item x="240"/>
        <item x="260"/>
        <item x="222"/>
        <item x="643"/>
        <item x="582"/>
        <item x="356"/>
        <item x="199"/>
        <item x="587"/>
        <item x="775"/>
        <item x="382"/>
        <item x="789"/>
        <item x="654"/>
        <item x="315"/>
        <item x="705"/>
        <item x="234"/>
        <item x="452"/>
        <item x="215"/>
        <item x="406"/>
        <item x="138"/>
        <item x="503"/>
        <item x="712"/>
        <item x="281"/>
        <item x="554"/>
        <item x="198"/>
        <item x="50"/>
        <item x="289"/>
        <item x="365"/>
        <item x="4"/>
        <item x="425"/>
        <item x="616"/>
        <item x="374"/>
        <item x="219"/>
        <item x="317"/>
        <item x="446"/>
        <item x="2"/>
        <item x="802"/>
        <item x="357"/>
        <item x="167"/>
        <item x="271"/>
        <item x="569"/>
        <item x="752"/>
        <item x="805"/>
        <item x="297"/>
        <item x="404"/>
        <item x="417"/>
        <item x="432"/>
        <item x="803"/>
        <item x="693"/>
        <item x="252"/>
        <item x="619"/>
        <item x="121"/>
        <item x="437"/>
        <item x="304"/>
        <item x="649"/>
        <item x="230"/>
        <item x="773"/>
        <item x="181"/>
        <item x="740"/>
        <item x="486"/>
        <item x="12"/>
        <item x="651"/>
        <item x="716"/>
        <item x="709"/>
        <item x="421"/>
        <item x="523"/>
        <item x="714"/>
        <item x="590"/>
        <item x="3"/>
        <item x="753"/>
        <item x="103"/>
        <item x="550"/>
        <item x="329"/>
        <item x="549"/>
        <item x="614"/>
        <item x="728"/>
        <item x="545"/>
        <item x="292"/>
        <item x="322"/>
        <item x="90"/>
        <item x="206"/>
        <item x="426"/>
        <item x="489"/>
        <item x="165"/>
        <item x="485"/>
        <item x="389"/>
        <item x="227"/>
        <item x="139"/>
        <item x="337"/>
        <item x="375"/>
        <item x="419"/>
        <item x="472"/>
        <item x="769"/>
        <item x="745"/>
        <item x="153"/>
        <item x="729"/>
        <item x="670"/>
        <item x="13"/>
        <item x="754"/>
        <item x="764"/>
        <item x="71"/>
        <item x="144"/>
        <item x="23"/>
        <item x="338"/>
        <item x="182"/>
        <item x="290"/>
        <item x="692"/>
        <item x="20"/>
        <item x="311"/>
        <item x="724"/>
        <item x="238"/>
        <item x="267"/>
        <item x="674"/>
        <item x="460"/>
        <item x="579"/>
        <item x="640"/>
        <item x="27"/>
        <item x="95"/>
        <item x="800"/>
        <item x="576"/>
        <item x="546"/>
        <item x="40"/>
        <item x="760"/>
        <item x="43"/>
        <item x="106"/>
        <item x="739"/>
        <item x="507"/>
        <item x="413"/>
        <item x="636"/>
        <item x="17"/>
        <item x="565"/>
        <item x="158"/>
        <item x="91"/>
        <item x="376"/>
        <item x="333"/>
        <item x="597"/>
        <item x="666"/>
        <item x="617"/>
        <item x="64"/>
        <item x="109"/>
        <item x="216"/>
        <item x="583"/>
        <item x="287"/>
        <item x="187"/>
        <item x="111"/>
        <item x="433"/>
        <item x="89"/>
        <item x="629"/>
        <item x="118"/>
        <item x="169"/>
        <item x="319"/>
        <item x="415"/>
        <item x="16"/>
        <item x="363"/>
        <item x="86"/>
        <item x="607"/>
        <item x="371"/>
        <item x="585"/>
        <item x="308"/>
        <item x="566"/>
        <item x="675"/>
        <item x="82"/>
        <item x="543"/>
        <item x="61"/>
        <item x="495"/>
        <item x="584"/>
        <item x="447"/>
        <item x="67"/>
        <item x="168"/>
        <item x="30"/>
        <item x="11"/>
        <item x="671"/>
        <item x="152"/>
        <item x="443"/>
        <item t="default"/>
      </items>
    </pivotField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64E1A-54E5-4ACD-A500-1853DDF35F8F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A064-3E57-4887-B909-C5804C4A0C64}">
  <dimension ref="A1:F14"/>
  <sheetViews>
    <sheetView tabSelected="1" workbookViewId="0">
      <selection activeCell="A4" sqref="A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4" t="s">
        <v>6</v>
      </c>
      <c r="B1" t="s">
        <v>2035</v>
      </c>
    </row>
    <row r="3" spans="1:6" x14ac:dyDescent="0.3">
      <c r="A3" s="4" t="s">
        <v>2036</v>
      </c>
      <c r="B3" s="4" t="s">
        <v>2037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5" t="s">
        <v>2038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5" t="s">
        <v>2039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5" t="s">
        <v>2040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5" t="s">
        <v>2041</v>
      </c>
      <c r="B8" s="6"/>
      <c r="C8" s="6"/>
      <c r="D8" s="6"/>
      <c r="E8" s="6">
        <v>4</v>
      </c>
      <c r="F8" s="6">
        <v>4</v>
      </c>
    </row>
    <row r="9" spans="1:6" x14ac:dyDescent="0.3">
      <c r="A9" s="5" t="s">
        <v>2042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5" t="s">
        <v>2043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5" t="s">
        <v>2044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5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5" t="s">
        <v>2046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23C0-672C-49E9-B181-449F643B6147}">
  <dimension ref="A1:F30"/>
  <sheetViews>
    <sheetView workbookViewId="0">
      <selection activeCell="E20" sqref="E2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4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4" t="s">
        <v>6</v>
      </c>
      <c r="B1" t="s">
        <v>2035</v>
      </c>
    </row>
    <row r="2" spans="1:6" x14ac:dyDescent="0.3">
      <c r="A2" s="4" t="s">
        <v>2031</v>
      </c>
      <c r="B2" t="s">
        <v>2035</v>
      </c>
    </row>
    <row r="4" spans="1:6" x14ac:dyDescent="0.3">
      <c r="A4" s="4" t="s">
        <v>2036</v>
      </c>
      <c r="B4" s="4" t="s">
        <v>2037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3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42A1-C7C5-4A95-BC17-E097A6383BC3}">
  <dimension ref="A2:E19"/>
  <sheetViews>
    <sheetView topLeftCell="B1" workbookViewId="0">
      <selection activeCell="L5" sqref="L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2" spans="1:5" x14ac:dyDescent="0.3">
      <c r="A2" s="4" t="s">
        <v>2031</v>
      </c>
      <c r="B2" t="s">
        <v>2035</v>
      </c>
    </row>
    <row r="3" spans="1:5" x14ac:dyDescent="0.3">
      <c r="A3" s="4" t="s">
        <v>2085</v>
      </c>
      <c r="B3" t="s">
        <v>2035</v>
      </c>
    </row>
    <row r="5" spans="1:5" x14ac:dyDescent="0.3">
      <c r="A5" s="4" t="s">
        <v>2036</v>
      </c>
      <c r="B5" s="4" t="s">
        <v>2037</v>
      </c>
    </row>
    <row r="6" spans="1:5" x14ac:dyDescent="0.3">
      <c r="A6" s="4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3">
      <c r="A7" s="5" t="s">
        <v>2073</v>
      </c>
      <c r="B7" s="6">
        <v>6</v>
      </c>
      <c r="C7" s="6">
        <v>36</v>
      </c>
      <c r="D7" s="6">
        <v>49</v>
      </c>
      <c r="E7" s="6">
        <v>91</v>
      </c>
    </row>
    <row r="8" spans="1:5" x14ac:dyDescent="0.3">
      <c r="A8" s="5" t="s">
        <v>2074</v>
      </c>
      <c r="B8" s="6">
        <v>7</v>
      </c>
      <c r="C8" s="6">
        <v>28</v>
      </c>
      <c r="D8" s="6">
        <v>44</v>
      </c>
      <c r="E8" s="6">
        <v>79</v>
      </c>
    </row>
    <row r="9" spans="1:5" x14ac:dyDescent="0.3">
      <c r="A9" s="5" t="s">
        <v>2075</v>
      </c>
      <c r="B9" s="6">
        <v>4</v>
      </c>
      <c r="C9" s="6">
        <v>33</v>
      </c>
      <c r="D9" s="6">
        <v>49</v>
      </c>
      <c r="E9" s="6">
        <v>86</v>
      </c>
    </row>
    <row r="10" spans="1:5" x14ac:dyDescent="0.3">
      <c r="A10" s="5" t="s">
        <v>2076</v>
      </c>
      <c r="B10" s="6">
        <v>1</v>
      </c>
      <c r="C10" s="6">
        <v>30</v>
      </c>
      <c r="D10" s="6">
        <v>46</v>
      </c>
      <c r="E10" s="6">
        <v>77</v>
      </c>
    </row>
    <row r="11" spans="1:5" x14ac:dyDescent="0.3">
      <c r="A11" s="5" t="s">
        <v>2077</v>
      </c>
      <c r="B11" s="6">
        <v>3</v>
      </c>
      <c r="C11" s="6">
        <v>35</v>
      </c>
      <c r="D11" s="6">
        <v>46</v>
      </c>
      <c r="E11" s="6">
        <v>84</v>
      </c>
    </row>
    <row r="12" spans="1:5" x14ac:dyDescent="0.3">
      <c r="A12" s="5" t="s">
        <v>2078</v>
      </c>
      <c r="B12" s="6">
        <v>3</v>
      </c>
      <c r="C12" s="6">
        <v>28</v>
      </c>
      <c r="D12" s="6">
        <v>55</v>
      </c>
      <c r="E12" s="6">
        <v>86</v>
      </c>
    </row>
    <row r="13" spans="1:5" x14ac:dyDescent="0.3">
      <c r="A13" s="5" t="s">
        <v>2079</v>
      </c>
      <c r="B13" s="6">
        <v>4</v>
      </c>
      <c r="C13" s="6">
        <v>31</v>
      </c>
      <c r="D13" s="6">
        <v>58</v>
      </c>
      <c r="E13" s="6">
        <v>93</v>
      </c>
    </row>
    <row r="14" spans="1:5" x14ac:dyDescent="0.3">
      <c r="A14" s="5" t="s">
        <v>2080</v>
      </c>
      <c r="B14" s="6">
        <v>8</v>
      </c>
      <c r="C14" s="6">
        <v>35</v>
      </c>
      <c r="D14" s="6">
        <v>41</v>
      </c>
      <c r="E14" s="6">
        <v>84</v>
      </c>
    </row>
    <row r="15" spans="1:5" x14ac:dyDescent="0.3">
      <c r="A15" s="5" t="s">
        <v>2081</v>
      </c>
      <c r="B15" s="6">
        <v>5</v>
      </c>
      <c r="C15" s="6">
        <v>23</v>
      </c>
      <c r="D15" s="6">
        <v>45</v>
      </c>
      <c r="E15" s="6">
        <v>73</v>
      </c>
    </row>
    <row r="16" spans="1:5" x14ac:dyDescent="0.3">
      <c r="A16" s="5" t="s">
        <v>2082</v>
      </c>
      <c r="B16" s="6">
        <v>6</v>
      </c>
      <c r="C16" s="6">
        <v>26</v>
      </c>
      <c r="D16" s="6">
        <v>45</v>
      </c>
      <c r="E16" s="6">
        <v>77</v>
      </c>
    </row>
    <row r="17" spans="1:5" x14ac:dyDescent="0.3">
      <c r="A17" s="5" t="s">
        <v>2083</v>
      </c>
      <c r="B17" s="6">
        <v>3</v>
      </c>
      <c r="C17" s="6">
        <v>27</v>
      </c>
      <c r="D17" s="6">
        <v>45</v>
      </c>
      <c r="E17" s="6">
        <v>75</v>
      </c>
    </row>
    <row r="18" spans="1:5" x14ac:dyDescent="0.3">
      <c r="A18" s="5" t="s">
        <v>2084</v>
      </c>
      <c r="B18" s="6">
        <v>7</v>
      </c>
      <c r="C18" s="6">
        <v>32</v>
      </c>
      <c r="D18" s="6">
        <v>42</v>
      </c>
      <c r="E18" s="6">
        <v>81</v>
      </c>
    </row>
    <row r="19" spans="1:5" x14ac:dyDescent="0.3">
      <c r="A19" s="5" t="s">
        <v>2034</v>
      </c>
      <c r="B19" s="6">
        <v>57</v>
      </c>
      <c r="C19" s="6">
        <v>364</v>
      </c>
      <c r="D19" s="6">
        <v>565</v>
      </c>
      <c r="E19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9288-BBB1-4C88-975D-DEA396BF3052}">
  <dimension ref="A2:H14"/>
  <sheetViews>
    <sheetView workbookViewId="0">
      <selection activeCell="B8" sqref="B8"/>
    </sheetView>
  </sheetViews>
  <sheetFormatPr defaultRowHeight="15.6" x14ac:dyDescent="0.3"/>
  <cols>
    <col min="1" max="1" width="26.69921875" customWidth="1"/>
    <col min="2" max="2" width="16.69921875" bestFit="1" customWidth="1"/>
    <col min="3" max="3" width="13.19921875" customWidth="1"/>
    <col min="4" max="4" width="15.69921875" customWidth="1"/>
    <col min="5" max="5" width="12.8984375" customWidth="1"/>
    <col min="6" max="6" width="19.296875" style="10" customWidth="1"/>
    <col min="7" max="7" width="15.796875" style="10" customWidth="1"/>
    <col min="8" max="8" width="17.59765625" style="10" customWidth="1"/>
  </cols>
  <sheetData>
    <row r="2" spans="1:8" x14ac:dyDescent="0.3">
      <c r="A2" t="s">
        <v>2086</v>
      </c>
      <c r="B2" t="s">
        <v>2087</v>
      </c>
      <c r="C2" t="s">
        <v>2088</v>
      </c>
      <c r="D2" t="s">
        <v>2089</v>
      </c>
      <c r="E2" t="s">
        <v>2090</v>
      </c>
      <c r="F2" s="10" t="s">
        <v>2091</v>
      </c>
      <c r="G2" s="10" t="s">
        <v>2092</v>
      </c>
      <c r="H2" s="10" t="s">
        <v>2093</v>
      </c>
    </row>
    <row r="3" spans="1:8" x14ac:dyDescent="0.3">
      <c r="A3" t="s">
        <v>2094</v>
      </c>
      <c r="B3">
        <f>COUNTIFS(Crowdfunding!D:D,"&lt;1000",Crowdfunding!G:G, "successful")</f>
        <v>30</v>
      </c>
      <c r="C3">
        <f>COUNTIFS(Crowdfunding!D:D,"&lt;1000",Crowdfunding!G:G, "failed")</f>
        <v>20</v>
      </c>
      <c r="D3">
        <f>COUNTIFS(Crowdfunding!D:D,"&lt;1000",Crowdfunding!G:G, "canceled")</f>
        <v>1</v>
      </c>
      <c r="E3">
        <f>SUM(B3:D3)</f>
        <v>51</v>
      </c>
      <c r="F3" s="10">
        <f>B3/E3</f>
        <v>0.58823529411764708</v>
      </c>
      <c r="G3" s="10">
        <f>C3/E3</f>
        <v>0.39215686274509803</v>
      </c>
      <c r="H3" s="10">
        <f>D3/E3</f>
        <v>1.9607843137254902E-2</v>
      </c>
    </row>
    <row r="4" spans="1:8" x14ac:dyDescent="0.3">
      <c r="A4" t="s">
        <v>2095</v>
      </c>
      <c r="B4">
        <f>COUNTIFS(Crowdfunding!D:D,"&gt;=1000",Crowdfunding!D:D, "&lt;=4999",Crowdfunding!G:G, "successful" )</f>
        <v>191</v>
      </c>
      <c r="C4">
        <f>COUNTIFS(Crowdfunding!D:D,"&gt;=1000",Crowdfunding!D:D, "&lt;=4999",Crowdfunding!G:G, "failed" )</f>
        <v>38</v>
      </c>
      <c r="D4">
        <f>COUNTIFS(Crowdfunding!D:D,"&gt;=1000",Crowdfunding!D:D, "&lt;=4999",Crowdfunding!G:G, "canceled" )</f>
        <v>2</v>
      </c>
      <c r="E4">
        <f t="shared" ref="E4:E14" si="0">SUM(B4:D4)</f>
        <v>231</v>
      </c>
      <c r="F4" s="10">
        <f t="shared" ref="F4:F14" si="1">B4/E4</f>
        <v>0.82683982683982682</v>
      </c>
      <c r="G4" s="10">
        <f t="shared" ref="G4:G14" si="2">C4/E4</f>
        <v>0.16450216450216451</v>
      </c>
      <c r="H4" s="10">
        <f t="shared" ref="H4:H14" si="3">D4/E4</f>
        <v>8.658008658008658E-3</v>
      </c>
    </row>
    <row r="5" spans="1:8" x14ac:dyDescent="0.3">
      <c r="A5" t="s">
        <v>2096</v>
      </c>
      <c r="B5">
        <f>COUNTIFS(Crowdfunding!D:D,"&gt;=5000",Crowdfunding!D:D, "&lt;=9999",Crowdfunding!G:G, "successful" )</f>
        <v>164</v>
      </c>
      <c r="C5">
        <f>COUNTIFS(Crowdfunding!$D:$D,"&gt;=5000",Crowdfunding!$D:$D, "&lt;=9999",Crowdfunding!$G:$G, "failed" )</f>
        <v>126</v>
      </c>
      <c r="D5">
        <f>COUNTIFS(Crowdfunding!$D:$D,"&gt;=5000",Crowdfunding!$D:$D, "&lt;=9999",Crowdfunding!$G:$G, "canceled" )</f>
        <v>25</v>
      </c>
      <c r="E5">
        <f t="shared" si="0"/>
        <v>315</v>
      </c>
      <c r="F5" s="10">
        <f t="shared" si="1"/>
        <v>0.52063492063492067</v>
      </c>
      <c r="G5" s="10">
        <f t="shared" si="2"/>
        <v>0.4</v>
      </c>
      <c r="H5" s="10">
        <f t="shared" si="3"/>
        <v>7.9365079365079361E-2</v>
      </c>
    </row>
    <row r="6" spans="1:8" x14ac:dyDescent="0.3">
      <c r="A6" t="s">
        <v>2097</v>
      </c>
      <c r="B6">
        <f>COUNTIFS(Crowdfunding!D:D,"&gt;=10000",Crowdfunding!D:D, "&lt;=14999",Crowdfunding!G:G, "successful" )</f>
        <v>4</v>
      </c>
      <c r="C6">
        <f>COUNTIFS(Crowdfunding!D:D,"&gt;=10000",Crowdfunding!D:D, "&lt;=14999",Crowdfunding!G:G, "failed" )</f>
        <v>5</v>
      </c>
      <c r="D6">
        <f>COUNTIFS(Crowdfunding!D:D,"&gt;=10000",Crowdfunding!D:D, "&lt;=14999",Crowdfunding!G:G, "canceled" )</f>
        <v>0</v>
      </c>
      <c r="E6">
        <f t="shared" si="0"/>
        <v>9</v>
      </c>
      <c r="F6" s="10">
        <f t="shared" si="1"/>
        <v>0.44444444444444442</v>
      </c>
      <c r="G6" s="10">
        <f t="shared" si="2"/>
        <v>0.55555555555555558</v>
      </c>
      <c r="H6" s="10">
        <f t="shared" si="3"/>
        <v>0</v>
      </c>
    </row>
    <row r="7" spans="1:8" x14ac:dyDescent="0.3">
      <c r="A7" t="s">
        <v>2098</v>
      </c>
      <c r="B7">
        <f>COUNTIFS(Crowdfunding!D:D,"&gt;=15000",Crowdfunding!D:D, "&lt;=19999",Crowdfunding!G:G, "successful" )</f>
        <v>10</v>
      </c>
      <c r="C7">
        <f>COUNTIFS(Crowdfunding!D:D,"&gt;=15000",Crowdfunding!D:D, "&lt;=19999",Crowdfunding!G:G, "failed" )</f>
        <v>0</v>
      </c>
      <c r="D7">
        <f>COUNTIFS(Crowdfunding!G:G,"&gt;=15000",Crowdfunding!G:G, "&lt;=19999",Crowdfunding!G:G, "canceled" )</f>
        <v>0</v>
      </c>
      <c r="E7">
        <f t="shared" si="0"/>
        <v>10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2099</v>
      </c>
      <c r="B8">
        <f>COUNTIFS(Crowdfunding!D:D,"&gt;=20000",Crowdfunding!D:D, "&lt;=24999",Crowdfunding!G:G, "successful" )</f>
        <v>7</v>
      </c>
      <c r="C8">
        <f>COUNTIFS(Crowdfunding!D:D,"&gt;=20000",Crowdfunding!D:D, "&lt;=24999",Crowdfunding!G:G, "failed" )</f>
        <v>0</v>
      </c>
      <c r="D8">
        <f>COUNTIFS(Crowdfunding!D:D,"&gt;=20000",Crowdfunding!D:D, "&lt;=24999",Crowdfunding!G:G, "canceled" )</f>
        <v>0</v>
      </c>
      <c r="E8">
        <f t="shared" si="0"/>
        <v>7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3">
      <c r="A9" t="s">
        <v>2100</v>
      </c>
      <c r="B9">
        <f>COUNTIFS(Crowdfunding!D:D,"&gt;=25000",Crowdfunding!D:D, "&lt;=29999",Crowdfunding!G:G, "successful" )</f>
        <v>11</v>
      </c>
      <c r="C9">
        <f>COUNTIFS(Crowdfunding!D:D,"&gt;=25000",Crowdfunding!D:D, "&lt;=29999",Crowdfunding!G:G, "failed" )</f>
        <v>3</v>
      </c>
      <c r="D9">
        <f>COUNTIFS(Crowdfunding!D:D,"&gt;=25000",Crowdfunding!D:D, "&lt;=29999",Crowdfunding!H:H, "canceled" )</f>
        <v>0</v>
      </c>
      <c r="E9">
        <f t="shared" si="0"/>
        <v>14</v>
      </c>
      <c r="F9" s="10">
        <f t="shared" si="1"/>
        <v>0.7857142857142857</v>
      </c>
      <c r="G9" s="10">
        <f t="shared" si="2"/>
        <v>0.21428571428571427</v>
      </c>
      <c r="H9" s="10">
        <f t="shared" si="3"/>
        <v>0</v>
      </c>
    </row>
    <row r="10" spans="1:8" x14ac:dyDescent="0.3">
      <c r="A10" t="s">
        <v>2101</v>
      </c>
      <c r="B10">
        <f>COUNTIFS(Crowdfunding!D:D,"&gt;=30000",Crowdfunding!D:D, "&lt;=34999",Crowdfunding!G:G, "successful" )</f>
        <v>7</v>
      </c>
      <c r="C10">
        <f>COUNTIFS(Crowdfunding!D:D,"&gt;=30000",Crowdfunding!D:D, "&lt;=34999",Crowdfunding!G:G, "failed" )</f>
        <v>0</v>
      </c>
      <c r="D10">
        <f>COUNTIFS(Crowdfunding!D:D,"&gt;=30000",Crowdfunding!D:D, "&lt;=34999",Crowdfunding!G:G, "canceled" )</f>
        <v>0</v>
      </c>
      <c r="E10">
        <f t="shared" si="0"/>
        <v>7</v>
      </c>
      <c r="F10" s="10">
        <f t="shared" si="1"/>
        <v>1</v>
      </c>
      <c r="G10" s="10">
        <f t="shared" si="2"/>
        <v>0</v>
      </c>
      <c r="H10" s="10">
        <f t="shared" si="3"/>
        <v>0</v>
      </c>
    </row>
    <row r="11" spans="1:8" x14ac:dyDescent="0.3">
      <c r="A11" t="s">
        <v>2102</v>
      </c>
      <c r="B11">
        <f>COUNTIFS(Crowdfunding!D:D,"&gt;=35000",Crowdfunding!D:D, "&lt;=39999",Crowdfunding!G:G, "successful" )</f>
        <v>8</v>
      </c>
      <c r="C11">
        <f>COUNTIFS(Crowdfunding!D:D,"&gt;=35000",Crowdfunding!D:D, "&lt;=39999",Crowdfunding!G:G, "failed" )</f>
        <v>3</v>
      </c>
      <c r="D11">
        <f>COUNTIFS(Crowdfunding!D:D,"&gt;=35000",Crowdfunding!D:D, "&lt;=39999",Crowdfunding!G:G, "canceled" )</f>
        <v>1</v>
      </c>
      <c r="E11">
        <f t="shared" si="0"/>
        <v>12</v>
      </c>
      <c r="F11" s="10">
        <f t="shared" si="1"/>
        <v>0.66666666666666663</v>
      </c>
      <c r="G11" s="10">
        <f t="shared" si="2"/>
        <v>0.25</v>
      </c>
      <c r="H11" s="10">
        <f t="shared" si="3"/>
        <v>8.3333333333333329E-2</v>
      </c>
    </row>
    <row r="12" spans="1:8" x14ac:dyDescent="0.3">
      <c r="A12" t="s">
        <v>2103</v>
      </c>
      <c r="B12">
        <f>COUNTIFS(Crowdfunding!D:D,"&gt;=40000",Crowdfunding!D:D, "&lt;=44999",Crowdfunding!G:G, "successful" )</f>
        <v>11</v>
      </c>
      <c r="C12">
        <f>COUNTIFS(Crowdfunding!D:D,"&gt;=40000",Crowdfunding!D:D, "&lt;=44999",Crowdfunding!G:G, "failed")</f>
        <v>3</v>
      </c>
      <c r="D12">
        <f>COUNTIFS(Crowdfunding!D:D,"&gt;=40000",Crowdfunding!D:D, "&lt;=44999",Crowdfunding!G:G, "canceled")</f>
        <v>0</v>
      </c>
      <c r="E12">
        <f t="shared" si="0"/>
        <v>14</v>
      </c>
      <c r="F12" s="10">
        <f t="shared" si="1"/>
        <v>0.7857142857142857</v>
      </c>
      <c r="G12" s="10">
        <f t="shared" si="2"/>
        <v>0.21428571428571427</v>
      </c>
      <c r="H12" s="10">
        <f t="shared" si="3"/>
        <v>0</v>
      </c>
    </row>
    <row r="13" spans="1:8" x14ac:dyDescent="0.3">
      <c r="A13" t="s">
        <v>2104</v>
      </c>
      <c r="B13">
        <f>COUNTIFS(Crowdfunding!D:D,"&gt;=45000",Crowdfunding!D:D, "&lt;=49999",Crowdfunding!G:G, "successful" )</f>
        <v>8</v>
      </c>
      <c r="C13">
        <f>COUNTIFS(Crowdfunding!D:D,"&gt;=45000",Crowdfunding!D:D, "&lt;=49999",Crowdfunding!G:G, "failed" )</f>
        <v>3</v>
      </c>
      <c r="D13">
        <f>COUNTIFS(Crowdfunding!D:D,"&gt;=45000",Crowdfunding!D:D, "&lt;=49999",Crowdfunding!G:G, "canceled" )</f>
        <v>0</v>
      </c>
      <c r="E13">
        <f t="shared" si="0"/>
        <v>11</v>
      </c>
      <c r="F13" s="10">
        <f t="shared" si="1"/>
        <v>0.72727272727272729</v>
      </c>
      <c r="G13" s="10">
        <f t="shared" si="2"/>
        <v>0.27272727272727271</v>
      </c>
      <c r="H13" s="10">
        <f t="shared" si="3"/>
        <v>0</v>
      </c>
    </row>
    <row r="14" spans="1:8" x14ac:dyDescent="0.3">
      <c r="A14" t="s">
        <v>2105</v>
      </c>
      <c r="B14">
        <f>COUNTIFS(Crowdfunding!D:D,"&gt;=50000",Crowdfunding!G:G, "successful" )</f>
        <v>114</v>
      </c>
      <c r="C14">
        <f>COUNTIFS(Crowdfunding!D:D,"&gt;=50000",Crowdfunding!G:G, "failed" )</f>
        <v>163</v>
      </c>
      <c r="D14">
        <f>COUNTIFS(Crowdfunding!D:D,"&gt;=50000",Crowdfunding!G:G, "canceled" )</f>
        <v>28</v>
      </c>
      <c r="E14">
        <f t="shared" si="0"/>
        <v>305</v>
      </c>
      <c r="F14" s="10">
        <f t="shared" si="1"/>
        <v>0.3737704918032787</v>
      </c>
      <c r="G14" s="10">
        <f t="shared" si="2"/>
        <v>0.53442622950819674</v>
      </c>
      <c r="H14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1F9C-4902-4DB7-B580-E1161B9B33FE}">
  <dimension ref="A1:K1000"/>
  <sheetViews>
    <sheetView topLeftCell="C1" workbookViewId="0">
      <selection activeCell="J8" sqref="J8"/>
    </sheetView>
  </sheetViews>
  <sheetFormatPr defaultRowHeight="15.6" x14ac:dyDescent="0.3"/>
  <cols>
    <col min="1" max="1" width="9.8984375" style="11" customWidth="1"/>
    <col min="2" max="2" width="13" bestFit="1" customWidth="1"/>
    <col min="4" max="4" width="8.796875" style="12"/>
    <col min="5" max="5" width="14.296875" customWidth="1"/>
    <col min="9" max="9" width="16.796875" customWidth="1"/>
    <col min="10" max="10" width="18.296875" customWidth="1"/>
    <col min="11" max="11" width="20.796875" customWidth="1"/>
  </cols>
  <sheetData>
    <row r="1" spans="1:11" x14ac:dyDescent="0.3">
      <c r="A1" s="13" t="s">
        <v>4</v>
      </c>
      <c r="B1" s="1" t="s">
        <v>5</v>
      </c>
      <c r="D1" s="13" t="s">
        <v>4</v>
      </c>
      <c r="E1" s="1" t="s">
        <v>5</v>
      </c>
    </row>
    <row r="2" spans="1:11" x14ac:dyDescent="0.3">
      <c r="A2" s="11" t="s">
        <v>20</v>
      </c>
      <c r="B2">
        <v>158</v>
      </c>
      <c r="D2" s="12" t="s">
        <v>14</v>
      </c>
      <c r="E2">
        <v>0</v>
      </c>
    </row>
    <row r="3" spans="1:11" x14ac:dyDescent="0.3">
      <c r="A3" s="11" t="s">
        <v>20</v>
      </c>
      <c r="B3">
        <v>1425</v>
      </c>
      <c r="D3" s="12" t="s">
        <v>14</v>
      </c>
      <c r="E3">
        <v>24</v>
      </c>
    </row>
    <row r="4" spans="1:11" x14ac:dyDescent="0.3">
      <c r="A4" s="11" t="s">
        <v>20</v>
      </c>
      <c r="B4">
        <v>174</v>
      </c>
      <c r="D4" s="12" t="s">
        <v>14</v>
      </c>
      <c r="E4">
        <v>53</v>
      </c>
    </row>
    <row r="5" spans="1:11" x14ac:dyDescent="0.3">
      <c r="A5" s="11" t="s">
        <v>20</v>
      </c>
      <c r="B5">
        <v>227</v>
      </c>
      <c r="D5" s="12" t="s">
        <v>14</v>
      </c>
      <c r="E5">
        <v>18</v>
      </c>
    </row>
    <row r="6" spans="1:11" x14ac:dyDescent="0.3">
      <c r="A6" s="11" t="s">
        <v>20</v>
      </c>
      <c r="B6">
        <v>220</v>
      </c>
      <c r="D6" s="12" t="s">
        <v>14</v>
      </c>
      <c r="E6">
        <v>44</v>
      </c>
      <c r="J6" t="s">
        <v>2112</v>
      </c>
      <c r="K6" t="s">
        <v>2113</v>
      </c>
    </row>
    <row r="7" spans="1:11" x14ac:dyDescent="0.3">
      <c r="A7" s="11" t="s">
        <v>20</v>
      </c>
      <c r="B7">
        <v>98</v>
      </c>
      <c r="D7" s="12" t="s">
        <v>14</v>
      </c>
      <c r="E7">
        <v>27</v>
      </c>
      <c r="I7" t="s">
        <v>2111</v>
      </c>
      <c r="J7">
        <f>AVERAGE(B2:B566)</f>
        <v>851.14690265486729</v>
      </c>
      <c r="K7">
        <f>AVERAGE(E2:E365)</f>
        <v>585.61538461538464</v>
      </c>
    </row>
    <row r="8" spans="1:11" x14ac:dyDescent="0.3">
      <c r="A8" s="11" t="s">
        <v>20</v>
      </c>
      <c r="B8">
        <v>100</v>
      </c>
      <c r="D8" s="12" t="s">
        <v>14</v>
      </c>
      <c r="E8">
        <v>55</v>
      </c>
      <c r="I8" t="s">
        <v>2106</v>
      </c>
      <c r="J8">
        <f>MEDIAN(B2:B566)</f>
        <v>201</v>
      </c>
      <c r="K8">
        <f>MEDIAN(E2:E365)</f>
        <v>114.5</v>
      </c>
    </row>
    <row r="9" spans="1:11" x14ac:dyDescent="0.3">
      <c r="A9" s="11" t="s">
        <v>20</v>
      </c>
      <c r="B9">
        <v>1249</v>
      </c>
      <c r="D9" s="12" t="s">
        <v>14</v>
      </c>
      <c r="E9">
        <v>200</v>
      </c>
      <c r="I9" t="s">
        <v>2107</v>
      </c>
      <c r="J9">
        <f>MIN(B2:B566)</f>
        <v>16</v>
      </c>
      <c r="K9">
        <f>MIN(E2:E365)</f>
        <v>0</v>
      </c>
    </row>
    <row r="10" spans="1:11" x14ac:dyDescent="0.3">
      <c r="A10" s="11" t="s">
        <v>20</v>
      </c>
      <c r="B10">
        <v>1396</v>
      </c>
      <c r="D10" s="12" t="s">
        <v>14</v>
      </c>
      <c r="E10">
        <v>452</v>
      </c>
      <c r="I10" t="s">
        <v>2108</v>
      </c>
      <c r="J10">
        <f>MAX(B2:B566)</f>
        <v>7295</v>
      </c>
      <c r="K10">
        <f>MAX(E2:E365)</f>
        <v>6080</v>
      </c>
    </row>
    <row r="11" spans="1:11" x14ac:dyDescent="0.3">
      <c r="A11" s="11" t="s">
        <v>20</v>
      </c>
      <c r="B11">
        <v>890</v>
      </c>
      <c r="D11" s="12" t="s">
        <v>14</v>
      </c>
      <c r="E11">
        <v>674</v>
      </c>
      <c r="I11" t="s">
        <v>2109</v>
      </c>
      <c r="J11">
        <f>_xlfn.VAR.S(B2:B566)</f>
        <v>1606216.5936295739</v>
      </c>
      <c r="K11">
        <f>_xlfn.VAR.S(E2:E365)</f>
        <v>924113.45496927318</v>
      </c>
    </row>
    <row r="12" spans="1:11" x14ac:dyDescent="0.3">
      <c r="A12" s="11" t="s">
        <v>20</v>
      </c>
      <c r="B12">
        <v>142</v>
      </c>
      <c r="D12" s="12" t="s">
        <v>14</v>
      </c>
      <c r="E12">
        <v>558</v>
      </c>
      <c r="I12" t="s">
        <v>2110</v>
      </c>
      <c r="J12">
        <f>_xlfn.STDEV.S(B2:B566)</f>
        <v>1267.366006183523</v>
      </c>
      <c r="K12">
        <f>_xlfn.STDEV.S(E2:E365)</f>
        <v>961.30819978260524</v>
      </c>
    </row>
    <row r="13" spans="1:11" x14ac:dyDescent="0.3">
      <c r="A13" s="11" t="s">
        <v>20</v>
      </c>
      <c r="B13">
        <v>2673</v>
      </c>
      <c r="D13" s="12" t="s">
        <v>14</v>
      </c>
      <c r="E13">
        <v>15</v>
      </c>
    </row>
    <row r="14" spans="1:11" x14ac:dyDescent="0.3">
      <c r="A14" s="11" t="s">
        <v>20</v>
      </c>
      <c r="B14">
        <v>163</v>
      </c>
      <c r="D14" s="12" t="s">
        <v>14</v>
      </c>
      <c r="E14">
        <v>2307</v>
      </c>
    </row>
    <row r="15" spans="1:11" x14ac:dyDescent="0.3">
      <c r="A15" s="11" t="s">
        <v>20</v>
      </c>
      <c r="B15">
        <v>2220</v>
      </c>
      <c r="D15" s="12" t="s">
        <v>14</v>
      </c>
      <c r="E15">
        <v>88</v>
      </c>
    </row>
    <row r="16" spans="1:11" x14ac:dyDescent="0.3">
      <c r="A16" s="11" t="s">
        <v>20</v>
      </c>
      <c r="B16">
        <v>1606</v>
      </c>
      <c r="D16" s="12" t="s">
        <v>14</v>
      </c>
      <c r="E16">
        <v>48</v>
      </c>
    </row>
    <row r="17" spans="1:5" x14ac:dyDescent="0.3">
      <c r="A17" s="11" t="s">
        <v>20</v>
      </c>
      <c r="B17">
        <v>129</v>
      </c>
      <c r="D17" s="12" t="s">
        <v>14</v>
      </c>
      <c r="E17">
        <v>1</v>
      </c>
    </row>
    <row r="18" spans="1:5" x14ac:dyDescent="0.3">
      <c r="A18" s="11" t="s">
        <v>20</v>
      </c>
      <c r="B18">
        <v>226</v>
      </c>
      <c r="D18" s="12" t="s">
        <v>14</v>
      </c>
      <c r="E18">
        <v>1467</v>
      </c>
    </row>
    <row r="19" spans="1:5" x14ac:dyDescent="0.3">
      <c r="A19" s="11" t="s">
        <v>20</v>
      </c>
      <c r="B19">
        <v>5419</v>
      </c>
      <c r="D19" s="12" t="s">
        <v>14</v>
      </c>
      <c r="E19">
        <v>75</v>
      </c>
    </row>
    <row r="20" spans="1:5" x14ac:dyDescent="0.3">
      <c r="A20" s="11" t="s">
        <v>20</v>
      </c>
      <c r="B20">
        <v>165</v>
      </c>
      <c r="D20" s="12" t="s">
        <v>14</v>
      </c>
      <c r="E20">
        <v>120</v>
      </c>
    </row>
    <row r="21" spans="1:5" x14ac:dyDescent="0.3">
      <c r="A21" s="11" t="s">
        <v>20</v>
      </c>
      <c r="B21">
        <v>1965</v>
      </c>
      <c r="D21" s="12" t="s">
        <v>14</v>
      </c>
      <c r="E21">
        <v>2253</v>
      </c>
    </row>
    <row r="22" spans="1:5" x14ac:dyDescent="0.3">
      <c r="A22" s="11" t="s">
        <v>20</v>
      </c>
      <c r="B22">
        <v>16</v>
      </c>
      <c r="D22" s="12" t="s">
        <v>14</v>
      </c>
      <c r="E22">
        <v>5</v>
      </c>
    </row>
    <row r="23" spans="1:5" x14ac:dyDescent="0.3">
      <c r="A23" s="11" t="s">
        <v>20</v>
      </c>
      <c r="B23">
        <v>107</v>
      </c>
      <c r="D23" s="12" t="s">
        <v>14</v>
      </c>
      <c r="E23">
        <v>38</v>
      </c>
    </row>
    <row r="24" spans="1:5" x14ac:dyDescent="0.3">
      <c r="A24" s="11" t="s">
        <v>20</v>
      </c>
      <c r="B24">
        <v>134</v>
      </c>
      <c r="D24" s="12" t="s">
        <v>14</v>
      </c>
      <c r="E24">
        <v>12</v>
      </c>
    </row>
    <row r="25" spans="1:5" x14ac:dyDescent="0.3">
      <c r="A25" s="11" t="s">
        <v>20</v>
      </c>
      <c r="B25">
        <v>198</v>
      </c>
      <c r="D25" s="12" t="s">
        <v>14</v>
      </c>
      <c r="E25">
        <v>1684</v>
      </c>
    </row>
    <row r="26" spans="1:5" x14ac:dyDescent="0.3">
      <c r="A26" s="11" t="s">
        <v>20</v>
      </c>
      <c r="B26">
        <v>111</v>
      </c>
      <c r="D26" s="12" t="s">
        <v>14</v>
      </c>
      <c r="E26">
        <v>56</v>
      </c>
    </row>
    <row r="27" spans="1:5" x14ac:dyDescent="0.3">
      <c r="A27" s="11" t="s">
        <v>20</v>
      </c>
      <c r="B27">
        <v>222</v>
      </c>
      <c r="D27" s="12" t="s">
        <v>14</v>
      </c>
      <c r="E27">
        <v>838</v>
      </c>
    </row>
    <row r="28" spans="1:5" x14ac:dyDescent="0.3">
      <c r="A28" s="11" t="s">
        <v>20</v>
      </c>
      <c r="B28">
        <v>6212</v>
      </c>
      <c r="D28" s="12" t="s">
        <v>14</v>
      </c>
      <c r="E28">
        <v>1000</v>
      </c>
    </row>
    <row r="29" spans="1:5" x14ac:dyDescent="0.3">
      <c r="A29" s="11" t="s">
        <v>20</v>
      </c>
      <c r="B29">
        <v>98</v>
      </c>
      <c r="D29" s="12" t="s">
        <v>14</v>
      </c>
      <c r="E29">
        <v>1482</v>
      </c>
    </row>
    <row r="30" spans="1:5" x14ac:dyDescent="0.3">
      <c r="A30" s="11" t="s">
        <v>20</v>
      </c>
      <c r="B30">
        <v>92</v>
      </c>
      <c r="D30" s="12" t="s">
        <v>14</v>
      </c>
      <c r="E30">
        <v>106</v>
      </c>
    </row>
    <row r="31" spans="1:5" x14ac:dyDescent="0.3">
      <c r="A31" s="11" t="s">
        <v>20</v>
      </c>
      <c r="B31">
        <v>149</v>
      </c>
      <c r="D31" s="12" t="s">
        <v>14</v>
      </c>
      <c r="E31">
        <v>679</v>
      </c>
    </row>
    <row r="32" spans="1:5" x14ac:dyDescent="0.3">
      <c r="A32" s="11" t="s">
        <v>20</v>
      </c>
      <c r="B32">
        <v>2431</v>
      </c>
      <c r="D32" s="12" t="s">
        <v>14</v>
      </c>
      <c r="E32">
        <v>1220</v>
      </c>
    </row>
    <row r="33" spans="1:5" x14ac:dyDescent="0.3">
      <c r="A33" s="11" t="s">
        <v>20</v>
      </c>
      <c r="B33">
        <v>303</v>
      </c>
      <c r="D33" s="12" t="s">
        <v>14</v>
      </c>
      <c r="E33">
        <v>1</v>
      </c>
    </row>
    <row r="34" spans="1:5" x14ac:dyDescent="0.3">
      <c r="A34" s="11" t="s">
        <v>20</v>
      </c>
      <c r="B34">
        <v>209</v>
      </c>
      <c r="D34" s="12" t="s">
        <v>14</v>
      </c>
      <c r="E34">
        <v>37</v>
      </c>
    </row>
    <row r="35" spans="1:5" x14ac:dyDescent="0.3">
      <c r="A35" s="11" t="s">
        <v>20</v>
      </c>
      <c r="B35">
        <v>131</v>
      </c>
      <c r="D35" s="12" t="s">
        <v>14</v>
      </c>
      <c r="E35">
        <v>60</v>
      </c>
    </row>
    <row r="36" spans="1:5" x14ac:dyDescent="0.3">
      <c r="A36" s="11" t="s">
        <v>20</v>
      </c>
      <c r="B36">
        <v>164</v>
      </c>
      <c r="D36" s="12" t="s">
        <v>14</v>
      </c>
      <c r="E36">
        <v>296</v>
      </c>
    </row>
    <row r="37" spans="1:5" x14ac:dyDescent="0.3">
      <c r="A37" s="11" t="s">
        <v>20</v>
      </c>
      <c r="B37">
        <v>201</v>
      </c>
      <c r="D37" s="12" t="s">
        <v>14</v>
      </c>
      <c r="E37">
        <v>3304</v>
      </c>
    </row>
    <row r="38" spans="1:5" x14ac:dyDescent="0.3">
      <c r="A38" s="11" t="s">
        <v>20</v>
      </c>
      <c r="B38">
        <v>211</v>
      </c>
      <c r="D38" s="12" t="s">
        <v>14</v>
      </c>
      <c r="E38">
        <v>73</v>
      </c>
    </row>
    <row r="39" spans="1:5" x14ac:dyDescent="0.3">
      <c r="A39" s="11" t="s">
        <v>20</v>
      </c>
      <c r="B39">
        <v>128</v>
      </c>
      <c r="D39" s="12" t="s">
        <v>14</v>
      </c>
      <c r="E39">
        <v>3387</v>
      </c>
    </row>
    <row r="40" spans="1:5" x14ac:dyDescent="0.3">
      <c r="A40" s="11" t="s">
        <v>20</v>
      </c>
      <c r="B40">
        <v>1600</v>
      </c>
      <c r="D40" s="12" t="s">
        <v>14</v>
      </c>
      <c r="E40">
        <v>662</v>
      </c>
    </row>
    <row r="41" spans="1:5" x14ac:dyDescent="0.3">
      <c r="A41" s="11" t="s">
        <v>20</v>
      </c>
      <c r="B41">
        <v>249</v>
      </c>
      <c r="D41" s="12" t="s">
        <v>14</v>
      </c>
      <c r="E41">
        <v>774</v>
      </c>
    </row>
    <row r="42" spans="1:5" x14ac:dyDescent="0.3">
      <c r="A42" s="11" t="s">
        <v>20</v>
      </c>
      <c r="B42">
        <v>236</v>
      </c>
      <c r="D42" s="12" t="s">
        <v>14</v>
      </c>
      <c r="E42">
        <v>672</v>
      </c>
    </row>
    <row r="43" spans="1:5" x14ac:dyDescent="0.3">
      <c r="A43" s="11" t="s">
        <v>20</v>
      </c>
      <c r="B43">
        <v>4065</v>
      </c>
      <c r="D43" s="12" t="s">
        <v>14</v>
      </c>
      <c r="E43">
        <v>940</v>
      </c>
    </row>
    <row r="44" spans="1:5" x14ac:dyDescent="0.3">
      <c r="A44" s="11" t="s">
        <v>20</v>
      </c>
      <c r="B44">
        <v>246</v>
      </c>
      <c r="D44" s="12" t="s">
        <v>14</v>
      </c>
      <c r="E44">
        <v>117</v>
      </c>
    </row>
    <row r="45" spans="1:5" x14ac:dyDescent="0.3">
      <c r="A45" s="11" t="s">
        <v>20</v>
      </c>
      <c r="B45">
        <v>2475</v>
      </c>
      <c r="D45" s="12" t="s">
        <v>14</v>
      </c>
      <c r="E45">
        <v>115</v>
      </c>
    </row>
    <row r="46" spans="1:5" x14ac:dyDescent="0.3">
      <c r="A46" s="11" t="s">
        <v>20</v>
      </c>
      <c r="B46">
        <v>76</v>
      </c>
      <c r="D46" s="12" t="s">
        <v>14</v>
      </c>
      <c r="E46">
        <v>326</v>
      </c>
    </row>
    <row r="47" spans="1:5" x14ac:dyDescent="0.3">
      <c r="A47" s="11" t="s">
        <v>20</v>
      </c>
      <c r="B47">
        <v>54</v>
      </c>
      <c r="D47" s="12" t="s">
        <v>14</v>
      </c>
      <c r="E47">
        <v>1</v>
      </c>
    </row>
    <row r="48" spans="1:5" x14ac:dyDescent="0.3">
      <c r="A48" s="11" t="s">
        <v>20</v>
      </c>
      <c r="B48">
        <v>88</v>
      </c>
      <c r="D48" s="12" t="s">
        <v>14</v>
      </c>
      <c r="E48">
        <v>1467</v>
      </c>
    </row>
    <row r="49" spans="1:5" x14ac:dyDescent="0.3">
      <c r="A49" s="11" t="s">
        <v>20</v>
      </c>
      <c r="B49">
        <v>85</v>
      </c>
      <c r="D49" s="12" t="s">
        <v>14</v>
      </c>
      <c r="E49">
        <v>5681</v>
      </c>
    </row>
    <row r="50" spans="1:5" x14ac:dyDescent="0.3">
      <c r="A50" s="11" t="s">
        <v>20</v>
      </c>
      <c r="B50">
        <v>170</v>
      </c>
      <c r="D50" s="12" t="s">
        <v>14</v>
      </c>
      <c r="E50">
        <v>1059</v>
      </c>
    </row>
    <row r="51" spans="1:5" x14ac:dyDescent="0.3">
      <c r="A51" s="11" t="s">
        <v>20</v>
      </c>
      <c r="B51">
        <v>330</v>
      </c>
      <c r="D51" s="12" t="s">
        <v>14</v>
      </c>
      <c r="E51">
        <v>1194</v>
      </c>
    </row>
    <row r="52" spans="1:5" x14ac:dyDescent="0.3">
      <c r="A52" s="11" t="s">
        <v>20</v>
      </c>
      <c r="B52">
        <v>127</v>
      </c>
      <c r="D52" s="12" t="s">
        <v>14</v>
      </c>
      <c r="E52">
        <v>30</v>
      </c>
    </row>
    <row r="53" spans="1:5" x14ac:dyDescent="0.3">
      <c r="A53" s="11" t="s">
        <v>20</v>
      </c>
      <c r="B53">
        <v>411</v>
      </c>
      <c r="D53" s="12" t="s">
        <v>14</v>
      </c>
      <c r="E53">
        <v>75</v>
      </c>
    </row>
    <row r="54" spans="1:5" x14ac:dyDescent="0.3">
      <c r="A54" s="11" t="s">
        <v>20</v>
      </c>
      <c r="B54">
        <v>180</v>
      </c>
      <c r="D54" s="12" t="s">
        <v>14</v>
      </c>
      <c r="E54">
        <v>955</v>
      </c>
    </row>
    <row r="55" spans="1:5" x14ac:dyDescent="0.3">
      <c r="A55" s="11" t="s">
        <v>20</v>
      </c>
      <c r="B55">
        <v>374</v>
      </c>
      <c r="D55" s="12" t="s">
        <v>14</v>
      </c>
      <c r="E55">
        <v>67</v>
      </c>
    </row>
    <row r="56" spans="1:5" x14ac:dyDescent="0.3">
      <c r="A56" s="11" t="s">
        <v>20</v>
      </c>
      <c r="B56">
        <v>71</v>
      </c>
      <c r="D56" s="12" t="s">
        <v>14</v>
      </c>
      <c r="E56">
        <v>5</v>
      </c>
    </row>
    <row r="57" spans="1:5" x14ac:dyDescent="0.3">
      <c r="A57" s="11" t="s">
        <v>20</v>
      </c>
      <c r="B57">
        <v>203</v>
      </c>
      <c r="D57" s="12" t="s">
        <v>14</v>
      </c>
      <c r="E57">
        <v>26</v>
      </c>
    </row>
    <row r="58" spans="1:5" x14ac:dyDescent="0.3">
      <c r="A58" s="11" t="s">
        <v>20</v>
      </c>
      <c r="B58">
        <v>113</v>
      </c>
      <c r="D58" s="12" t="s">
        <v>14</v>
      </c>
      <c r="E58">
        <v>1130</v>
      </c>
    </row>
    <row r="59" spans="1:5" x14ac:dyDescent="0.3">
      <c r="A59" s="11" t="s">
        <v>20</v>
      </c>
      <c r="B59">
        <v>96</v>
      </c>
      <c r="D59" s="12" t="s">
        <v>14</v>
      </c>
      <c r="E59">
        <v>782</v>
      </c>
    </row>
    <row r="60" spans="1:5" x14ac:dyDescent="0.3">
      <c r="A60" s="11" t="s">
        <v>20</v>
      </c>
      <c r="B60">
        <v>498</v>
      </c>
      <c r="D60" s="12" t="s">
        <v>14</v>
      </c>
      <c r="E60">
        <v>210</v>
      </c>
    </row>
    <row r="61" spans="1:5" x14ac:dyDescent="0.3">
      <c r="A61" s="11" t="s">
        <v>20</v>
      </c>
      <c r="B61">
        <v>180</v>
      </c>
      <c r="D61" s="12" t="s">
        <v>14</v>
      </c>
      <c r="E61">
        <v>136</v>
      </c>
    </row>
    <row r="62" spans="1:5" x14ac:dyDescent="0.3">
      <c r="A62" s="11" t="s">
        <v>20</v>
      </c>
      <c r="B62">
        <v>27</v>
      </c>
      <c r="D62" s="12" t="s">
        <v>14</v>
      </c>
      <c r="E62">
        <v>86</v>
      </c>
    </row>
    <row r="63" spans="1:5" x14ac:dyDescent="0.3">
      <c r="A63" s="11" t="s">
        <v>20</v>
      </c>
      <c r="B63">
        <v>2331</v>
      </c>
      <c r="D63" s="12" t="s">
        <v>14</v>
      </c>
      <c r="E63">
        <v>19</v>
      </c>
    </row>
    <row r="64" spans="1:5" x14ac:dyDescent="0.3">
      <c r="A64" s="11" t="s">
        <v>20</v>
      </c>
      <c r="B64">
        <v>113</v>
      </c>
      <c r="D64" s="12" t="s">
        <v>14</v>
      </c>
      <c r="E64">
        <v>886</v>
      </c>
    </row>
    <row r="65" spans="1:5" x14ac:dyDescent="0.3">
      <c r="A65" s="11" t="s">
        <v>20</v>
      </c>
      <c r="B65">
        <v>164</v>
      </c>
      <c r="D65" s="12" t="s">
        <v>14</v>
      </c>
      <c r="E65">
        <v>35</v>
      </c>
    </row>
    <row r="66" spans="1:5" x14ac:dyDescent="0.3">
      <c r="A66" s="11" t="s">
        <v>20</v>
      </c>
      <c r="B66">
        <v>164</v>
      </c>
      <c r="D66" s="12" t="s">
        <v>14</v>
      </c>
      <c r="E66">
        <v>24</v>
      </c>
    </row>
    <row r="67" spans="1:5" x14ac:dyDescent="0.3">
      <c r="A67" s="11" t="s">
        <v>20</v>
      </c>
      <c r="B67">
        <v>336</v>
      </c>
      <c r="D67" s="12" t="s">
        <v>14</v>
      </c>
      <c r="E67">
        <v>86</v>
      </c>
    </row>
    <row r="68" spans="1:5" x14ac:dyDescent="0.3">
      <c r="A68" s="11" t="s">
        <v>20</v>
      </c>
      <c r="B68">
        <v>1917</v>
      </c>
      <c r="D68" s="12" t="s">
        <v>14</v>
      </c>
      <c r="E68">
        <v>243</v>
      </c>
    </row>
    <row r="69" spans="1:5" x14ac:dyDescent="0.3">
      <c r="A69" s="11" t="s">
        <v>20</v>
      </c>
      <c r="B69">
        <v>95</v>
      </c>
      <c r="D69" s="12" t="s">
        <v>14</v>
      </c>
      <c r="E69">
        <v>65</v>
      </c>
    </row>
    <row r="70" spans="1:5" x14ac:dyDescent="0.3">
      <c r="A70" s="11" t="s">
        <v>20</v>
      </c>
      <c r="B70">
        <v>147</v>
      </c>
      <c r="D70" s="12" t="s">
        <v>14</v>
      </c>
      <c r="E70">
        <v>100</v>
      </c>
    </row>
    <row r="71" spans="1:5" x14ac:dyDescent="0.3">
      <c r="A71" s="11" t="s">
        <v>20</v>
      </c>
      <c r="B71">
        <v>86</v>
      </c>
      <c r="D71" s="12" t="s">
        <v>14</v>
      </c>
      <c r="E71">
        <v>168</v>
      </c>
    </row>
    <row r="72" spans="1:5" x14ac:dyDescent="0.3">
      <c r="A72" s="11" t="s">
        <v>20</v>
      </c>
      <c r="B72">
        <v>83</v>
      </c>
      <c r="D72" s="12" t="s">
        <v>14</v>
      </c>
      <c r="E72">
        <v>13</v>
      </c>
    </row>
    <row r="73" spans="1:5" x14ac:dyDescent="0.3">
      <c r="A73" s="11" t="s">
        <v>20</v>
      </c>
      <c r="B73">
        <v>676</v>
      </c>
      <c r="D73" s="12" t="s">
        <v>14</v>
      </c>
      <c r="E73">
        <v>1</v>
      </c>
    </row>
    <row r="74" spans="1:5" x14ac:dyDescent="0.3">
      <c r="A74" s="11" t="s">
        <v>20</v>
      </c>
      <c r="B74">
        <v>361</v>
      </c>
      <c r="D74" s="12" t="s">
        <v>14</v>
      </c>
      <c r="E74">
        <v>40</v>
      </c>
    </row>
    <row r="75" spans="1:5" x14ac:dyDescent="0.3">
      <c r="A75" s="11" t="s">
        <v>20</v>
      </c>
      <c r="B75">
        <v>131</v>
      </c>
      <c r="D75" s="12" t="s">
        <v>14</v>
      </c>
      <c r="E75">
        <v>226</v>
      </c>
    </row>
    <row r="76" spans="1:5" x14ac:dyDescent="0.3">
      <c r="A76" s="11" t="s">
        <v>20</v>
      </c>
      <c r="B76">
        <v>126</v>
      </c>
      <c r="D76" s="12" t="s">
        <v>14</v>
      </c>
      <c r="E76">
        <v>1625</v>
      </c>
    </row>
    <row r="77" spans="1:5" x14ac:dyDescent="0.3">
      <c r="A77" s="11" t="s">
        <v>20</v>
      </c>
      <c r="B77">
        <v>275</v>
      </c>
      <c r="D77" s="12" t="s">
        <v>14</v>
      </c>
      <c r="E77">
        <v>143</v>
      </c>
    </row>
    <row r="78" spans="1:5" x14ac:dyDescent="0.3">
      <c r="A78" s="11" t="s">
        <v>20</v>
      </c>
      <c r="B78">
        <v>67</v>
      </c>
      <c r="D78" s="12" t="s">
        <v>14</v>
      </c>
      <c r="E78">
        <v>934</v>
      </c>
    </row>
    <row r="79" spans="1:5" x14ac:dyDescent="0.3">
      <c r="A79" s="11" t="s">
        <v>20</v>
      </c>
      <c r="B79">
        <v>154</v>
      </c>
      <c r="D79" s="12" t="s">
        <v>14</v>
      </c>
      <c r="E79">
        <v>17</v>
      </c>
    </row>
    <row r="80" spans="1:5" x14ac:dyDescent="0.3">
      <c r="A80" s="11" t="s">
        <v>20</v>
      </c>
      <c r="B80">
        <v>1782</v>
      </c>
      <c r="D80" s="12" t="s">
        <v>14</v>
      </c>
      <c r="E80">
        <v>2179</v>
      </c>
    </row>
    <row r="81" spans="1:5" x14ac:dyDescent="0.3">
      <c r="A81" s="11" t="s">
        <v>20</v>
      </c>
      <c r="B81">
        <v>903</v>
      </c>
      <c r="D81" s="12" t="s">
        <v>14</v>
      </c>
      <c r="E81">
        <v>931</v>
      </c>
    </row>
    <row r="82" spans="1:5" x14ac:dyDescent="0.3">
      <c r="A82" s="11" t="s">
        <v>20</v>
      </c>
      <c r="B82">
        <v>94</v>
      </c>
      <c r="D82" s="12" t="s">
        <v>14</v>
      </c>
      <c r="E82">
        <v>92</v>
      </c>
    </row>
    <row r="83" spans="1:5" x14ac:dyDescent="0.3">
      <c r="A83" s="11" t="s">
        <v>20</v>
      </c>
      <c r="B83">
        <v>180</v>
      </c>
      <c r="D83" s="12" t="s">
        <v>14</v>
      </c>
      <c r="E83">
        <v>57</v>
      </c>
    </row>
    <row r="84" spans="1:5" x14ac:dyDescent="0.3">
      <c r="A84" s="11" t="s">
        <v>20</v>
      </c>
      <c r="B84">
        <v>533</v>
      </c>
      <c r="D84" s="12" t="s">
        <v>14</v>
      </c>
      <c r="E84">
        <v>41</v>
      </c>
    </row>
    <row r="85" spans="1:5" x14ac:dyDescent="0.3">
      <c r="A85" s="11" t="s">
        <v>20</v>
      </c>
      <c r="B85">
        <v>2443</v>
      </c>
      <c r="D85" s="12" t="s">
        <v>14</v>
      </c>
      <c r="E85">
        <v>1</v>
      </c>
    </row>
    <row r="86" spans="1:5" x14ac:dyDescent="0.3">
      <c r="A86" s="11" t="s">
        <v>20</v>
      </c>
      <c r="B86">
        <v>89</v>
      </c>
      <c r="D86" s="12" t="s">
        <v>14</v>
      </c>
      <c r="E86">
        <v>101</v>
      </c>
    </row>
    <row r="87" spans="1:5" x14ac:dyDescent="0.3">
      <c r="A87" s="11" t="s">
        <v>20</v>
      </c>
      <c r="B87">
        <v>159</v>
      </c>
      <c r="D87" s="12" t="s">
        <v>14</v>
      </c>
      <c r="E87">
        <v>1335</v>
      </c>
    </row>
    <row r="88" spans="1:5" x14ac:dyDescent="0.3">
      <c r="A88" s="11" t="s">
        <v>20</v>
      </c>
      <c r="B88">
        <v>50</v>
      </c>
      <c r="D88" s="12" t="s">
        <v>14</v>
      </c>
      <c r="E88">
        <v>15</v>
      </c>
    </row>
    <row r="89" spans="1:5" x14ac:dyDescent="0.3">
      <c r="A89" s="11" t="s">
        <v>20</v>
      </c>
      <c r="B89">
        <v>186</v>
      </c>
      <c r="D89" s="12" t="s">
        <v>14</v>
      </c>
      <c r="E89">
        <v>454</v>
      </c>
    </row>
    <row r="90" spans="1:5" x14ac:dyDescent="0.3">
      <c r="A90" s="11" t="s">
        <v>20</v>
      </c>
      <c r="B90">
        <v>1071</v>
      </c>
      <c r="D90" s="12" t="s">
        <v>14</v>
      </c>
      <c r="E90">
        <v>3182</v>
      </c>
    </row>
    <row r="91" spans="1:5" x14ac:dyDescent="0.3">
      <c r="A91" s="11" t="s">
        <v>20</v>
      </c>
      <c r="B91">
        <v>117</v>
      </c>
      <c r="D91" s="12" t="s">
        <v>14</v>
      </c>
      <c r="E91">
        <v>15</v>
      </c>
    </row>
    <row r="92" spans="1:5" x14ac:dyDescent="0.3">
      <c r="A92" s="11" t="s">
        <v>20</v>
      </c>
      <c r="B92">
        <v>70</v>
      </c>
      <c r="D92" s="12" t="s">
        <v>14</v>
      </c>
      <c r="E92">
        <v>133</v>
      </c>
    </row>
    <row r="93" spans="1:5" x14ac:dyDescent="0.3">
      <c r="A93" s="11" t="s">
        <v>20</v>
      </c>
      <c r="B93">
        <v>135</v>
      </c>
      <c r="D93" s="12" t="s">
        <v>14</v>
      </c>
      <c r="E93">
        <v>2062</v>
      </c>
    </row>
    <row r="94" spans="1:5" x14ac:dyDescent="0.3">
      <c r="A94" s="11" t="s">
        <v>20</v>
      </c>
      <c r="B94">
        <v>768</v>
      </c>
      <c r="D94" s="12" t="s">
        <v>14</v>
      </c>
      <c r="E94">
        <v>29</v>
      </c>
    </row>
    <row r="95" spans="1:5" x14ac:dyDescent="0.3">
      <c r="A95" s="11" t="s">
        <v>20</v>
      </c>
      <c r="B95">
        <v>199</v>
      </c>
      <c r="D95" s="12" t="s">
        <v>14</v>
      </c>
      <c r="E95">
        <v>132</v>
      </c>
    </row>
    <row r="96" spans="1:5" x14ac:dyDescent="0.3">
      <c r="A96" s="11" t="s">
        <v>20</v>
      </c>
      <c r="B96">
        <v>107</v>
      </c>
      <c r="D96" s="12" t="s">
        <v>14</v>
      </c>
      <c r="E96">
        <v>137</v>
      </c>
    </row>
    <row r="97" spans="1:5" x14ac:dyDescent="0.3">
      <c r="A97" s="11" t="s">
        <v>20</v>
      </c>
      <c r="B97">
        <v>195</v>
      </c>
      <c r="D97" s="12" t="s">
        <v>14</v>
      </c>
      <c r="E97">
        <v>908</v>
      </c>
    </row>
    <row r="98" spans="1:5" x14ac:dyDescent="0.3">
      <c r="A98" s="11" t="s">
        <v>20</v>
      </c>
      <c r="B98">
        <v>3376</v>
      </c>
      <c r="D98" s="12" t="s">
        <v>14</v>
      </c>
      <c r="E98">
        <v>10</v>
      </c>
    </row>
    <row r="99" spans="1:5" x14ac:dyDescent="0.3">
      <c r="A99" s="11" t="s">
        <v>20</v>
      </c>
      <c r="B99">
        <v>41</v>
      </c>
      <c r="D99" s="12" t="s">
        <v>14</v>
      </c>
      <c r="E99">
        <v>1910</v>
      </c>
    </row>
    <row r="100" spans="1:5" x14ac:dyDescent="0.3">
      <c r="A100" s="11" t="s">
        <v>20</v>
      </c>
      <c r="B100">
        <v>1821</v>
      </c>
      <c r="D100" s="12" t="s">
        <v>14</v>
      </c>
      <c r="E100">
        <v>38</v>
      </c>
    </row>
    <row r="101" spans="1:5" x14ac:dyDescent="0.3">
      <c r="A101" s="11" t="s">
        <v>20</v>
      </c>
      <c r="B101">
        <v>164</v>
      </c>
      <c r="D101" s="12" t="s">
        <v>14</v>
      </c>
      <c r="E101">
        <v>104</v>
      </c>
    </row>
    <row r="102" spans="1:5" x14ac:dyDescent="0.3">
      <c r="A102" s="11" t="s">
        <v>20</v>
      </c>
      <c r="B102">
        <v>157</v>
      </c>
      <c r="D102" s="12" t="s">
        <v>14</v>
      </c>
      <c r="E102">
        <v>49</v>
      </c>
    </row>
    <row r="103" spans="1:5" x14ac:dyDescent="0.3">
      <c r="A103" s="11" t="s">
        <v>20</v>
      </c>
      <c r="B103">
        <v>246</v>
      </c>
      <c r="D103" s="12" t="s">
        <v>14</v>
      </c>
      <c r="E103">
        <v>1</v>
      </c>
    </row>
    <row r="104" spans="1:5" x14ac:dyDescent="0.3">
      <c r="A104" s="11" t="s">
        <v>20</v>
      </c>
      <c r="B104">
        <v>1396</v>
      </c>
      <c r="D104" s="12" t="s">
        <v>14</v>
      </c>
      <c r="E104">
        <v>245</v>
      </c>
    </row>
    <row r="105" spans="1:5" x14ac:dyDescent="0.3">
      <c r="A105" s="11" t="s">
        <v>20</v>
      </c>
      <c r="B105">
        <v>2506</v>
      </c>
      <c r="D105" s="12" t="s">
        <v>14</v>
      </c>
      <c r="E105">
        <v>32</v>
      </c>
    </row>
    <row r="106" spans="1:5" x14ac:dyDescent="0.3">
      <c r="A106" s="11" t="s">
        <v>20</v>
      </c>
      <c r="B106">
        <v>244</v>
      </c>
      <c r="D106" s="12" t="s">
        <v>14</v>
      </c>
      <c r="E106">
        <v>7</v>
      </c>
    </row>
    <row r="107" spans="1:5" x14ac:dyDescent="0.3">
      <c r="A107" s="11" t="s">
        <v>20</v>
      </c>
      <c r="B107">
        <v>146</v>
      </c>
      <c r="D107" s="12" t="s">
        <v>14</v>
      </c>
      <c r="E107">
        <v>803</v>
      </c>
    </row>
    <row r="108" spans="1:5" x14ac:dyDescent="0.3">
      <c r="A108" s="11" t="s">
        <v>20</v>
      </c>
      <c r="B108">
        <v>1267</v>
      </c>
      <c r="D108" s="12" t="s">
        <v>14</v>
      </c>
      <c r="E108">
        <v>16</v>
      </c>
    </row>
    <row r="109" spans="1:5" x14ac:dyDescent="0.3">
      <c r="A109" s="11" t="s">
        <v>20</v>
      </c>
      <c r="B109">
        <v>1561</v>
      </c>
      <c r="D109" s="12" t="s">
        <v>14</v>
      </c>
      <c r="E109">
        <v>31</v>
      </c>
    </row>
    <row r="110" spans="1:5" x14ac:dyDescent="0.3">
      <c r="A110" s="11" t="s">
        <v>20</v>
      </c>
      <c r="B110">
        <v>48</v>
      </c>
      <c r="D110" s="12" t="s">
        <v>14</v>
      </c>
      <c r="E110">
        <v>108</v>
      </c>
    </row>
    <row r="111" spans="1:5" x14ac:dyDescent="0.3">
      <c r="A111" s="11" t="s">
        <v>20</v>
      </c>
      <c r="B111">
        <v>2739</v>
      </c>
      <c r="D111" s="12" t="s">
        <v>14</v>
      </c>
      <c r="E111">
        <v>30</v>
      </c>
    </row>
    <row r="112" spans="1:5" x14ac:dyDescent="0.3">
      <c r="A112" s="11" t="s">
        <v>20</v>
      </c>
      <c r="B112">
        <v>3537</v>
      </c>
      <c r="D112" s="12" t="s">
        <v>14</v>
      </c>
      <c r="E112">
        <v>17</v>
      </c>
    </row>
    <row r="113" spans="1:5" x14ac:dyDescent="0.3">
      <c r="A113" s="11" t="s">
        <v>20</v>
      </c>
      <c r="B113">
        <v>2107</v>
      </c>
      <c r="D113" s="12" t="s">
        <v>14</v>
      </c>
      <c r="E113">
        <v>80</v>
      </c>
    </row>
    <row r="114" spans="1:5" x14ac:dyDescent="0.3">
      <c r="A114" s="11" t="s">
        <v>20</v>
      </c>
      <c r="B114">
        <v>3318</v>
      </c>
      <c r="D114" s="12" t="s">
        <v>14</v>
      </c>
      <c r="E114">
        <v>2468</v>
      </c>
    </row>
    <row r="115" spans="1:5" x14ac:dyDescent="0.3">
      <c r="A115" s="11" t="s">
        <v>20</v>
      </c>
      <c r="B115">
        <v>340</v>
      </c>
      <c r="D115" s="12" t="s">
        <v>14</v>
      </c>
      <c r="E115">
        <v>26</v>
      </c>
    </row>
    <row r="116" spans="1:5" x14ac:dyDescent="0.3">
      <c r="A116" s="11" t="s">
        <v>20</v>
      </c>
      <c r="B116">
        <v>1442</v>
      </c>
      <c r="D116" s="12" t="s">
        <v>14</v>
      </c>
      <c r="E116">
        <v>73</v>
      </c>
    </row>
    <row r="117" spans="1:5" x14ac:dyDescent="0.3">
      <c r="A117" s="11" t="s">
        <v>20</v>
      </c>
      <c r="B117">
        <v>126</v>
      </c>
      <c r="D117" s="12" t="s">
        <v>14</v>
      </c>
      <c r="E117">
        <v>128</v>
      </c>
    </row>
    <row r="118" spans="1:5" x14ac:dyDescent="0.3">
      <c r="A118" s="11" t="s">
        <v>20</v>
      </c>
      <c r="B118">
        <v>524</v>
      </c>
      <c r="D118" s="12" t="s">
        <v>14</v>
      </c>
      <c r="E118">
        <v>33</v>
      </c>
    </row>
    <row r="119" spans="1:5" x14ac:dyDescent="0.3">
      <c r="A119" s="11" t="s">
        <v>20</v>
      </c>
      <c r="B119">
        <v>1989</v>
      </c>
      <c r="D119" s="12" t="s">
        <v>14</v>
      </c>
      <c r="E119">
        <v>1072</v>
      </c>
    </row>
    <row r="120" spans="1:5" x14ac:dyDescent="0.3">
      <c r="A120" s="11" t="s">
        <v>20</v>
      </c>
      <c r="B120">
        <v>157</v>
      </c>
      <c r="D120" s="12" t="s">
        <v>14</v>
      </c>
      <c r="E120">
        <v>393</v>
      </c>
    </row>
    <row r="121" spans="1:5" x14ac:dyDescent="0.3">
      <c r="A121" s="11" t="s">
        <v>20</v>
      </c>
      <c r="B121">
        <v>4498</v>
      </c>
      <c r="D121" s="12" t="s">
        <v>14</v>
      </c>
      <c r="E121">
        <v>1257</v>
      </c>
    </row>
    <row r="122" spans="1:5" x14ac:dyDescent="0.3">
      <c r="A122" s="11" t="s">
        <v>20</v>
      </c>
      <c r="B122">
        <v>80</v>
      </c>
      <c r="D122" s="12" t="s">
        <v>14</v>
      </c>
      <c r="E122">
        <v>328</v>
      </c>
    </row>
    <row r="123" spans="1:5" x14ac:dyDescent="0.3">
      <c r="A123" s="11" t="s">
        <v>20</v>
      </c>
      <c r="B123">
        <v>43</v>
      </c>
      <c r="D123" s="12" t="s">
        <v>14</v>
      </c>
      <c r="E123">
        <v>147</v>
      </c>
    </row>
    <row r="124" spans="1:5" x14ac:dyDescent="0.3">
      <c r="A124" s="11" t="s">
        <v>20</v>
      </c>
      <c r="B124">
        <v>2053</v>
      </c>
      <c r="D124" s="12" t="s">
        <v>14</v>
      </c>
      <c r="E124">
        <v>830</v>
      </c>
    </row>
    <row r="125" spans="1:5" x14ac:dyDescent="0.3">
      <c r="A125" s="11" t="s">
        <v>20</v>
      </c>
      <c r="B125">
        <v>168</v>
      </c>
      <c r="D125" s="12" t="s">
        <v>14</v>
      </c>
      <c r="E125">
        <v>331</v>
      </c>
    </row>
    <row r="126" spans="1:5" x14ac:dyDescent="0.3">
      <c r="A126" s="11" t="s">
        <v>20</v>
      </c>
      <c r="B126">
        <v>4289</v>
      </c>
      <c r="D126" s="12" t="s">
        <v>14</v>
      </c>
      <c r="E126">
        <v>25</v>
      </c>
    </row>
    <row r="127" spans="1:5" x14ac:dyDescent="0.3">
      <c r="A127" s="11" t="s">
        <v>20</v>
      </c>
      <c r="B127">
        <v>165</v>
      </c>
      <c r="D127" s="12" t="s">
        <v>14</v>
      </c>
      <c r="E127">
        <v>3483</v>
      </c>
    </row>
    <row r="128" spans="1:5" x14ac:dyDescent="0.3">
      <c r="A128" s="11" t="s">
        <v>20</v>
      </c>
      <c r="B128">
        <v>1815</v>
      </c>
      <c r="D128" s="12" t="s">
        <v>14</v>
      </c>
      <c r="E128">
        <v>923</v>
      </c>
    </row>
    <row r="129" spans="1:5" x14ac:dyDescent="0.3">
      <c r="A129" s="11" t="s">
        <v>20</v>
      </c>
      <c r="B129">
        <v>397</v>
      </c>
      <c r="D129" s="12" t="s">
        <v>14</v>
      </c>
      <c r="E129">
        <v>1</v>
      </c>
    </row>
    <row r="130" spans="1:5" x14ac:dyDescent="0.3">
      <c r="A130" s="11" t="s">
        <v>20</v>
      </c>
      <c r="B130">
        <v>1539</v>
      </c>
      <c r="D130" s="12" t="s">
        <v>14</v>
      </c>
      <c r="E130">
        <v>33</v>
      </c>
    </row>
    <row r="131" spans="1:5" x14ac:dyDescent="0.3">
      <c r="A131" s="11" t="s">
        <v>20</v>
      </c>
      <c r="B131">
        <v>138</v>
      </c>
      <c r="D131" s="12" t="s">
        <v>14</v>
      </c>
      <c r="E131">
        <v>40</v>
      </c>
    </row>
    <row r="132" spans="1:5" x14ac:dyDescent="0.3">
      <c r="A132" s="11" t="s">
        <v>20</v>
      </c>
      <c r="B132">
        <v>3594</v>
      </c>
      <c r="D132" s="12" t="s">
        <v>14</v>
      </c>
      <c r="E132">
        <v>23</v>
      </c>
    </row>
    <row r="133" spans="1:5" x14ac:dyDescent="0.3">
      <c r="A133" s="11" t="s">
        <v>20</v>
      </c>
      <c r="B133">
        <v>5880</v>
      </c>
      <c r="D133" s="12" t="s">
        <v>14</v>
      </c>
      <c r="E133">
        <v>75</v>
      </c>
    </row>
    <row r="134" spans="1:5" x14ac:dyDescent="0.3">
      <c r="A134" s="11" t="s">
        <v>20</v>
      </c>
      <c r="B134">
        <v>112</v>
      </c>
      <c r="D134" s="12" t="s">
        <v>14</v>
      </c>
      <c r="E134">
        <v>2176</v>
      </c>
    </row>
    <row r="135" spans="1:5" x14ac:dyDescent="0.3">
      <c r="A135" s="11" t="s">
        <v>20</v>
      </c>
      <c r="B135">
        <v>943</v>
      </c>
      <c r="D135" s="12" t="s">
        <v>14</v>
      </c>
      <c r="E135">
        <v>441</v>
      </c>
    </row>
    <row r="136" spans="1:5" x14ac:dyDescent="0.3">
      <c r="A136" s="11" t="s">
        <v>20</v>
      </c>
      <c r="B136">
        <v>2468</v>
      </c>
      <c r="D136" s="12" t="s">
        <v>14</v>
      </c>
      <c r="E136">
        <v>25</v>
      </c>
    </row>
    <row r="137" spans="1:5" x14ac:dyDescent="0.3">
      <c r="A137" s="11" t="s">
        <v>20</v>
      </c>
      <c r="B137">
        <v>2551</v>
      </c>
      <c r="D137" s="12" t="s">
        <v>14</v>
      </c>
      <c r="E137">
        <v>127</v>
      </c>
    </row>
    <row r="138" spans="1:5" x14ac:dyDescent="0.3">
      <c r="A138" s="11" t="s">
        <v>20</v>
      </c>
      <c r="B138">
        <v>101</v>
      </c>
      <c r="D138" s="12" t="s">
        <v>14</v>
      </c>
      <c r="E138">
        <v>355</v>
      </c>
    </row>
    <row r="139" spans="1:5" x14ac:dyDescent="0.3">
      <c r="A139" s="11" t="s">
        <v>20</v>
      </c>
      <c r="B139">
        <v>92</v>
      </c>
      <c r="D139" s="12" t="s">
        <v>14</v>
      </c>
      <c r="E139">
        <v>44</v>
      </c>
    </row>
    <row r="140" spans="1:5" x14ac:dyDescent="0.3">
      <c r="A140" s="11" t="s">
        <v>20</v>
      </c>
      <c r="B140">
        <v>62</v>
      </c>
      <c r="D140" s="12" t="s">
        <v>14</v>
      </c>
      <c r="E140">
        <v>67</v>
      </c>
    </row>
    <row r="141" spans="1:5" x14ac:dyDescent="0.3">
      <c r="A141" s="11" t="s">
        <v>20</v>
      </c>
      <c r="B141">
        <v>149</v>
      </c>
      <c r="D141" s="12" t="s">
        <v>14</v>
      </c>
      <c r="E141">
        <v>1068</v>
      </c>
    </row>
    <row r="142" spans="1:5" x14ac:dyDescent="0.3">
      <c r="A142" s="11" t="s">
        <v>20</v>
      </c>
      <c r="B142">
        <v>329</v>
      </c>
      <c r="D142" s="12" t="s">
        <v>14</v>
      </c>
      <c r="E142">
        <v>424</v>
      </c>
    </row>
    <row r="143" spans="1:5" x14ac:dyDescent="0.3">
      <c r="A143" s="11" t="s">
        <v>20</v>
      </c>
      <c r="B143">
        <v>97</v>
      </c>
      <c r="D143" s="12" t="s">
        <v>14</v>
      </c>
      <c r="E143">
        <v>151</v>
      </c>
    </row>
    <row r="144" spans="1:5" x14ac:dyDescent="0.3">
      <c r="A144" s="11" t="s">
        <v>20</v>
      </c>
      <c r="B144">
        <v>1784</v>
      </c>
      <c r="D144" s="12" t="s">
        <v>14</v>
      </c>
      <c r="E144">
        <v>1608</v>
      </c>
    </row>
    <row r="145" spans="1:5" x14ac:dyDescent="0.3">
      <c r="A145" s="11" t="s">
        <v>20</v>
      </c>
      <c r="B145">
        <v>1684</v>
      </c>
      <c r="D145" s="12" t="s">
        <v>14</v>
      </c>
      <c r="E145">
        <v>941</v>
      </c>
    </row>
    <row r="146" spans="1:5" x14ac:dyDescent="0.3">
      <c r="A146" s="11" t="s">
        <v>20</v>
      </c>
      <c r="B146">
        <v>250</v>
      </c>
      <c r="D146" s="12" t="s">
        <v>14</v>
      </c>
      <c r="E146">
        <v>1</v>
      </c>
    </row>
    <row r="147" spans="1:5" x14ac:dyDescent="0.3">
      <c r="A147" s="11" t="s">
        <v>20</v>
      </c>
      <c r="B147">
        <v>238</v>
      </c>
      <c r="D147" s="12" t="s">
        <v>14</v>
      </c>
      <c r="E147">
        <v>40</v>
      </c>
    </row>
    <row r="148" spans="1:5" x14ac:dyDescent="0.3">
      <c r="A148" s="11" t="s">
        <v>20</v>
      </c>
      <c r="B148">
        <v>53</v>
      </c>
      <c r="D148" s="12" t="s">
        <v>14</v>
      </c>
      <c r="E148">
        <v>3015</v>
      </c>
    </row>
    <row r="149" spans="1:5" x14ac:dyDescent="0.3">
      <c r="A149" s="11" t="s">
        <v>20</v>
      </c>
      <c r="B149">
        <v>214</v>
      </c>
      <c r="D149" s="12" t="s">
        <v>14</v>
      </c>
      <c r="E149">
        <v>435</v>
      </c>
    </row>
    <row r="150" spans="1:5" x14ac:dyDescent="0.3">
      <c r="A150" s="11" t="s">
        <v>20</v>
      </c>
      <c r="B150">
        <v>222</v>
      </c>
      <c r="D150" s="12" t="s">
        <v>14</v>
      </c>
      <c r="E150">
        <v>714</v>
      </c>
    </row>
    <row r="151" spans="1:5" x14ac:dyDescent="0.3">
      <c r="A151" s="11" t="s">
        <v>20</v>
      </c>
      <c r="B151">
        <v>1884</v>
      </c>
      <c r="D151" s="12" t="s">
        <v>14</v>
      </c>
      <c r="E151">
        <v>5497</v>
      </c>
    </row>
    <row r="152" spans="1:5" x14ac:dyDescent="0.3">
      <c r="A152" s="11" t="s">
        <v>20</v>
      </c>
      <c r="B152">
        <v>218</v>
      </c>
      <c r="D152" s="12" t="s">
        <v>14</v>
      </c>
      <c r="E152">
        <v>418</v>
      </c>
    </row>
    <row r="153" spans="1:5" x14ac:dyDescent="0.3">
      <c r="A153" s="11" t="s">
        <v>20</v>
      </c>
      <c r="B153">
        <v>6465</v>
      </c>
      <c r="D153" s="12" t="s">
        <v>14</v>
      </c>
      <c r="E153">
        <v>1439</v>
      </c>
    </row>
    <row r="154" spans="1:5" x14ac:dyDescent="0.3">
      <c r="A154" s="11" t="s">
        <v>20</v>
      </c>
      <c r="B154">
        <v>59</v>
      </c>
      <c r="D154" s="12" t="s">
        <v>14</v>
      </c>
      <c r="E154">
        <v>15</v>
      </c>
    </row>
    <row r="155" spans="1:5" x14ac:dyDescent="0.3">
      <c r="A155" s="11" t="s">
        <v>20</v>
      </c>
      <c r="B155">
        <v>88</v>
      </c>
      <c r="D155" s="12" t="s">
        <v>14</v>
      </c>
      <c r="E155">
        <v>1999</v>
      </c>
    </row>
    <row r="156" spans="1:5" x14ac:dyDescent="0.3">
      <c r="A156" s="11" t="s">
        <v>20</v>
      </c>
      <c r="B156">
        <v>1697</v>
      </c>
      <c r="D156" s="12" t="s">
        <v>14</v>
      </c>
      <c r="E156">
        <v>118</v>
      </c>
    </row>
    <row r="157" spans="1:5" x14ac:dyDescent="0.3">
      <c r="A157" s="11" t="s">
        <v>20</v>
      </c>
      <c r="B157">
        <v>92</v>
      </c>
      <c r="D157" s="12" t="s">
        <v>14</v>
      </c>
      <c r="E157">
        <v>162</v>
      </c>
    </row>
    <row r="158" spans="1:5" x14ac:dyDescent="0.3">
      <c r="A158" s="11" t="s">
        <v>20</v>
      </c>
      <c r="B158">
        <v>186</v>
      </c>
      <c r="D158" s="12" t="s">
        <v>14</v>
      </c>
      <c r="E158">
        <v>83</v>
      </c>
    </row>
    <row r="159" spans="1:5" x14ac:dyDescent="0.3">
      <c r="A159" s="11" t="s">
        <v>20</v>
      </c>
      <c r="B159">
        <v>138</v>
      </c>
      <c r="D159" s="12" t="s">
        <v>14</v>
      </c>
      <c r="E159">
        <v>747</v>
      </c>
    </row>
    <row r="160" spans="1:5" x14ac:dyDescent="0.3">
      <c r="A160" s="11" t="s">
        <v>20</v>
      </c>
      <c r="B160">
        <v>261</v>
      </c>
      <c r="D160" s="12" t="s">
        <v>14</v>
      </c>
      <c r="E160">
        <v>84</v>
      </c>
    </row>
    <row r="161" spans="1:5" x14ac:dyDescent="0.3">
      <c r="A161" s="11" t="s">
        <v>20</v>
      </c>
      <c r="B161">
        <v>107</v>
      </c>
      <c r="D161" s="12" t="s">
        <v>14</v>
      </c>
      <c r="E161">
        <v>91</v>
      </c>
    </row>
    <row r="162" spans="1:5" x14ac:dyDescent="0.3">
      <c r="A162" s="11" t="s">
        <v>20</v>
      </c>
      <c r="B162">
        <v>199</v>
      </c>
      <c r="D162" s="12" t="s">
        <v>14</v>
      </c>
      <c r="E162">
        <v>792</v>
      </c>
    </row>
    <row r="163" spans="1:5" x14ac:dyDescent="0.3">
      <c r="A163" s="11" t="s">
        <v>20</v>
      </c>
      <c r="B163">
        <v>5512</v>
      </c>
      <c r="D163" s="12" t="s">
        <v>14</v>
      </c>
      <c r="E163">
        <v>32</v>
      </c>
    </row>
    <row r="164" spans="1:5" x14ac:dyDescent="0.3">
      <c r="A164" s="11" t="s">
        <v>20</v>
      </c>
      <c r="B164">
        <v>86</v>
      </c>
      <c r="D164" s="12" t="s">
        <v>14</v>
      </c>
      <c r="E164">
        <v>186</v>
      </c>
    </row>
    <row r="165" spans="1:5" x14ac:dyDescent="0.3">
      <c r="A165" s="11" t="s">
        <v>20</v>
      </c>
      <c r="B165">
        <v>2768</v>
      </c>
      <c r="D165" s="12" t="s">
        <v>14</v>
      </c>
      <c r="E165">
        <v>605</v>
      </c>
    </row>
    <row r="166" spans="1:5" x14ac:dyDescent="0.3">
      <c r="A166" s="11" t="s">
        <v>20</v>
      </c>
      <c r="B166">
        <v>48</v>
      </c>
      <c r="D166" s="12" t="s">
        <v>14</v>
      </c>
      <c r="E166">
        <v>1</v>
      </c>
    </row>
    <row r="167" spans="1:5" x14ac:dyDescent="0.3">
      <c r="A167" s="11" t="s">
        <v>20</v>
      </c>
      <c r="B167">
        <v>87</v>
      </c>
      <c r="D167" s="12" t="s">
        <v>14</v>
      </c>
      <c r="E167">
        <v>31</v>
      </c>
    </row>
    <row r="168" spans="1:5" x14ac:dyDescent="0.3">
      <c r="A168" s="11" t="s">
        <v>20</v>
      </c>
      <c r="B168">
        <v>1894</v>
      </c>
      <c r="D168" s="12" t="s">
        <v>14</v>
      </c>
      <c r="E168">
        <v>1181</v>
      </c>
    </row>
    <row r="169" spans="1:5" x14ac:dyDescent="0.3">
      <c r="A169" s="11" t="s">
        <v>20</v>
      </c>
      <c r="B169">
        <v>282</v>
      </c>
      <c r="D169" s="12" t="s">
        <v>14</v>
      </c>
      <c r="E169">
        <v>39</v>
      </c>
    </row>
    <row r="170" spans="1:5" x14ac:dyDescent="0.3">
      <c r="A170" s="11" t="s">
        <v>20</v>
      </c>
      <c r="B170">
        <v>116</v>
      </c>
      <c r="D170" s="12" t="s">
        <v>14</v>
      </c>
      <c r="E170">
        <v>46</v>
      </c>
    </row>
    <row r="171" spans="1:5" x14ac:dyDescent="0.3">
      <c r="A171" s="11" t="s">
        <v>20</v>
      </c>
      <c r="B171">
        <v>83</v>
      </c>
      <c r="D171" s="12" t="s">
        <v>14</v>
      </c>
      <c r="E171">
        <v>105</v>
      </c>
    </row>
    <row r="172" spans="1:5" x14ac:dyDescent="0.3">
      <c r="A172" s="11" t="s">
        <v>20</v>
      </c>
      <c r="B172">
        <v>91</v>
      </c>
      <c r="D172" s="12" t="s">
        <v>14</v>
      </c>
      <c r="E172">
        <v>535</v>
      </c>
    </row>
    <row r="173" spans="1:5" x14ac:dyDescent="0.3">
      <c r="A173" s="11" t="s">
        <v>20</v>
      </c>
      <c r="B173">
        <v>546</v>
      </c>
      <c r="D173" s="12" t="s">
        <v>14</v>
      </c>
      <c r="E173">
        <v>16</v>
      </c>
    </row>
    <row r="174" spans="1:5" x14ac:dyDescent="0.3">
      <c r="A174" s="11" t="s">
        <v>20</v>
      </c>
      <c r="B174">
        <v>393</v>
      </c>
      <c r="D174" s="12" t="s">
        <v>14</v>
      </c>
      <c r="E174">
        <v>575</v>
      </c>
    </row>
    <row r="175" spans="1:5" x14ac:dyDescent="0.3">
      <c r="A175" s="11" t="s">
        <v>20</v>
      </c>
      <c r="B175">
        <v>133</v>
      </c>
      <c r="D175" s="12" t="s">
        <v>14</v>
      </c>
      <c r="E175">
        <v>1120</v>
      </c>
    </row>
    <row r="176" spans="1:5" x14ac:dyDescent="0.3">
      <c r="A176" s="11" t="s">
        <v>20</v>
      </c>
      <c r="B176">
        <v>254</v>
      </c>
      <c r="D176" s="12" t="s">
        <v>14</v>
      </c>
      <c r="E176">
        <v>113</v>
      </c>
    </row>
    <row r="177" spans="1:5" x14ac:dyDescent="0.3">
      <c r="A177" s="11" t="s">
        <v>20</v>
      </c>
      <c r="B177">
        <v>176</v>
      </c>
      <c r="D177" s="12" t="s">
        <v>14</v>
      </c>
      <c r="E177">
        <v>1538</v>
      </c>
    </row>
    <row r="178" spans="1:5" x14ac:dyDescent="0.3">
      <c r="A178" s="11" t="s">
        <v>20</v>
      </c>
      <c r="B178">
        <v>337</v>
      </c>
      <c r="D178" s="12" t="s">
        <v>14</v>
      </c>
      <c r="E178">
        <v>9</v>
      </c>
    </row>
    <row r="179" spans="1:5" x14ac:dyDescent="0.3">
      <c r="A179" s="11" t="s">
        <v>20</v>
      </c>
      <c r="B179">
        <v>107</v>
      </c>
      <c r="D179" s="12" t="s">
        <v>14</v>
      </c>
      <c r="E179">
        <v>554</v>
      </c>
    </row>
    <row r="180" spans="1:5" x14ac:dyDescent="0.3">
      <c r="A180" s="11" t="s">
        <v>20</v>
      </c>
      <c r="B180">
        <v>183</v>
      </c>
      <c r="D180" s="12" t="s">
        <v>14</v>
      </c>
      <c r="E180">
        <v>648</v>
      </c>
    </row>
    <row r="181" spans="1:5" x14ac:dyDescent="0.3">
      <c r="A181" s="11" t="s">
        <v>20</v>
      </c>
      <c r="B181">
        <v>72</v>
      </c>
      <c r="D181" s="12" t="s">
        <v>14</v>
      </c>
      <c r="E181">
        <v>21</v>
      </c>
    </row>
    <row r="182" spans="1:5" x14ac:dyDescent="0.3">
      <c r="A182" s="11" t="s">
        <v>20</v>
      </c>
      <c r="B182">
        <v>295</v>
      </c>
      <c r="D182" s="12" t="s">
        <v>14</v>
      </c>
      <c r="E182">
        <v>54</v>
      </c>
    </row>
    <row r="183" spans="1:5" x14ac:dyDescent="0.3">
      <c r="A183" s="11" t="s">
        <v>20</v>
      </c>
      <c r="B183">
        <v>142</v>
      </c>
      <c r="D183" s="12" t="s">
        <v>14</v>
      </c>
      <c r="E183">
        <v>120</v>
      </c>
    </row>
    <row r="184" spans="1:5" x14ac:dyDescent="0.3">
      <c r="A184" s="11" t="s">
        <v>20</v>
      </c>
      <c r="B184">
        <v>85</v>
      </c>
      <c r="D184" s="12" t="s">
        <v>14</v>
      </c>
      <c r="E184">
        <v>579</v>
      </c>
    </row>
    <row r="185" spans="1:5" x14ac:dyDescent="0.3">
      <c r="A185" s="11" t="s">
        <v>20</v>
      </c>
      <c r="B185">
        <v>659</v>
      </c>
      <c r="D185" s="12" t="s">
        <v>14</v>
      </c>
      <c r="E185">
        <v>2072</v>
      </c>
    </row>
    <row r="186" spans="1:5" x14ac:dyDescent="0.3">
      <c r="A186" s="11" t="s">
        <v>20</v>
      </c>
      <c r="B186">
        <v>121</v>
      </c>
      <c r="D186" s="12" t="s">
        <v>14</v>
      </c>
      <c r="E186">
        <v>0</v>
      </c>
    </row>
    <row r="187" spans="1:5" x14ac:dyDescent="0.3">
      <c r="A187" s="11" t="s">
        <v>20</v>
      </c>
      <c r="B187">
        <v>3742</v>
      </c>
      <c r="D187" s="12" t="s">
        <v>14</v>
      </c>
      <c r="E187">
        <v>1796</v>
      </c>
    </row>
    <row r="188" spans="1:5" x14ac:dyDescent="0.3">
      <c r="A188" s="11" t="s">
        <v>20</v>
      </c>
      <c r="B188">
        <v>223</v>
      </c>
      <c r="D188" s="12" t="s">
        <v>14</v>
      </c>
      <c r="E188">
        <v>62</v>
      </c>
    </row>
    <row r="189" spans="1:5" x14ac:dyDescent="0.3">
      <c r="A189" s="11" t="s">
        <v>20</v>
      </c>
      <c r="B189">
        <v>133</v>
      </c>
      <c r="D189" s="12" t="s">
        <v>14</v>
      </c>
      <c r="E189">
        <v>347</v>
      </c>
    </row>
    <row r="190" spans="1:5" x14ac:dyDescent="0.3">
      <c r="A190" s="11" t="s">
        <v>20</v>
      </c>
      <c r="B190">
        <v>5168</v>
      </c>
      <c r="D190" s="12" t="s">
        <v>14</v>
      </c>
      <c r="E190">
        <v>19</v>
      </c>
    </row>
    <row r="191" spans="1:5" x14ac:dyDescent="0.3">
      <c r="A191" s="11" t="s">
        <v>20</v>
      </c>
      <c r="B191">
        <v>307</v>
      </c>
      <c r="D191" s="12" t="s">
        <v>14</v>
      </c>
      <c r="E191">
        <v>1258</v>
      </c>
    </row>
    <row r="192" spans="1:5" x14ac:dyDescent="0.3">
      <c r="A192" s="11" t="s">
        <v>20</v>
      </c>
      <c r="B192">
        <v>2441</v>
      </c>
      <c r="D192" s="12" t="s">
        <v>14</v>
      </c>
      <c r="E192">
        <v>362</v>
      </c>
    </row>
    <row r="193" spans="1:5" x14ac:dyDescent="0.3">
      <c r="A193" s="11" t="s">
        <v>20</v>
      </c>
      <c r="B193">
        <v>1385</v>
      </c>
      <c r="D193" s="12" t="s">
        <v>14</v>
      </c>
      <c r="E193">
        <v>133</v>
      </c>
    </row>
    <row r="194" spans="1:5" x14ac:dyDescent="0.3">
      <c r="A194" s="11" t="s">
        <v>20</v>
      </c>
      <c r="B194">
        <v>190</v>
      </c>
      <c r="D194" s="12" t="s">
        <v>14</v>
      </c>
      <c r="E194">
        <v>846</v>
      </c>
    </row>
    <row r="195" spans="1:5" x14ac:dyDescent="0.3">
      <c r="A195" s="11" t="s">
        <v>20</v>
      </c>
      <c r="B195">
        <v>470</v>
      </c>
      <c r="D195" s="12" t="s">
        <v>14</v>
      </c>
      <c r="E195">
        <v>10</v>
      </c>
    </row>
    <row r="196" spans="1:5" x14ac:dyDescent="0.3">
      <c r="A196" s="11" t="s">
        <v>20</v>
      </c>
      <c r="B196">
        <v>253</v>
      </c>
      <c r="D196" s="12" t="s">
        <v>14</v>
      </c>
      <c r="E196">
        <v>191</v>
      </c>
    </row>
    <row r="197" spans="1:5" x14ac:dyDescent="0.3">
      <c r="A197" s="11" t="s">
        <v>20</v>
      </c>
      <c r="B197">
        <v>1113</v>
      </c>
      <c r="D197" s="12" t="s">
        <v>14</v>
      </c>
      <c r="E197">
        <v>1979</v>
      </c>
    </row>
    <row r="198" spans="1:5" x14ac:dyDescent="0.3">
      <c r="A198" s="11" t="s">
        <v>20</v>
      </c>
      <c r="B198">
        <v>2283</v>
      </c>
      <c r="D198" s="12" t="s">
        <v>14</v>
      </c>
      <c r="E198">
        <v>63</v>
      </c>
    </row>
    <row r="199" spans="1:5" x14ac:dyDescent="0.3">
      <c r="A199" s="11" t="s">
        <v>20</v>
      </c>
      <c r="B199">
        <v>1095</v>
      </c>
      <c r="D199" s="12" t="s">
        <v>14</v>
      </c>
      <c r="E199">
        <v>6080</v>
      </c>
    </row>
    <row r="200" spans="1:5" x14ac:dyDescent="0.3">
      <c r="A200" s="11" t="s">
        <v>20</v>
      </c>
      <c r="B200">
        <v>1690</v>
      </c>
      <c r="D200" s="12" t="s">
        <v>14</v>
      </c>
      <c r="E200">
        <v>80</v>
      </c>
    </row>
    <row r="201" spans="1:5" x14ac:dyDescent="0.3">
      <c r="A201" s="11" t="s">
        <v>20</v>
      </c>
      <c r="B201">
        <v>191</v>
      </c>
      <c r="D201" s="12" t="s">
        <v>14</v>
      </c>
      <c r="E201">
        <v>9</v>
      </c>
    </row>
    <row r="202" spans="1:5" x14ac:dyDescent="0.3">
      <c r="A202" s="11" t="s">
        <v>20</v>
      </c>
      <c r="B202">
        <v>2013</v>
      </c>
      <c r="D202" s="12" t="s">
        <v>14</v>
      </c>
      <c r="E202">
        <v>1784</v>
      </c>
    </row>
    <row r="203" spans="1:5" x14ac:dyDescent="0.3">
      <c r="A203" s="11" t="s">
        <v>20</v>
      </c>
      <c r="B203">
        <v>1703</v>
      </c>
      <c r="D203" s="12" t="s">
        <v>14</v>
      </c>
      <c r="E203">
        <v>243</v>
      </c>
    </row>
    <row r="204" spans="1:5" x14ac:dyDescent="0.3">
      <c r="A204" s="11" t="s">
        <v>20</v>
      </c>
      <c r="B204">
        <v>80</v>
      </c>
      <c r="D204" s="12" t="s">
        <v>14</v>
      </c>
      <c r="E204">
        <v>1296</v>
      </c>
    </row>
    <row r="205" spans="1:5" x14ac:dyDescent="0.3">
      <c r="A205" s="11" t="s">
        <v>20</v>
      </c>
      <c r="B205">
        <v>41</v>
      </c>
      <c r="D205" s="12" t="s">
        <v>14</v>
      </c>
      <c r="E205">
        <v>77</v>
      </c>
    </row>
    <row r="206" spans="1:5" x14ac:dyDescent="0.3">
      <c r="A206" s="11" t="s">
        <v>20</v>
      </c>
      <c r="B206">
        <v>187</v>
      </c>
      <c r="D206" s="12" t="s">
        <v>14</v>
      </c>
      <c r="E206">
        <v>395</v>
      </c>
    </row>
    <row r="207" spans="1:5" x14ac:dyDescent="0.3">
      <c r="A207" s="11" t="s">
        <v>20</v>
      </c>
      <c r="B207">
        <v>2875</v>
      </c>
      <c r="D207" s="12" t="s">
        <v>14</v>
      </c>
      <c r="E207">
        <v>49</v>
      </c>
    </row>
    <row r="208" spans="1:5" x14ac:dyDescent="0.3">
      <c r="A208" s="11" t="s">
        <v>20</v>
      </c>
      <c r="B208">
        <v>88</v>
      </c>
      <c r="D208" s="12" t="s">
        <v>14</v>
      </c>
      <c r="E208">
        <v>180</v>
      </c>
    </row>
    <row r="209" spans="1:5" x14ac:dyDescent="0.3">
      <c r="A209" s="11" t="s">
        <v>20</v>
      </c>
      <c r="B209">
        <v>191</v>
      </c>
      <c r="D209" s="12" t="s">
        <v>14</v>
      </c>
      <c r="E209">
        <v>2690</v>
      </c>
    </row>
    <row r="210" spans="1:5" x14ac:dyDescent="0.3">
      <c r="A210" s="11" t="s">
        <v>20</v>
      </c>
      <c r="B210">
        <v>139</v>
      </c>
      <c r="D210" s="12" t="s">
        <v>14</v>
      </c>
      <c r="E210">
        <v>2779</v>
      </c>
    </row>
    <row r="211" spans="1:5" x14ac:dyDescent="0.3">
      <c r="A211" s="11" t="s">
        <v>20</v>
      </c>
      <c r="B211">
        <v>186</v>
      </c>
      <c r="D211" s="12" t="s">
        <v>14</v>
      </c>
      <c r="E211">
        <v>92</v>
      </c>
    </row>
    <row r="212" spans="1:5" x14ac:dyDescent="0.3">
      <c r="A212" s="11" t="s">
        <v>20</v>
      </c>
      <c r="B212">
        <v>112</v>
      </c>
      <c r="D212" s="12" t="s">
        <v>14</v>
      </c>
      <c r="E212">
        <v>1028</v>
      </c>
    </row>
    <row r="213" spans="1:5" x14ac:dyDescent="0.3">
      <c r="A213" s="11" t="s">
        <v>20</v>
      </c>
      <c r="B213">
        <v>101</v>
      </c>
      <c r="D213" s="12" t="s">
        <v>14</v>
      </c>
      <c r="E213">
        <v>26</v>
      </c>
    </row>
    <row r="214" spans="1:5" x14ac:dyDescent="0.3">
      <c r="A214" s="11" t="s">
        <v>20</v>
      </c>
      <c r="B214">
        <v>206</v>
      </c>
      <c r="D214" s="12" t="s">
        <v>14</v>
      </c>
      <c r="E214">
        <v>1790</v>
      </c>
    </row>
    <row r="215" spans="1:5" x14ac:dyDescent="0.3">
      <c r="A215" s="11" t="s">
        <v>20</v>
      </c>
      <c r="B215">
        <v>154</v>
      </c>
      <c r="D215" s="12" t="s">
        <v>14</v>
      </c>
      <c r="E215">
        <v>37</v>
      </c>
    </row>
    <row r="216" spans="1:5" x14ac:dyDescent="0.3">
      <c r="A216" s="11" t="s">
        <v>20</v>
      </c>
      <c r="B216">
        <v>5966</v>
      </c>
      <c r="D216" s="12" t="s">
        <v>14</v>
      </c>
      <c r="E216">
        <v>35</v>
      </c>
    </row>
    <row r="217" spans="1:5" x14ac:dyDescent="0.3">
      <c r="A217" s="11" t="s">
        <v>20</v>
      </c>
      <c r="B217">
        <v>169</v>
      </c>
      <c r="D217" s="12" t="s">
        <v>14</v>
      </c>
      <c r="E217">
        <v>558</v>
      </c>
    </row>
    <row r="218" spans="1:5" x14ac:dyDescent="0.3">
      <c r="A218" s="11" t="s">
        <v>20</v>
      </c>
      <c r="B218">
        <v>2106</v>
      </c>
      <c r="D218" s="12" t="s">
        <v>14</v>
      </c>
      <c r="E218">
        <v>64</v>
      </c>
    </row>
    <row r="219" spans="1:5" x14ac:dyDescent="0.3">
      <c r="A219" s="11" t="s">
        <v>20</v>
      </c>
      <c r="B219">
        <v>131</v>
      </c>
      <c r="D219" s="12" t="s">
        <v>14</v>
      </c>
      <c r="E219">
        <v>245</v>
      </c>
    </row>
    <row r="220" spans="1:5" x14ac:dyDescent="0.3">
      <c r="A220" s="11" t="s">
        <v>20</v>
      </c>
      <c r="B220">
        <v>84</v>
      </c>
      <c r="D220" s="12" t="s">
        <v>14</v>
      </c>
      <c r="E220">
        <v>71</v>
      </c>
    </row>
    <row r="221" spans="1:5" x14ac:dyDescent="0.3">
      <c r="A221" s="11" t="s">
        <v>20</v>
      </c>
      <c r="B221">
        <v>155</v>
      </c>
      <c r="D221" s="12" t="s">
        <v>14</v>
      </c>
      <c r="E221">
        <v>42</v>
      </c>
    </row>
    <row r="222" spans="1:5" x14ac:dyDescent="0.3">
      <c r="A222" s="11" t="s">
        <v>20</v>
      </c>
      <c r="B222">
        <v>189</v>
      </c>
      <c r="D222" s="12" t="s">
        <v>14</v>
      </c>
      <c r="E222">
        <v>156</v>
      </c>
    </row>
    <row r="223" spans="1:5" x14ac:dyDescent="0.3">
      <c r="A223" s="11" t="s">
        <v>20</v>
      </c>
      <c r="B223">
        <v>4799</v>
      </c>
      <c r="D223" s="12" t="s">
        <v>14</v>
      </c>
      <c r="E223">
        <v>1368</v>
      </c>
    </row>
    <row r="224" spans="1:5" x14ac:dyDescent="0.3">
      <c r="A224" s="11" t="s">
        <v>20</v>
      </c>
      <c r="B224">
        <v>1137</v>
      </c>
      <c r="D224" s="12" t="s">
        <v>14</v>
      </c>
      <c r="E224">
        <v>102</v>
      </c>
    </row>
    <row r="225" spans="1:5" x14ac:dyDescent="0.3">
      <c r="A225" s="11" t="s">
        <v>20</v>
      </c>
      <c r="B225">
        <v>1152</v>
      </c>
      <c r="D225" s="12" t="s">
        <v>14</v>
      </c>
      <c r="E225">
        <v>86</v>
      </c>
    </row>
    <row r="226" spans="1:5" x14ac:dyDescent="0.3">
      <c r="A226" s="11" t="s">
        <v>20</v>
      </c>
      <c r="B226">
        <v>50</v>
      </c>
      <c r="D226" s="12" t="s">
        <v>14</v>
      </c>
      <c r="E226">
        <v>253</v>
      </c>
    </row>
    <row r="227" spans="1:5" x14ac:dyDescent="0.3">
      <c r="A227" s="11" t="s">
        <v>20</v>
      </c>
      <c r="B227">
        <v>3059</v>
      </c>
      <c r="D227" s="12" t="s">
        <v>14</v>
      </c>
      <c r="E227">
        <v>157</v>
      </c>
    </row>
    <row r="228" spans="1:5" x14ac:dyDescent="0.3">
      <c r="A228" s="11" t="s">
        <v>20</v>
      </c>
      <c r="B228">
        <v>34</v>
      </c>
      <c r="D228" s="12" t="s">
        <v>14</v>
      </c>
      <c r="E228">
        <v>183</v>
      </c>
    </row>
    <row r="229" spans="1:5" x14ac:dyDescent="0.3">
      <c r="A229" s="11" t="s">
        <v>20</v>
      </c>
      <c r="B229">
        <v>220</v>
      </c>
      <c r="D229" s="12" t="s">
        <v>14</v>
      </c>
      <c r="E229">
        <v>82</v>
      </c>
    </row>
    <row r="230" spans="1:5" x14ac:dyDescent="0.3">
      <c r="A230" s="11" t="s">
        <v>20</v>
      </c>
      <c r="B230">
        <v>1604</v>
      </c>
      <c r="D230" s="12" t="s">
        <v>14</v>
      </c>
      <c r="E230">
        <v>1</v>
      </c>
    </row>
    <row r="231" spans="1:5" x14ac:dyDescent="0.3">
      <c r="A231" s="11" t="s">
        <v>20</v>
      </c>
      <c r="B231">
        <v>454</v>
      </c>
      <c r="D231" s="12" t="s">
        <v>14</v>
      </c>
      <c r="E231">
        <v>1198</v>
      </c>
    </row>
    <row r="232" spans="1:5" x14ac:dyDescent="0.3">
      <c r="A232" s="11" t="s">
        <v>20</v>
      </c>
      <c r="B232">
        <v>123</v>
      </c>
      <c r="D232" s="12" t="s">
        <v>14</v>
      </c>
      <c r="E232">
        <v>648</v>
      </c>
    </row>
    <row r="233" spans="1:5" x14ac:dyDescent="0.3">
      <c r="A233" s="11" t="s">
        <v>20</v>
      </c>
      <c r="B233">
        <v>299</v>
      </c>
      <c r="D233" s="12" t="s">
        <v>14</v>
      </c>
      <c r="E233">
        <v>64</v>
      </c>
    </row>
    <row r="234" spans="1:5" x14ac:dyDescent="0.3">
      <c r="A234" s="11" t="s">
        <v>20</v>
      </c>
      <c r="B234">
        <v>2237</v>
      </c>
      <c r="D234" s="12" t="s">
        <v>14</v>
      </c>
      <c r="E234">
        <v>62</v>
      </c>
    </row>
    <row r="235" spans="1:5" x14ac:dyDescent="0.3">
      <c r="A235" s="11" t="s">
        <v>20</v>
      </c>
      <c r="B235">
        <v>645</v>
      </c>
      <c r="D235" s="12" t="s">
        <v>14</v>
      </c>
      <c r="E235">
        <v>750</v>
      </c>
    </row>
    <row r="236" spans="1:5" x14ac:dyDescent="0.3">
      <c r="A236" s="11" t="s">
        <v>20</v>
      </c>
      <c r="B236">
        <v>484</v>
      </c>
      <c r="D236" s="12" t="s">
        <v>14</v>
      </c>
      <c r="E236">
        <v>105</v>
      </c>
    </row>
    <row r="237" spans="1:5" x14ac:dyDescent="0.3">
      <c r="A237" s="11" t="s">
        <v>20</v>
      </c>
      <c r="B237">
        <v>154</v>
      </c>
      <c r="D237" s="12" t="s">
        <v>14</v>
      </c>
      <c r="E237">
        <v>2604</v>
      </c>
    </row>
    <row r="238" spans="1:5" x14ac:dyDescent="0.3">
      <c r="A238" s="11" t="s">
        <v>20</v>
      </c>
      <c r="B238">
        <v>82</v>
      </c>
      <c r="D238" s="12" t="s">
        <v>14</v>
      </c>
      <c r="E238">
        <v>65</v>
      </c>
    </row>
    <row r="239" spans="1:5" x14ac:dyDescent="0.3">
      <c r="A239" s="11" t="s">
        <v>20</v>
      </c>
      <c r="B239">
        <v>134</v>
      </c>
      <c r="D239" s="12" t="s">
        <v>14</v>
      </c>
      <c r="E239">
        <v>94</v>
      </c>
    </row>
    <row r="240" spans="1:5" x14ac:dyDescent="0.3">
      <c r="A240" s="11" t="s">
        <v>20</v>
      </c>
      <c r="B240">
        <v>5203</v>
      </c>
      <c r="D240" s="12" t="s">
        <v>14</v>
      </c>
      <c r="E240">
        <v>257</v>
      </c>
    </row>
    <row r="241" spans="1:5" x14ac:dyDescent="0.3">
      <c r="A241" s="11" t="s">
        <v>20</v>
      </c>
      <c r="B241">
        <v>94</v>
      </c>
      <c r="D241" s="12" t="s">
        <v>14</v>
      </c>
      <c r="E241">
        <v>2928</v>
      </c>
    </row>
    <row r="242" spans="1:5" x14ac:dyDescent="0.3">
      <c r="A242" s="11" t="s">
        <v>20</v>
      </c>
      <c r="B242">
        <v>205</v>
      </c>
      <c r="D242" s="12" t="s">
        <v>14</v>
      </c>
      <c r="E242">
        <v>4697</v>
      </c>
    </row>
    <row r="243" spans="1:5" x14ac:dyDescent="0.3">
      <c r="A243" s="11" t="s">
        <v>20</v>
      </c>
      <c r="B243">
        <v>92</v>
      </c>
      <c r="D243" s="12" t="s">
        <v>14</v>
      </c>
      <c r="E243">
        <v>2915</v>
      </c>
    </row>
    <row r="244" spans="1:5" x14ac:dyDescent="0.3">
      <c r="A244" s="11" t="s">
        <v>20</v>
      </c>
      <c r="B244">
        <v>219</v>
      </c>
      <c r="D244" s="12" t="s">
        <v>14</v>
      </c>
      <c r="E244">
        <v>18</v>
      </c>
    </row>
    <row r="245" spans="1:5" x14ac:dyDescent="0.3">
      <c r="A245" s="11" t="s">
        <v>20</v>
      </c>
      <c r="B245">
        <v>2526</v>
      </c>
      <c r="D245" s="12" t="s">
        <v>14</v>
      </c>
      <c r="E245">
        <v>602</v>
      </c>
    </row>
    <row r="246" spans="1:5" x14ac:dyDescent="0.3">
      <c r="A246" s="11" t="s">
        <v>20</v>
      </c>
      <c r="B246">
        <v>94</v>
      </c>
      <c r="D246" s="12" t="s">
        <v>14</v>
      </c>
      <c r="E246">
        <v>1</v>
      </c>
    </row>
    <row r="247" spans="1:5" x14ac:dyDescent="0.3">
      <c r="A247" s="11" t="s">
        <v>20</v>
      </c>
      <c r="B247">
        <v>1713</v>
      </c>
      <c r="D247" s="12" t="s">
        <v>14</v>
      </c>
      <c r="E247">
        <v>3868</v>
      </c>
    </row>
    <row r="248" spans="1:5" x14ac:dyDescent="0.3">
      <c r="A248" s="11" t="s">
        <v>20</v>
      </c>
      <c r="B248">
        <v>249</v>
      </c>
      <c r="D248" s="12" t="s">
        <v>14</v>
      </c>
      <c r="E248">
        <v>504</v>
      </c>
    </row>
    <row r="249" spans="1:5" x14ac:dyDescent="0.3">
      <c r="A249" s="11" t="s">
        <v>20</v>
      </c>
      <c r="B249">
        <v>192</v>
      </c>
      <c r="D249" s="12" t="s">
        <v>14</v>
      </c>
      <c r="E249">
        <v>14</v>
      </c>
    </row>
    <row r="250" spans="1:5" x14ac:dyDescent="0.3">
      <c r="A250" s="11" t="s">
        <v>20</v>
      </c>
      <c r="B250">
        <v>247</v>
      </c>
      <c r="D250" s="12" t="s">
        <v>14</v>
      </c>
      <c r="E250">
        <v>750</v>
      </c>
    </row>
    <row r="251" spans="1:5" x14ac:dyDescent="0.3">
      <c r="A251" s="11" t="s">
        <v>20</v>
      </c>
      <c r="B251">
        <v>2293</v>
      </c>
      <c r="D251" s="12" t="s">
        <v>14</v>
      </c>
      <c r="E251">
        <v>77</v>
      </c>
    </row>
    <row r="252" spans="1:5" x14ac:dyDescent="0.3">
      <c r="A252" s="11" t="s">
        <v>20</v>
      </c>
      <c r="B252">
        <v>3131</v>
      </c>
      <c r="D252" s="12" t="s">
        <v>14</v>
      </c>
      <c r="E252">
        <v>752</v>
      </c>
    </row>
    <row r="253" spans="1:5" x14ac:dyDescent="0.3">
      <c r="A253" s="11" t="s">
        <v>20</v>
      </c>
      <c r="B253">
        <v>143</v>
      </c>
      <c r="D253" s="12" t="s">
        <v>14</v>
      </c>
      <c r="E253">
        <v>131</v>
      </c>
    </row>
    <row r="254" spans="1:5" x14ac:dyDescent="0.3">
      <c r="A254" s="11" t="s">
        <v>20</v>
      </c>
      <c r="B254">
        <v>296</v>
      </c>
      <c r="D254" s="12" t="s">
        <v>14</v>
      </c>
      <c r="E254">
        <v>87</v>
      </c>
    </row>
    <row r="255" spans="1:5" x14ac:dyDescent="0.3">
      <c r="A255" s="11" t="s">
        <v>20</v>
      </c>
      <c r="B255">
        <v>170</v>
      </c>
      <c r="D255" s="12" t="s">
        <v>14</v>
      </c>
      <c r="E255">
        <v>1063</v>
      </c>
    </row>
    <row r="256" spans="1:5" x14ac:dyDescent="0.3">
      <c r="A256" s="11" t="s">
        <v>20</v>
      </c>
      <c r="B256">
        <v>86</v>
      </c>
      <c r="D256" s="12" t="s">
        <v>14</v>
      </c>
      <c r="E256">
        <v>76</v>
      </c>
    </row>
    <row r="257" spans="1:5" x14ac:dyDescent="0.3">
      <c r="A257" s="11" t="s">
        <v>20</v>
      </c>
      <c r="B257">
        <v>6286</v>
      </c>
      <c r="D257" s="12" t="s">
        <v>14</v>
      </c>
      <c r="E257">
        <v>4428</v>
      </c>
    </row>
    <row r="258" spans="1:5" x14ac:dyDescent="0.3">
      <c r="A258" s="11" t="s">
        <v>20</v>
      </c>
      <c r="B258">
        <v>3727</v>
      </c>
      <c r="D258" s="12" t="s">
        <v>14</v>
      </c>
      <c r="E258">
        <v>58</v>
      </c>
    </row>
    <row r="259" spans="1:5" x14ac:dyDescent="0.3">
      <c r="A259" s="11" t="s">
        <v>20</v>
      </c>
      <c r="B259">
        <v>1605</v>
      </c>
      <c r="D259" s="12" t="s">
        <v>14</v>
      </c>
      <c r="E259">
        <v>111</v>
      </c>
    </row>
    <row r="260" spans="1:5" x14ac:dyDescent="0.3">
      <c r="A260" s="11" t="s">
        <v>20</v>
      </c>
      <c r="B260">
        <v>2120</v>
      </c>
      <c r="D260" s="12" t="s">
        <v>14</v>
      </c>
      <c r="E260">
        <v>2955</v>
      </c>
    </row>
    <row r="261" spans="1:5" x14ac:dyDescent="0.3">
      <c r="A261" s="11" t="s">
        <v>20</v>
      </c>
      <c r="B261">
        <v>50</v>
      </c>
      <c r="D261" s="12" t="s">
        <v>14</v>
      </c>
      <c r="E261">
        <v>1657</v>
      </c>
    </row>
    <row r="262" spans="1:5" x14ac:dyDescent="0.3">
      <c r="A262" s="11" t="s">
        <v>20</v>
      </c>
      <c r="B262">
        <v>2080</v>
      </c>
      <c r="D262" s="12" t="s">
        <v>14</v>
      </c>
      <c r="E262">
        <v>926</v>
      </c>
    </row>
    <row r="263" spans="1:5" x14ac:dyDescent="0.3">
      <c r="A263" s="11" t="s">
        <v>20</v>
      </c>
      <c r="B263">
        <v>2105</v>
      </c>
      <c r="D263" s="12" t="s">
        <v>14</v>
      </c>
      <c r="E263">
        <v>77</v>
      </c>
    </row>
    <row r="264" spans="1:5" x14ac:dyDescent="0.3">
      <c r="A264" s="11" t="s">
        <v>20</v>
      </c>
      <c r="B264">
        <v>2436</v>
      </c>
      <c r="D264" s="12" t="s">
        <v>14</v>
      </c>
      <c r="E264">
        <v>1748</v>
      </c>
    </row>
    <row r="265" spans="1:5" x14ac:dyDescent="0.3">
      <c r="A265" s="11" t="s">
        <v>20</v>
      </c>
      <c r="B265">
        <v>80</v>
      </c>
      <c r="D265" s="12" t="s">
        <v>14</v>
      </c>
      <c r="E265">
        <v>79</v>
      </c>
    </row>
    <row r="266" spans="1:5" x14ac:dyDescent="0.3">
      <c r="A266" s="11" t="s">
        <v>20</v>
      </c>
      <c r="B266">
        <v>42</v>
      </c>
      <c r="D266" s="12" t="s">
        <v>14</v>
      </c>
      <c r="E266">
        <v>889</v>
      </c>
    </row>
    <row r="267" spans="1:5" x14ac:dyDescent="0.3">
      <c r="A267" s="11" t="s">
        <v>20</v>
      </c>
      <c r="B267">
        <v>139</v>
      </c>
      <c r="D267" s="12" t="s">
        <v>14</v>
      </c>
      <c r="E267">
        <v>56</v>
      </c>
    </row>
    <row r="268" spans="1:5" x14ac:dyDescent="0.3">
      <c r="A268" s="11" t="s">
        <v>20</v>
      </c>
      <c r="B268">
        <v>159</v>
      </c>
      <c r="D268" s="12" t="s">
        <v>14</v>
      </c>
      <c r="E268">
        <v>1</v>
      </c>
    </row>
    <row r="269" spans="1:5" x14ac:dyDescent="0.3">
      <c r="A269" s="11" t="s">
        <v>20</v>
      </c>
      <c r="B269">
        <v>381</v>
      </c>
      <c r="D269" s="12" t="s">
        <v>14</v>
      </c>
      <c r="E269">
        <v>83</v>
      </c>
    </row>
    <row r="270" spans="1:5" x14ac:dyDescent="0.3">
      <c r="A270" s="11" t="s">
        <v>20</v>
      </c>
      <c r="B270">
        <v>194</v>
      </c>
      <c r="D270" s="12" t="s">
        <v>14</v>
      </c>
      <c r="E270">
        <v>2025</v>
      </c>
    </row>
    <row r="271" spans="1:5" x14ac:dyDescent="0.3">
      <c r="A271" s="11" t="s">
        <v>20</v>
      </c>
      <c r="B271">
        <v>106</v>
      </c>
      <c r="D271" s="12" t="s">
        <v>14</v>
      </c>
      <c r="E271">
        <v>14</v>
      </c>
    </row>
    <row r="272" spans="1:5" x14ac:dyDescent="0.3">
      <c r="A272" s="11" t="s">
        <v>20</v>
      </c>
      <c r="B272">
        <v>142</v>
      </c>
      <c r="D272" s="12" t="s">
        <v>14</v>
      </c>
      <c r="E272">
        <v>656</v>
      </c>
    </row>
    <row r="273" spans="1:5" x14ac:dyDescent="0.3">
      <c r="A273" s="11" t="s">
        <v>20</v>
      </c>
      <c r="B273">
        <v>211</v>
      </c>
      <c r="D273" s="12" t="s">
        <v>14</v>
      </c>
      <c r="E273">
        <v>1596</v>
      </c>
    </row>
    <row r="274" spans="1:5" x14ac:dyDescent="0.3">
      <c r="A274" s="11" t="s">
        <v>20</v>
      </c>
      <c r="B274">
        <v>2756</v>
      </c>
      <c r="D274" s="12" t="s">
        <v>14</v>
      </c>
      <c r="E274">
        <v>10</v>
      </c>
    </row>
    <row r="275" spans="1:5" x14ac:dyDescent="0.3">
      <c r="A275" s="11" t="s">
        <v>20</v>
      </c>
      <c r="B275">
        <v>173</v>
      </c>
      <c r="D275" s="12" t="s">
        <v>14</v>
      </c>
      <c r="E275">
        <v>1121</v>
      </c>
    </row>
    <row r="276" spans="1:5" x14ac:dyDescent="0.3">
      <c r="A276" s="11" t="s">
        <v>20</v>
      </c>
      <c r="B276">
        <v>87</v>
      </c>
      <c r="D276" s="12" t="s">
        <v>14</v>
      </c>
      <c r="E276">
        <v>15</v>
      </c>
    </row>
    <row r="277" spans="1:5" x14ac:dyDescent="0.3">
      <c r="A277" s="11" t="s">
        <v>20</v>
      </c>
      <c r="B277">
        <v>1572</v>
      </c>
      <c r="D277" s="12" t="s">
        <v>14</v>
      </c>
      <c r="E277">
        <v>191</v>
      </c>
    </row>
    <row r="278" spans="1:5" x14ac:dyDescent="0.3">
      <c r="A278" s="11" t="s">
        <v>20</v>
      </c>
      <c r="B278">
        <v>2346</v>
      </c>
      <c r="D278" s="12" t="s">
        <v>14</v>
      </c>
      <c r="E278">
        <v>16</v>
      </c>
    </row>
    <row r="279" spans="1:5" x14ac:dyDescent="0.3">
      <c r="A279" s="11" t="s">
        <v>20</v>
      </c>
      <c r="B279">
        <v>115</v>
      </c>
      <c r="D279" s="12" t="s">
        <v>14</v>
      </c>
      <c r="E279">
        <v>17</v>
      </c>
    </row>
    <row r="280" spans="1:5" x14ac:dyDescent="0.3">
      <c r="A280" s="11" t="s">
        <v>20</v>
      </c>
      <c r="B280">
        <v>85</v>
      </c>
      <c r="D280" s="12" t="s">
        <v>14</v>
      </c>
      <c r="E280">
        <v>34</v>
      </c>
    </row>
    <row r="281" spans="1:5" x14ac:dyDescent="0.3">
      <c r="A281" s="11" t="s">
        <v>20</v>
      </c>
      <c r="B281">
        <v>144</v>
      </c>
      <c r="D281" s="12" t="s">
        <v>14</v>
      </c>
      <c r="E281">
        <v>1</v>
      </c>
    </row>
    <row r="282" spans="1:5" x14ac:dyDescent="0.3">
      <c r="A282" s="11" t="s">
        <v>20</v>
      </c>
      <c r="B282">
        <v>2443</v>
      </c>
      <c r="D282" s="12" t="s">
        <v>14</v>
      </c>
      <c r="E282">
        <v>1274</v>
      </c>
    </row>
    <row r="283" spans="1:5" x14ac:dyDescent="0.3">
      <c r="A283" s="11" t="s">
        <v>20</v>
      </c>
      <c r="B283">
        <v>64</v>
      </c>
      <c r="D283" s="12" t="s">
        <v>14</v>
      </c>
      <c r="E283">
        <v>210</v>
      </c>
    </row>
    <row r="284" spans="1:5" x14ac:dyDescent="0.3">
      <c r="A284" s="11" t="s">
        <v>20</v>
      </c>
      <c r="B284">
        <v>268</v>
      </c>
      <c r="D284" s="12" t="s">
        <v>14</v>
      </c>
      <c r="E284">
        <v>248</v>
      </c>
    </row>
    <row r="285" spans="1:5" x14ac:dyDescent="0.3">
      <c r="A285" s="11" t="s">
        <v>20</v>
      </c>
      <c r="B285">
        <v>195</v>
      </c>
      <c r="D285" s="12" t="s">
        <v>14</v>
      </c>
      <c r="E285">
        <v>513</v>
      </c>
    </row>
    <row r="286" spans="1:5" x14ac:dyDescent="0.3">
      <c r="A286" s="11" t="s">
        <v>20</v>
      </c>
      <c r="B286">
        <v>186</v>
      </c>
      <c r="D286" s="12" t="s">
        <v>14</v>
      </c>
      <c r="E286">
        <v>3410</v>
      </c>
    </row>
    <row r="287" spans="1:5" x14ac:dyDescent="0.3">
      <c r="A287" s="11" t="s">
        <v>20</v>
      </c>
      <c r="B287">
        <v>460</v>
      </c>
      <c r="D287" s="12" t="s">
        <v>14</v>
      </c>
      <c r="E287">
        <v>10</v>
      </c>
    </row>
    <row r="288" spans="1:5" x14ac:dyDescent="0.3">
      <c r="A288" s="11" t="s">
        <v>20</v>
      </c>
      <c r="B288">
        <v>2528</v>
      </c>
      <c r="D288" s="12" t="s">
        <v>14</v>
      </c>
      <c r="E288">
        <v>2201</v>
      </c>
    </row>
    <row r="289" spans="1:5" x14ac:dyDescent="0.3">
      <c r="A289" s="11" t="s">
        <v>20</v>
      </c>
      <c r="B289">
        <v>3657</v>
      </c>
      <c r="D289" s="12" t="s">
        <v>14</v>
      </c>
      <c r="E289">
        <v>676</v>
      </c>
    </row>
    <row r="290" spans="1:5" x14ac:dyDescent="0.3">
      <c r="A290" s="11" t="s">
        <v>20</v>
      </c>
      <c r="B290">
        <v>131</v>
      </c>
      <c r="D290" s="12" t="s">
        <v>14</v>
      </c>
      <c r="E290">
        <v>831</v>
      </c>
    </row>
    <row r="291" spans="1:5" x14ac:dyDescent="0.3">
      <c r="A291" s="11" t="s">
        <v>20</v>
      </c>
      <c r="B291">
        <v>239</v>
      </c>
      <c r="D291" s="12" t="s">
        <v>14</v>
      </c>
      <c r="E291">
        <v>859</v>
      </c>
    </row>
    <row r="292" spans="1:5" x14ac:dyDescent="0.3">
      <c r="A292" s="11" t="s">
        <v>20</v>
      </c>
      <c r="B292">
        <v>78</v>
      </c>
      <c r="D292" s="12" t="s">
        <v>14</v>
      </c>
      <c r="E292">
        <v>45</v>
      </c>
    </row>
    <row r="293" spans="1:5" x14ac:dyDescent="0.3">
      <c r="A293" s="11" t="s">
        <v>20</v>
      </c>
      <c r="B293">
        <v>1773</v>
      </c>
      <c r="D293" s="12" t="s">
        <v>14</v>
      </c>
      <c r="E293">
        <v>6</v>
      </c>
    </row>
    <row r="294" spans="1:5" x14ac:dyDescent="0.3">
      <c r="A294" s="11" t="s">
        <v>20</v>
      </c>
      <c r="B294">
        <v>32</v>
      </c>
      <c r="D294" s="12" t="s">
        <v>14</v>
      </c>
      <c r="E294">
        <v>7</v>
      </c>
    </row>
    <row r="295" spans="1:5" x14ac:dyDescent="0.3">
      <c r="A295" s="11" t="s">
        <v>20</v>
      </c>
      <c r="B295">
        <v>369</v>
      </c>
      <c r="D295" s="12" t="s">
        <v>14</v>
      </c>
      <c r="E295">
        <v>31</v>
      </c>
    </row>
    <row r="296" spans="1:5" x14ac:dyDescent="0.3">
      <c r="A296" s="11" t="s">
        <v>20</v>
      </c>
      <c r="B296">
        <v>89</v>
      </c>
      <c r="D296" s="12" t="s">
        <v>14</v>
      </c>
      <c r="E296">
        <v>78</v>
      </c>
    </row>
    <row r="297" spans="1:5" x14ac:dyDescent="0.3">
      <c r="A297" s="11" t="s">
        <v>20</v>
      </c>
      <c r="B297">
        <v>147</v>
      </c>
      <c r="D297" s="12" t="s">
        <v>14</v>
      </c>
      <c r="E297">
        <v>1225</v>
      </c>
    </row>
    <row r="298" spans="1:5" x14ac:dyDescent="0.3">
      <c r="A298" s="11" t="s">
        <v>20</v>
      </c>
      <c r="B298">
        <v>126</v>
      </c>
      <c r="D298" s="12" t="s">
        <v>14</v>
      </c>
      <c r="E298">
        <v>1</v>
      </c>
    </row>
    <row r="299" spans="1:5" x14ac:dyDescent="0.3">
      <c r="A299" s="11" t="s">
        <v>20</v>
      </c>
      <c r="B299">
        <v>2218</v>
      </c>
      <c r="D299" s="12" t="s">
        <v>14</v>
      </c>
      <c r="E299">
        <v>67</v>
      </c>
    </row>
    <row r="300" spans="1:5" x14ac:dyDescent="0.3">
      <c r="A300" s="11" t="s">
        <v>20</v>
      </c>
      <c r="B300">
        <v>202</v>
      </c>
      <c r="D300" s="12" t="s">
        <v>14</v>
      </c>
      <c r="E300">
        <v>19</v>
      </c>
    </row>
    <row r="301" spans="1:5" x14ac:dyDescent="0.3">
      <c r="A301" s="11" t="s">
        <v>20</v>
      </c>
      <c r="B301">
        <v>140</v>
      </c>
      <c r="D301" s="12" t="s">
        <v>14</v>
      </c>
      <c r="E301">
        <v>2108</v>
      </c>
    </row>
    <row r="302" spans="1:5" x14ac:dyDescent="0.3">
      <c r="A302" s="11" t="s">
        <v>20</v>
      </c>
      <c r="B302">
        <v>1052</v>
      </c>
      <c r="D302" s="12" t="s">
        <v>14</v>
      </c>
      <c r="E302">
        <v>679</v>
      </c>
    </row>
    <row r="303" spans="1:5" x14ac:dyDescent="0.3">
      <c r="A303" s="11" t="s">
        <v>20</v>
      </c>
      <c r="B303">
        <v>247</v>
      </c>
      <c r="D303" s="12" t="s">
        <v>14</v>
      </c>
      <c r="E303">
        <v>36</v>
      </c>
    </row>
    <row r="304" spans="1:5" x14ac:dyDescent="0.3">
      <c r="A304" s="11" t="s">
        <v>20</v>
      </c>
      <c r="B304">
        <v>84</v>
      </c>
      <c r="D304" s="12" t="s">
        <v>14</v>
      </c>
      <c r="E304">
        <v>47</v>
      </c>
    </row>
    <row r="305" spans="1:5" x14ac:dyDescent="0.3">
      <c r="A305" s="11" t="s">
        <v>20</v>
      </c>
      <c r="B305">
        <v>88</v>
      </c>
      <c r="D305" s="12" t="s">
        <v>14</v>
      </c>
      <c r="E305">
        <v>70</v>
      </c>
    </row>
    <row r="306" spans="1:5" x14ac:dyDescent="0.3">
      <c r="A306" s="11" t="s">
        <v>20</v>
      </c>
      <c r="B306">
        <v>156</v>
      </c>
      <c r="D306" s="12" t="s">
        <v>14</v>
      </c>
      <c r="E306">
        <v>154</v>
      </c>
    </row>
    <row r="307" spans="1:5" x14ac:dyDescent="0.3">
      <c r="A307" s="11" t="s">
        <v>20</v>
      </c>
      <c r="B307">
        <v>2985</v>
      </c>
      <c r="D307" s="12" t="s">
        <v>14</v>
      </c>
      <c r="E307">
        <v>22</v>
      </c>
    </row>
    <row r="308" spans="1:5" x14ac:dyDescent="0.3">
      <c r="A308" s="11" t="s">
        <v>20</v>
      </c>
      <c r="B308">
        <v>762</v>
      </c>
      <c r="D308" s="12" t="s">
        <v>14</v>
      </c>
      <c r="E308">
        <v>1758</v>
      </c>
    </row>
    <row r="309" spans="1:5" x14ac:dyDescent="0.3">
      <c r="A309" s="11" t="s">
        <v>20</v>
      </c>
      <c r="B309">
        <v>554</v>
      </c>
      <c r="D309" s="12" t="s">
        <v>14</v>
      </c>
      <c r="E309">
        <v>94</v>
      </c>
    </row>
    <row r="310" spans="1:5" x14ac:dyDescent="0.3">
      <c r="A310" s="11" t="s">
        <v>20</v>
      </c>
      <c r="B310">
        <v>135</v>
      </c>
      <c r="D310" s="12" t="s">
        <v>14</v>
      </c>
      <c r="E310">
        <v>33</v>
      </c>
    </row>
    <row r="311" spans="1:5" x14ac:dyDescent="0.3">
      <c r="A311" s="11" t="s">
        <v>20</v>
      </c>
      <c r="B311">
        <v>122</v>
      </c>
      <c r="D311" s="12" t="s">
        <v>14</v>
      </c>
      <c r="E311">
        <v>1</v>
      </c>
    </row>
    <row r="312" spans="1:5" x14ac:dyDescent="0.3">
      <c r="A312" s="11" t="s">
        <v>20</v>
      </c>
      <c r="B312">
        <v>221</v>
      </c>
      <c r="D312" s="12" t="s">
        <v>14</v>
      </c>
      <c r="E312">
        <v>31</v>
      </c>
    </row>
    <row r="313" spans="1:5" x14ac:dyDescent="0.3">
      <c r="A313" s="11" t="s">
        <v>20</v>
      </c>
      <c r="B313">
        <v>126</v>
      </c>
      <c r="D313" s="12" t="s">
        <v>14</v>
      </c>
      <c r="E313">
        <v>35</v>
      </c>
    </row>
    <row r="314" spans="1:5" x14ac:dyDescent="0.3">
      <c r="A314" s="11" t="s">
        <v>20</v>
      </c>
      <c r="B314">
        <v>1022</v>
      </c>
      <c r="D314" s="12" t="s">
        <v>14</v>
      </c>
      <c r="E314">
        <v>63</v>
      </c>
    </row>
    <row r="315" spans="1:5" x14ac:dyDescent="0.3">
      <c r="A315" s="11" t="s">
        <v>20</v>
      </c>
      <c r="B315">
        <v>3177</v>
      </c>
      <c r="D315" s="12" t="s">
        <v>14</v>
      </c>
      <c r="E315">
        <v>526</v>
      </c>
    </row>
    <row r="316" spans="1:5" x14ac:dyDescent="0.3">
      <c r="A316" s="11" t="s">
        <v>20</v>
      </c>
      <c r="B316">
        <v>198</v>
      </c>
      <c r="D316" s="12" t="s">
        <v>14</v>
      </c>
      <c r="E316">
        <v>121</v>
      </c>
    </row>
    <row r="317" spans="1:5" x14ac:dyDescent="0.3">
      <c r="A317" s="11" t="s">
        <v>20</v>
      </c>
      <c r="B317">
        <v>85</v>
      </c>
      <c r="D317" s="12" t="s">
        <v>14</v>
      </c>
      <c r="E317">
        <v>67</v>
      </c>
    </row>
    <row r="318" spans="1:5" x14ac:dyDescent="0.3">
      <c r="A318" s="11" t="s">
        <v>20</v>
      </c>
      <c r="B318">
        <v>3596</v>
      </c>
      <c r="D318" s="12" t="s">
        <v>14</v>
      </c>
      <c r="E318">
        <v>57</v>
      </c>
    </row>
    <row r="319" spans="1:5" x14ac:dyDescent="0.3">
      <c r="A319" s="11" t="s">
        <v>20</v>
      </c>
      <c r="B319">
        <v>244</v>
      </c>
      <c r="D319" s="12" t="s">
        <v>14</v>
      </c>
      <c r="E319">
        <v>1229</v>
      </c>
    </row>
    <row r="320" spans="1:5" x14ac:dyDescent="0.3">
      <c r="A320" s="11" t="s">
        <v>20</v>
      </c>
      <c r="B320">
        <v>5180</v>
      </c>
      <c r="D320" s="12" t="s">
        <v>14</v>
      </c>
      <c r="E320">
        <v>12</v>
      </c>
    </row>
    <row r="321" spans="1:5" x14ac:dyDescent="0.3">
      <c r="A321" s="11" t="s">
        <v>20</v>
      </c>
      <c r="B321">
        <v>589</v>
      </c>
      <c r="D321" s="12" t="s">
        <v>14</v>
      </c>
      <c r="E321">
        <v>452</v>
      </c>
    </row>
    <row r="322" spans="1:5" x14ac:dyDescent="0.3">
      <c r="A322" s="11" t="s">
        <v>20</v>
      </c>
      <c r="B322">
        <v>2725</v>
      </c>
      <c r="D322" s="12" t="s">
        <v>14</v>
      </c>
      <c r="E322">
        <v>1886</v>
      </c>
    </row>
    <row r="323" spans="1:5" x14ac:dyDescent="0.3">
      <c r="A323" s="11" t="s">
        <v>20</v>
      </c>
      <c r="B323">
        <v>300</v>
      </c>
      <c r="D323" s="12" t="s">
        <v>14</v>
      </c>
      <c r="E323">
        <v>1825</v>
      </c>
    </row>
    <row r="324" spans="1:5" x14ac:dyDescent="0.3">
      <c r="A324" s="11" t="s">
        <v>20</v>
      </c>
      <c r="B324">
        <v>144</v>
      </c>
      <c r="D324" s="12" t="s">
        <v>14</v>
      </c>
      <c r="E324">
        <v>31</v>
      </c>
    </row>
    <row r="325" spans="1:5" x14ac:dyDescent="0.3">
      <c r="A325" s="11" t="s">
        <v>20</v>
      </c>
      <c r="B325">
        <v>87</v>
      </c>
      <c r="D325" s="12" t="s">
        <v>14</v>
      </c>
      <c r="E325">
        <v>107</v>
      </c>
    </row>
    <row r="326" spans="1:5" x14ac:dyDescent="0.3">
      <c r="A326" s="11" t="s">
        <v>20</v>
      </c>
      <c r="B326">
        <v>3116</v>
      </c>
      <c r="D326" s="12" t="s">
        <v>14</v>
      </c>
      <c r="E326">
        <v>27</v>
      </c>
    </row>
    <row r="327" spans="1:5" x14ac:dyDescent="0.3">
      <c r="A327" s="11" t="s">
        <v>20</v>
      </c>
      <c r="B327">
        <v>909</v>
      </c>
      <c r="D327" s="12" t="s">
        <v>14</v>
      </c>
      <c r="E327">
        <v>1221</v>
      </c>
    </row>
    <row r="328" spans="1:5" x14ac:dyDescent="0.3">
      <c r="A328" s="11" t="s">
        <v>20</v>
      </c>
      <c r="B328">
        <v>1613</v>
      </c>
      <c r="D328" s="12" t="s">
        <v>14</v>
      </c>
      <c r="E328">
        <v>1</v>
      </c>
    </row>
    <row r="329" spans="1:5" x14ac:dyDescent="0.3">
      <c r="A329" s="11" t="s">
        <v>20</v>
      </c>
      <c r="B329">
        <v>136</v>
      </c>
      <c r="D329" s="12" t="s">
        <v>14</v>
      </c>
      <c r="E329">
        <v>16</v>
      </c>
    </row>
    <row r="330" spans="1:5" x14ac:dyDescent="0.3">
      <c r="A330" s="11" t="s">
        <v>20</v>
      </c>
      <c r="B330">
        <v>130</v>
      </c>
      <c r="D330" s="12" t="s">
        <v>14</v>
      </c>
      <c r="E330">
        <v>41</v>
      </c>
    </row>
    <row r="331" spans="1:5" x14ac:dyDescent="0.3">
      <c r="A331" s="11" t="s">
        <v>20</v>
      </c>
      <c r="B331">
        <v>102</v>
      </c>
      <c r="D331" s="12" t="s">
        <v>14</v>
      </c>
      <c r="E331">
        <v>523</v>
      </c>
    </row>
    <row r="332" spans="1:5" x14ac:dyDescent="0.3">
      <c r="A332" s="11" t="s">
        <v>20</v>
      </c>
      <c r="B332">
        <v>4006</v>
      </c>
      <c r="D332" s="12" t="s">
        <v>14</v>
      </c>
      <c r="E332">
        <v>141</v>
      </c>
    </row>
    <row r="333" spans="1:5" x14ac:dyDescent="0.3">
      <c r="A333" s="11" t="s">
        <v>20</v>
      </c>
      <c r="B333">
        <v>1629</v>
      </c>
      <c r="D333" s="12" t="s">
        <v>14</v>
      </c>
      <c r="E333">
        <v>52</v>
      </c>
    </row>
    <row r="334" spans="1:5" x14ac:dyDescent="0.3">
      <c r="A334" s="11" t="s">
        <v>20</v>
      </c>
      <c r="B334">
        <v>2188</v>
      </c>
      <c r="D334" s="12" t="s">
        <v>14</v>
      </c>
      <c r="E334">
        <v>225</v>
      </c>
    </row>
    <row r="335" spans="1:5" x14ac:dyDescent="0.3">
      <c r="A335" s="11" t="s">
        <v>20</v>
      </c>
      <c r="B335">
        <v>2409</v>
      </c>
      <c r="D335" s="12" t="s">
        <v>14</v>
      </c>
      <c r="E335">
        <v>38</v>
      </c>
    </row>
    <row r="336" spans="1:5" x14ac:dyDescent="0.3">
      <c r="A336" s="11" t="s">
        <v>20</v>
      </c>
      <c r="B336">
        <v>194</v>
      </c>
      <c r="D336" s="12" t="s">
        <v>14</v>
      </c>
      <c r="E336">
        <v>15</v>
      </c>
    </row>
    <row r="337" spans="1:5" x14ac:dyDescent="0.3">
      <c r="A337" s="11" t="s">
        <v>20</v>
      </c>
      <c r="B337">
        <v>1140</v>
      </c>
      <c r="D337" s="12" t="s">
        <v>14</v>
      </c>
      <c r="E337">
        <v>37</v>
      </c>
    </row>
    <row r="338" spans="1:5" x14ac:dyDescent="0.3">
      <c r="A338" s="11" t="s">
        <v>20</v>
      </c>
      <c r="B338">
        <v>102</v>
      </c>
      <c r="D338" s="12" t="s">
        <v>14</v>
      </c>
      <c r="E338">
        <v>112</v>
      </c>
    </row>
    <row r="339" spans="1:5" x14ac:dyDescent="0.3">
      <c r="A339" s="11" t="s">
        <v>20</v>
      </c>
      <c r="B339">
        <v>2857</v>
      </c>
      <c r="D339" s="12" t="s">
        <v>14</v>
      </c>
      <c r="E339">
        <v>21</v>
      </c>
    </row>
    <row r="340" spans="1:5" x14ac:dyDescent="0.3">
      <c r="A340" s="11" t="s">
        <v>20</v>
      </c>
      <c r="B340">
        <v>107</v>
      </c>
      <c r="D340" s="12" t="s">
        <v>14</v>
      </c>
      <c r="E340">
        <v>67</v>
      </c>
    </row>
    <row r="341" spans="1:5" x14ac:dyDescent="0.3">
      <c r="A341" s="11" t="s">
        <v>20</v>
      </c>
      <c r="B341">
        <v>160</v>
      </c>
      <c r="D341" s="12" t="s">
        <v>14</v>
      </c>
      <c r="E341">
        <v>78</v>
      </c>
    </row>
    <row r="342" spans="1:5" x14ac:dyDescent="0.3">
      <c r="A342" s="11" t="s">
        <v>20</v>
      </c>
      <c r="B342">
        <v>2230</v>
      </c>
      <c r="D342" s="12" t="s">
        <v>14</v>
      </c>
      <c r="E342">
        <v>67</v>
      </c>
    </row>
    <row r="343" spans="1:5" x14ac:dyDescent="0.3">
      <c r="A343" s="11" t="s">
        <v>20</v>
      </c>
      <c r="B343">
        <v>316</v>
      </c>
      <c r="D343" s="12" t="s">
        <v>14</v>
      </c>
      <c r="E343">
        <v>263</v>
      </c>
    </row>
    <row r="344" spans="1:5" x14ac:dyDescent="0.3">
      <c r="A344" s="11" t="s">
        <v>20</v>
      </c>
      <c r="B344">
        <v>117</v>
      </c>
      <c r="D344" s="12" t="s">
        <v>14</v>
      </c>
      <c r="E344">
        <v>1691</v>
      </c>
    </row>
    <row r="345" spans="1:5" x14ac:dyDescent="0.3">
      <c r="A345" s="11" t="s">
        <v>20</v>
      </c>
      <c r="B345">
        <v>6406</v>
      </c>
      <c r="D345" s="12" t="s">
        <v>14</v>
      </c>
      <c r="E345">
        <v>181</v>
      </c>
    </row>
    <row r="346" spans="1:5" x14ac:dyDescent="0.3">
      <c r="A346" s="11" t="s">
        <v>20</v>
      </c>
      <c r="B346">
        <v>192</v>
      </c>
      <c r="D346" s="12" t="s">
        <v>14</v>
      </c>
      <c r="E346">
        <v>13</v>
      </c>
    </row>
    <row r="347" spans="1:5" x14ac:dyDescent="0.3">
      <c r="A347" s="11" t="s">
        <v>20</v>
      </c>
      <c r="B347">
        <v>26</v>
      </c>
      <c r="D347" s="12" t="s">
        <v>14</v>
      </c>
      <c r="E347">
        <v>1</v>
      </c>
    </row>
    <row r="348" spans="1:5" x14ac:dyDescent="0.3">
      <c r="A348" s="11" t="s">
        <v>20</v>
      </c>
      <c r="B348">
        <v>723</v>
      </c>
      <c r="D348" s="12" t="s">
        <v>14</v>
      </c>
      <c r="E348">
        <v>21</v>
      </c>
    </row>
    <row r="349" spans="1:5" x14ac:dyDescent="0.3">
      <c r="A349" s="11" t="s">
        <v>20</v>
      </c>
      <c r="B349">
        <v>170</v>
      </c>
      <c r="D349" s="12" t="s">
        <v>14</v>
      </c>
      <c r="E349">
        <v>830</v>
      </c>
    </row>
    <row r="350" spans="1:5" x14ac:dyDescent="0.3">
      <c r="A350" s="11" t="s">
        <v>20</v>
      </c>
      <c r="B350">
        <v>238</v>
      </c>
      <c r="D350" s="12" t="s">
        <v>14</v>
      </c>
      <c r="E350">
        <v>130</v>
      </c>
    </row>
    <row r="351" spans="1:5" x14ac:dyDescent="0.3">
      <c r="A351" s="11" t="s">
        <v>20</v>
      </c>
      <c r="B351">
        <v>55</v>
      </c>
      <c r="D351" s="12" t="s">
        <v>14</v>
      </c>
      <c r="E351">
        <v>55</v>
      </c>
    </row>
    <row r="352" spans="1:5" x14ac:dyDescent="0.3">
      <c r="A352" s="11" t="s">
        <v>20</v>
      </c>
      <c r="B352">
        <v>128</v>
      </c>
      <c r="D352" s="12" t="s">
        <v>14</v>
      </c>
      <c r="E352">
        <v>114</v>
      </c>
    </row>
    <row r="353" spans="1:5" x14ac:dyDescent="0.3">
      <c r="A353" s="11" t="s">
        <v>20</v>
      </c>
      <c r="B353">
        <v>2144</v>
      </c>
      <c r="D353" s="12" t="s">
        <v>14</v>
      </c>
      <c r="E353">
        <v>594</v>
      </c>
    </row>
    <row r="354" spans="1:5" x14ac:dyDescent="0.3">
      <c r="A354" s="11" t="s">
        <v>20</v>
      </c>
      <c r="B354">
        <v>2693</v>
      </c>
      <c r="D354" s="12" t="s">
        <v>14</v>
      </c>
      <c r="E354">
        <v>24</v>
      </c>
    </row>
    <row r="355" spans="1:5" x14ac:dyDescent="0.3">
      <c r="A355" s="11" t="s">
        <v>20</v>
      </c>
      <c r="B355">
        <v>432</v>
      </c>
      <c r="D355" s="12" t="s">
        <v>14</v>
      </c>
      <c r="E355">
        <v>252</v>
      </c>
    </row>
    <row r="356" spans="1:5" x14ac:dyDescent="0.3">
      <c r="A356" s="11" t="s">
        <v>20</v>
      </c>
      <c r="B356">
        <v>189</v>
      </c>
      <c r="D356" s="12" t="s">
        <v>14</v>
      </c>
      <c r="E356">
        <v>67</v>
      </c>
    </row>
    <row r="357" spans="1:5" x14ac:dyDescent="0.3">
      <c r="A357" s="11" t="s">
        <v>20</v>
      </c>
      <c r="B357">
        <v>154</v>
      </c>
      <c r="D357" s="12" t="s">
        <v>14</v>
      </c>
      <c r="E357">
        <v>742</v>
      </c>
    </row>
    <row r="358" spans="1:5" x14ac:dyDescent="0.3">
      <c r="A358" s="11" t="s">
        <v>20</v>
      </c>
      <c r="B358">
        <v>96</v>
      </c>
      <c r="D358" s="12" t="s">
        <v>14</v>
      </c>
      <c r="E358">
        <v>75</v>
      </c>
    </row>
    <row r="359" spans="1:5" x14ac:dyDescent="0.3">
      <c r="A359" s="11" t="s">
        <v>20</v>
      </c>
      <c r="B359">
        <v>3063</v>
      </c>
      <c r="D359" s="12" t="s">
        <v>14</v>
      </c>
      <c r="E359">
        <v>4405</v>
      </c>
    </row>
    <row r="360" spans="1:5" x14ac:dyDescent="0.3">
      <c r="A360" s="11" t="s">
        <v>20</v>
      </c>
      <c r="B360">
        <v>2266</v>
      </c>
      <c r="D360" s="12" t="s">
        <v>14</v>
      </c>
      <c r="E360">
        <v>92</v>
      </c>
    </row>
    <row r="361" spans="1:5" x14ac:dyDescent="0.3">
      <c r="A361" s="11" t="s">
        <v>20</v>
      </c>
      <c r="B361">
        <v>194</v>
      </c>
      <c r="D361" s="12" t="s">
        <v>14</v>
      </c>
      <c r="E361">
        <v>64</v>
      </c>
    </row>
    <row r="362" spans="1:5" x14ac:dyDescent="0.3">
      <c r="A362" s="11" t="s">
        <v>20</v>
      </c>
      <c r="B362">
        <v>129</v>
      </c>
      <c r="D362" s="12" t="s">
        <v>14</v>
      </c>
      <c r="E362">
        <v>64</v>
      </c>
    </row>
    <row r="363" spans="1:5" x14ac:dyDescent="0.3">
      <c r="A363" s="11" t="s">
        <v>20</v>
      </c>
      <c r="B363">
        <v>375</v>
      </c>
      <c r="D363" s="12" t="s">
        <v>14</v>
      </c>
      <c r="E363">
        <v>842</v>
      </c>
    </row>
    <row r="364" spans="1:5" x14ac:dyDescent="0.3">
      <c r="A364" s="11" t="s">
        <v>20</v>
      </c>
      <c r="B364">
        <v>409</v>
      </c>
      <c r="D364" s="12" t="s">
        <v>14</v>
      </c>
      <c r="E364">
        <v>112</v>
      </c>
    </row>
    <row r="365" spans="1:5" x14ac:dyDescent="0.3">
      <c r="A365" s="11" t="s">
        <v>20</v>
      </c>
      <c r="B365">
        <v>234</v>
      </c>
      <c r="D365" s="12" t="s">
        <v>14</v>
      </c>
      <c r="E365">
        <v>374</v>
      </c>
    </row>
    <row r="366" spans="1:5" x14ac:dyDescent="0.3">
      <c r="A366" s="11" t="s">
        <v>20</v>
      </c>
      <c r="B366">
        <v>3016</v>
      </c>
      <c r="D366" s="12" t="s">
        <v>14</v>
      </c>
    </row>
    <row r="367" spans="1:5" x14ac:dyDescent="0.3">
      <c r="A367" s="11" t="s">
        <v>20</v>
      </c>
      <c r="B367">
        <v>264</v>
      </c>
      <c r="D367" s="12" t="s">
        <v>14</v>
      </c>
    </row>
    <row r="368" spans="1:5" x14ac:dyDescent="0.3">
      <c r="A368" s="11" t="s">
        <v>20</v>
      </c>
      <c r="B368">
        <v>272</v>
      </c>
      <c r="D368" s="12" t="s">
        <v>14</v>
      </c>
    </row>
    <row r="369" spans="1:4" x14ac:dyDescent="0.3">
      <c r="A369" s="11" t="s">
        <v>20</v>
      </c>
      <c r="B369">
        <v>419</v>
      </c>
      <c r="D369" s="12" t="s">
        <v>14</v>
      </c>
    </row>
    <row r="370" spans="1:4" x14ac:dyDescent="0.3">
      <c r="A370" s="11" t="s">
        <v>20</v>
      </c>
      <c r="B370">
        <v>1621</v>
      </c>
      <c r="D370" s="12" t="s">
        <v>14</v>
      </c>
    </row>
    <row r="371" spans="1:4" x14ac:dyDescent="0.3">
      <c r="A371" s="11" t="s">
        <v>20</v>
      </c>
      <c r="B371">
        <v>1101</v>
      </c>
      <c r="D371" s="12" t="s">
        <v>14</v>
      </c>
    </row>
    <row r="372" spans="1:4" x14ac:dyDescent="0.3">
      <c r="A372" s="11" t="s">
        <v>20</v>
      </c>
      <c r="B372">
        <v>1073</v>
      </c>
      <c r="D372" s="12" t="s">
        <v>14</v>
      </c>
    </row>
    <row r="373" spans="1:4" x14ac:dyDescent="0.3">
      <c r="A373" s="11" t="s">
        <v>20</v>
      </c>
      <c r="B373">
        <v>331</v>
      </c>
      <c r="D373" s="12" t="s">
        <v>14</v>
      </c>
    </row>
    <row r="374" spans="1:4" x14ac:dyDescent="0.3">
      <c r="A374" s="11" t="s">
        <v>20</v>
      </c>
      <c r="B374">
        <v>1170</v>
      </c>
      <c r="D374" s="12" t="s">
        <v>14</v>
      </c>
    </row>
    <row r="375" spans="1:4" x14ac:dyDescent="0.3">
      <c r="A375" s="11" t="s">
        <v>20</v>
      </c>
      <c r="B375">
        <v>363</v>
      </c>
      <c r="D375" s="12" t="s">
        <v>14</v>
      </c>
    </row>
    <row r="376" spans="1:4" x14ac:dyDescent="0.3">
      <c r="A376" s="11" t="s">
        <v>20</v>
      </c>
      <c r="B376">
        <v>103</v>
      </c>
      <c r="D376" s="12" t="s">
        <v>14</v>
      </c>
    </row>
    <row r="377" spans="1:4" x14ac:dyDescent="0.3">
      <c r="A377" s="11" t="s">
        <v>20</v>
      </c>
      <c r="B377">
        <v>147</v>
      </c>
      <c r="D377" s="12" t="s">
        <v>14</v>
      </c>
    </row>
    <row r="378" spans="1:4" x14ac:dyDescent="0.3">
      <c r="A378" s="11" t="s">
        <v>20</v>
      </c>
      <c r="B378">
        <v>110</v>
      </c>
      <c r="D378" s="12" t="s">
        <v>14</v>
      </c>
    </row>
    <row r="379" spans="1:4" x14ac:dyDescent="0.3">
      <c r="A379" s="11" t="s">
        <v>20</v>
      </c>
      <c r="B379">
        <v>134</v>
      </c>
      <c r="D379" s="12" t="s">
        <v>14</v>
      </c>
    </row>
    <row r="380" spans="1:4" x14ac:dyDescent="0.3">
      <c r="A380" s="11" t="s">
        <v>20</v>
      </c>
      <c r="B380">
        <v>269</v>
      </c>
      <c r="D380" s="12" t="s">
        <v>14</v>
      </c>
    </row>
    <row r="381" spans="1:4" x14ac:dyDescent="0.3">
      <c r="A381" s="11" t="s">
        <v>20</v>
      </c>
      <c r="B381">
        <v>175</v>
      </c>
      <c r="D381" s="12" t="s">
        <v>14</v>
      </c>
    </row>
    <row r="382" spans="1:4" x14ac:dyDescent="0.3">
      <c r="A382" s="11" t="s">
        <v>20</v>
      </c>
      <c r="B382">
        <v>69</v>
      </c>
      <c r="D382" s="12" t="s">
        <v>14</v>
      </c>
    </row>
    <row r="383" spans="1:4" x14ac:dyDescent="0.3">
      <c r="A383" s="11" t="s">
        <v>20</v>
      </c>
      <c r="B383">
        <v>190</v>
      </c>
      <c r="D383" s="12" t="s">
        <v>14</v>
      </c>
    </row>
    <row r="384" spans="1:4" x14ac:dyDescent="0.3">
      <c r="A384" s="11" t="s">
        <v>20</v>
      </c>
      <c r="B384">
        <v>237</v>
      </c>
      <c r="D384" s="12" t="s">
        <v>14</v>
      </c>
    </row>
    <row r="385" spans="1:4" x14ac:dyDescent="0.3">
      <c r="A385" s="11" t="s">
        <v>20</v>
      </c>
      <c r="B385">
        <v>196</v>
      </c>
      <c r="D385" s="12" t="s">
        <v>14</v>
      </c>
    </row>
    <row r="386" spans="1:4" x14ac:dyDescent="0.3">
      <c r="A386" s="11" t="s">
        <v>20</v>
      </c>
      <c r="B386">
        <v>7295</v>
      </c>
      <c r="D386" s="12" t="s">
        <v>14</v>
      </c>
    </row>
    <row r="387" spans="1:4" x14ac:dyDescent="0.3">
      <c r="A387" s="11" t="s">
        <v>20</v>
      </c>
      <c r="B387">
        <v>2893</v>
      </c>
      <c r="D387" s="12" t="s">
        <v>14</v>
      </c>
    </row>
    <row r="388" spans="1:4" x14ac:dyDescent="0.3">
      <c r="A388" s="11" t="s">
        <v>20</v>
      </c>
      <c r="B388">
        <v>820</v>
      </c>
      <c r="D388" s="12" t="s">
        <v>14</v>
      </c>
    </row>
    <row r="389" spans="1:4" x14ac:dyDescent="0.3">
      <c r="A389" s="11" t="s">
        <v>20</v>
      </c>
      <c r="B389">
        <v>2038</v>
      </c>
      <c r="D389" s="12" t="s">
        <v>14</v>
      </c>
    </row>
    <row r="390" spans="1:4" x14ac:dyDescent="0.3">
      <c r="A390" s="11" t="s">
        <v>20</v>
      </c>
      <c r="B390">
        <v>116</v>
      </c>
      <c r="D390" s="12" t="s">
        <v>14</v>
      </c>
    </row>
    <row r="391" spans="1:4" x14ac:dyDescent="0.3">
      <c r="A391" s="11" t="s">
        <v>20</v>
      </c>
      <c r="B391">
        <v>1345</v>
      </c>
      <c r="D391" s="12" t="s">
        <v>14</v>
      </c>
    </row>
    <row r="392" spans="1:4" x14ac:dyDescent="0.3">
      <c r="A392" s="11" t="s">
        <v>20</v>
      </c>
      <c r="B392">
        <v>168</v>
      </c>
      <c r="D392" s="12" t="s">
        <v>14</v>
      </c>
    </row>
    <row r="393" spans="1:4" x14ac:dyDescent="0.3">
      <c r="A393" s="11" t="s">
        <v>20</v>
      </c>
      <c r="B393">
        <v>137</v>
      </c>
      <c r="D393" s="12" t="s">
        <v>14</v>
      </c>
    </row>
    <row r="394" spans="1:4" x14ac:dyDescent="0.3">
      <c r="A394" s="11" t="s">
        <v>20</v>
      </c>
      <c r="B394">
        <v>186</v>
      </c>
      <c r="D394" s="12" t="s">
        <v>14</v>
      </c>
    </row>
    <row r="395" spans="1:4" x14ac:dyDescent="0.3">
      <c r="A395" s="11" t="s">
        <v>20</v>
      </c>
      <c r="B395">
        <v>125</v>
      </c>
      <c r="D395" s="12" t="s">
        <v>14</v>
      </c>
    </row>
    <row r="396" spans="1:4" x14ac:dyDescent="0.3">
      <c r="A396" s="11" t="s">
        <v>20</v>
      </c>
      <c r="B396">
        <v>202</v>
      </c>
      <c r="D396" s="12" t="s">
        <v>14</v>
      </c>
    </row>
    <row r="397" spans="1:4" x14ac:dyDescent="0.3">
      <c r="A397" s="11" t="s">
        <v>20</v>
      </c>
      <c r="B397">
        <v>103</v>
      </c>
      <c r="D397" s="12" t="s">
        <v>14</v>
      </c>
    </row>
    <row r="398" spans="1:4" x14ac:dyDescent="0.3">
      <c r="A398" s="11" t="s">
        <v>20</v>
      </c>
      <c r="B398">
        <v>1785</v>
      </c>
      <c r="D398" s="12" t="s">
        <v>14</v>
      </c>
    </row>
    <row r="399" spans="1:4" x14ac:dyDescent="0.3">
      <c r="A399" s="11" t="s">
        <v>20</v>
      </c>
      <c r="B399">
        <v>157</v>
      </c>
      <c r="D399" s="12" t="s">
        <v>14</v>
      </c>
    </row>
    <row r="400" spans="1:4" x14ac:dyDescent="0.3">
      <c r="A400" s="11" t="s">
        <v>20</v>
      </c>
      <c r="B400">
        <v>555</v>
      </c>
      <c r="D400" s="12" t="s">
        <v>14</v>
      </c>
    </row>
    <row r="401" spans="1:4" x14ac:dyDescent="0.3">
      <c r="A401" s="11" t="s">
        <v>20</v>
      </c>
      <c r="B401">
        <v>297</v>
      </c>
      <c r="D401" s="12" t="s">
        <v>14</v>
      </c>
    </row>
    <row r="402" spans="1:4" x14ac:dyDescent="0.3">
      <c r="A402" s="11" t="s">
        <v>20</v>
      </c>
      <c r="B402">
        <v>123</v>
      </c>
      <c r="D402" s="12" t="s">
        <v>14</v>
      </c>
    </row>
    <row r="403" spans="1:4" x14ac:dyDescent="0.3">
      <c r="A403" s="11" t="s">
        <v>20</v>
      </c>
      <c r="B403">
        <v>3036</v>
      </c>
      <c r="D403" s="12" t="s">
        <v>14</v>
      </c>
    </row>
    <row r="404" spans="1:4" x14ac:dyDescent="0.3">
      <c r="A404" s="11" t="s">
        <v>20</v>
      </c>
      <c r="B404">
        <v>144</v>
      </c>
      <c r="D404" s="12" t="s">
        <v>14</v>
      </c>
    </row>
    <row r="405" spans="1:4" x14ac:dyDescent="0.3">
      <c r="A405" s="11" t="s">
        <v>20</v>
      </c>
      <c r="B405">
        <v>121</v>
      </c>
      <c r="D405" s="12" t="s">
        <v>14</v>
      </c>
    </row>
    <row r="406" spans="1:4" x14ac:dyDescent="0.3">
      <c r="A406" s="11" t="s">
        <v>20</v>
      </c>
      <c r="B406">
        <v>181</v>
      </c>
      <c r="D406" s="12" t="s">
        <v>14</v>
      </c>
    </row>
    <row r="407" spans="1:4" x14ac:dyDescent="0.3">
      <c r="A407" s="11" t="s">
        <v>20</v>
      </c>
      <c r="B407">
        <v>122</v>
      </c>
      <c r="D407" s="12" t="s">
        <v>14</v>
      </c>
    </row>
    <row r="408" spans="1:4" x14ac:dyDescent="0.3">
      <c r="A408" s="11" t="s">
        <v>20</v>
      </c>
      <c r="B408">
        <v>1071</v>
      </c>
      <c r="D408" s="12" t="s">
        <v>14</v>
      </c>
    </row>
    <row r="409" spans="1:4" x14ac:dyDescent="0.3">
      <c r="A409" s="11" t="s">
        <v>20</v>
      </c>
      <c r="B409">
        <v>980</v>
      </c>
      <c r="D409" s="12" t="s">
        <v>14</v>
      </c>
    </row>
    <row r="410" spans="1:4" x14ac:dyDescent="0.3">
      <c r="A410" s="11" t="s">
        <v>20</v>
      </c>
      <c r="B410">
        <v>536</v>
      </c>
      <c r="D410" s="12" t="s">
        <v>14</v>
      </c>
    </row>
    <row r="411" spans="1:4" x14ac:dyDescent="0.3">
      <c r="A411" s="11" t="s">
        <v>20</v>
      </c>
      <c r="B411">
        <v>1991</v>
      </c>
      <c r="D411" s="12" t="s">
        <v>14</v>
      </c>
    </row>
    <row r="412" spans="1:4" x14ac:dyDescent="0.3">
      <c r="A412" s="11" t="s">
        <v>20</v>
      </c>
      <c r="B412">
        <v>180</v>
      </c>
      <c r="D412" s="12" t="s">
        <v>14</v>
      </c>
    </row>
    <row r="413" spans="1:4" x14ac:dyDescent="0.3">
      <c r="A413" s="11" t="s">
        <v>20</v>
      </c>
      <c r="B413">
        <v>130</v>
      </c>
      <c r="D413" s="12" t="s">
        <v>14</v>
      </c>
    </row>
    <row r="414" spans="1:4" x14ac:dyDescent="0.3">
      <c r="A414" s="11" t="s">
        <v>20</v>
      </c>
      <c r="B414">
        <v>122</v>
      </c>
      <c r="D414" s="12" t="s">
        <v>14</v>
      </c>
    </row>
    <row r="415" spans="1:4" x14ac:dyDescent="0.3">
      <c r="A415" s="11" t="s">
        <v>20</v>
      </c>
      <c r="B415">
        <v>140</v>
      </c>
      <c r="D415" s="12" t="s">
        <v>14</v>
      </c>
    </row>
    <row r="416" spans="1:4" x14ac:dyDescent="0.3">
      <c r="A416" s="11" t="s">
        <v>20</v>
      </c>
      <c r="B416">
        <v>3388</v>
      </c>
      <c r="D416" s="12" t="s">
        <v>14</v>
      </c>
    </row>
    <row r="417" spans="1:4" x14ac:dyDescent="0.3">
      <c r="A417" s="11" t="s">
        <v>20</v>
      </c>
      <c r="B417">
        <v>280</v>
      </c>
      <c r="D417" s="12" t="s">
        <v>14</v>
      </c>
    </row>
    <row r="418" spans="1:4" x14ac:dyDescent="0.3">
      <c r="A418" s="11" t="s">
        <v>20</v>
      </c>
      <c r="B418">
        <v>366</v>
      </c>
      <c r="D418" s="12" t="s">
        <v>14</v>
      </c>
    </row>
    <row r="419" spans="1:4" x14ac:dyDescent="0.3">
      <c r="A419" s="11" t="s">
        <v>20</v>
      </c>
      <c r="B419">
        <v>270</v>
      </c>
      <c r="D419" s="12" t="s">
        <v>14</v>
      </c>
    </row>
    <row r="420" spans="1:4" x14ac:dyDescent="0.3">
      <c r="A420" s="11" t="s">
        <v>20</v>
      </c>
      <c r="B420">
        <v>137</v>
      </c>
      <c r="D420" s="12" t="s">
        <v>14</v>
      </c>
    </row>
    <row r="421" spans="1:4" x14ac:dyDescent="0.3">
      <c r="A421" s="11" t="s">
        <v>20</v>
      </c>
      <c r="B421">
        <v>3205</v>
      </c>
      <c r="D421" s="12" t="s">
        <v>14</v>
      </c>
    </row>
    <row r="422" spans="1:4" x14ac:dyDescent="0.3">
      <c r="A422" s="11" t="s">
        <v>20</v>
      </c>
      <c r="B422">
        <v>288</v>
      </c>
      <c r="D422" s="12" t="s">
        <v>14</v>
      </c>
    </row>
    <row r="423" spans="1:4" x14ac:dyDescent="0.3">
      <c r="A423" s="11" t="s">
        <v>20</v>
      </c>
      <c r="B423">
        <v>148</v>
      </c>
      <c r="D423" s="12" t="s">
        <v>14</v>
      </c>
    </row>
    <row r="424" spans="1:4" x14ac:dyDescent="0.3">
      <c r="A424" s="11" t="s">
        <v>20</v>
      </c>
      <c r="B424">
        <v>114</v>
      </c>
      <c r="D424" s="12" t="s">
        <v>14</v>
      </c>
    </row>
    <row r="425" spans="1:4" x14ac:dyDescent="0.3">
      <c r="A425" s="11" t="s">
        <v>20</v>
      </c>
      <c r="B425">
        <v>1518</v>
      </c>
      <c r="D425" s="12" t="s">
        <v>14</v>
      </c>
    </row>
    <row r="426" spans="1:4" x14ac:dyDescent="0.3">
      <c r="A426" s="11" t="s">
        <v>20</v>
      </c>
      <c r="B426">
        <v>166</v>
      </c>
      <c r="D426" s="12" t="s">
        <v>14</v>
      </c>
    </row>
    <row r="427" spans="1:4" x14ac:dyDescent="0.3">
      <c r="A427" s="11" t="s">
        <v>20</v>
      </c>
      <c r="B427">
        <v>100</v>
      </c>
      <c r="D427" s="12" t="s">
        <v>14</v>
      </c>
    </row>
    <row r="428" spans="1:4" x14ac:dyDescent="0.3">
      <c r="A428" s="11" t="s">
        <v>20</v>
      </c>
      <c r="B428">
        <v>235</v>
      </c>
      <c r="D428" s="12" t="s">
        <v>14</v>
      </c>
    </row>
    <row r="429" spans="1:4" x14ac:dyDescent="0.3">
      <c r="A429" s="11" t="s">
        <v>20</v>
      </c>
      <c r="B429">
        <v>148</v>
      </c>
      <c r="D429" s="12" t="s">
        <v>14</v>
      </c>
    </row>
    <row r="430" spans="1:4" x14ac:dyDescent="0.3">
      <c r="A430" s="11" t="s">
        <v>20</v>
      </c>
      <c r="B430">
        <v>198</v>
      </c>
      <c r="D430" s="12" t="s">
        <v>14</v>
      </c>
    </row>
    <row r="431" spans="1:4" x14ac:dyDescent="0.3">
      <c r="A431" s="11" t="s">
        <v>20</v>
      </c>
      <c r="B431">
        <v>150</v>
      </c>
      <c r="D431" s="12" t="s">
        <v>14</v>
      </c>
    </row>
    <row r="432" spans="1:4" x14ac:dyDescent="0.3">
      <c r="A432" s="11" t="s">
        <v>20</v>
      </c>
      <c r="B432">
        <v>216</v>
      </c>
      <c r="D432" s="12" t="s">
        <v>14</v>
      </c>
    </row>
    <row r="433" spans="1:4" x14ac:dyDescent="0.3">
      <c r="A433" s="11" t="s">
        <v>20</v>
      </c>
      <c r="B433">
        <v>5139</v>
      </c>
      <c r="D433" s="12" t="s">
        <v>14</v>
      </c>
    </row>
    <row r="434" spans="1:4" x14ac:dyDescent="0.3">
      <c r="A434" s="11" t="s">
        <v>20</v>
      </c>
      <c r="B434">
        <v>2353</v>
      </c>
      <c r="D434" s="12" t="s">
        <v>14</v>
      </c>
    </row>
    <row r="435" spans="1:4" x14ac:dyDescent="0.3">
      <c r="A435" s="11" t="s">
        <v>20</v>
      </c>
      <c r="B435">
        <v>78</v>
      </c>
      <c r="D435" s="12" t="s">
        <v>14</v>
      </c>
    </row>
    <row r="436" spans="1:4" x14ac:dyDescent="0.3">
      <c r="A436" s="11" t="s">
        <v>20</v>
      </c>
      <c r="B436">
        <v>174</v>
      </c>
      <c r="D436" s="12" t="s">
        <v>14</v>
      </c>
    </row>
    <row r="437" spans="1:4" x14ac:dyDescent="0.3">
      <c r="A437" s="11" t="s">
        <v>20</v>
      </c>
      <c r="B437">
        <v>164</v>
      </c>
      <c r="D437" s="12" t="s">
        <v>14</v>
      </c>
    </row>
    <row r="438" spans="1:4" x14ac:dyDescent="0.3">
      <c r="A438" s="11" t="s">
        <v>20</v>
      </c>
      <c r="B438">
        <v>161</v>
      </c>
      <c r="D438" s="12" t="s">
        <v>14</v>
      </c>
    </row>
    <row r="439" spans="1:4" x14ac:dyDescent="0.3">
      <c r="A439" s="11" t="s">
        <v>20</v>
      </c>
      <c r="B439">
        <v>138</v>
      </c>
      <c r="D439" s="12" t="s">
        <v>14</v>
      </c>
    </row>
    <row r="440" spans="1:4" x14ac:dyDescent="0.3">
      <c r="A440" s="11" t="s">
        <v>20</v>
      </c>
      <c r="B440">
        <v>3308</v>
      </c>
      <c r="D440" s="12" t="s">
        <v>14</v>
      </c>
    </row>
    <row r="441" spans="1:4" x14ac:dyDescent="0.3">
      <c r="A441" s="11" t="s">
        <v>20</v>
      </c>
      <c r="B441">
        <v>127</v>
      </c>
      <c r="D441" s="12" t="s">
        <v>14</v>
      </c>
    </row>
    <row r="442" spans="1:4" x14ac:dyDescent="0.3">
      <c r="A442" s="11" t="s">
        <v>20</v>
      </c>
      <c r="B442">
        <v>207</v>
      </c>
      <c r="D442" s="12" t="s">
        <v>14</v>
      </c>
    </row>
    <row r="443" spans="1:4" x14ac:dyDescent="0.3">
      <c r="A443" s="11" t="s">
        <v>20</v>
      </c>
      <c r="B443">
        <v>181</v>
      </c>
      <c r="D443" s="12" t="s">
        <v>14</v>
      </c>
    </row>
    <row r="444" spans="1:4" x14ac:dyDescent="0.3">
      <c r="A444" s="11" t="s">
        <v>20</v>
      </c>
      <c r="B444">
        <v>110</v>
      </c>
      <c r="D444" s="12" t="s">
        <v>14</v>
      </c>
    </row>
    <row r="445" spans="1:4" x14ac:dyDescent="0.3">
      <c r="A445" s="11" t="s">
        <v>20</v>
      </c>
      <c r="B445">
        <v>185</v>
      </c>
      <c r="D445" s="12" t="s">
        <v>14</v>
      </c>
    </row>
    <row r="446" spans="1:4" x14ac:dyDescent="0.3">
      <c r="A446" s="11" t="s">
        <v>20</v>
      </c>
      <c r="B446">
        <v>121</v>
      </c>
      <c r="D446" s="12" t="s">
        <v>14</v>
      </c>
    </row>
    <row r="447" spans="1:4" x14ac:dyDescent="0.3">
      <c r="A447" s="11" t="s">
        <v>20</v>
      </c>
      <c r="B447">
        <v>106</v>
      </c>
      <c r="D447" s="12" t="s">
        <v>14</v>
      </c>
    </row>
    <row r="448" spans="1:4" x14ac:dyDescent="0.3">
      <c r="A448" s="11" t="s">
        <v>20</v>
      </c>
      <c r="B448">
        <v>142</v>
      </c>
      <c r="D448" s="12" t="s">
        <v>14</v>
      </c>
    </row>
    <row r="449" spans="1:4" x14ac:dyDescent="0.3">
      <c r="A449" s="11" t="s">
        <v>20</v>
      </c>
      <c r="B449">
        <v>233</v>
      </c>
      <c r="D449" s="12" t="s">
        <v>14</v>
      </c>
    </row>
    <row r="450" spans="1:4" x14ac:dyDescent="0.3">
      <c r="A450" s="11" t="s">
        <v>20</v>
      </c>
      <c r="B450">
        <v>218</v>
      </c>
      <c r="D450" s="12" t="s">
        <v>14</v>
      </c>
    </row>
    <row r="451" spans="1:4" x14ac:dyDescent="0.3">
      <c r="A451" s="11" t="s">
        <v>20</v>
      </c>
      <c r="B451">
        <v>76</v>
      </c>
      <c r="D451" s="12" t="s">
        <v>14</v>
      </c>
    </row>
    <row r="452" spans="1:4" x14ac:dyDescent="0.3">
      <c r="A452" s="11" t="s">
        <v>20</v>
      </c>
      <c r="B452">
        <v>43</v>
      </c>
      <c r="D452" s="12" t="s">
        <v>14</v>
      </c>
    </row>
    <row r="453" spans="1:4" x14ac:dyDescent="0.3">
      <c r="A453" s="11" t="s">
        <v>20</v>
      </c>
      <c r="B453">
        <v>221</v>
      </c>
      <c r="D453" s="12" t="s">
        <v>14</v>
      </c>
    </row>
    <row r="454" spans="1:4" x14ac:dyDescent="0.3">
      <c r="A454" s="11" t="s">
        <v>20</v>
      </c>
      <c r="B454">
        <v>2805</v>
      </c>
      <c r="D454" s="12" t="s">
        <v>14</v>
      </c>
    </row>
    <row r="455" spans="1:4" x14ac:dyDescent="0.3">
      <c r="A455" s="11" t="s">
        <v>20</v>
      </c>
      <c r="B455">
        <v>68</v>
      </c>
      <c r="D455" s="12" t="s">
        <v>14</v>
      </c>
    </row>
    <row r="456" spans="1:4" x14ac:dyDescent="0.3">
      <c r="A456" s="11" t="s">
        <v>20</v>
      </c>
      <c r="B456">
        <v>183</v>
      </c>
      <c r="D456" s="12" t="s">
        <v>14</v>
      </c>
    </row>
    <row r="457" spans="1:4" x14ac:dyDescent="0.3">
      <c r="A457" s="11" t="s">
        <v>20</v>
      </c>
      <c r="B457">
        <v>133</v>
      </c>
      <c r="D457" s="12" t="s">
        <v>14</v>
      </c>
    </row>
    <row r="458" spans="1:4" x14ac:dyDescent="0.3">
      <c r="A458" s="11" t="s">
        <v>20</v>
      </c>
      <c r="B458">
        <v>2489</v>
      </c>
      <c r="D458" s="12" t="s">
        <v>14</v>
      </c>
    </row>
    <row r="459" spans="1:4" x14ac:dyDescent="0.3">
      <c r="A459" s="11" t="s">
        <v>20</v>
      </c>
      <c r="B459">
        <v>69</v>
      </c>
      <c r="D459" s="12" t="s">
        <v>14</v>
      </c>
    </row>
    <row r="460" spans="1:4" x14ac:dyDescent="0.3">
      <c r="A460" s="11" t="s">
        <v>20</v>
      </c>
      <c r="B460">
        <v>279</v>
      </c>
      <c r="D460" s="12" t="s">
        <v>14</v>
      </c>
    </row>
    <row r="461" spans="1:4" x14ac:dyDescent="0.3">
      <c r="A461" s="11" t="s">
        <v>20</v>
      </c>
      <c r="B461">
        <v>210</v>
      </c>
      <c r="D461" s="12" t="s">
        <v>14</v>
      </c>
    </row>
    <row r="462" spans="1:4" x14ac:dyDescent="0.3">
      <c r="A462" s="11" t="s">
        <v>20</v>
      </c>
      <c r="B462">
        <v>2100</v>
      </c>
      <c r="D462" s="12" t="s">
        <v>14</v>
      </c>
    </row>
    <row r="463" spans="1:4" x14ac:dyDescent="0.3">
      <c r="A463" s="11" t="s">
        <v>20</v>
      </c>
      <c r="B463">
        <v>252</v>
      </c>
      <c r="D463" s="12" t="s">
        <v>14</v>
      </c>
    </row>
    <row r="464" spans="1:4" x14ac:dyDescent="0.3">
      <c r="A464" s="11" t="s">
        <v>20</v>
      </c>
      <c r="B464">
        <v>1280</v>
      </c>
      <c r="D464" s="12" t="s">
        <v>14</v>
      </c>
    </row>
    <row r="465" spans="1:4" x14ac:dyDescent="0.3">
      <c r="A465" s="11" t="s">
        <v>20</v>
      </c>
      <c r="B465">
        <v>157</v>
      </c>
      <c r="D465" s="12" t="s">
        <v>14</v>
      </c>
    </row>
    <row r="466" spans="1:4" x14ac:dyDescent="0.3">
      <c r="A466" s="11" t="s">
        <v>20</v>
      </c>
      <c r="B466">
        <v>194</v>
      </c>
      <c r="D466" s="12" t="s">
        <v>14</v>
      </c>
    </row>
    <row r="467" spans="1:4" x14ac:dyDescent="0.3">
      <c r="A467" s="11" t="s">
        <v>20</v>
      </c>
      <c r="B467">
        <v>82</v>
      </c>
      <c r="D467" s="12" t="s">
        <v>14</v>
      </c>
    </row>
    <row r="468" spans="1:4" x14ac:dyDescent="0.3">
      <c r="A468" s="11" t="s">
        <v>20</v>
      </c>
      <c r="B468">
        <v>4233</v>
      </c>
      <c r="D468" s="12" t="s">
        <v>14</v>
      </c>
    </row>
    <row r="469" spans="1:4" x14ac:dyDescent="0.3">
      <c r="A469" s="11" t="s">
        <v>20</v>
      </c>
      <c r="B469">
        <v>1297</v>
      </c>
      <c r="D469" s="12" t="s">
        <v>14</v>
      </c>
    </row>
    <row r="470" spans="1:4" x14ac:dyDescent="0.3">
      <c r="A470" s="11" t="s">
        <v>20</v>
      </c>
      <c r="B470">
        <v>165</v>
      </c>
      <c r="D470" s="12" t="s">
        <v>14</v>
      </c>
    </row>
    <row r="471" spans="1:4" x14ac:dyDescent="0.3">
      <c r="A471" s="11" t="s">
        <v>20</v>
      </c>
      <c r="B471">
        <v>119</v>
      </c>
      <c r="D471" s="12" t="s">
        <v>14</v>
      </c>
    </row>
    <row r="472" spans="1:4" x14ac:dyDescent="0.3">
      <c r="A472" s="11" t="s">
        <v>20</v>
      </c>
      <c r="B472">
        <v>1797</v>
      </c>
      <c r="D472" s="12" t="s">
        <v>14</v>
      </c>
    </row>
    <row r="473" spans="1:4" x14ac:dyDescent="0.3">
      <c r="A473" s="11" t="s">
        <v>20</v>
      </c>
      <c r="B473">
        <v>261</v>
      </c>
      <c r="D473" s="12" t="s">
        <v>14</v>
      </c>
    </row>
    <row r="474" spans="1:4" x14ac:dyDescent="0.3">
      <c r="A474" s="11" t="s">
        <v>20</v>
      </c>
      <c r="B474">
        <v>157</v>
      </c>
      <c r="D474" s="12" t="s">
        <v>14</v>
      </c>
    </row>
    <row r="475" spans="1:4" x14ac:dyDescent="0.3">
      <c r="A475" s="11" t="s">
        <v>20</v>
      </c>
      <c r="B475">
        <v>3533</v>
      </c>
      <c r="D475" s="12" t="s">
        <v>14</v>
      </c>
    </row>
    <row r="476" spans="1:4" x14ac:dyDescent="0.3">
      <c r="A476" s="11" t="s">
        <v>20</v>
      </c>
      <c r="B476">
        <v>155</v>
      </c>
      <c r="D476" s="12" t="s">
        <v>14</v>
      </c>
    </row>
    <row r="477" spans="1:4" x14ac:dyDescent="0.3">
      <c r="A477" s="11" t="s">
        <v>20</v>
      </c>
      <c r="B477">
        <v>132</v>
      </c>
      <c r="D477" s="12" t="s">
        <v>14</v>
      </c>
    </row>
    <row r="478" spans="1:4" x14ac:dyDescent="0.3">
      <c r="A478" s="11" t="s">
        <v>20</v>
      </c>
      <c r="B478">
        <v>1354</v>
      </c>
      <c r="D478" s="12" t="s">
        <v>14</v>
      </c>
    </row>
    <row r="479" spans="1:4" x14ac:dyDescent="0.3">
      <c r="A479" s="11" t="s">
        <v>20</v>
      </c>
      <c r="B479">
        <v>48</v>
      </c>
      <c r="D479" s="12" t="s">
        <v>14</v>
      </c>
    </row>
    <row r="480" spans="1:4" x14ac:dyDescent="0.3">
      <c r="A480" s="11" t="s">
        <v>20</v>
      </c>
      <c r="B480">
        <v>110</v>
      </c>
      <c r="D480" s="12" t="s">
        <v>14</v>
      </c>
    </row>
    <row r="481" spans="1:4" x14ac:dyDescent="0.3">
      <c r="A481" s="11" t="s">
        <v>20</v>
      </c>
      <c r="B481">
        <v>172</v>
      </c>
      <c r="D481" s="12" t="s">
        <v>14</v>
      </c>
    </row>
    <row r="482" spans="1:4" x14ac:dyDescent="0.3">
      <c r="A482" s="11" t="s">
        <v>20</v>
      </c>
      <c r="B482">
        <v>307</v>
      </c>
      <c r="D482" s="12" t="s">
        <v>14</v>
      </c>
    </row>
    <row r="483" spans="1:4" x14ac:dyDescent="0.3">
      <c r="A483" s="11" t="s">
        <v>20</v>
      </c>
      <c r="B483">
        <v>160</v>
      </c>
      <c r="D483" s="12" t="s">
        <v>14</v>
      </c>
    </row>
    <row r="484" spans="1:4" x14ac:dyDescent="0.3">
      <c r="A484" s="11" t="s">
        <v>20</v>
      </c>
      <c r="B484">
        <v>1467</v>
      </c>
      <c r="D484" s="12" t="s">
        <v>14</v>
      </c>
    </row>
    <row r="485" spans="1:4" x14ac:dyDescent="0.3">
      <c r="A485" s="11" t="s">
        <v>20</v>
      </c>
      <c r="B485">
        <v>2662</v>
      </c>
      <c r="D485" s="12" t="s">
        <v>14</v>
      </c>
    </row>
    <row r="486" spans="1:4" x14ac:dyDescent="0.3">
      <c r="A486" s="11" t="s">
        <v>20</v>
      </c>
      <c r="B486">
        <v>452</v>
      </c>
      <c r="D486" s="12" t="s">
        <v>14</v>
      </c>
    </row>
    <row r="487" spans="1:4" x14ac:dyDescent="0.3">
      <c r="A487" s="11" t="s">
        <v>20</v>
      </c>
      <c r="B487">
        <v>158</v>
      </c>
      <c r="D487" s="12" t="s">
        <v>14</v>
      </c>
    </row>
    <row r="488" spans="1:4" x14ac:dyDescent="0.3">
      <c r="A488" s="11" t="s">
        <v>20</v>
      </c>
      <c r="B488">
        <v>225</v>
      </c>
      <c r="D488" s="12" t="s">
        <v>14</v>
      </c>
    </row>
    <row r="489" spans="1:4" x14ac:dyDescent="0.3">
      <c r="A489" s="11" t="s">
        <v>20</v>
      </c>
      <c r="B489">
        <v>65</v>
      </c>
      <c r="D489" s="12" t="s">
        <v>14</v>
      </c>
    </row>
    <row r="490" spans="1:4" x14ac:dyDescent="0.3">
      <c r="A490" s="11" t="s">
        <v>20</v>
      </c>
      <c r="B490">
        <v>163</v>
      </c>
      <c r="D490" s="12" t="s">
        <v>14</v>
      </c>
    </row>
    <row r="491" spans="1:4" x14ac:dyDescent="0.3">
      <c r="A491" s="11" t="s">
        <v>20</v>
      </c>
      <c r="B491">
        <v>85</v>
      </c>
      <c r="D491" s="12" t="s">
        <v>14</v>
      </c>
    </row>
    <row r="492" spans="1:4" x14ac:dyDescent="0.3">
      <c r="A492" s="11" t="s">
        <v>20</v>
      </c>
      <c r="B492">
        <v>217</v>
      </c>
      <c r="D492" s="12" t="s">
        <v>14</v>
      </c>
    </row>
    <row r="493" spans="1:4" x14ac:dyDescent="0.3">
      <c r="A493" s="11" t="s">
        <v>20</v>
      </c>
      <c r="B493">
        <v>150</v>
      </c>
      <c r="D493" s="12" t="s">
        <v>14</v>
      </c>
    </row>
    <row r="494" spans="1:4" x14ac:dyDescent="0.3">
      <c r="A494" s="11" t="s">
        <v>20</v>
      </c>
      <c r="B494">
        <v>3272</v>
      </c>
      <c r="D494" s="12" t="s">
        <v>14</v>
      </c>
    </row>
    <row r="495" spans="1:4" x14ac:dyDescent="0.3">
      <c r="A495" s="11" t="s">
        <v>20</v>
      </c>
      <c r="B495">
        <v>300</v>
      </c>
      <c r="D495" s="12" t="s">
        <v>14</v>
      </c>
    </row>
    <row r="496" spans="1:4" x14ac:dyDescent="0.3">
      <c r="A496" s="11" t="s">
        <v>20</v>
      </c>
      <c r="B496">
        <v>126</v>
      </c>
      <c r="D496" s="12" t="s">
        <v>14</v>
      </c>
    </row>
    <row r="497" spans="1:4" x14ac:dyDescent="0.3">
      <c r="A497" s="11" t="s">
        <v>20</v>
      </c>
      <c r="B497">
        <v>2320</v>
      </c>
      <c r="D497" s="12" t="s">
        <v>14</v>
      </c>
    </row>
    <row r="498" spans="1:4" x14ac:dyDescent="0.3">
      <c r="A498" s="11" t="s">
        <v>20</v>
      </c>
      <c r="B498">
        <v>81</v>
      </c>
      <c r="D498" s="12" t="s">
        <v>14</v>
      </c>
    </row>
    <row r="499" spans="1:4" x14ac:dyDescent="0.3">
      <c r="A499" s="11" t="s">
        <v>20</v>
      </c>
      <c r="B499">
        <v>1887</v>
      </c>
      <c r="D499" s="12" t="s">
        <v>14</v>
      </c>
    </row>
    <row r="500" spans="1:4" x14ac:dyDescent="0.3">
      <c r="A500" s="11" t="s">
        <v>20</v>
      </c>
      <c r="B500">
        <v>4358</v>
      </c>
      <c r="D500" s="12" t="s">
        <v>14</v>
      </c>
    </row>
    <row r="501" spans="1:4" x14ac:dyDescent="0.3">
      <c r="A501" s="11" t="s">
        <v>20</v>
      </c>
      <c r="B501">
        <v>53</v>
      </c>
      <c r="D501" s="12" t="s">
        <v>14</v>
      </c>
    </row>
    <row r="502" spans="1:4" x14ac:dyDescent="0.3">
      <c r="A502" s="11" t="s">
        <v>20</v>
      </c>
      <c r="B502">
        <v>2414</v>
      </c>
      <c r="D502" s="12" t="s">
        <v>14</v>
      </c>
    </row>
    <row r="503" spans="1:4" x14ac:dyDescent="0.3">
      <c r="A503" s="11" t="s">
        <v>20</v>
      </c>
      <c r="B503">
        <v>80</v>
      </c>
      <c r="D503" s="12" t="s">
        <v>14</v>
      </c>
    </row>
    <row r="504" spans="1:4" x14ac:dyDescent="0.3">
      <c r="A504" s="11" t="s">
        <v>20</v>
      </c>
      <c r="B504">
        <v>193</v>
      </c>
      <c r="D504" s="12" t="s">
        <v>14</v>
      </c>
    </row>
    <row r="505" spans="1:4" x14ac:dyDescent="0.3">
      <c r="A505" s="11" t="s">
        <v>20</v>
      </c>
      <c r="B505">
        <v>52</v>
      </c>
      <c r="D505" s="12" t="s">
        <v>14</v>
      </c>
    </row>
    <row r="506" spans="1:4" x14ac:dyDescent="0.3">
      <c r="A506" s="11" t="s">
        <v>20</v>
      </c>
      <c r="B506">
        <v>290</v>
      </c>
      <c r="D506" s="12" t="s">
        <v>14</v>
      </c>
    </row>
    <row r="507" spans="1:4" x14ac:dyDescent="0.3">
      <c r="A507" s="11" t="s">
        <v>20</v>
      </c>
      <c r="B507">
        <v>122</v>
      </c>
      <c r="D507" s="12" t="s">
        <v>14</v>
      </c>
    </row>
    <row r="508" spans="1:4" x14ac:dyDescent="0.3">
      <c r="A508" s="11" t="s">
        <v>20</v>
      </c>
      <c r="B508">
        <v>1470</v>
      </c>
      <c r="D508" s="12" t="s">
        <v>14</v>
      </c>
    </row>
    <row r="509" spans="1:4" x14ac:dyDescent="0.3">
      <c r="A509" s="11" t="s">
        <v>20</v>
      </c>
      <c r="B509">
        <v>165</v>
      </c>
      <c r="D509" s="12" t="s">
        <v>14</v>
      </c>
    </row>
    <row r="510" spans="1:4" x14ac:dyDescent="0.3">
      <c r="A510" s="11" t="s">
        <v>20</v>
      </c>
      <c r="B510">
        <v>182</v>
      </c>
      <c r="D510" s="12" t="s">
        <v>14</v>
      </c>
    </row>
    <row r="511" spans="1:4" x14ac:dyDescent="0.3">
      <c r="A511" s="11" t="s">
        <v>20</v>
      </c>
      <c r="B511">
        <v>199</v>
      </c>
      <c r="D511" s="12" t="s">
        <v>14</v>
      </c>
    </row>
    <row r="512" spans="1:4" x14ac:dyDescent="0.3">
      <c r="A512" s="11" t="s">
        <v>20</v>
      </c>
      <c r="B512">
        <v>56</v>
      </c>
      <c r="D512" s="12" t="s">
        <v>14</v>
      </c>
    </row>
    <row r="513" spans="1:4" x14ac:dyDescent="0.3">
      <c r="A513" s="11" t="s">
        <v>20</v>
      </c>
      <c r="B513">
        <v>1460</v>
      </c>
      <c r="D513" s="12" t="s">
        <v>14</v>
      </c>
    </row>
    <row r="514" spans="1:4" x14ac:dyDescent="0.3">
      <c r="A514" s="11" t="s">
        <v>20</v>
      </c>
      <c r="B514">
        <v>123</v>
      </c>
      <c r="D514" s="12" t="s">
        <v>14</v>
      </c>
    </row>
    <row r="515" spans="1:4" x14ac:dyDescent="0.3">
      <c r="A515" s="11" t="s">
        <v>20</v>
      </c>
      <c r="B515">
        <v>159</v>
      </c>
      <c r="D515" s="12" t="s">
        <v>14</v>
      </c>
    </row>
    <row r="516" spans="1:4" x14ac:dyDescent="0.3">
      <c r="A516" s="11" t="s">
        <v>20</v>
      </c>
      <c r="B516">
        <v>110</v>
      </c>
      <c r="D516" s="12" t="s">
        <v>14</v>
      </c>
    </row>
    <row r="517" spans="1:4" x14ac:dyDescent="0.3">
      <c r="A517" s="11" t="s">
        <v>20</v>
      </c>
      <c r="B517">
        <v>236</v>
      </c>
      <c r="D517" s="12" t="s">
        <v>14</v>
      </c>
    </row>
    <row r="518" spans="1:4" x14ac:dyDescent="0.3">
      <c r="A518" s="11" t="s">
        <v>20</v>
      </c>
      <c r="B518">
        <v>191</v>
      </c>
      <c r="D518" s="12" t="s">
        <v>14</v>
      </c>
    </row>
    <row r="519" spans="1:4" x14ac:dyDescent="0.3">
      <c r="A519" s="11" t="s">
        <v>20</v>
      </c>
      <c r="B519">
        <v>3934</v>
      </c>
      <c r="D519" s="12" t="s">
        <v>14</v>
      </c>
    </row>
    <row r="520" spans="1:4" x14ac:dyDescent="0.3">
      <c r="A520" s="11" t="s">
        <v>20</v>
      </c>
      <c r="B520">
        <v>80</v>
      </c>
      <c r="D520" s="12" t="s">
        <v>14</v>
      </c>
    </row>
    <row r="521" spans="1:4" x14ac:dyDescent="0.3">
      <c r="A521" s="11" t="s">
        <v>20</v>
      </c>
      <c r="B521">
        <v>462</v>
      </c>
      <c r="D521" s="12" t="s">
        <v>14</v>
      </c>
    </row>
    <row r="522" spans="1:4" x14ac:dyDescent="0.3">
      <c r="A522" s="11" t="s">
        <v>20</v>
      </c>
      <c r="B522">
        <v>179</v>
      </c>
      <c r="D522" s="12" t="s">
        <v>14</v>
      </c>
    </row>
    <row r="523" spans="1:4" x14ac:dyDescent="0.3">
      <c r="A523" s="11" t="s">
        <v>20</v>
      </c>
      <c r="B523">
        <v>1866</v>
      </c>
      <c r="D523" s="12" t="s">
        <v>14</v>
      </c>
    </row>
    <row r="524" spans="1:4" x14ac:dyDescent="0.3">
      <c r="A524" s="11" t="s">
        <v>20</v>
      </c>
      <c r="B524">
        <v>156</v>
      </c>
      <c r="D524" s="12" t="s">
        <v>14</v>
      </c>
    </row>
    <row r="525" spans="1:4" x14ac:dyDescent="0.3">
      <c r="A525" s="11" t="s">
        <v>20</v>
      </c>
      <c r="B525">
        <v>255</v>
      </c>
      <c r="D525" s="12" t="s">
        <v>14</v>
      </c>
    </row>
    <row r="526" spans="1:4" x14ac:dyDescent="0.3">
      <c r="A526" s="11" t="s">
        <v>20</v>
      </c>
      <c r="B526">
        <v>2261</v>
      </c>
      <c r="D526" s="12" t="s">
        <v>14</v>
      </c>
    </row>
    <row r="527" spans="1:4" x14ac:dyDescent="0.3">
      <c r="A527" s="11" t="s">
        <v>20</v>
      </c>
      <c r="B527">
        <v>40</v>
      </c>
      <c r="D527" s="12" t="s">
        <v>14</v>
      </c>
    </row>
    <row r="528" spans="1:4" x14ac:dyDescent="0.3">
      <c r="A528" s="11" t="s">
        <v>20</v>
      </c>
      <c r="B528">
        <v>2289</v>
      </c>
      <c r="D528" s="12" t="s">
        <v>14</v>
      </c>
    </row>
    <row r="529" spans="1:4" x14ac:dyDescent="0.3">
      <c r="A529" s="11" t="s">
        <v>20</v>
      </c>
      <c r="B529">
        <v>65</v>
      </c>
      <c r="D529" s="12" t="s">
        <v>14</v>
      </c>
    </row>
    <row r="530" spans="1:4" x14ac:dyDescent="0.3">
      <c r="A530" s="11" t="s">
        <v>20</v>
      </c>
      <c r="B530">
        <v>3777</v>
      </c>
      <c r="D530" s="12" t="s">
        <v>14</v>
      </c>
    </row>
    <row r="531" spans="1:4" x14ac:dyDescent="0.3">
      <c r="A531" s="11" t="s">
        <v>20</v>
      </c>
      <c r="B531">
        <v>184</v>
      </c>
      <c r="D531" s="12" t="s">
        <v>14</v>
      </c>
    </row>
    <row r="532" spans="1:4" x14ac:dyDescent="0.3">
      <c r="A532" s="11" t="s">
        <v>20</v>
      </c>
      <c r="B532">
        <v>85</v>
      </c>
      <c r="D532" s="12" t="s">
        <v>14</v>
      </c>
    </row>
    <row r="533" spans="1:4" x14ac:dyDescent="0.3">
      <c r="A533" s="11" t="s">
        <v>20</v>
      </c>
      <c r="B533">
        <v>144</v>
      </c>
      <c r="D533" s="12" t="s">
        <v>14</v>
      </c>
    </row>
    <row r="534" spans="1:4" x14ac:dyDescent="0.3">
      <c r="A534" s="11" t="s">
        <v>20</v>
      </c>
      <c r="B534">
        <v>1902</v>
      </c>
      <c r="D534" s="12" t="s">
        <v>14</v>
      </c>
    </row>
    <row r="535" spans="1:4" x14ac:dyDescent="0.3">
      <c r="A535" s="11" t="s">
        <v>20</v>
      </c>
      <c r="B535">
        <v>105</v>
      </c>
      <c r="D535" s="12" t="s">
        <v>14</v>
      </c>
    </row>
    <row r="536" spans="1:4" x14ac:dyDescent="0.3">
      <c r="A536" s="11" t="s">
        <v>20</v>
      </c>
      <c r="B536">
        <v>132</v>
      </c>
      <c r="D536" s="12" t="s">
        <v>14</v>
      </c>
    </row>
    <row r="537" spans="1:4" x14ac:dyDescent="0.3">
      <c r="A537" s="11" t="s">
        <v>20</v>
      </c>
      <c r="B537">
        <v>96</v>
      </c>
      <c r="D537" s="12" t="s">
        <v>14</v>
      </c>
    </row>
    <row r="538" spans="1:4" x14ac:dyDescent="0.3">
      <c r="A538" s="11" t="s">
        <v>20</v>
      </c>
      <c r="B538">
        <v>114</v>
      </c>
      <c r="D538" s="12" t="s">
        <v>14</v>
      </c>
    </row>
    <row r="539" spans="1:4" x14ac:dyDescent="0.3">
      <c r="A539" s="11" t="s">
        <v>20</v>
      </c>
      <c r="B539">
        <v>203</v>
      </c>
      <c r="D539" s="12" t="s">
        <v>14</v>
      </c>
    </row>
    <row r="540" spans="1:4" x14ac:dyDescent="0.3">
      <c r="A540" s="11" t="s">
        <v>20</v>
      </c>
      <c r="B540">
        <v>1559</v>
      </c>
      <c r="D540" s="12" t="s">
        <v>14</v>
      </c>
    </row>
    <row r="541" spans="1:4" x14ac:dyDescent="0.3">
      <c r="A541" s="11" t="s">
        <v>20</v>
      </c>
      <c r="B541">
        <v>1548</v>
      </c>
      <c r="D541" s="12" t="s">
        <v>14</v>
      </c>
    </row>
    <row r="542" spans="1:4" x14ac:dyDescent="0.3">
      <c r="A542" s="11" t="s">
        <v>20</v>
      </c>
      <c r="B542">
        <v>80</v>
      </c>
      <c r="D542" s="12" t="s">
        <v>14</v>
      </c>
    </row>
    <row r="543" spans="1:4" x14ac:dyDescent="0.3">
      <c r="A543" s="11" t="s">
        <v>20</v>
      </c>
      <c r="B543">
        <v>131</v>
      </c>
      <c r="D543" s="12" t="s">
        <v>14</v>
      </c>
    </row>
    <row r="544" spans="1:4" x14ac:dyDescent="0.3">
      <c r="A544" s="11" t="s">
        <v>20</v>
      </c>
      <c r="B544">
        <v>112</v>
      </c>
      <c r="D544" s="12" t="s">
        <v>14</v>
      </c>
    </row>
    <row r="545" spans="1:4" x14ac:dyDescent="0.3">
      <c r="A545" s="11" t="s">
        <v>20</v>
      </c>
      <c r="B545">
        <v>155</v>
      </c>
      <c r="D545" s="12" t="s">
        <v>14</v>
      </c>
    </row>
    <row r="546" spans="1:4" x14ac:dyDescent="0.3">
      <c r="A546" s="11" t="s">
        <v>20</v>
      </c>
      <c r="B546">
        <v>266</v>
      </c>
      <c r="D546" s="12" t="s">
        <v>14</v>
      </c>
    </row>
    <row r="547" spans="1:4" x14ac:dyDescent="0.3">
      <c r="A547" s="11" t="s">
        <v>20</v>
      </c>
      <c r="B547">
        <v>155</v>
      </c>
      <c r="D547" s="12" t="s">
        <v>14</v>
      </c>
    </row>
    <row r="548" spans="1:4" x14ac:dyDescent="0.3">
      <c r="A548" s="11" t="s">
        <v>20</v>
      </c>
      <c r="B548">
        <v>207</v>
      </c>
      <c r="D548" s="12" t="s">
        <v>14</v>
      </c>
    </row>
    <row r="549" spans="1:4" x14ac:dyDescent="0.3">
      <c r="A549" s="11" t="s">
        <v>20</v>
      </c>
      <c r="B549">
        <v>245</v>
      </c>
      <c r="D549" s="12" t="s">
        <v>14</v>
      </c>
    </row>
    <row r="550" spans="1:4" x14ac:dyDescent="0.3">
      <c r="A550" s="11" t="s">
        <v>20</v>
      </c>
      <c r="B550">
        <v>1573</v>
      </c>
      <c r="D550" s="12" t="s">
        <v>14</v>
      </c>
    </row>
    <row r="551" spans="1:4" x14ac:dyDescent="0.3">
      <c r="A551" s="11" t="s">
        <v>20</v>
      </c>
      <c r="B551">
        <v>114</v>
      </c>
      <c r="D551" s="12" t="s">
        <v>14</v>
      </c>
    </row>
    <row r="552" spans="1:4" x14ac:dyDescent="0.3">
      <c r="A552" s="11" t="s">
        <v>20</v>
      </c>
      <c r="B552">
        <v>93</v>
      </c>
      <c r="D552" s="12" t="s">
        <v>14</v>
      </c>
    </row>
    <row r="553" spans="1:4" x14ac:dyDescent="0.3">
      <c r="A553" s="11" t="s">
        <v>20</v>
      </c>
      <c r="B553">
        <v>1681</v>
      </c>
      <c r="D553" s="12" t="s">
        <v>14</v>
      </c>
    </row>
    <row r="554" spans="1:4" x14ac:dyDescent="0.3">
      <c r="A554" s="11" t="s">
        <v>20</v>
      </c>
      <c r="B554">
        <v>32</v>
      </c>
      <c r="D554" s="12" t="s">
        <v>14</v>
      </c>
    </row>
    <row r="555" spans="1:4" x14ac:dyDescent="0.3">
      <c r="A555" s="11" t="s">
        <v>20</v>
      </c>
      <c r="B555">
        <v>135</v>
      </c>
      <c r="D555" s="12" t="s">
        <v>14</v>
      </c>
    </row>
    <row r="556" spans="1:4" x14ac:dyDescent="0.3">
      <c r="A556" s="11" t="s">
        <v>20</v>
      </c>
      <c r="B556">
        <v>140</v>
      </c>
      <c r="D556" s="12" t="s">
        <v>14</v>
      </c>
    </row>
    <row r="557" spans="1:4" x14ac:dyDescent="0.3">
      <c r="A557" s="11" t="s">
        <v>20</v>
      </c>
      <c r="B557">
        <v>92</v>
      </c>
      <c r="D557" s="12" t="s">
        <v>14</v>
      </c>
    </row>
    <row r="558" spans="1:4" x14ac:dyDescent="0.3">
      <c r="A558" s="11" t="s">
        <v>20</v>
      </c>
      <c r="B558">
        <v>1015</v>
      </c>
      <c r="D558" s="12" t="s">
        <v>14</v>
      </c>
    </row>
    <row r="559" spans="1:4" x14ac:dyDescent="0.3">
      <c r="A559" s="11" t="s">
        <v>20</v>
      </c>
      <c r="B559">
        <v>323</v>
      </c>
      <c r="D559" s="12" t="s">
        <v>14</v>
      </c>
    </row>
    <row r="560" spans="1:4" x14ac:dyDescent="0.3">
      <c r="A560" s="11" t="s">
        <v>20</v>
      </c>
      <c r="B560">
        <v>2326</v>
      </c>
      <c r="D560" s="12" t="s">
        <v>14</v>
      </c>
    </row>
    <row r="561" spans="1:4" x14ac:dyDescent="0.3">
      <c r="A561" s="11" t="s">
        <v>20</v>
      </c>
      <c r="B561">
        <v>381</v>
      </c>
      <c r="D561" s="12" t="s">
        <v>14</v>
      </c>
    </row>
    <row r="562" spans="1:4" x14ac:dyDescent="0.3">
      <c r="A562" s="11" t="s">
        <v>20</v>
      </c>
      <c r="B562">
        <v>480</v>
      </c>
      <c r="D562" s="12" t="s">
        <v>14</v>
      </c>
    </row>
    <row r="563" spans="1:4" x14ac:dyDescent="0.3">
      <c r="A563" s="11" t="s">
        <v>20</v>
      </c>
      <c r="B563">
        <v>226</v>
      </c>
      <c r="D563" s="12" t="s">
        <v>14</v>
      </c>
    </row>
    <row r="564" spans="1:4" x14ac:dyDescent="0.3">
      <c r="A564" s="11" t="s">
        <v>20</v>
      </c>
      <c r="B564">
        <v>241</v>
      </c>
      <c r="D564" s="12" t="s">
        <v>14</v>
      </c>
    </row>
    <row r="565" spans="1:4" x14ac:dyDescent="0.3">
      <c r="A565" s="11" t="s">
        <v>20</v>
      </c>
      <c r="B565">
        <v>132</v>
      </c>
      <c r="D565" s="12" t="s">
        <v>14</v>
      </c>
    </row>
    <row r="566" spans="1:4" x14ac:dyDescent="0.3">
      <c r="A566" s="11" t="s">
        <v>20</v>
      </c>
      <c r="B566">
        <v>2043</v>
      </c>
      <c r="D566" s="12" t="s">
        <v>14</v>
      </c>
    </row>
    <row r="567" spans="1:4" x14ac:dyDescent="0.3">
      <c r="A567" s="11" t="s">
        <v>20</v>
      </c>
      <c r="D567" s="12" t="s">
        <v>14</v>
      </c>
    </row>
    <row r="568" spans="1:4" x14ac:dyDescent="0.3">
      <c r="A568" s="11" t="s">
        <v>20</v>
      </c>
      <c r="D568" s="12" t="s">
        <v>14</v>
      </c>
    </row>
    <row r="569" spans="1:4" x14ac:dyDescent="0.3">
      <c r="A569" s="11" t="s">
        <v>20</v>
      </c>
      <c r="D569" s="12" t="s">
        <v>14</v>
      </c>
    </row>
    <row r="570" spans="1:4" x14ac:dyDescent="0.3">
      <c r="A570" s="11" t="s">
        <v>20</v>
      </c>
      <c r="D570" s="12" t="s">
        <v>14</v>
      </c>
    </row>
    <row r="571" spans="1:4" x14ac:dyDescent="0.3">
      <c r="A571" s="11" t="s">
        <v>20</v>
      </c>
      <c r="D571" s="12" t="s">
        <v>14</v>
      </c>
    </row>
    <row r="572" spans="1:4" x14ac:dyDescent="0.3">
      <c r="A572" s="11" t="s">
        <v>20</v>
      </c>
      <c r="D572" s="12" t="s">
        <v>14</v>
      </c>
    </row>
    <row r="573" spans="1:4" x14ac:dyDescent="0.3">
      <c r="A573" s="11" t="s">
        <v>20</v>
      </c>
      <c r="D573" s="12" t="s">
        <v>14</v>
      </c>
    </row>
    <row r="574" spans="1:4" x14ac:dyDescent="0.3">
      <c r="A574" s="11" t="s">
        <v>20</v>
      </c>
      <c r="D574" s="12" t="s">
        <v>14</v>
      </c>
    </row>
    <row r="575" spans="1:4" x14ac:dyDescent="0.3">
      <c r="A575" s="11" t="s">
        <v>20</v>
      </c>
      <c r="D575" s="12" t="s">
        <v>14</v>
      </c>
    </row>
    <row r="576" spans="1:4" x14ac:dyDescent="0.3">
      <c r="A576" s="11" t="s">
        <v>20</v>
      </c>
      <c r="D576" s="12" t="s">
        <v>14</v>
      </c>
    </row>
    <row r="577" spans="1:4" x14ac:dyDescent="0.3">
      <c r="A577" s="11" t="s">
        <v>20</v>
      </c>
      <c r="D577" s="12" t="s">
        <v>14</v>
      </c>
    </row>
    <row r="578" spans="1:4" x14ac:dyDescent="0.3">
      <c r="A578" s="11" t="s">
        <v>20</v>
      </c>
      <c r="D578" s="12" t="s">
        <v>14</v>
      </c>
    </row>
    <row r="579" spans="1:4" x14ac:dyDescent="0.3">
      <c r="A579" s="11" t="s">
        <v>20</v>
      </c>
      <c r="D579" s="12" t="s">
        <v>14</v>
      </c>
    </row>
    <row r="580" spans="1:4" x14ac:dyDescent="0.3">
      <c r="A580" s="11" t="s">
        <v>20</v>
      </c>
      <c r="D580" s="12" t="s">
        <v>14</v>
      </c>
    </row>
    <row r="581" spans="1:4" x14ac:dyDescent="0.3">
      <c r="A581" s="11" t="s">
        <v>20</v>
      </c>
      <c r="D581" s="12" t="s">
        <v>14</v>
      </c>
    </row>
    <row r="582" spans="1:4" x14ac:dyDescent="0.3">
      <c r="A582" s="11" t="s">
        <v>20</v>
      </c>
      <c r="D582" s="12" t="s">
        <v>14</v>
      </c>
    </row>
    <row r="583" spans="1:4" x14ac:dyDescent="0.3">
      <c r="A583" s="11" t="s">
        <v>20</v>
      </c>
      <c r="D583" s="12" t="s">
        <v>14</v>
      </c>
    </row>
    <row r="584" spans="1:4" x14ac:dyDescent="0.3">
      <c r="A584" s="11" t="s">
        <v>20</v>
      </c>
      <c r="D584" s="12" t="s">
        <v>14</v>
      </c>
    </row>
    <row r="585" spans="1:4" x14ac:dyDescent="0.3">
      <c r="A585" s="11" t="s">
        <v>20</v>
      </c>
      <c r="D585" s="12" t="s">
        <v>14</v>
      </c>
    </row>
    <row r="586" spans="1:4" x14ac:dyDescent="0.3">
      <c r="A586" s="11" t="s">
        <v>20</v>
      </c>
      <c r="D586" s="12" t="s">
        <v>14</v>
      </c>
    </row>
    <row r="587" spans="1:4" x14ac:dyDescent="0.3">
      <c r="A587" s="11" t="s">
        <v>20</v>
      </c>
      <c r="D587" s="12" t="s">
        <v>14</v>
      </c>
    </row>
    <row r="588" spans="1:4" x14ac:dyDescent="0.3">
      <c r="A588" s="11" t="s">
        <v>20</v>
      </c>
      <c r="D588" s="12" t="s">
        <v>14</v>
      </c>
    </row>
    <row r="589" spans="1:4" x14ac:dyDescent="0.3">
      <c r="A589" s="11" t="s">
        <v>20</v>
      </c>
      <c r="D589" s="12" t="s">
        <v>14</v>
      </c>
    </row>
    <row r="590" spans="1:4" x14ac:dyDescent="0.3">
      <c r="A590" s="11" t="s">
        <v>20</v>
      </c>
      <c r="D590" s="12" t="s">
        <v>14</v>
      </c>
    </row>
    <row r="591" spans="1:4" x14ac:dyDescent="0.3">
      <c r="A591" s="11" t="s">
        <v>20</v>
      </c>
      <c r="D591" s="12" t="s">
        <v>14</v>
      </c>
    </row>
    <row r="592" spans="1:4" x14ac:dyDescent="0.3">
      <c r="A592" s="11" t="s">
        <v>20</v>
      </c>
      <c r="D592" s="12" t="s">
        <v>14</v>
      </c>
    </row>
    <row r="593" spans="1:4" x14ac:dyDescent="0.3">
      <c r="A593" s="11" t="s">
        <v>20</v>
      </c>
      <c r="D593" s="12" t="s">
        <v>14</v>
      </c>
    </row>
    <row r="594" spans="1:4" x14ac:dyDescent="0.3">
      <c r="A594" s="11" t="s">
        <v>20</v>
      </c>
      <c r="D594" s="12" t="s">
        <v>14</v>
      </c>
    </row>
    <row r="595" spans="1:4" x14ac:dyDescent="0.3">
      <c r="A595" s="11" t="s">
        <v>20</v>
      </c>
      <c r="D595" s="12" t="s">
        <v>14</v>
      </c>
    </row>
    <row r="596" spans="1:4" x14ac:dyDescent="0.3">
      <c r="A596" s="11" t="s">
        <v>20</v>
      </c>
      <c r="D596" s="12" t="s">
        <v>14</v>
      </c>
    </row>
    <row r="597" spans="1:4" x14ac:dyDescent="0.3">
      <c r="A597" s="11" t="s">
        <v>20</v>
      </c>
      <c r="D597" s="12" t="s">
        <v>14</v>
      </c>
    </row>
    <row r="598" spans="1:4" x14ac:dyDescent="0.3">
      <c r="A598" s="11" t="s">
        <v>20</v>
      </c>
      <c r="D598" s="12" t="s">
        <v>14</v>
      </c>
    </row>
    <row r="599" spans="1:4" x14ac:dyDescent="0.3">
      <c r="A599" s="11" t="s">
        <v>20</v>
      </c>
      <c r="D599" s="12" t="s">
        <v>14</v>
      </c>
    </row>
    <row r="600" spans="1:4" x14ac:dyDescent="0.3">
      <c r="A600" s="11" t="s">
        <v>20</v>
      </c>
      <c r="D600" s="12" t="s">
        <v>14</v>
      </c>
    </row>
    <row r="601" spans="1:4" x14ac:dyDescent="0.3">
      <c r="A601" s="11" t="s">
        <v>20</v>
      </c>
      <c r="D601" s="12" t="s">
        <v>14</v>
      </c>
    </row>
    <row r="602" spans="1:4" x14ac:dyDescent="0.3">
      <c r="A602" s="11" t="s">
        <v>20</v>
      </c>
      <c r="D602" s="12" t="s">
        <v>14</v>
      </c>
    </row>
    <row r="603" spans="1:4" x14ac:dyDescent="0.3">
      <c r="A603" s="11" t="s">
        <v>20</v>
      </c>
      <c r="D603" s="12" t="s">
        <v>14</v>
      </c>
    </row>
    <row r="604" spans="1:4" x14ac:dyDescent="0.3">
      <c r="A604" s="11" t="s">
        <v>20</v>
      </c>
      <c r="D604" s="12" t="s">
        <v>14</v>
      </c>
    </row>
    <row r="605" spans="1:4" x14ac:dyDescent="0.3">
      <c r="A605" s="11" t="s">
        <v>20</v>
      </c>
      <c r="D605" s="12" t="s">
        <v>14</v>
      </c>
    </row>
    <row r="606" spans="1:4" x14ac:dyDescent="0.3">
      <c r="A606" s="11" t="s">
        <v>20</v>
      </c>
      <c r="D606" s="12" t="s">
        <v>14</v>
      </c>
    </row>
    <row r="607" spans="1:4" x14ac:dyDescent="0.3">
      <c r="A607" s="11" t="s">
        <v>20</v>
      </c>
      <c r="D607" s="12" t="s">
        <v>14</v>
      </c>
    </row>
    <row r="608" spans="1:4" x14ac:dyDescent="0.3">
      <c r="A608" s="11" t="s">
        <v>20</v>
      </c>
      <c r="D608" s="12" t="s">
        <v>14</v>
      </c>
    </row>
    <row r="609" spans="1:4" x14ac:dyDescent="0.3">
      <c r="A609" s="11" t="s">
        <v>20</v>
      </c>
      <c r="D609" s="12" t="s">
        <v>14</v>
      </c>
    </row>
    <row r="610" spans="1:4" x14ac:dyDescent="0.3">
      <c r="A610" s="11" t="s">
        <v>20</v>
      </c>
      <c r="D610" s="12" t="s">
        <v>14</v>
      </c>
    </row>
    <row r="611" spans="1:4" x14ac:dyDescent="0.3">
      <c r="A611" s="11" t="s">
        <v>20</v>
      </c>
      <c r="D611" s="12" t="s">
        <v>14</v>
      </c>
    </row>
    <row r="612" spans="1:4" x14ac:dyDescent="0.3">
      <c r="A612" s="11" t="s">
        <v>20</v>
      </c>
      <c r="D612" s="12" t="s">
        <v>14</v>
      </c>
    </row>
    <row r="613" spans="1:4" x14ac:dyDescent="0.3">
      <c r="A613" s="11" t="s">
        <v>20</v>
      </c>
      <c r="D613" s="12" t="s">
        <v>14</v>
      </c>
    </row>
    <row r="614" spans="1:4" x14ac:dyDescent="0.3">
      <c r="A614" s="11" t="s">
        <v>20</v>
      </c>
      <c r="D614" s="12" t="s">
        <v>14</v>
      </c>
    </row>
    <row r="615" spans="1:4" x14ac:dyDescent="0.3">
      <c r="A615" s="11" t="s">
        <v>20</v>
      </c>
      <c r="D615" s="12" t="s">
        <v>14</v>
      </c>
    </row>
    <row r="616" spans="1:4" x14ac:dyDescent="0.3">
      <c r="A616" s="11" t="s">
        <v>20</v>
      </c>
      <c r="D616" s="12" t="s">
        <v>14</v>
      </c>
    </row>
    <row r="617" spans="1:4" x14ac:dyDescent="0.3">
      <c r="A617" s="11" t="s">
        <v>20</v>
      </c>
      <c r="D617" s="12" t="s">
        <v>14</v>
      </c>
    </row>
    <row r="618" spans="1:4" x14ac:dyDescent="0.3">
      <c r="A618" s="11" t="s">
        <v>20</v>
      </c>
      <c r="D618" s="12" t="s">
        <v>14</v>
      </c>
    </row>
    <row r="619" spans="1:4" x14ac:dyDescent="0.3">
      <c r="A619" s="11" t="s">
        <v>20</v>
      </c>
      <c r="D619" s="12" t="s">
        <v>14</v>
      </c>
    </row>
    <row r="620" spans="1:4" x14ac:dyDescent="0.3">
      <c r="A620" s="11" t="s">
        <v>20</v>
      </c>
      <c r="D620" s="12" t="s">
        <v>14</v>
      </c>
    </row>
    <row r="621" spans="1:4" x14ac:dyDescent="0.3">
      <c r="A621" s="11" t="s">
        <v>20</v>
      </c>
      <c r="D621" s="12" t="s">
        <v>14</v>
      </c>
    </row>
    <row r="622" spans="1:4" x14ac:dyDescent="0.3">
      <c r="A622" s="11" t="s">
        <v>20</v>
      </c>
      <c r="D622" s="12" t="s">
        <v>14</v>
      </c>
    </row>
    <row r="623" spans="1:4" x14ac:dyDescent="0.3">
      <c r="A623" s="11" t="s">
        <v>20</v>
      </c>
      <c r="D623" s="12" t="s">
        <v>14</v>
      </c>
    </row>
    <row r="624" spans="1:4" x14ac:dyDescent="0.3">
      <c r="A624" s="11" t="s">
        <v>20</v>
      </c>
      <c r="D624" s="12" t="s">
        <v>14</v>
      </c>
    </row>
    <row r="625" spans="1:4" x14ac:dyDescent="0.3">
      <c r="A625" s="11" t="s">
        <v>20</v>
      </c>
      <c r="D625" s="12" t="s">
        <v>14</v>
      </c>
    </row>
    <row r="626" spans="1:4" x14ac:dyDescent="0.3">
      <c r="A626" s="11" t="s">
        <v>20</v>
      </c>
      <c r="D626" s="12" t="s">
        <v>14</v>
      </c>
    </row>
    <row r="627" spans="1:4" x14ac:dyDescent="0.3">
      <c r="A627" s="11" t="s">
        <v>20</v>
      </c>
      <c r="D627" s="12" t="s">
        <v>14</v>
      </c>
    </row>
    <row r="628" spans="1:4" x14ac:dyDescent="0.3">
      <c r="A628" s="11" t="s">
        <v>20</v>
      </c>
      <c r="D628" s="12" t="s">
        <v>14</v>
      </c>
    </row>
    <row r="629" spans="1:4" x14ac:dyDescent="0.3">
      <c r="A629" s="11" t="s">
        <v>20</v>
      </c>
      <c r="D629" s="12" t="s">
        <v>14</v>
      </c>
    </row>
    <row r="630" spans="1:4" x14ac:dyDescent="0.3">
      <c r="A630" s="11" t="s">
        <v>20</v>
      </c>
      <c r="D630" s="12" t="s">
        <v>14</v>
      </c>
    </row>
    <row r="631" spans="1:4" x14ac:dyDescent="0.3">
      <c r="A631" s="11" t="s">
        <v>20</v>
      </c>
      <c r="D631" s="12" t="s">
        <v>14</v>
      </c>
    </row>
    <row r="632" spans="1:4" x14ac:dyDescent="0.3">
      <c r="A632" s="11" t="s">
        <v>20</v>
      </c>
      <c r="D632" s="12" t="s">
        <v>14</v>
      </c>
    </row>
    <row r="633" spans="1:4" x14ac:dyDescent="0.3">
      <c r="A633" s="11" t="s">
        <v>20</v>
      </c>
      <c r="D633" s="12" t="s">
        <v>14</v>
      </c>
    </row>
    <row r="634" spans="1:4" x14ac:dyDescent="0.3">
      <c r="A634" s="11" t="s">
        <v>20</v>
      </c>
      <c r="D634" s="12" t="s">
        <v>14</v>
      </c>
    </row>
    <row r="635" spans="1:4" x14ac:dyDescent="0.3">
      <c r="A635" s="11" t="s">
        <v>20</v>
      </c>
      <c r="D635" s="12" t="s">
        <v>14</v>
      </c>
    </row>
    <row r="636" spans="1:4" x14ac:dyDescent="0.3">
      <c r="A636" s="11" t="s">
        <v>20</v>
      </c>
      <c r="D636" s="12" t="s">
        <v>14</v>
      </c>
    </row>
    <row r="637" spans="1:4" x14ac:dyDescent="0.3">
      <c r="A637" s="11" t="s">
        <v>20</v>
      </c>
      <c r="D637" s="12" t="s">
        <v>14</v>
      </c>
    </row>
    <row r="638" spans="1:4" x14ac:dyDescent="0.3">
      <c r="A638" s="11" t="s">
        <v>20</v>
      </c>
      <c r="D638" s="12" t="s">
        <v>14</v>
      </c>
    </row>
    <row r="639" spans="1:4" x14ac:dyDescent="0.3">
      <c r="A639" s="11" t="s">
        <v>20</v>
      </c>
      <c r="D639" s="12" t="s">
        <v>14</v>
      </c>
    </row>
    <row r="640" spans="1:4" x14ac:dyDescent="0.3">
      <c r="A640" s="11" t="s">
        <v>20</v>
      </c>
      <c r="D640" s="12" t="s">
        <v>14</v>
      </c>
    </row>
    <row r="641" spans="1:4" x14ac:dyDescent="0.3">
      <c r="A641" s="11" t="s">
        <v>20</v>
      </c>
      <c r="D641" s="12" t="s">
        <v>14</v>
      </c>
    </row>
    <row r="642" spans="1:4" x14ac:dyDescent="0.3">
      <c r="A642" s="11" t="s">
        <v>20</v>
      </c>
      <c r="D642" s="12" t="s">
        <v>14</v>
      </c>
    </row>
    <row r="643" spans="1:4" x14ac:dyDescent="0.3">
      <c r="A643" s="11" t="s">
        <v>20</v>
      </c>
      <c r="D643" s="12" t="s">
        <v>14</v>
      </c>
    </row>
    <row r="644" spans="1:4" x14ac:dyDescent="0.3">
      <c r="A644" s="11" t="s">
        <v>20</v>
      </c>
      <c r="D644" s="12" t="s">
        <v>14</v>
      </c>
    </row>
    <row r="645" spans="1:4" x14ac:dyDescent="0.3">
      <c r="A645" s="11" t="s">
        <v>20</v>
      </c>
      <c r="D645" s="12" t="s">
        <v>14</v>
      </c>
    </row>
    <row r="646" spans="1:4" x14ac:dyDescent="0.3">
      <c r="A646" s="11" t="s">
        <v>20</v>
      </c>
      <c r="D646" s="12" t="s">
        <v>14</v>
      </c>
    </row>
    <row r="647" spans="1:4" x14ac:dyDescent="0.3">
      <c r="A647" s="11" t="s">
        <v>20</v>
      </c>
      <c r="D647" s="12" t="s">
        <v>14</v>
      </c>
    </row>
    <row r="648" spans="1:4" x14ac:dyDescent="0.3">
      <c r="A648" s="11" t="s">
        <v>20</v>
      </c>
      <c r="D648" s="12" t="s">
        <v>14</v>
      </c>
    </row>
    <row r="649" spans="1:4" x14ac:dyDescent="0.3">
      <c r="A649" s="11" t="s">
        <v>20</v>
      </c>
      <c r="D649" s="12" t="s">
        <v>14</v>
      </c>
    </row>
    <row r="650" spans="1:4" x14ac:dyDescent="0.3">
      <c r="A650" s="11" t="s">
        <v>20</v>
      </c>
      <c r="D650" s="12" t="s">
        <v>14</v>
      </c>
    </row>
    <row r="651" spans="1:4" x14ac:dyDescent="0.3">
      <c r="A651" s="11" t="s">
        <v>20</v>
      </c>
      <c r="D651" s="12" t="s">
        <v>14</v>
      </c>
    </row>
    <row r="652" spans="1:4" x14ac:dyDescent="0.3">
      <c r="A652" s="11" t="s">
        <v>20</v>
      </c>
      <c r="D652" s="12" t="s">
        <v>14</v>
      </c>
    </row>
    <row r="653" spans="1:4" x14ac:dyDescent="0.3">
      <c r="A653" s="11" t="s">
        <v>20</v>
      </c>
      <c r="D653" s="12" t="s">
        <v>14</v>
      </c>
    </row>
    <row r="654" spans="1:4" x14ac:dyDescent="0.3">
      <c r="A654" s="11" t="s">
        <v>20</v>
      </c>
      <c r="D654" s="12" t="s">
        <v>14</v>
      </c>
    </row>
    <row r="655" spans="1:4" x14ac:dyDescent="0.3">
      <c r="A655" s="11" t="s">
        <v>20</v>
      </c>
      <c r="D655" s="12" t="s">
        <v>14</v>
      </c>
    </row>
    <row r="656" spans="1:4" x14ac:dyDescent="0.3">
      <c r="A656" s="11" t="s">
        <v>20</v>
      </c>
      <c r="D656" s="12" t="s">
        <v>14</v>
      </c>
    </row>
    <row r="657" spans="1:4" x14ac:dyDescent="0.3">
      <c r="A657" s="11" t="s">
        <v>20</v>
      </c>
      <c r="D657" s="12" t="s">
        <v>14</v>
      </c>
    </row>
    <row r="658" spans="1:4" x14ac:dyDescent="0.3">
      <c r="A658" s="11" t="s">
        <v>20</v>
      </c>
      <c r="D658" s="12" t="s">
        <v>14</v>
      </c>
    </row>
    <row r="659" spans="1:4" x14ac:dyDescent="0.3">
      <c r="A659" s="11" t="s">
        <v>20</v>
      </c>
      <c r="D659" s="12" t="s">
        <v>14</v>
      </c>
    </row>
    <row r="660" spans="1:4" x14ac:dyDescent="0.3">
      <c r="A660" s="11" t="s">
        <v>20</v>
      </c>
      <c r="D660" s="12" t="s">
        <v>14</v>
      </c>
    </row>
    <row r="661" spans="1:4" x14ac:dyDescent="0.3">
      <c r="A661" s="11" t="s">
        <v>20</v>
      </c>
      <c r="D661" s="12" t="s">
        <v>14</v>
      </c>
    </row>
    <row r="662" spans="1:4" x14ac:dyDescent="0.3">
      <c r="A662" s="11" t="s">
        <v>20</v>
      </c>
      <c r="D662" s="12" t="s">
        <v>14</v>
      </c>
    </row>
    <row r="663" spans="1:4" x14ac:dyDescent="0.3">
      <c r="A663" s="11" t="s">
        <v>20</v>
      </c>
      <c r="D663" s="12" t="s">
        <v>14</v>
      </c>
    </row>
    <row r="664" spans="1:4" x14ac:dyDescent="0.3">
      <c r="A664" s="11" t="s">
        <v>20</v>
      </c>
      <c r="D664" s="12" t="s">
        <v>14</v>
      </c>
    </row>
    <row r="665" spans="1:4" x14ac:dyDescent="0.3">
      <c r="A665" s="11" t="s">
        <v>20</v>
      </c>
      <c r="D665" s="12" t="s">
        <v>14</v>
      </c>
    </row>
    <row r="666" spans="1:4" x14ac:dyDescent="0.3">
      <c r="A666" s="11" t="s">
        <v>20</v>
      </c>
      <c r="D666" s="12" t="s">
        <v>14</v>
      </c>
    </row>
    <row r="667" spans="1:4" x14ac:dyDescent="0.3">
      <c r="A667" s="11" t="s">
        <v>20</v>
      </c>
      <c r="D667" s="12" t="s">
        <v>14</v>
      </c>
    </row>
    <row r="668" spans="1:4" x14ac:dyDescent="0.3">
      <c r="A668" s="11" t="s">
        <v>20</v>
      </c>
      <c r="D668" s="12" t="s">
        <v>14</v>
      </c>
    </row>
    <row r="669" spans="1:4" x14ac:dyDescent="0.3">
      <c r="A669" s="11" t="s">
        <v>20</v>
      </c>
      <c r="D669" s="12" t="s">
        <v>14</v>
      </c>
    </row>
    <row r="670" spans="1:4" x14ac:dyDescent="0.3">
      <c r="A670" s="11" t="s">
        <v>20</v>
      </c>
      <c r="D670" s="12" t="s">
        <v>14</v>
      </c>
    </row>
    <row r="671" spans="1:4" x14ac:dyDescent="0.3">
      <c r="A671" s="11" t="s">
        <v>20</v>
      </c>
      <c r="D671" s="12" t="s">
        <v>14</v>
      </c>
    </row>
    <row r="672" spans="1:4" x14ac:dyDescent="0.3">
      <c r="A672" s="11" t="s">
        <v>20</v>
      </c>
      <c r="D672" s="12" t="s">
        <v>14</v>
      </c>
    </row>
    <row r="673" spans="1:4" x14ac:dyDescent="0.3">
      <c r="A673" s="11" t="s">
        <v>20</v>
      </c>
      <c r="D673" s="12" t="s">
        <v>14</v>
      </c>
    </row>
    <row r="674" spans="1:4" x14ac:dyDescent="0.3">
      <c r="A674" s="11" t="s">
        <v>20</v>
      </c>
      <c r="D674" s="12" t="s">
        <v>14</v>
      </c>
    </row>
    <row r="675" spans="1:4" x14ac:dyDescent="0.3">
      <c r="A675" s="11" t="s">
        <v>20</v>
      </c>
      <c r="D675" s="12" t="s">
        <v>14</v>
      </c>
    </row>
    <row r="676" spans="1:4" x14ac:dyDescent="0.3">
      <c r="A676" s="11" t="s">
        <v>20</v>
      </c>
      <c r="D676" s="12" t="s">
        <v>14</v>
      </c>
    </row>
    <row r="677" spans="1:4" x14ac:dyDescent="0.3">
      <c r="A677" s="11" t="s">
        <v>20</v>
      </c>
      <c r="D677" s="12" t="s">
        <v>14</v>
      </c>
    </row>
    <row r="678" spans="1:4" x14ac:dyDescent="0.3">
      <c r="A678" s="11" t="s">
        <v>20</v>
      </c>
      <c r="D678" s="12" t="s">
        <v>14</v>
      </c>
    </row>
    <row r="679" spans="1:4" x14ac:dyDescent="0.3">
      <c r="A679" s="11" t="s">
        <v>20</v>
      </c>
      <c r="D679" s="12" t="s">
        <v>14</v>
      </c>
    </row>
    <row r="680" spans="1:4" x14ac:dyDescent="0.3">
      <c r="A680" s="11" t="s">
        <v>20</v>
      </c>
      <c r="D680" s="12" t="s">
        <v>14</v>
      </c>
    </row>
    <row r="681" spans="1:4" x14ac:dyDescent="0.3">
      <c r="A681" s="11" t="s">
        <v>20</v>
      </c>
      <c r="D681" s="12" t="s">
        <v>14</v>
      </c>
    </row>
    <row r="682" spans="1:4" x14ac:dyDescent="0.3">
      <c r="A682" s="11" t="s">
        <v>20</v>
      </c>
      <c r="D682" s="12" t="s">
        <v>14</v>
      </c>
    </row>
    <row r="683" spans="1:4" x14ac:dyDescent="0.3">
      <c r="A683" s="11" t="s">
        <v>20</v>
      </c>
      <c r="D683" s="12" t="s">
        <v>14</v>
      </c>
    </row>
    <row r="684" spans="1:4" x14ac:dyDescent="0.3">
      <c r="A684" s="11" t="s">
        <v>20</v>
      </c>
      <c r="D684" s="12" t="s">
        <v>14</v>
      </c>
    </row>
    <row r="685" spans="1:4" x14ac:dyDescent="0.3">
      <c r="A685" s="11" t="s">
        <v>20</v>
      </c>
      <c r="D685" s="12" t="s">
        <v>14</v>
      </c>
    </row>
    <row r="686" spans="1:4" x14ac:dyDescent="0.3">
      <c r="A686" s="11" t="s">
        <v>20</v>
      </c>
      <c r="D686" s="12" t="s">
        <v>14</v>
      </c>
    </row>
    <row r="687" spans="1:4" x14ac:dyDescent="0.3">
      <c r="A687" s="11" t="s">
        <v>20</v>
      </c>
      <c r="D687" s="12" t="s">
        <v>14</v>
      </c>
    </row>
    <row r="688" spans="1:4" x14ac:dyDescent="0.3">
      <c r="A688" s="11" t="s">
        <v>20</v>
      </c>
      <c r="D688" s="12" t="s">
        <v>14</v>
      </c>
    </row>
    <row r="689" spans="1:4" x14ac:dyDescent="0.3">
      <c r="A689" s="11" t="s">
        <v>20</v>
      </c>
      <c r="D689" s="12" t="s">
        <v>14</v>
      </c>
    </row>
    <row r="690" spans="1:4" x14ac:dyDescent="0.3">
      <c r="A690" s="11" t="s">
        <v>20</v>
      </c>
      <c r="D690" s="12" t="s">
        <v>14</v>
      </c>
    </row>
    <row r="691" spans="1:4" x14ac:dyDescent="0.3">
      <c r="A691" s="11" t="s">
        <v>20</v>
      </c>
      <c r="D691" s="12" t="s">
        <v>14</v>
      </c>
    </row>
    <row r="692" spans="1:4" x14ac:dyDescent="0.3">
      <c r="A692" s="11" t="s">
        <v>20</v>
      </c>
      <c r="D692" s="12" t="s">
        <v>14</v>
      </c>
    </row>
    <row r="693" spans="1:4" x14ac:dyDescent="0.3">
      <c r="A693" s="11" t="s">
        <v>20</v>
      </c>
      <c r="D693" s="12" t="s">
        <v>14</v>
      </c>
    </row>
    <row r="694" spans="1:4" x14ac:dyDescent="0.3">
      <c r="A694" s="11" t="s">
        <v>20</v>
      </c>
      <c r="D694" s="12" t="s">
        <v>14</v>
      </c>
    </row>
    <row r="695" spans="1:4" x14ac:dyDescent="0.3">
      <c r="A695" s="11" t="s">
        <v>20</v>
      </c>
      <c r="D695" s="12" t="s">
        <v>14</v>
      </c>
    </row>
    <row r="696" spans="1:4" x14ac:dyDescent="0.3">
      <c r="A696" s="11" t="s">
        <v>20</v>
      </c>
      <c r="D696" s="12" t="s">
        <v>14</v>
      </c>
    </row>
    <row r="697" spans="1:4" x14ac:dyDescent="0.3">
      <c r="A697" s="11" t="s">
        <v>20</v>
      </c>
      <c r="D697" s="12" t="s">
        <v>14</v>
      </c>
    </row>
    <row r="698" spans="1:4" x14ac:dyDescent="0.3">
      <c r="A698" s="11" t="s">
        <v>20</v>
      </c>
      <c r="D698" s="12" t="s">
        <v>14</v>
      </c>
    </row>
    <row r="699" spans="1:4" x14ac:dyDescent="0.3">
      <c r="A699" s="11" t="s">
        <v>20</v>
      </c>
      <c r="D699" s="12" t="s">
        <v>14</v>
      </c>
    </row>
    <row r="700" spans="1:4" x14ac:dyDescent="0.3">
      <c r="A700" s="11" t="s">
        <v>20</v>
      </c>
      <c r="D700" s="12" t="s">
        <v>14</v>
      </c>
    </row>
    <row r="701" spans="1:4" x14ac:dyDescent="0.3">
      <c r="A701" s="11" t="s">
        <v>20</v>
      </c>
      <c r="D701" s="12" t="s">
        <v>14</v>
      </c>
    </row>
    <row r="702" spans="1:4" x14ac:dyDescent="0.3">
      <c r="A702" s="11" t="s">
        <v>20</v>
      </c>
      <c r="D702" s="12" t="s">
        <v>14</v>
      </c>
    </row>
    <row r="703" spans="1:4" x14ac:dyDescent="0.3">
      <c r="A703" s="11" t="s">
        <v>20</v>
      </c>
      <c r="D703" s="12" t="s">
        <v>14</v>
      </c>
    </row>
    <row r="704" spans="1:4" x14ac:dyDescent="0.3">
      <c r="A704" s="11" t="s">
        <v>20</v>
      </c>
      <c r="D704" s="12" t="s">
        <v>14</v>
      </c>
    </row>
    <row r="705" spans="1:4" x14ac:dyDescent="0.3">
      <c r="A705" s="11" t="s">
        <v>20</v>
      </c>
      <c r="D705" s="12" t="s">
        <v>14</v>
      </c>
    </row>
    <row r="706" spans="1:4" x14ac:dyDescent="0.3">
      <c r="A706" s="11" t="s">
        <v>20</v>
      </c>
      <c r="D706" s="12" t="s">
        <v>14</v>
      </c>
    </row>
    <row r="707" spans="1:4" x14ac:dyDescent="0.3">
      <c r="A707" s="11" t="s">
        <v>20</v>
      </c>
      <c r="D707" s="12" t="s">
        <v>14</v>
      </c>
    </row>
    <row r="708" spans="1:4" x14ac:dyDescent="0.3">
      <c r="A708" s="11" t="s">
        <v>20</v>
      </c>
      <c r="D708" s="12" t="s">
        <v>14</v>
      </c>
    </row>
    <row r="709" spans="1:4" x14ac:dyDescent="0.3">
      <c r="A709" s="11" t="s">
        <v>20</v>
      </c>
      <c r="D709" s="12" t="s">
        <v>14</v>
      </c>
    </row>
    <row r="710" spans="1:4" x14ac:dyDescent="0.3">
      <c r="A710" s="11" t="s">
        <v>20</v>
      </c>
      <c r="D710" s="12" t="s">
        <v>14</v>
      </c>
    </row>
    <row r="711" spans="1:4" x14ac:dyDescent="0.3">
      <c r="A711" s="11" t="s">
        <v>20</v>
      </c>
      <c r="D711" s="12" t="s">
        <v>14</v>
      </c>
    </row>
    <row r="712" spans="1:4" x14ac:dyDescent="0.3">
      <c r="A712" s="11" t="s">
        <v>20</v>
      </c>
      <c r="D712" s="12" t="s">
        <v>14</v>
      </c>
    </row>
    <row r="713" spans="1:4" x14ac:dyDescent="0.3">
      <c r="A713" s="11" t="s">
        <v>20</v>
      </c>
      <c r="D713" s="12" t="s">
        <v>14</v>
      </c>
    </row>
    <row r="714" spans="1:4" x14ac:dyDescent="0.3">
      <c r="A714" s="11" t="s">
        <v>20</v>
      </c>
      <c r="D714" s="12" t="s">
        <v>14</v>
      </c>
    </row>
    <row r="715" spans="1:4" x14ac:dyDescent="0.3">
      <c r="A715" s="11" t="s">
        <v>20</v>
      </c>
      <c r="D715" s="12" t="s">
        <v>14</v>
      </c>
    </row>
    <row r="716" spans="1:4" x14ac:dyDescent="0.3">
      <c r="A716" s="11" t="s">
        <v>20</v>
      </c>
      <c r="D716" s="12" t="s">
        <v>14</v>
      </c>
    </row>
    <row r="717" spans="1:4" x14ac:dyDescent="0.3">
      <c r="A717" s="11" t="s">
        <v>20</v>
      </c>
      <c r="D717" s="12" t="s">
        <v>14</v>
      </c>
    </row>
    <row r="718" spans="1:4" x14ac:dyDescent="0.3">
      <c r="A718" s="11" t="s">
        <v>20</v>
      </c>
      <c r="D718" s="12" t="s">
        <v>14</v>
      </c>
    </row>
    <row r="719" spans="1:4" x14ac:dyDescent="0.3">
      <c r="A719" s="11" t="s">
        <v>20</v>
      </c>
      <c r="D719" s="12" t="s">
        <v>14</v>
      </c>
    </row>
    <row r="720" spans="1:4" x14ac:dyDescent="0.3">
      <c r="A720" s="11" t="s">
        <v>20</v>
      </c>
      <c r="D720" s="12" t="s">
        <v>14</v>
      </c>
    </row>
    <row r="721" spans="1:4" x14ac:dyDescent="0.3">
      <c r="A721" s="11" t="s">
        <v>20</v>
      </c>
      <c r="D721" s="12" t="s">
        <v>14</v>
      </c>
    </row>
    <row r="722" spans="1:4" x14ac:dyDescent="0.3">
      <c r="A722" s="11" t="s">
        <v>20</v>
      </c>
      <c r="D722" s="12" t="s">
        <v>14</v>
      </c>
    </row>
    <row r="723" spans="1:4" x14ac:dyDescent="0.3">
      <c r="A723" s="11" t="s">
        <v>20</v>
      </c>
      <c r="D723" s="12" t="s">
        <v>14</v>
      </c>
    </row>
    <row r="724" spans="1:4" x14ac:dyDescent="0.3">
      <c r="A724" s="11" t="s">
        <v>20</v>
      </c>
      <c r="D724" s="12" t="s">
        <v>14</v>
      </c>
    </row>
    <row r="725" spans="1:4" x14ac:dyDescent="0.3">
      <c r="A725" s="11" t="s">
        <v>20</v>
      </c>
      <c r="D725" s="12" t="s">
        <v>14</v>
      </c>
    </row>
    <row r="726" spans="1:4" x14ac:dyDescent="0.3">
      <c r="A726" s="11" t="s">
        <v>20</v>
      </c>
      <c r="D726" s="12" t="s">
        <v>14</v>
      </c>
    </row>
    <row r="727" spans="1:4" x14ac:dyDescent="0.3">
      <c r="A727" s="11" t="s">
        <v>20</v>
      </c>
      <c r="D727" s="12" t="s">
        <v>14</v>
      </c>
    </row>
    <row r="728" spans="1:4" x14ac:dyDescent="0.3">
      <c r="A728" s="11" t="s">
        <v>20</v>
      </c>
      <c r="D728" s="12" t="s">
        <v>14</v>
      </c>
    </row>
    <row r="729" spans="1:4" x14ac:dyDescent="0.3">
      <c r="A729" s="11" t="s">
        <v>20</v>
      </c>
      <c r="D729" s="12" t="s">
        <v>14</v>
      </c>
    </row>
    <row r="730" spans="1:4" x14ac:dyDescent="0.3">
      <c r="A730" s="11" t="s">
        <v>20</v>
      </c>
      <c r="D730" s="12" t="s">
        <v>14</v>
      </c>
    </row>
    <row r="731" spans="1:4" x14ac:dyDescent="0.3">
      <c r="A731" s="11" t="s">
        <v>20</v>
      </c>
      <c r="D731" s="12" t="s">
        <v>14</v>
      </c>
    </row>
    <row r="732" spans="1:4" x14ac:dyDescent="0.3">
      <c r="A732" s="11" t="s">
        <v>20</v>
      </c>
      <c r="D732" s="12" t="s">
        <v>14</v>
      </c>
    </row>
    <row r="733" spans="1:4" x14ac:dyDescent="0.3">
      <c r="A733" s="11" t="s">
        <v>20</v>
      </c>
      <c r="D733" s="12" t="s">
        <v>14</v>
      </c>
    </row>
    <row r="734" spans="1:4" x14ac:dyDescent="0.3">
      <c r="A734" s="11" t="s">
        <v>20</v>
      </c>
      <c r="D734" s="12" t="s">
        <v>14</v>
      </c>
    </row>
    <row r="735" spans="1:4" x14ac:dyDescent="0.3">
      <c r="A735" s="11" t="s">
        <v>20</v>
      </c>
      <c r="D735" s="12" t="s">
        <v>14</v>
      </c>
    </row>
    <row r="736" spans="1:4" x14ac:dyDescent="0.3">
      <c r="A736" s="11" t="s">
        <v>20</v>
      </c>
      <c r="D736" s="12" t="s">
        <v>14</v>
      </c>
    </row>
    <row r="737" spans="1:4" x14ac:dyDescent="0.3">
      <c r="A737" s="11" t="s">
        <v>20</v>
      </c>
      <c r="D737" s="12" t="s">
        <v>14</v>
      </c>
    </row>
    <row r="738" spans="1:4" x14ac:dyDescent="0.3">
      <c r="A738" s="11" t="s">
        <v>20</v>
      </c>
      <c r="D738" s="12" t="s">
        <v>14</v>
      </c>
    </row>
    <row r="739" spans="1:4" x14ac:dyDescent="0.3">
      <c r="A739" s="11" t="s">
        <v>20</v>
      </c>
      <c r="D739" s="12" t="s">
        <v>14</v>
      </c>
    </row>
    <row r="740" spans="1:4" x14ac:dyDescent="0.3">
      <c r="A740" s="11" t="s">
        <v>20</v>
      </c>
      <c r="D740" s="12" t="s">
        <v>14</v>
      </c>
    </row>
    <row r="741" spans="1:4" x14ac:dyDescent="0.3">
      <c r="A741" s="11" t="s">
        <v>20</v>
      </c>
      <c r="D741" s="12" t="s">
        <v>14</v>
      </c>
    </row>
    <row r="742" spans="1:4" x14ac:dyDescent="0.3">
      <c r="A742" s="11" t="s">
        <v>20</v>
      </c>
      <c r="D742" s="12" t="s">
        <v>14</v>
      </c>
    </row>
    <row r="743" spans="1:4" x14ac:dyDescent="0.3">
      <c r="A743" s="11" t="s">
        <v>20</v>
      </c>
      <c r="D743" s="12" t="s">
        <v>14</v>
      </c>
    </row>
    <row r="744" spans="1:4" x14ac:dyDescent="0.3">
      <c r="A744" s="11" t="s">
        <v>20</v>
      </c>
      <c r="D744" s="12" t="s">
        <v>14</v>
      </c>
    </row>
    <row r="745" spans="1:4" x14ac:dyDescent="0.3">
      <c r="A745" s="11" t="s">
        <v>20</v>
      </c>
      <c r="D745" s="12" t="s">
        <v>14</v>
      </c>
    </row>
    <row r="746" spans="1:4" x14ac:dyDescent="0.3">
      <c r="A746" s="11" t="s">
        <v>20</v>
      </c>
      <c r="D746" s="12" t="s">
        <v>14</v>
      </c>
    </row>
    <row r="747" spans="1:4" x14ac:dyDescent="0.3">
      <c r="A747" s="11" t="s">
        <v>20</v>
      </c>
      <c r="D747" s="12" t="s">
        <v>14</v>
      </c>
    </row>
    <row r="748" spans="1:4" x14ac:dyDescent="0.3">
      <c r="A748" s="11" t="s">
        <v>20</v>
      </c>
      <c r="D748" s="12" t="s">
        <v>14</v>
      </c>
    </row>
    <row r="749" spans="1:4" x14ac:dyDescent="0.3">
      <c r="A749" s="11" t="s">
        <v>20</v>
      </c>
      <c r="D749" s="12" t="s">
        <v>14</v>
      </c>
    </row>
    <row r="750" spans="1:4" x14ac:dyDescent="0.3">
      <c r="A750" s="11" t="s">
        <v>20</v>
      </c>
      <c r="D750" s="12" t="s">
        <v>14</v>
      </c>
    </row>
    <row r="751" spans="1:4" x14ac:dyDescent="0.3">
      <c r="A751" s="11" t="s">
        <v>20</v>
      </c>
      <c r="D751" s="12" t="s">
        <v>14</v>
      </c>
    </row>
    <row r="752" spans="1:4" x14ac:dyDescent="0.3">
      <c r="A752" s="11" t="s">
        <v>20</v>
      </c>
      <c r="D752" s="12" t="s">
        <v>14</v>
      </c>
    </row>
    <row r="753" spans="1:4" x14ac:dyDescent="0.3">
      <c r="A753" s="11" t="s">
        <v>20</v>
      </c>
      <c r="D753" s="12" t="s">
        <v>14</v>
      </c>
    </row>
    <row r="754" spans="1:4" x14ac:dyDescent="0.3">
      <c r="A754" s="11" t="s">
        <v>20</v>
      </c>
      <c r="D754" s="12" t="s">
        <v>14</v>
      </c>
    </row>
    <row r="755" spans="1:4" x14ac:dyDescent="0.3">
      <c r="A755" s="11" t="s">
        <v>20</v>
      </c>
      <c r="D755" s="12" t="s">
        <v>14</v>
      </c>
    </row>
    <row r="756" spans="1:4" x14ac:dyDescent="0.3">
      <c r="A756" s="11" t="s">
        <v>20</v>
      </c>
      <c r="D756" s="12" t="s">
        <v>14</v>
      </c>
    </row>
    <row r="757" spans="1:4" x14ac:dyDescent="0.3">
      <c r="A757" s="11" t="s">
        <v>20</v>
      </c>
      <c r="D757" s="12" t="s">
        <v>14</v>
      </c>
    </row>
    <row r="758" spans="1:4" x14ac:dyDescent="0.3">
      <c r="A758" s="11" t="s">
        <v>20</v>
      </c>
      <c r="D758" s="12" t="s">
        <v>14</v>
      </c>
    </row>
    <row r="759" spans="1:4" x14ac:dyDescent="0.3">
      <c r="A759" s="11" t="s">
        <v>20</v>
      </c>
      <c r="D759" s="12" t="s">
        <v>14</v>
      </c>
    </row>
    <row r="760" spans="1:4" x14ac:dyDescent="0.3">
      <c r="A760" s="11" t="s">
        <v>20</v>
      </c>
      <c r="D760" s="12" t="s">
        <v>14</v>
      </c>
    </row>
    <row r="761" spans="1:4" x14ac:dyDescent="0.3">
      <c r="A761" s="11" t="s">
        <v>20</v>
      </c>
      <c r="D761" s="12" t="s">
        <v>14</v>
      </c>
    </row>
    <row r="762" spans="1:4" x14ac:dyDescent="0.3">
      <c r="A762" s="11" t="s">
        <v>20</v>
      </c>
      <c r="D762" s="12" t="s">
        <v>14</v>
      </c>
    </row>
    <row r="763" spans="1:4" x14ac:dyDescent="0.3">
      <c r="A763" s="11" t="s">
        <v>20</v>
      </c>
      <c r="D763" s="12" t="s">
        <v>14</v>
      </c>
    </row>
    <row r="764" spans="1:4" x14ac:dyDescent="0.3">
      <c r="A764" s="11" t="s">
        <v>20</v>
      </c>
      <c r="D764" s="12" t="s">
        <v>14</v>
      </c>
    </row>
    <row r="765" spans="1:4" x14ac:dyDescent="0.3">
      <c r="A765" s="11" t="s">
        <v>20</v>
      </c>
      <c r="D765" s="12" t="s">
        <v>14</v>
      </c>
    </row>
    <row r="766" spans="1:4" x14ac:dyDescent="0.3">
      <c r="A766" s="11" t="s">
        <v>20</v>
      </c>
      <c r="D766" s="12" t="s">
        <v>14</v>
      </c>
    </row>
    <row r="767" spans="1:4" x14ac:dyDescent="0.3">
      <c r="A767" s="11" t="s">
        <v>20</v>
      </c>
      <c r="D767" s="12" t="s">
        <v>14</v>
      </c>
    </row>
    <row r="768" spans="1:4" x14ac:dyDescent="0.3">
      <c r="A768" s="11" t="s">
        <v>20</v>
      </c>
      <c r="D768" s="12" t="s">
        <v>14</v>
      </c>
    </row>
    <row r="769" spans="1:4" x14ac:dyDescent="0.3">
      <c r="A769" s="11" t="s">
        <v>20</v>
      </c>
      <c r="D769" s="12" t="s">
        <v>14</v>
      </c>
    </row>
    <row r="770" spans="1:4" x14ac:dyDescent="0.3">
      <c r="A770" s="11" t="s">
        <v>20</v>
      </c>
      <c r="D770" s="12" t="s">
        <v>14</v>
      </c>
    </row>
    <row r="771" spans="1:4" x14ac:dyDescent="0.3">
      <c r="A771" s="11" t="s">
        <v>20</v>
      </c>
      <c r="D771" s="12" t="s">
        <v>14</v>
      </c>
    </row>
    <row r="772" spans="1:4" x14ac:dyDescent="0.3">
      <c r="A772" s="11" t="s">
        <v>20</v>
      </c>
      <c r="D772" s="12" t="s">
        <v>14</v>
      </c>
    </row>
    <row r="773" spans="1:4" x14ac:dyDescent="0.3">
      <c r="A773" s="11" t="s">
        <v>20</v>
      </c>
      <c r="D773" s="12" t="s">
        <v>14</v>
      </c>
    </row>
    <row r="774" spans="1:4" x14ac:dyDescent="0.3">
      <c r="A774" s="11" t="s">
        <v>20</v>
      </c>
      <c r="D774" s="12" t="s">
        <v>14</v>
      </c>
    </row>
    <row r="775" spans="1:4" x14ac:dyDescent="0.3">
      <c r="A775" s="11" t="s">
        <v>20</v>
      </c>
      <c r="D775" s="12" t="s">
        <v>14</v>
      </c>
    </row>
    <row r="776" spans="1:4" x14ac:dyDescent="0.3">
      <c r="A776" s="11" t="s">
        <v>20</v>
      </c>
      <c r="D776" s="12" t="s">
        <v>14</v>
      </c>
    </row>
    <row r="777" spans="1:4" x14ac:dyDescent="0.3">
      <c r="A777" s="11" t="s">
        <v>20</v>
      </c>
      <c r="D777" s="12" t="s">
        <v>14</v>
      </c>
    </row>
    <row r="778" spans="1:4" x14ac:dyDescent="0.3">
      <c r="A778" s="11" t="s">
        <v>20</v>
      </c>
      <c r="D778" s="12" t="s">
        <v>14</v>
      </c>
    </row>
    <row r="779" spans="1:4" x14ac:dyDescent="0.3">
      <c r="A779" s="11" t="s">
        <v>20</v>
      </c>
      <c r="D779" s="12" t="s">
        <v>14</v>
      </c>
    </row>
    <row r="780" spans="1:4" x14ac:dyDescent="0.3">
      <c r="A780" s="11" t="s">
        <v>20</v>
      </c>
      <c r="D780" s="12" t="s">
        <v>14</v>
      </c>
    </row>
    <row r="781" spans="1:4" x14ac:dyDescent="0.3">
      <c r="A781" s="11" t="s">
        <v>20</v>
      </c>
      <c r="D781" s="12" t="s">
        <v>14</v>
      </c>
    </row>
    <row r="782" spans="1:4" x14ac:dyDescent="0.3">
      <c r="A782" s="11" t="s">
        <v>20</v>
      </c>
      <c r="D782" s="12" t="s">
        <v>14</v>
      </c>
    </row>
    <row r="783" spans="1:4" x14ac:dyDescent="0.3">
      <c r="A783" s="11" t="s">
        <v>20</v>
      </c>
      <c r="D783" s="12" t="s">
        <v>14</v>
      </c>
    </row>
    <row r="784" spans="1:4" x14ac:dyDescent="0.3">
      <c r="A784" s="11" t="s">
        <v>20</v>
      </c>
      <c r="D784" s="12" t="s">
        <v>14</v>
      </c>
    </row>
    <row r="785" spans="1:4" x14ac:dyDescent="0.3">
      <c r="A785" s="11" t="s">
        <v>20</v>
      </c>
      <c r="D785" s="12" t="s">
        <v>14</v>
      </c>
    </row>
    <row r="786" spans="1:4" x14ac:dyDescent="0.3">
      <c r="A786" s="11" t="s">
        <v>20</v>
      </c>
      <c r="D786" s="12" t="s">
        <v>14</v>
      </c>
    </row>
    <row r="787" spans="1:4" x14ac:dyDescent="0.3">
      <c r="A787" s="11" t="s">
        <v>20</v>
      </c>
      <c r="D787" s="12" t="s">
        <v>14</v>
      </c>
    </row>
    <row r="788" spans="1:4" x14ac:dyDescent="0.3">
      <c r="A788" s="11" t="s">
        <v>20</v>
      </c>
      <c r="D788" s="12" t="s">
        <v>14</v>
      </c>
    </row>
    <row r="789" spans="1:4" x14ac:dyDescent="0.3">
      <c r="A789" s="11" t="s">
        <v>20</v>
      </c>
      <c r="D789" s="12" t="s">
        <v>14</v>
      </c>
    </row>
    <row r="790" spans="1:4" x14ac:dyDescent="0.3">
      <c r="A790" s="11" t="s">
        <v>20</v>
      </c>
      <c r="D790" s="12" t="s">
        <v>14</v>
      </c>
    </row>
    <row r="791" spans="1:4" x14ac:dyDescent="0.3">
      <c r="A791" s="11" t="s">
        <v>20</v>
      </c>
      <c r="D791" s="12" t="s">
        <v>14</v>
      </c>
    </row>
    <row r="792" spans="1:4" x14ac:dyDescent="0.3">
      <c r="A792" s="11" t="s">
        <v>20</v>
      </c>
      <c r="D792" s="12" t="s">
        <v>14</v>
      </c>
    </row>
    <row r="793" spans="1:4" x14ac:dyDescent="0.3">
      <c r="A793" s="11" t="s">
        <v>20</v>
      </c>
      <c r="D793" s="12" t="s">
        <v>14</v>
      </c>
    </row>
    <row r="794" spans="1:4" x14ac:dyDescent="0.3">
      <c r="A794" s="11" t="s">
        <v>20</v>
      </c>
      <c r="D794" s="12" t="s">
        <v>14</v>
      </c>
    </row>
    <row r="795" spans="1:4" x14ac:dyDescent="0.3">
      <c r="A795" s="11" t="s">
        <v>20</v>
      </c>
      <c r="D795" s="12" t="s">
        <v>14</v>
      </c>
    </row>
    <row r="796" spans="1:4" x14ac:dyDescent="0.3">
      <c r="A796" s="11" t="s">
        <v>20</v>
      </c>
      <c r="D796" s="12" t="s">
        <v>14</v>
      </c>
    </row>
    <row r="797" spans="1:4" x14ac:dyDescent="0.3">
      <c r="A797" s="11" t="s">
        <v>20</v>
      </c>
      <c r="D797" s="12" t="s">
        <v>14</v>
      </c>
    </row>
    <row r="798" spans="1:4" x14ac:dyDescent="0.3">
      <c r="A798" s="11" t="s">
        <v>20</v>
      </c>
      <c r="D798" s="12" t="s">
        <v>14</v>
      </c>
    </row>
    <row r="799" spans="1:4" x14ac:dyDescent="0.3">
      <c r="A799" s="11" t="s">
        <v>20</v>
      </c>
      <c r="D799" s="12" t="s">
        <v>14</v>
      </c>
    </row>
    <row r="800" spans="1:4" x14ac:dyDescent="0.3">
      <c r="A800" s="11" t="s">
        <v>20</v>
      </c>
      <c r="D800" s="12" t="s">
        <v>14</v>
      </c>
    </row>
    <row r="801" spans="1:4" x14ac:dyDescent="0.3">
      <c r="A801" s="11" t="s">
        <v>20</v>
      </c>
      <c r="D801" s="12" t="s">
        <v>14</v>
      </c>
    </row>
    <row r="802" spans="1:4" x14ac:dyDescent="0.3">
      <c r="A802" s="11" t="s">
        <v>20</v>
      </c>
      <c r="D802" s="12" t="s">
        <v>14</v>
      </c>
    </row>
    <row r="803" spans="1:4" x14ac:dyDescent="0.3">
      <c r="A803" s="11" t="s">
        <v>20</v>
      </c>
      <c r="D803" s="12" t="s">
        <v>14</v>
      </c>
    </row>
    <row r="804" spans="1:4" x14ac:dyDescent="0.3">
      <c r="A804" s="11" t="s">
        <v>20</v>
      </c>
      <c r="D804" s="12" t="s">
        <v>14</v>
      </c>
    </row>
    <row r="805" spans="1:4" x14ac:dyDescent="0.3">
      <c r="A805" s="11" t="s">
        <v>20</v>
      </c>
      <c r="D805" s="12" t="s">
        <v>14</v>
      </c>
    </row>
    <row r="806" spans="1:4" x14ac:dyDescent="0.3">
      <c r="A806" s="11" t="s">
        <v>20</v>
      </c>
      <c r="D806" s="12" t="s">
        <v>14</v>
      </c>
    </row>
    <row r="807" spans="1:4" x14ac:dyDescent="0.3">
      <c r="A807" s="11" t="s">
        <v>20</v>
      </c>
      <c r="D807" s="12" t="s">
        <v>14</v>
      </c>
    </row>
    <row r="808" spans="1:4" x14ac:dyDescent="0.3">
      <c r="A808" s="11" t="s">
        <v>20</v>
      </c>
      <c r="D808" s="12" t="s">
        <v>14</v>
      </c>
    </row>
    <row r="809" spans="1:4" x14ac:dyDescent="0.3">
      <c r="A809" s="11" t="s">
        <v>20</v>
      </c>
      <c r="D809" s="12" t="s">
        <v>14</v>
      </c>
    </row>
    <row r="810" spans="1:4" x14ac:dyDescent="0.3">
      <c r="A810" s="11" t="s">
        <v>20</v>
      </c>
      <c r="D810" s="12" t="s">
        <v>14</v>
      </c>
    </row>
    <row r="811" spans="1:4" x14ac:dyDescent="0.3">
      <c r="A811" s="11" t="s">
        <v>20</v>
      </c>
      <c r="D811" s="12" t="s">
        <v>14</v>
      </c>
    </row>
    <row r="812" spans="1:4" x14ac:dyDescent="0.3">
      <c r="A812" s="11" t="s">
        <v>20</v>
      </c>
      <c r="D812" s="12" t="s">
        <v>14</v>
      </c>
    </row>
    <row r="813" spans="1:4" x14ac:dyDescent="0.3">
      <c r="A813" s="11" t="s">
        <v>20</v>
      </c>
      <c r="D813" s="12" t="s">
        <v>14</v>
      </c>
    </row>
    <row r="814" spans="1:4" x14ac:dyDescent="0.3">
      <c r="A814" s="11" t="s">
        <v>20</v>
      </c>
      <c r="D814" s="12" t="s">
        <v>14</v>
      </c>
    </row>
    <row r="815" spans="1:4" x14ac:dyDescent="0.3">
      <c r="A815" s="11" t="s">
        <v>20</v>
      </c>
      <c r="D815" s="12" t="s">
        <v>14</v>
      </c>
    </row>
    <row r="816" spans="1:4" x14ac:dyDescent="0.3">
      <c r="A816" s="11" t="s">
        <v>20</v>
      </c>
      <c r="D816" s="12" t="s">
        <v>14</v>
      </c>
    </row>
    <row r="817" spans="1:4" x14ac:dyDescent="0.3">
      <c r="A817" s="11" t="s">
        <v>20</v>
      </c>
      <c r="D817" s="12" t="s">
        <v>14</v>
      </c>
    </row>
    <row r="818" spans="1:4" x14ac:dyDescent="0.3">
      <c r="A818" s="11" t="s">
        <v>20</v>
      </c>
      <c r="D818" s="12" t="s">
        <v>14</v>
      </c>
    </row>
    <row r="819" spans="1:4" x14ac:dyDescent="0.3">
      <c r="A819" s="11" t="s">
        <v>20</v>
      </c>
      <c r="D819" s="12" t="s">
        <v>14</v>
      </c>
    </row>
    <row r="820" spans="1:4" x14ac:dyDescent="0.3">
      <c r="A820" s="11" t="s">
        <v>20</v>
      </c>
      <c r="D820" s="12" t="s">
        <v>14</v>
      </c>
    </row>
    <row r="821" spans="1:4" x14ac:dyDescent="0.3">
      <c r="A821" s="11" t="s">
        <v>20</v>
      </c>
      <c r="D821" s="12" t="s">
        <v>14</v>
      </c>
    </row>
    <row r="822" spans="1:4" x14ac:dyDescent="0.3">
      <c r="A822" s="11" t="s">
        <v>20</v>
      </c>
      <c r="D822" s="12" t="s">
        <v>14</v>
      </c>
    </row>
    <row r="823" spans="1:4" x14ac:dyDescent="0.3">
      <c r="A823" s="11" t="s">
        <v>20</v>
      </c>
      <c r="D823" s="12" t="s">
        <v>14</v>
      </c>
    </row>
    <row r="824" spans="1:4" x14ac:dyDescent="0.3">
      <c r="A824" s="11" t="s">
        <v>20</v>
      </c>
      <c r="D824" s="12" t="s">
        <v>14</v>
      </c>
    </row>
    <row r="825" spans="1:4" x14ac:dyDescent="0.3">
      <c r="A825" s="11" t="s">
        <v>20</v>
      </c>
      <c r="D825" s="12" t="s">
        <v>14</v>
      </c>
    </row>
    <row r="826" spans="1:4" x14ac:dyDescent="0.3">
      <c r="A826" s="11" t="s">
        <v>20</v>
      </c>
      <c r="D826" s="12" t="s">
        <v>14</v>
      </c>
    </row>
    <row r="827" spans="1:4" x14ac:dyDescent="0.3">
      <c r="A827" s="11" t="s">
        <v>20</v>
      </c>
      <c r="D827" s="12" t="s">
        <v>14</v>
      </c>
    </row>
    <row r="828" spans="1:4" x14ac:dyDescent="0.3">
      <c r="A828" s="11" t="s">
        <v>20</v>
      </c>
      <c r="D828" s="12" t="s">
        <v>14</v>
      </c>
    </row>
    <row r="829" spans="1:4" x14ac:dyDescent="0.3">
      <c r="A829" s="11" t="s">
        <v>20</v>
      </c>
      <c r="D829" s="12" t="s">
        <v>14</v>
      </c>
    </row>
    <row r="830" spans="1:4" x14ac:dyDescent="0.3">
      <c r="A830" s="11" t="s">
        <v>20</v>
      </c>
      <c r="D830" s="12" t="s">
        <v>14</v>
      </c>
    </row>
    <row r="831" spans="1:4" x14ac:dyDescent="0.3">
      <c r="A831" s="11" t="s">
        <v>20</v>
      </c>
      <c r="D831" s="12" t="s">
        <v>14</v>
      </c>
    </row>
    <row r="832" spans="1:4" x14ac:dyDescent="0.3">
      <c r="A832" s="11" t="s">
        <v>20</v>
      </c>
      <c r="D832" s="12" t="s">
        <v>14</v>
      </c>
    </row>
    <row r="833" spans="1:4" x14ac:dyDescent="0.3">
      <c r="A833" s="11" t="s">
        <v>20</v>
      </c>
      <c r="D833" s="12" t="s">
        <v>14</v>
      </c>
    </row>
    <row r="834" spans="1:4" x14ac:dyDescent="0.3">
      <c r="A834" s="11" t="s">
        <v>20</v>
      </c>
      <c r="D834" s="12" t="s">
        <v>14</v>
      </c>
    </row>
    <row r="835" spans="1:4" x14ac:dyDescent="0.3">
      <c r="A835" s="11" t="s">
        <v>20</v>
      </c>
      <c r="D835" s="12" t="s">
        <v>14</v>
      </c>
    </row>
    <row r="836" spans="1:4" x14ac:dyDescent="0.3">
      <c r="A836" s="11" t="s">
        <v>20</v>
      </c>
      <c r="D836" s="12" t="s">
        <v>14</v>
      </c>
    </row>
    <row r="837" spans="1:4" x14ac:dyDescent="0.3">
      <c r="A837" s="11" t="s">
        <v>20</v>
      </c>
      <c r="D837" s="12" t="s">
        <v>14</v>
      </c>
    </row>
    <row r="838" spans="1:4" x14ac:dyDescent="0.3">
      <c r="A838" s="11" t="s">
        <v>20</v>
      </c>
      <c r="D838" s="12" t="s">
        <v>14</v>
      </c>
    </row>
    <row r="839" spans="1:4" x14ac:dyDescent="0.3">
      <c r="A839" s="11" t="s">
        <v>20</v>
      </c>
      <c r="D839" s="12" t="s">
        <v>14</v>
      </c>
    </row>
    <row r="840" spans="1:4" x14ac:dyDescent="0.3">
      <c r="A840" s="11" t="s">
        <v>20</v>
      </c>
      <c r="D840" s="12" t="s">
        <v>14</v>
      </c>
    </row>
    <row r="841" spans="1:4" x14ac:dyDescent="0.3">
      <c r="A841" s="11" t="s">
        <v>20</v>
      </c>
      <c r="D841" s="12" t="s">
        <v>14</v>
      </c>
    </row>
    <row r="842" spans="1:4" x14ac:dyDescent="0.3">
      <c r="A842" s="11" t="s">
        <v>20</v>
      </c>
      <c r="D842" s="12" t="s">
        <v>14</v>
      </c>
    </row>
    <row r="843" spans="1:4" x14ac:dyDescent="0.3">
      <c r="A843" s="11" t="s">
        <v>20</v>
      </c>
      <c r="D843" s="12" t="s">
        <v>14</v>
      </c>
    </row>
    <row r="844" spans="1:4" x14ac:dyDescent="0.3">
      <c r="A844" s="11" t="s">
        <v>20</v>
      </c>
      <c r="D844" s="12" t="s">
        <v>14</v>
      </c>
    </row>
    <row r="845" spans="1:4" x14ac:dyDescent="0.3">
      <c r="A845" s="11" t="s">
        <v>20</v>
      </c>
      <c r="D845" s="12" t="s">
        <v>14</v>
      </c>
    </row>
    <row r="846" spans="1:4" x14ac:dyDescent="0.3">
      <c r="A846" s="11" t="s">
        <v>20</v>
      </c>
      <c r="D846" s="12" t="s">
        <v>14</v>
      </c>
    </row>
    <row r="847" spans="1:4" x14ac:dyDescent="0.3">
      <c r="A847" s="11" t="s">
        <v>20</v>
      </c>
      <c r="D847" s="12" t="s">
        <v>14</v>
      </c>
    </row>
    <row r="848" spans="1:4" x14ac:dyDescent="0.3">
      <c r="A848" s="11" t="s">
        <v>20</v>
      </c>
      <c r="D848" s="12" t="s">
        <v>14</v>
      </c>
    </row>
    <row r="849" spans="1:4" x14ac:dyDescent="0.3">
      <c r="A849" s="11" t="s">
        <v>20</v>
      </c>
      <c r="D849" s="12" t="s">
        <v>14</v>
      </c>
    </row>
    <row r="850" spans="1:4" x14ac:dyDescent="0.3">
      <c r="A850" s="11" t="s">
        <v>20</v>
      </c>
      <c r="D850" s="12" t="s">
        <v>14</v>
      </c>
    </row>
    <row r="851" spans="1:4" x14ac:dyDescent="0.3">
      <c r="A851" s="11" t="s">
        <v>20</v>
      </c>
      <c r="D851" s="12" t="s">
        <v>14</v>
      </c>
    </row>
    <row r="852" spans="1:4" x14ac:dyDescent="0.3">
      <c r="A852" s="11" t="s">
        <v>20</v>
      </c>
      <c r="D852" s="12" t="s">
        <v>14</v>
      </c>
    </row>
    <row r="853" spans="1:4" x14ac:dyDescent="0.3">
      <c r="A853" s="11" t="s">
        <v>20</v>
      </c>
      <c r="D853" s="12" t="s">
        <v>14</v>
      </c>
    </row>
    <row r="854" spans="1:4" x14ac:dyDescent="0.3">
      <c r="A854" s="11" t="s">
        <v>20</v>
      </c>
      <c r="D854" s="12" t="s">
        <v>14</v>
      </c>
    </row>
    <row r="855" spans="1:4" x14ac:dyDescent="0.3">
      <c r="A855" s="11" t="s">
        <v>20</v>
      </c>
      <c r="D855" s="12" t="s">
        <v>14</v>
      </c>
    </row>
    <row r="856" spans="1:4" x14ac:dyDescent="0.3">
      <c r="A856" s="11" t="s">
        <v>20</v>
      </c>
      <c r="D856" s="12" t="s">
        <v>14</v>
      </c>
    </row>
    <row r="857" spans="1:4" x14ac:dyDescent="0.3">
      <c r="A857" s="11" t="s">
        <v>20</v>
      </c>
      <c r="D857" s="12" t="s">
        <v>14</v>
      </c>
    </row>
    <row r="858" spans="1:4" x14ac:dyDescent="0.3">
      <c r="A858" s="11" t="s">
        <v>20</v>
      </c>
      <c r="D858" s="12" t="s">
        <v>14</v>
      </c>
    </row>
    <row r="859" spans="1:4" x14ac:dyDescent="0.3">
      <c r="A859" s="11" t="s">
        <v>20</v>
      </c>
      <c r="D859" s="12" t="s">
        <v>14</v>
      </c>
    </row>
    <row r="860" spans="1:4" x14ac:dyDescent="0.3">
      <c r="A860" s="11" t="s">
        <v>20</v>
      </c>
      <c r="D860" s="12" t="s">
        <v>14</v>
      </c>
    </row>
    <row r="861" spans="1:4" x14ac:dyDescent="0.3">
      <c r="A861" s="11" t="s">
        <v>20</v>
      </c>
      <c r="D861" s="12" t="s">
        <v>14</v>
      </c>
    </row>
    <row r="862" spans="1:4" x14ac:dyDescent="0.3">
      <c r="A862" s="11" t="s">
        <v>20</v>
      </c>
      <c r="D862" s="12" t="s">
        <v>14</v>
      </c>
    </row>
    <row r="863" spans="1:4" x14ac:dyDescent="0.3">
      <c r="A863" s="11" t="s">
        <v>20</v>
      </c>
      <c r="D863" s="12" t="s">
        <v>14</v>
      </c>
    </row>
    <row r="864" spans="1:4" x14ac:dyDescent="0.3">
      <c r="A864" s="11" t="s">
        <v>20</v>
      </c>
      <c r="D864" s="12" t="s">
        <v>14</v>
      </c>
    </row>
    <row r="865" spans="1:4" x14ac:dyDescent="0.3">
      <c r="A865" s="11" t="s">
        <v>20</v>
      </c>
      <c r="D865" s="12" t="s">
        <v>14</v>
      </c>
    </row>
    <row r="866" spans="1:4" x14ac:dyDescent="0.3">
      <c r="A866" s="11" t="s">
        <v>20</v>
      </c>
      <c r="D866" s="12" t="s">
        <v>14</v>
      </c>
    </row>
    <row r="867" spans="1:4" x14ac:dyDescent="0.3">
      <c r="A867" s="11" t="s">
        <v>20</v>
      </c>
      <c r="D867" s="12" t="s">
        <v>14</v>
      </c>
    </row>
    <row r="868" spans="1:4" x14ac:dyDescent="0.3">
      <c r="A868" s="11" t="s">
        <v>20</v>
      </c>
      <c r="D868" s="12" t="s">
        <v>14</v>
      </c>
    </row>
    <row r="869" spans="1:4" x14ac:dyDescent="0.3">
      <c r="A869" s="11" t="s">
        <v>20</v>
      </c>
      <c r="D869" s="12" t="s">
        <v>14</v>
      </c>
    </row>
    <row r="870" spans="1:4" x14ac:dyDescent="0.3">
      <c r="A870" s="11" t="s">
        <v>20</v>
      </c>
      <c r="D870" s="12" t="s">
        <v>14</v>
      </c>
    </row>
    <row r="871" spans="1:4" x14ac:dyDescent="0.3">
      <c r="A871" s="11" t="s">
        <v>20</v>
      </c>
      <c r="D871" s="12" t="s">
        <v>14</v>
      </c>
    </row>
    <row r="872" spans="1:4" x14ac:dyDescent="0.3">
      <c r="A872" s="11" t="s">
        <v>20</v>
      </c>
      <c r="D872" s="12" t="s">
        <v>14</v>
      </c>
    </row>
    <row r="873" spans="1:4" x14ac:dyDescent="0.3">
      <c r="A873" s="11" t="s">
        <v>20</v>
      </c>
      <c r="D873" s="12" t="s">
        <v>14</v>
      </c>
    </row>
    <row r="874" spans="1:4" x14ac:dyDescent="0.3">
      <c r="A874" s="11" t="s">
        <v>20</v>
      </c>
      <c r="D874" s="12" t="s">
        <v>14</v>
      </c>
    </row>
    <row r="875" spans="1:4" x14ac:dyDescent="0.3">
      <c r="A875" s="11" t="s">
        <v>20</v>
      </c>
      <c r="D875" s="12" t="s">
        <v>14</v>
      </c>
    </row>
    <row r="876" spans="1:4" x14ac:dyDescent="0.3">
      <c r="A876" s="11" t="s">
        <v>20</v>
      </c>
      <c r="D876" s="12" t="s">
        <v>14</v>
      </c>
    </row>
    <row r="877" spans="1:4" x14ac:dyDescent="0.3">
      <c r="A877" s="11" t="s">
        <v>20</v>
      </c>
      <c r="D877" s="12" t="s">
        <v>14</v>
      </c>
    </row>
    <row r="878" spans="1:4" x14ac:dyDescent="0.3">
      <c r="A878" s="11" t="s">
        <v>20</v>
      </c>
      <c r="D878" s="12" t="s">
        <v>14</v>
      </c>
    </row>
    <row r="879" spans="1:4" x14ac:dyDescent="0.3">
      <c r="A879" s="11" t="s">
        <v>20</v>
      </c>
      <c r="D879" s="12" t="s">
        <v>14</v>
      </c>
    </row>
    <row r="880" spans="1:4" x14ac:dyDescent="0.3">
      <c r="A880" s="11" t="s">
        <v>20</v>
      </c>
      <c r="D880" s="12" t="s">
        <v>14</v>
      </c>
    </row>
    <row r="881" spans="1:4" x14ac:dyDescent="0.3">
      <c r="A881" s="11" t="s">
        <v>20</v>
      </c>
      <c r="D881" s="12" t="s">
        <v>14</v>
      </c>
    </row>
    <row r="882" spans="1:4" x14ac:dyDescent="0.3">
      <c r="A882" s="11" t="s">
        <v>20</v>
      </c>
      <c r="D882" s="12" t="s">
        <v>14</v>
      </c>
    </row>
    <row r="883" spans="1:4" x14ac:dyDescent="0.3">
      <c r="A883" s="11" t="s">
        <v>20</v>
      </c>
      <c r="D883" s="12" t="s">
        <v>14</v>
      </c>
    </row>
    <row r="884" spans="1:4" x14ac:dyDescent="0.3">
      <c r="A884" s="11" t="s">
        <v>20</v>
      </c>
      <c r="D884" s="12" t="s">
        <v>14</v>
      </c>
    </row>
    <row r="885" spans="1:4" x14ac:dyDescent="0.3">
      <c r="A885" s="11" t="s">
        <v>20</v>
      </c>
      <c r="D885" s="12" t="s">
        <v>14</v>
      </c>
    </row>
    <row r="886" spans="1:4" x14ac:dyDescent="0.3">
      <c r="A886" s="11" t="s">
        <v>20</v>
      </c>
      <c r="D886" s="12" t="s">
        <v>14</v>
      </c>
    </row>
    <row r="887" spans="1:4" x14ac:dyDescent="0.3">
      <c r="A887" s="11" t="s">
        <v>20</v>
      </c>
      <c r="D887" s="12" t="s">
        <v>14</v>
      </c>
    </row>
    <row r="888" spans="1:4" x14ac:dyDescent="0.3">
      <c r="A888" s="11" t="s">
        <v>20</v>
      </c>
      <c r="D888" s="12" t="s">
        <v>14</v>
      </c>
    </row>
    <row r="889" spans="1:4" x14ac:dyDescent="0.3">
      <c r="A889" s="11" t="s">
        <v>20</v>
      </c>
      <c r="D889" s="12" t="s">
        <v>14</v>
      </c>
    </row>
    <row r="890" spans="1:4" x14ac:dyDescent="0.3">
      <c r="A890" s="11" t="s">
        <v>20</v>
      </c>
      <c r="D890" s="12" t="s">
        <v>14</v>
      </c>
    </row>
    <row r="891" spans="1:4" x14ac:dyDescent="0.3">
      <c r="A891" s="11" t="s">
        <v>20</v>
      </c>
      <c r="D891" s="12" t="s">
        <v>14</v>
      </c>
    </row>
    <row r="892" spans="1:4" x14ac:dyDescent="0.3">
      <c r="A892" s="11" t="s">
        <v>20</v>
      </c>
      <c r="D892" s="12" t="s">
        <v>14</v>
      </c>
    </row>
    <row r="893" spans="1:4" x14ac:dyDescent="0.3">
      <c r="A893" s="11" t="s">
        <v>20</v>
      </c>
      <c r="D893" s="12" t="s">
        <v>14</v>
      </c>
    </row>
    <row r="894" spans="1:4" x14ac:dyDescent="0.3">
      <c r="A894" s="11" t="s">
        <v>20</v>
      </c>
      <c r="D894" s="12" t="s">
        <v>14</v>
      </c>
    </row>
    <row r="895" spans="1:4" x14ac:dyDescent="0.3">
      <c r="A895" s="11" t="s">
        <v>20</v>
      </c>
      <c r="D895" s="12" t="s">
        <v>14</v>
      </c>
    </row>
    <row r="896" spans="1:4" x14ac:dyDescent="0.3">
      <c r="A896" s="11" t="s">
        <v>20</v>
      </c>
      <c r="D896" s="12" t="s">
        <v>14</v>
      </c>
    </row>
    <row r="897" spans="1:4" x14ac:dyDescent="0.3">
      <c r="A897" s="11" t="s">
        <v>20</v>
      </c>
      <c r="D897" s="12" t="s">
        <v>14</v>
      </c>
    </row>
    <row r="898" spans="1:4" x14ac:dyDescent="0.3">
      <c r="A898" s="11" t="s">
        <v>20</v>
      </c>
      <c r="D898" s="12" t="s">
        <v>14</v>
      </c>
    </row>
    <row r="899" spans="1:4" x14ac:dyDescent="0.3">
      <c r="A899" s="11" t="s">
        <v>20</v>
      </c>
      <c r="D899" s="12" t="s">
        <v>14</v>
      </c>
    </row>
    <row r="900" spans="1:4" x14ac:dyDescent="0.3">
      <c r="A900" s="11" t="s">
        <v>20</v>
      </c>
      <c r="D900" s="12" t="s">
        <v>14</v>
      </c>
    </row>
    <row r="901" spans="1:4" x14ac:dyDescent="0.3">
      <c r="A901" s="11" t="s">
        <v>20</v>
      </c>
      <c r="D901" s="12" t="s">
        <v>14</v>
      </c>
    </row>
    <row r="902" spans="1:4" x14ac:dyDescent="0.3">
      <c r="A902" s="11" t="s">
        <v>20</v>
      </c>
      <c r="D902" s="12" t="s">
        <v>14</v>
      </c>
    </row>
    <row r="903" spans="1:4" x14ac:dyDescent="0.3">
      <c r="A903" s="11" t="s">
        <v>20</v>
      </c>
      <c r="D903" s="12" t="s">
        <v>14</v>
      </c>
    </row>
    <row r="904" spans="1:4" x14ac:dyDescent="0.3">
      <c r="A904" s="11" t="s">
        <v>20</v>
      </c>
      <c r="D904" s="12" t="s">
        <v>14</v>
      </c>
    </row>
    <row r="905" spans="1:4" x14ac:dyDescent="0.3">
      <c r="A905" s="11" t="s">
        <v>20</v>
      </c>
      <c r="D905" s="12" t="s">
        <v>14</v>
      </c>
    </row>
    <row r="906" spans="1:4" x14ac:dyDescent="0.3">
      <c r="A906" s="11" t="s">
        <v>20</v>
      </c>
      <c r="D906" s="12" t="s">
        <v>14</v>
      </c>
    </row>
    <row r="907" spans="1:4" x14ac:dyDescent="0.3">
      <c r="A907" s="11" t="s">
        <v>20</v>
      </c>
      <c r="D907" s="12" t="s">
        <v>14</v>
      </c>
    </row>
    <row r="908" spans="1:4" x14ac:dyDescent="0.3">
      <c r="A908" s="11" t="s">
        <v>20</v>
      </c>
      <c r="D908" s="12" t="s">
        <v>14</v>
      </c>
    </row>
    <row r="909" spans="1:4" x14ac:dyDescent="0.3">
      <c r="A909" s="11" t="s">
        <v>20</v>
      </c>
      <c r="D909" s="12" t="s">
        <v>14</v>
      </c>
    </row>
    <row r="910" spans="1:4" x14ac:dyDescent="0.3">
      <c r="A910" s="11" t="s">
        <v>20</v>
      </c>
      <c r="D910" s="12" t="s">
        <v>14</v>
      </c>
    </row>
    <row r="911" spans="1:4" x14ac:dyDescent="0.3">
      <c r="A911" s="11" t="s">
        <v>20</v>
      </c>
      <c r="D911" s="12" t="s">
        <v>14</v>
      </c>
    </row>
    <row r="912" spans="1:4" x14ac:dyDescent="0.3">
      <c r="A912" s="11" t="s">
        <v>20</v>
      </c>
      <c r="D912" s="12" t="s">
        <v>14</v>
      </c>
    </row>
    <row r="913" spans="1:4" x14ac:dyDescent="0.3">
      <c r="A913" s="11" t="s">
        <v>20</v>
      </c>
      <c r="D913" s="12" t="s">
        <v>14</v>
      </c>
    </row>
    <row r="914" spans="1:4" x14ac:dyDescent="0.3">
      <c r="A914" s="11" t="s">
        <v>20</v>
      </c>
      <c r="D914" s="12" t="s">
        <v>14</v>
      </c>
    </row>
    <row r="915" spans="1:4" x14ac:dyDescent="0.3">
      <c r="A915" s="11" t="s">
        <v>20</v>
      </c>
      <c r="D915" s="12" t="s">
        <v>14</v>
      </c>
    </row>
    <row r="916" spans="1:4" x14ac:dyDescent="0.3">
      <c r="A916" s="11" t="s">
        <v>20</v>
      </c>
      <c r="D916" s="12" t="s">
        <v>14</v>
      </c>
    </row>
    <row r="917" spans="1:4" x14ac:dyDescent="0.3">
      <c r="A917" s="11" t="s">
        <v>20</v>
      </c>
      <c r="D917" s="12" t="s">
        <v>14</v>
      </c>
    </row>
    <row r="918" spans="1:4" x14ac:dyDescent="0.3">
      <c r="A918" s="11" t="s">
        <v>20</v>
      </c>
      <c r="D918" s="12" t="s">
        <v>14</v>
      </c>
    </row>
    <row r="919" spans="1:4" x14ac:dyDescent="0.3">
      <c r="A919" s="11" t="s">
        <v>20</v>
      </c>
      <c r="D919" s="12" t="s">
        <v>14</v>
      </c>
    </row>
    <row r="920" spans="1:4" x14ac:dyDescent="0.3">
      <c r="A920" s="11" t="s">
        <v>20</v>
      </c>
      <c r="D920" s="12" t="s">
        <v>14</v>
      </c>
    </row>
    <row r="921" spans="1:4" x14ac:dyDescent="0.3">
      <c r="A921" s="11" t="s">
        <v>20</v>
      </c>
      <c r="D921" s="12" t="s">
        <v>14</v>
      </c>
    </row>
    <row r="922" spans="1:4" x14ac:dyDescent="0.3">
      <c r="A922" s="11" t="s">
        <v>20</v>
      </c>
      <c r="D922" s="12" t="s">
        <v>14</v>
      </c>
    </row>
    <row r="923" spans="1:4" x14ac:dyDescent="0.3">
      <c r="A923" s="11" t="s">
        <v>20</v>
      </c>
      <c r="D923" s="12" t="s">
        <v>14</v>
      </c>
    </row>
    <row r="924" spans="1:4" x14ac:dyDescent="0.3">
      <c r="A924" s="11" t="s">
        <v>20</v>
      </c>
      <c r="D924" s="12" t="s">
        <v>14</v>
      </c>
    </row>
    <row r="925" spans="1:4" x14ac:dyDescent="0.3">
      <c r="A925" s="11" t="s">
        <v>20</v>
      </c>
      <c r="D925" s="12" t="s">
        <v>14</v>
      </c>
    </row>
    <row r="926" spans="1:4" x14ac:dyDescent="0.3">
      <c r="A926" s="11" t="s">
        <v>20</v>
      </c>
      <c r="D926" s="12" t="s">
        <v>14</v>
      </c>
    </row>
    <row r="927" spans="1:4" x14ac:dyDescent="0.3">
      <c r="A927" s="11" t="s">
        <v>20</v>
      </c>
      <c r="D927" s="12" t="s">
        <v>14</v>
      </c>
    </row>
    <row r="928" spans="1:4" x14ac:dyDescent="0.3">
      <c r="A928" s="11" t="s">
        <v>20</v>
      </c>
      <c r="D928" s="12" t="s">
        <v>14</v>
      </c>
    </row>
    <row r="929" spans="1:4" x14ac:dyDescent="0.3">
      <c r="A929" s="11" t="s">
        <v>20</v>
      </c>
      <c r="D929" s="12" t="s">
        <v>14</v>
      </c>
    </row>
    <row r="930" spans="1:4" x14ac:dyDescent="0.3">
      <c r="A930" s="11" t="s">
        <v>20</v>
      </c>
      <c r="D930" s="12" t="s">
        <v>14</v>
      </c>
    </row>
    <row r="931" spans="1:4" x14ac:dyDescent="0.3">
      <c r="A931" s="11" t="s">
        <v>20</v>
      </c>
      <c r="D931" s="12" t="s">
        <v>14</v>
      </c>
    </row>
    <row r="932" spans="1:4" x14ac:dyDescent="0.3">
      <c r="A932" s="11" t="s">
        <v>20</v>
      </c>
      <c r="D932" s="12" t="s">
        <v>14</v>
      </c>
    </row>
    <row r="933" spans="1:4" x14ac:dyDescent="0.3">
      <c r="A933" s="11" t="s">
        <v>20</v>
      </c>
      <c r="D933" s="12" t="s">
        <v>14</v>
      </c>
    </row>
    <row r="934" spans="1:4" x14ac:dyDescent="0.3">
      <c r="A934" s="11" t="s">
        <v>20</v>
      </c>
      <c r="D934" s="12" t="s">
        <v>14</v>
      </c>
    </row>
    <row r="935" spans="1:4" x14ac:dyDescent="0.3">
      <c r="A935" s="11" t="s">
        <v>20</v>
      </c>
      <c r="D935" s="12" t="s">
        <v>14</v>
      </c>
    </row>
    <row r="936" spans="1:4" x14ac:dyDescent="0.3">
      <c r="A936" s="11" t="s">
        <v>20</v>
      </c>
      <c r="D936" s="12" t="s">
        <v>14</v>
      </c>
    </row>
    <row r="937" spans="1:4" x14ac:dyDescent="0.3">
      <c r="A937" s="11" t="s">
        <v>20</v>
      </c>
      <c r="D937" s="12" t="s">
        <v>14</v>
      </c>
    </row>
    <row r="938" spans="1:4" x14ac:dyDescent="0.3">
      <c r="A938" s="11" t="s">
        <v>20</v>
      </c>
      <c r="D938" s="12" t="s">
        <v>14</v>
      </c>
    </row>
    <row r="939" spans="1:4" x14ac:dyDescent="0.3">
      <c r="A939" s="11" t="s">
        <v>20</v>
      </c>
      <c r="D939" s="12" t="s">
        <v>14</v>
      </c>
    </row>
    <row r="940" spans="1:4" x14ac:dyDescent="0.3">
      <c r="A940" s="11" t="s">
        <v>20</v>
      </c>
      <c r="D940" s="12" t="s">
        <v>14</v>
      </c>
    </row>
    <row r="941" spans="1:4" x14ac:dyDescent="0.3">
      <c r="A941" s="11" t="s">
        <v>20</v>
      </c>
      <c r="D941" s="12" t="s">
        <v>14</v>
      </c>
    </row>
    <row r="942" spans="1:4" x14ac:dyDescent="0.3">
      <c r="A942" s="11" t="s">
        <v>20</v>
      </c>
      <c r="D942" s="12" t="s">
        <v>14</v>
      </c>
    </row>
    <row r="943" spans="1:4" x14ac:dyDescent="0.3">
      <c r="A943" s="11" t="s">
        <v>20</v>
      </c>
      <c r="D943" s="12" t="s">
        <v>14</v>
      </c>
    </row>
    <row r="944" spans="1:4" x14ac:dyDescent="0.3">
      <c r="A944" s="11" t="s">
        <v>20</v>
      </c>
      <c r="D944" s="12" t="s">
        <v>14</v>
      </c>
    </row>
    <row r="945" spans="1:4" x14ac:dyDescent="0.3">
      <c r="A945" s="11" t="s">
        <v>20</v>
      </c>
      <c r="D945" s="12" t="s">
        <v>14</v>
      </c>
    </row>
    <row r="946" spans="1:4" x14ac:dyDescent="0.3">
      <c r="A946" s="11" t="s">
        <v>20</v>
      </c>
      <c r="D946" s="12" t="s">
        <v>14</v>
      </c>
    </row>
    <row r="947" spans="1:4" x14ac:dyDescent="0.3">
      <c r="A947" s="11" t="s">
        <v>20</v>
      </c>
      <c r="D947" s="12" t="s">
        <v>14</v>
      </c>
    </row>
    <row r="948" spans="1:4" x14ac:dyDescent="0.3">
      <c r="A948" s="11" t="s">
        <v>20</v>
      </c>
      <c r="D948" s="12" t="s">
        <v>14</v>
      </c>
    </row>
    <row r="949" spans="1:4" x14ac:dyDescent="0.3">
      <c r="A949" s="11" t="s">
        <v>20</v>
      </c>
      <c r="D949" s="12" t="s">
        <v>14</v>
      </c>
    </row>
    <row r="950" spans="1:4" x14ac:dyDescent="0.3">
      <c r="A950" s="11" t="s">
        <v>20</v>
      </c>
      <c r="D950" s="12" t="s">
        <v>14</v>
      </c>
    </row>
    <row r="951" spans="1:4" x14ac:dyDescent="0.3">
      <c r="A951" s="11" t="s">
        <v>20</v>
      </c>
      <c r="D951" s="12" t="s">
        <v>14</v>
      </c>
    </row>
    <row r="952" spans="1:4" x14ac:dyDescent="0.3">
      <c r="A952" s="11" t="s">
        <v>20</v>
      </c>
      <c r="D952" s="12" t="s">
        <v>14</v>
      </c>
    </row>
    <row r="953" spans="1:4" x14ac:dyDescent="0.3">
      <c r="A953" s="11" t="s">
        <v>20</v>
      </c>
      <c r="D953" s="12" t="s">
        <v>14</v>
      </c>
    </row>
    <row r="954" spans="1:4" x14ac:dyDescent="0.3">
      <c r="A954" s="11" t="s">
        <v>20</v>
      </c>
      <c r="D954" s="12" t="s">
        <v>14</v>
      </c>
    </row>
    <row r="955" spans="1:4" x14ac:dyDescent="0.3">
      <c r="A955" s="11" t="s">
        <v>20</v>
      </c>
      <c r="D955" s="12" t="s">
        <v>14</v>
      </c>
    </row>
    <row r="956" spans="1:4" x14ac:dyDescent="0.3">
      <c r="A956" s="11" t="s">
        <v>20</v>
      </c>
      <c r="D956" s="12" t="s">
        <v>14</v>
      </c>
    </row>
    <row r="957" spans="1:4" x14ac:dyDescent="0.3">
      <c r="A957" s="11" t="s">
        <v>20</v>
      </c>
      <c r="D957" s="12" t="s">
        <v>14</v>
      </c>
    </row>
    <row r="958" spans="1:4" x14ac:dyDescent="0.3">
      <c r="A958" s="11" t="s">
        <v>20</v>
      </c>
      <c r="D958" s="12" t="s">
        <v>14</v>
      </c>
    </row>
    <row r="959" spans="1:4" x14ac:dyDescent="0.3">
      <c r="A959" s="11" t="s">
        <v>20</v>
      </c>
      <c r="D959" s="12" t="s">
        <v>14</v>
      </c>
    </row>
    <row r="960" spans="1:4" x14ac:dyDescent="0.3">
      <c r="A960" s="11" t="s">
        <v>20</v>
      </c>
      <c r="D960" s="12" t="s">
        <v>14</v>
      </c>
    </row>
    <row r="961" spans="1:4" x14ac:dyDescent="0.3">
      <c r="A961" s="11" t="s">
        <v>20</v>
      </c>
      <c r="D961" s="12" t="s">
        <v>14</v>
      </c>
    </row>
    <row r="962" spans="1:4" x14ac:dyDescent="0.3">
      <c r="A962" s="11" t="s">
        <v>20</v>
      </c>
      <c r="D962" s="12" t="s">
        <v>14</v>
      </c>
    </row>
    <row r="963" spans="1:4" x14ac:dyDescent="0.3">
      <c r="A963" s="11" t="s">
        <v>20</v>
      </c>
      <c r="D963" s="12" t="s">
        <v>14</v>
      </c>
    </row>
    <row r="964" spans="1:4" x14ac:dyDescent="0.3">
      <c r="A964" s="11" t="s">
        <v>20</v>
      </c>
      <c r="D964" s="12" t="s">
        <v>14</v>
      </c>
    </row>
    <row r="965" spans="1:4" x14ac:dyDescent="0.3">
      <c r="A965" s="11" t="s">
        <v>20</v>
      </c>
      <c r="D965" s="12" t="s">
        <v>14</v>
      </c>
    </row>
    <row r="966" spans="1:4" x14ac:dyDescent="0.3">
      <c r="A966" s="11" t="s">
        <v>20</v>
      </c>
      <c r="D966" s="12" t="s">
        <v>14</v>
      </c>
    </row>
    <row r="967" spans="1:4" x14ac:dyDescent="0.3">
      <c r="A967" s="11" t="s">
        <v>20</v>
      </c>
      <c r="D967" s="12" t="s">
        <v>14</v>
      </c>
    </row>
    <row r="968" spans="1:4" x14ac:dyDescent="0.3">
      <c r="A968" s="11" t="s">
        <v>20</v>
      </c>
      <c r="D968" s="12" t="s">
        <v>14</v>
      </c>
    </row>
    <row r="969" spans="1:4" x14ac:dyDescent="0.3">
      <c r="A969" s="11" t="s">
        <v>20</v>
      </c>
      <c r="D969" s="12" t="s">
        <v>14</v>
      </c>
    </row>
    <row r="970" spans="1:4" x14ac:dyDescent="0.3">
      <c r="A970" s="11" t="s">
        <v>20</v>
      </c>
      <c r="D970" s="12" t="s">
        <v>14</v>
      </c>
    </row>
    <row r="971" spans="1:4" x14ac:dyDescent="0.3">
      <c r="A971" s="11" t="s">
        <v>20</v>
      </c>
      <c r="D971" s="12" t="s">
        <v>14</v>
      </c>
    </row>
    <row r="972" spans="1:4" x14ac:dyDescent="0.3">
      <c r="A972" s="11" t="s">
        <v>20</v>
      </c>
      <c r="D972" s="12" t="s">
        <v>14</v>
      </c>
    </row>
    <row r="973" spans="1:4" x14ac:dyDescent="0.3">
      <c r="A973" s="11" t="s">
        <v>20</v>
      </c>
      <c r="D973" s="12" t="s">
        <v>14</v>
      </c>
    </row>
    <row r="974" spans="1:4" x14ac:dyDescent="0.3">
      <c r="A974" s="11" t="s">
        <v>20</v>
      </c>
      <c r="D974" s="12" t="s">
        <v>14</v>
      </c>
    </row>
    <row r="975" spans="1:4" x14ac:dyDescent="0.3">
      <c r="A975" s="11" t="s">
        <v>20</v>
      </c>
      <c r="D975" s="12" t="s">
        <v>14</v>
      </c>
    </row>
    <row r="976" spans="1:4" x14ac:dyDescent="0.3">
      <c r="A976" s="11" t="s">
        <v>20</v>
      </c>
      <c r="D976" s="12" t="s">
        <v>14</v>
      </c>
    </row>
    <row r="977" spans="1:4" x14ac:dyDescent="0.3">
      <c r="A977" s="11" t="s">
        <v>20</v>
      </c>
      <c r="D977" s="12" t="s">
        <v>14</v>
      </c>
    </row>
    <row r="978" spans="1:4" x14ac:dyDescent="0.3">
      <c r="A978" s="11" t="s">
        <v>20</v>
      </c>
      <c r="D978" s="12" t="s">
        <v>14</v>
      </c>
    </row>
    <row r="979" spans="1:4" x14ac:dyDescent="0.3">
      <c r="A979" s="11" t="s">
        <v>20</v>
      </c>
      <c r="D979" s="12" t="s">
        <v>14</v>
      </c>
    </row>
    <row r="980" spans="1:4" x14ac:dyDescent="0.3">
      <c r="A980" s="11" t="s">
        <v>20</v>
      </c>
      <c r="D980" s="12" t="s">
        <v>14</v>
      </c>
    </row>
    <row r="981" spans="1:4" x14ac:dyDescent="0.3">
      <c r="A981" s="11" t="s">
        <v>20</v>
      </c>
      <c r="D981" s="12" t="s">
        <v>14</v>
      </c>
    </row>
    <row r="982" spans="1:4" x14ac:dyDescent="0.3">
      <c r="A982" s="11" t="s">
        <v>20</v>
      </c>
      <c r="D982" s="12" t="s">
        <v>14</v>
      </c>
    </row>
    <row r="983" spans="1:4" x14ac:dyDescent="0.3">
      <c r="A983" s="11" t="s">
        <v>20</v>
      </c>
      <c r="D983" s="12" t="s">
        <v>14</v>
      </c>
    </row>
    <row r="984" spans="1:4" x14ac:dyDescent="0.3">
      <c r="A984" s="11" t="s">
        <v>20</v>
      </c>
      <c r="D984" s="12" t="s">
        <v>14</v>
      </c>
    </row>
    <row r="985" spans="1:4" x14ac:dyDescent="0.3">
      <c r="A985" s="11" t="s">
        <v>20</v>
      </c>
      <c r="D985" s="12" t="s">
        <v>14</v>
      </c>
    </row>
    <row r="986" spans="1:4" x14ac:dyDescent="0.3">
      <c r="A986" s="11" t="s">
        <v>20</v>
      </c>
      <c r="D986" s="12" t="s">
        <v>14</v>
      </c>
    </row>
    <row r="987" spans="1:4" x14ac:dyDescent="0.3">
      <c r="A987" s="11" t="s">
        <v>20</v>
      </c>
      <c r="D987" s="12" t="s">
        <v>14</v>
      </c>
    </row>
    <row r="988" spans="1:4" x14ac:dyDescent="0.3">
      <c r="A988" s="11" t="s">
        <v>20</v>
      </c>
      <c r="D988" s="12" t="s">
        <v>14</v>
      </c>
    </row>
    <row r="989" spans="1:4" x14ac:dyDescent="0.3">
      <c r="A989" s="11" t="s">
        <v>20</v>
      </c>
      <c r="D989" s="12" t="s">
        <v>14</v>
      </c>
    </row>
    <row r="990" spans="1:4" x14ac:dyDescent="0.3">
      <c r="A990" s="11" t="s">
        <v>20</v>
      </c>
      <c r="D990" s="12" t="s">
        <v>14</v>
      </c>
    </row>
    <row r="991" spans="1:4" x14ac:dyDescent="0.3">
      <c r="A991" s="11" t="s">
        <v>20</v>
      </c>
      <c r="D991" s="12" t="s">
        <v>14</v>
      </c>
    </row>
    <row r="992" spans="1:4" x14ac:dyDescent="0.3">
      <c r="A992" s="11" t="s">
        <v>20</v>
      </c>
      <c r="D992" s="12" t="s">
        <v>14</v>
      </c>
    </row>
    <row r="993" spans="1:4" x14ac:dyDescent="0.3">
      <c r="A993" s="11" t="s">
        <v>20</v>
      </c>
      <c r="D993" s="12" t="s">
        <v>14</v>
      </c>
    </row>
    <row r="994" spans="1:4" x14ac:dyDescent="0.3">
      <c r="A994" s="11" t="s">
        <v>20</v>
      </c>
      <c r="D994" s="12" t="s">
        <v>14</v>
      </c>
    </row>
    <row r="995" spans="1:4" x14ac:dyDescent="0.3">
      <c r="A995" s="11" t="s">
        <v>20</v>
      </c>
      <c r="D995" s="12" t="s">
        <v>14</v>
      </c>
    </row>
    <row r="996" spans="1:4" x14ac:dyDescent="0.3">
      <c r="A996" s="11" t="s">
        <v>20</v>
      </c>
      <c r="D996" s="12" t="s">
        <v>14</v>
      </c>
    </row>
    <row r="997" spans="1:4" x14ac:dyDescent="0.3">
      <c r="A997" s="11" t="s">
        <v>20</v>
      </c>
      <c r="D997" s="12" t="s">
        <v>14</v>
      </c>
    </row>
    <row r="998" spans="1:4" x14ac:dyDescent="0.3">
      <c r="A998" s="11" t="s">
        <v>20</v>
      </c>
      <c r="D998" s="12" t="s">
        <v>14</v>
      </c>
    </row>
    <row r="999" spans="1:4" x14ac:dyDescent="0.3">
      <c r="A999" s="11" t="s">
        <v>20</v>
      </c>
      <c r="D999" s="12" t="s">
        <v>14</v>
      </c>
    </row>
    <row r="1000" spans="1:4" x14ac:dyDescent="0.3">
      <c r="A1000" s="11" t="s">
        <v>20</v>
      </c>
      <c r="D1000" s="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4" sqref="C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customWidth="1"/>
    <col min="8" max="8" width="13" bestFit="1" customWidth="1"/>
    <col min="9" max="9" width="18.59765625" customWidth="1"/>
    <col min="12" max="12" width="12.69921875" style="6" customWidth="1"/>
    <col min="13" max="13" width="11.19921875" style="6" bestFit="1" customWidth="1"/>
    <col min="16" max="16" width="28" bestFit="1" customWidth="1"/>
    <col min="17" max="17" width="15.09765625" customWidth="1"/>
    <col min="18" max="18" width="14" customWidth="1"/>
    <col min="19" max="20" width="23.5" style="8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9" t="s">
        <v>8</v>
      </c>
      <c r="M1" s="9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7" t="s">
        <v>2071</v>
      </c>
      <c r="T1" s="7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6">
        <v>1448690400</v>
      </c>
      <c r="M2" s="6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RIGHT(P2,LEN(P2)-SEARCH("/",P2,1))</f>
        <v>food trucks</v>
      </c>
      <c r="S2" s="8">
        <f>(((L2/60)/60)/24+DATE(1970,1,1))</f>
        <v>42336.25</v>
      </c>
      <c r="T2" s="8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 t="shared" ref="I3:I66" si="1">ROUND((E3/H3),2)</f>
        <v>92.15</v>
      </c>
      <c r="J3" t="s">
        <v>21</v>
      </c>
      <c r="K3" t="s">
        <v>22</v>
      </c>
      <c r="L3" s="6">
        <v>1408424400</v>
      </c>
      <c r="M3" s="6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RIGHT(P3,LEN(P3)-SEARCH("/",P3,1))</f>
        <v>rock</v>
      </c>
      <c r="S3" s="8">
        <f>(((L3/60)/60)/24+DATE(1970,1,1))</f>
        <v>41870.208333333336</v>
      </c>
      <c r="T3" s="8">
        <f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 s="6">
        <v>1384668000</v>
      </c>
      <c r="M4" s="6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8">
        <f>(((L4/60)/60)/24+DATE(1970,1,1))</f>
        <v>41595.25</v>
      </c>
      <c r="T4" s="8">
        <f>(((M4/60)/60)/24)+DATE(1970,1,1)</f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 s="6">
        <v>1565499600</v>
      </c>
      <c r="M5" s="6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>(((L5/60)/60)/24+DATE(1970,1,1))</f>
        <v>43688.208333333328</v>
      </c>
      <c r="T5" s="8">
        <f>(((M5/60)/60)/24)+DATE(1970,1,1)</f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 s="6">
        <v>1547964000</v>
      </c>
      <c r="M6" s="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8">
        <f>(((L6/60)/60)/24+DATE(1970,1,1))</f>
        <v>43485.25</v>
      </c>
      <c r="T6" s="8">
        <f>(((M6/60)/60)/24)+DATE(1970,1,1)</f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 s="6">
        <v>1346130000</v>
      </c>
      <c r="M7" s="6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>(((L7/60)/60)/24+DATE(1970,1,1))</f>
        <v>41149.208333333336</v>
      </c>
      <c r="T7" s="8">
        <f>(((M7/60)/60)/24)+DATE(1970,1,1)</f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 s="6">
        <v>1505278800</v>
      </c>
      <c r="M8" s="6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8">
        <f>(((L8/60)/60)/24+DATE(1970,1,1))</f>
        <v>42991.208333333328</v>
      </c>
      <c r="T8" s="8">
        <f>(((M8/60)/60)/24)+DATE(1970,1,1)</f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 s="6">
        <v>1439442000</v>
      </c>
      <c r="M9" s="6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>(((L9/60)/60)/24+DATE(1970,1,1))</f>
        <v>42229.208333333328</v>
      </c>
      <c r="T9" s="8">
        <f>(((M9/60)/60)/24)+DATE(1970,1,1)</f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 s="6">
        <v>1281330000</v>
      </c>
      <c r="M10" s="6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>(((L10/60)/60)/24+DATE(1970,1,1))</f>
        <v>40399.208333333336</v>
      </c>
      <c r="T10" s="8">
        <f>(((M10/60)/60)/24)+DATE(1970,1,1)</f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 s="6">
        <v>1379566800</v>
      </c>
      <c r="M11" s="6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8">
        <f>(((L11/60)/60)/24+DATE(1970,1,1))</f>
        <v>41536.208333333336</v>
      </c>
      <c r="T11" s="8">
        <f>(((M11/60)/60)/24)+DATE(1970,1,1)</f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 s="6">
        <v>1281762000</v>
      </c>
      <c r="M12" s="6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>(((L12/60)/60)/24+DATE(1970,1,1))</f>
        <v>40404.208333333336</v>
      </c>
      <c r="T12" s="8">
        <f>(((M12/60)/60)/24)+DATE(1970,1,1)</f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 s="6">
        <v>1285045200</v>
      </c>
      <c r="M13" s="6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8">
        <f>(((L13/60)/60)/24+DATE(1970,1,1))</f>
        <v>40442.208333333336</v>
      </c>
      <c r="T13" s="8">
        <f>(((M13/60)/60)/24)+DATE(1970,1,1)</f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 s="6">
        <v>1571720400</v>
      </c>
      <c r="M14" s="6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8">
        <f>(((L14/60)/60)/24+DATE(1970,1,1))</f>
        <v>43760.208333333328</v>
      </c>
      <c r="T14" s="8">
        <f>(((M14/60)/60)/24)+DATE(1970,1,1)</f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 s="6">
        <v>1465621200</v>
      </c>
      <c r="M15" s="6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8">
        <f>(((L15/60)/60)/24+DATE(1970,1,1))</f>
        <v>42532.208333333328</v>
      </c>
      <c r="T15" s="8">
        <f>(((M15/60)/60)/24)+DATE(1970,1,1)</f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 s="6">
        <v>1331013600</v>
      </c>
      <c r="M16" s="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8">
        <f>(((L16/60)/60)/24+DATE(1970,1,1))</f>
        <v>40974.25</v>
      </c>
      <c r="T16" s="8">
        <f>(((M16/60)/60)/24)+DATE(1970,1,1)</f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 s="6">
        <v>1575957600</v>
      </c>
      <c r="M17" s="6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8">
        <f>(((L17/60)/60)/24+DATE(1970,1,1))</f>
        <v>43809.25</v>
      </c>
      <c r="T17" s="8">
        <f>(((M17/60)/60)/24)+DATE(1970,1,1)</f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 s="6">
        <v>1390370400</v>
      </c>
      <c r="M18" s="6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8">
        <f>(((L18/60)/60)/24+DATE(1970,1,1))</f>
        <v>41661.25</v>
      </c>
      <c r="T18" s="8">
        <f>(((M18/60)/60)/24)+DATE(1970,1,1)</f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 s="6">
        <v>1294812000</v>
      </c>
      <c r="M19" s="6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8">
        <f>(((L19/60)/60)/24+DATE(1970,1,1))</f>
        <v>40555.25</v>
      </c>
      <c r="T19" s="8">
        <f>(((M19/60)/60)/24)+DATE(1970,1,1)</f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 s="6">
        <v>1536382800</v>
      </c>
      <c r="M20" s="6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8">
        <f>(((L20/60)/60)/24+DATE(1970,1,1))</f>
        <v>43351.208333333328</v>
      </c>
      <c r="T20" s="8">
        <f>(((M20/60)/60)/24)+DATE(1970,1,1)</f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 s="6">
        <v>1551679200</v>
      </c>
      <c r="M21" s="6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>(((L21/60)/60)/24+DATE(1970,1,1))</f>
        <v>43528.25</v>
      </c>
      <c r="T21" s="8">
        <f>(((M21/60)/60)/24)+DATE(1970,1,1)</f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 s="6">
        <v>1406523600</v>
      </c>
      <c r="M22" s="6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8">
        <f>(((L22/60)/60)/24+DATE(1970,1,1))</f>
        <v>41848.208333333336</v>
      </c>
      <c r="T22" s="8">
        <f>(((M22/60)/60)/24)+DATE(1970,1,1)</f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 s="6">
        <v>1313384400</v>
      </c>
      <c r="M23" s="6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8">
        <f>(((L23/60)/60)/24+DATE(1970,1,1))</f>
        <v>40770.208333333336</v>
      </c>
      <c r="T23" s="8">
        <f>(((M23/60)/60)/24)+DATE(1970,1,1)</f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 s="6">
        <v>1522731600</v>
      </c>
      <c r="M24" s="6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>(((L24/60)/60)/24+DATE(1970,1,1))</f>
        <v>43193.208333333328</v>
      </c>
      <c r="T24" s="8">
        <f>(((M24/60)/60)/24)+DATE(1970,1,1)</f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 s="6">
        <v>1550124000</v>
      </c>
      <c r="M25" s="6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8">
        <f>(((L25/60)/60)/24+DATE(1970,1,1))</f>
        <v>43510.25</v>
      </c>
      <c r="T25" s="8">
        <f>(((M25/60)/60)/24)+DATE(1970,1,1)</f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 s="6">
        <v>1403326800</v>
      </c>
      <c r="M26" s="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8">
        <f>(((L26/60)/60)/24+DATE(1970,1,1))</f>
        <v>41811.208333333336</v>
      </c>
      <c r="T26" s="8">
        <f>(((M26/60)/60)/24)+DATE(1970,1,1)</f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 s="6">
        <v>1305694800</v>
      </c>
      <c r="M27" s="6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8">
        <f>(((L27/60)/60)/24+DATE(1970,1,1))</f>
        <v>40681.208333333336</v>
      </c>
      <c r="T27" s="8">
        <f>(((M27/60)/60)/24)+DATE(1970,1,1)</f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 s="6">
        <v>1533013200</v>
      </c>
      <c r="M28" s="6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8">
        <f>(((L28/60)/60)/24+DATE(1970,1,1))</f>
        <v>43312.208333333328</v>
      </c>
      <c r="T28" s="8">
        <f>(((M28/60)/60)/24)+DATE(1970,1,1)</f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 s="6">
        <v>1443848400</v>
      </c>
      <c r="M29" s="6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8">
        <f>(((L29/60)/60)/24+DATE(1970,1,1))</f>
        <v>42280.208333333328</v>
      </c>
      <c r="T29" s="8">
        <f>(((M29/60)/60)/24)+DATE(1970,1,1)</f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 s="6">
        <v>1265695200</v>
      </c>
      <c r="M30" s="6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8">
        <f>(((L30/60)/60)/24+DATE(1970,1,1))</f>
        <v>40218.25</v>
      </c>
      <c r="T30" s="8">
        <f>(((M30/60)/60)/24)+DATE(1970,1,1)</f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 s="6">
        <v>1532062800</v>
      </c>
      <c r="M31" s="6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8">
        <f>(((L31/60)/60)/24+DATE(1970,1,1))</f>
        <v>43301.208333333328</v>
      </c>
      <c r="T31" s="8">
        <f>(((M31/60)/60)/24)+DATE(1970,1,1)</f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 s="6">
        <v>1558674000</v>
      </c>
      <c r="M32" s="6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8">
        <f>(((L32/60)/60)/24+DATE(1970,1,1))</f>
        <v>43609.208333333328</v>
      </c>
      <c r="T32" s="8">
        <f>(((M32/60)/60)/24)+DATE(1970,1,1)</f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 s="6">
        <v>1451973600</v>
      </c>
      <c r="M33" s="6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8">
        <f>(((L33/60)/60)/24+DATE(1970,1,1))</f>
        <v>42374.25</v>
      </c>
      <c r="T33" s="8">
        <f>(((M33/60)/60)/24)+DATE(1970,1,1)</f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 s="6">
        <v>1515564000</v>
      </c>
      <c r="M34" s="6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8">
        <f>(((L34/60)/60)/24+DATE(1970,1,1))</f>
        <v>43110.25</v>
      </c>
      <c r="T34" s="8">
        <f>(((M34/60)/60)/24)+DATE(1970,1,1)</f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 s="6">
        <v>1412485200</v>
      </c>
      <c r="M35" s="6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8">
        <f>(((L35/60)/60)/24+DATE(1970,1,1))</f>
        <v>41917.208333333336</v>
      </c>
      <c r="T35" s="8">
        <f>(((M35/60)/60)/24)+DATE(1970,1,1)</f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 s="6">
        <v>1490245200</v>
      </c>
      <c r="M36" s="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8">
        <f>(((L36/60)/60)/24+DATE(1970,1,1))</f>
        <v>42817.208333333328</v>
      </c>
      <c r="T36" s="8">
        <f>(((M36/60)/60)/24)+DATE(1970,1,1)</f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 s="6">
        <v>1547877600</v>
      </c>
      <c r="M37" s="6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8">
        <f>(((L37/60)/60)/24+DATE(1970,1,1))</f>
        <v>43484.25</v>
      </c>
      <c r="T37" s="8">
        <f>(((M37/60)/60)/24)+DATE(1970,1,1)</f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 s="6">
        <v>1298700000</v>
      </c>
      <c r="M38" s="6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8">
        <f>(((L38/60)/60)/24+DATE(1970,1,1))</f>
        <v>40600.25</v>
      </c>
      <c r="T38" s="8">
        <f>(((M38/60)/60)/24)+DATE(1970,1,1)</f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 s="6">
        <v>1570338000</v>
      </c>
      <c r="M39" s="6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8">
        <f>(((L39/60)/60)/24+DATE(1970,1,1))</f>
        <v>43744.208333333328</v>
      </c>
      <c r="T39" s="8">
        <f>(((M39/60)/60)/24)+DATE(1970,1,1)</f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 s="6">
        <v>1287378000</v>
      </c>
      <c r="M40" s="6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8">
        <f>(((L40/60)/60)/24+DATE(1970,1,1))</f>
        <v>40469.208333333336</v>
      </c>
      <c r="T40" s="8">
        <f>(((M40/60)/60)/24)+DATE(1970,1,1)</f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 s="6">
        <v>1361772000</v>
      </c>
      <c r="M41" s="6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>(((L41/60)/60)/24+DATE(1970,1,1))</f>
        <v>41330.25</v>
      </c>
      <c r="T41" s="8">
        <f>(((M41/60)/60)/24)+DATE(1970,1,1)</f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 s="6">
        <v>1275714000</v>
      </c>
      <c r="M42" s="6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8">
        <f>(((L42/60)/60)/24+DATE(1970,1,1))</f>
        <v>40334.208333333336</v>
      </c>
      <c r="T42" s="8">
        <f>(((M42/60)/60)/24)+DATE(1970,1,1)</f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 s="6">
        <v>1346734800</v>
      </c>
      <c r="M43" s="6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8">
        <f>(((L43/60)/60)/24+DATE(1970,1,1))</f>
        <v>41156.208333333336</v>
      </c>
      <c r="T43" s="8">
        <f>(((M43/60)/60)/24)+DATE(1970,1,1)</f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 s="6">
        <v>1309755600</v>
      </c>
      <c r="M44" s="6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8">
        <f>(((L44/60)/60)/24+DATE(1970,1,1))</f>
        <v>40728.208333333336</v>
      </c>
      <c r="T44" s="8">
        <f>(((M44/60)/60)/24)+DATE(1970,1,1)</f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 s="6">
        <v>1406178000</v>
      </c>
      <c r="M45" s="6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8">
        <f>(((L45/60)/60)/24+DATE(1970,1,1))</f>
        <v>41844.208333333336</v>
      </c>
      <c r="T45" s="8">
        <f>(((M45/60)/60)/24)+DATE(1970,1,1)</f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 s="6">
        <v>1552798800</v>
      </c>
      <c r="M46" s="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8">
        <f>(((L46/60)/60)/24+DATE(1970,1,1))</f>
        <v>43541.208333333328</v>
      </c>
      <c r="T46" s="8">
        <f>(((M46/60)/60)/24)+DATE(1970,1,1)</f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 s="6">
        <v>1478062800</v>
      </c>
      <c r="M47" s="6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8">
        <f>(((L47/60)/60)/24+DATE(1970,1,1))</f>
        <v>42676.208333333328</v>
      </c>
      <c r="T47" s="8">
        <f>(((M47/60)/60)/24)+DATE(1970,1,1)</f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 s="6">
        <v>1278565200</v>
      </c>
      <c r="M48" s="6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8">
        <f>(((L48/60)/60)/24+DATE(1970,1,1))</f>
        <v>40367.208333333336</v>
      </c>
      <c r="T48" s="8">
        <f>(((M48/60)/60)/24)+DATE(1970,1,1)</f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 s="6">
        <v>1396069200</v>
      </c>
      <c r="M49" s="6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>(((L49/60)/60)/24+DATE(1970,1,1))</f>
        <v>41727.208333333336</v>
      </c>
      <c r="T49" s="8">
        <f>(((M49/60)/60)/24)+DATE(1970,1,1)</f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 s="6">
        <v>1435208400</v>
      </c>
      <c r="M50" s="6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8">
        <f>(((L50/60)/60)/24+DATE(1970,1,1))</f>
        <v>42180.208333333328</v>
      </c>
      <c r="T50" s="8">
        <f>(((M50/60)/60)/24)+DATE(1970,1,1)</f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 s="6">
        <v>1571547600</v>
      </c>
      <c r="M51" s="6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8">
        <f>(((L51/60)/60)/24+DATE(1970,1,1))</f>
        <v>43758.208333333328</v>
      </c>
      <c r="T51" s="8">
        <f>(((M51/60)/60)/24)+DATE(1970,1,1)</f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 s="6">
        <v>1375333200</v>
      </c>
      <c r="M52" s="6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8">
        <f>(((L52/60)/60)/24+DATE(1970,1,1))</f>
        <v>41487.208333333336</v>
      </c>
      <c r="T52" s="8">
        <f>(((M52/60)/60)/24)+DATE(1970,1,1)</f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 s="6">
        <v>1332824400</v>
      </c>
      <c r="M53" s="6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8">
        <f>(((L53/60)/60)/24+DATE(1970,1,1))</f>
        <v>40995.208333333336</v>
      </c>
      <c r="T53" s="8">
        <f>(((M53/60)/60)/24)+DATE(1970,1,1)</f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 s="6">
        <v>1284526800</v>
      </c>
      <c r="M54" s="6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>(((L54/60)/60)/24+DATE(1970,1,1))</f>
        <v>40436.208333333336</v>
      </c>
      <c r="T54" s="8">
        <f>(((M54/60)/60)/24)+DATE(1970,1,1)</f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 s="6">
        <v>1400562000</v>
      </c>
      <c r="M55" s="6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8">
        <f>(((L55/60)/60)/24+DATE(1970,1,1))</f>
        <v>41779.208333333336</v>
      </c>
      <c r="T55" s="8">
        <f>(((M55/60)/60)/24)+DATE(1970,1,1)</f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 s="6">
        <v>1520748000</v>
      </c>
      <c r="M56" s="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8">
        <f>(((L56/60)/60)/24+DATE(1970,1,1))</f>
        <v>43170.25</v>
      </c>
      <c r="T56" s="8">
        <f>(((M56/60)/60)/24)+DATE(1970,1,1)</f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 s="6">
        <v>1532926800</v>
      </c>
      <c r="M57" s="6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8">
        <f>(((L57/60)/60)/24+DATE(1970,1,1))</f>
        <v>43311.208333333328</v>
      </c>
      <c r="T57" s="8">
        <f>(((M57/60)/60)/24)+DATE(1970,1,1)</f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 s="6">
        <v>1420869600</v>
      </c>
      <c r="M58" s="6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8">
        <f>(((L58/60)/60)/24+DATE(1970,1,1))</f>
        <v>42014.25</v>
      </c>
      <c r="T58" s="8">
        <f>(((M58/60)/60)/24)+DATE(1970,1,1)</f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 s="6">
        <v>1504242000</v>
      </c>
      <c r="M59" s="6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8">
        <f>(((L59/60)/60)/24+DATE(1970,1,1))</f>
        <v>42979.208333333328</v>
      </c>
      <c r="T59" s="8">
        <f>(((M59/60)/60)/24)+DATE(1970,1,1)</f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 s="6">
        <v>1442811600</v>
      </c>
      <c r="M60" s="6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>(((L60/60)/60)/24+DATE(1970,1,1))</f>
        <v>42268.208333333328</v>
      </c>
      <c r="T60" s="8">
        <f>(((M60/60)/60)/24)+DATE(1970,1,1)</f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 s="6">
        <v>1497243600</v>
      </c>
      <c r="M61" s="6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8">
        <f>(((L61/60)/60)/24+DATE(1970,1,1))</f>
        <v>42898.208333333328</v>
      </c>
      <c r="T61" s="8">
        <f>(((M61/60)/60)/24)+DATE(1970,1,1)</f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 s="6">
        <v>1342501200</v>
      </c>
      <c r="M62" s="6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8">
        <f>(((L62/60)/60)/24+DATE(1970,1,1))</f>
        <v>41107.208333333336</v>
      </c>
      <c r="T62" s="8">
        <f>(((M62/60)/60)/24)+DATE(1970,1,1)</f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 s="6">
        <v>1298268000</v>
      </c>
      <c r="M63" s="6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>(((L63/60)/60)/24+DATE(1970,1,1))</f>
        <v>40595.25</v>
      </c>
      <c r="T63" s="8">
        <f>(((M63/60)/60)/24)+DATE(1970,1,1)</f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 s="6">
        <v>1433480400</v>
      </c>
      <c r="M64" s="6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8">
        <f>(((L64/60)/60)/24+DATE(1970,1,1))</f>
        <v>42160.208333333328</v>
      </c>
      <c r="T64" s="8">
        <f>(((M64/60)/60)/24)+DATE(1970,1,1)</f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 s="6">
        <v>1493355600</v>
      </c>
      <c r="M65" s="6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8">
        <f>(((L65/60)/60)/24+DATE(1970,1,1))</f>
        <v>42853.208333333328</v>
      </c>
      <c r="T65" s="8">
        <f>(((M65/60)/60)/24)+DATE(1970,1,1)</f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 s="6">
        <v>1530507600</v>
      </c>
      <c r="M66" s="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8">
        <f>(((L66/60)/60)/24+DATE(1970,1,1))</f>
        <v>43283.208333333328</v>
      </c>
      <c r="T66" s="8">
        <f>(((M66/60)/60)/24)+DATE(1970,1,1)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ROUND(((E67/D67)*100),0)</f>
        <v>236</v>
      </c>
      <c r="G67" t="s">
        <v>20</v>
      </c>
      <c r="H67">
        <v>236</v>
      </c>
      <c r="I67">
        <f t="shared" ref="I67:I130" si="5">ROUND((E67/H67),2)</f>
        <v>61.04</v>
      </c>
      <c r="J67" t="s">
        <v>21</v>
      </c>
      <c r="K67" t="s">
        <v>22</v>
      </c>
      <c r="L67" s="6">
        <v>1296108000</v>
      </c>
      <c r="M67" s="6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LEFT(P67,SEARCH("/",P67)-1)</f>
        <v>theater</v>
      </c>
      <c r="R67" t="str">
        <f t="shared" ref="R67:R130" si="7">RIGHT(P67,LEN(P67)-SEARCH("/",P67,1))</f>
        <v>plays</v>
      </c>
      <c r="S67" s="8">
        <f>(((L67/60)/60)/24+DATE(1970,1,1))</f>
        <v>40570.25</v>
      </c>
      <c r="T67" s="8">
        <f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6">
        <v>1428469200</v>
      </c>
      <c r="M68" s="6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  <c r="S68" s="8">
        <f>(((L68/60)/60)/24+DATE(1970,1,1))</f>
        <v>42102.208333333328</v>
      </c>
      <c r="T68" s="8">
        <f>(((M68/60)/60)/24)+DATE(1970,1,1)</f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 s="6">
        <v>1264399200</v>
      </c>
      <c r="M69" s="6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  <c r="S69" s="8">
        <f>(((L69/60)/60)/24+DATE(1970,1,1))</f>
        <v>40203.25</v>
      </c>
      <c r="T69" s="8">
        <f>(((M69/60)/60)/24)+DATE(1970,1,1)</f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6">
        <v>1501131600</v>
      </c>
      <c r="M70" s="6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  <c r="S70" s="8">
        <f>(((L70/60)/60)/24+DATE(1970,1,1))</f>
        <v>42943.208333333328</v>
      </c>
      <c r="T70" s="8">
        <f>(((M70/60)/60)/24)+DATE(1970,1,1)</f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 s="6">
        <v>1292738400</v>
      </c>
      <c r="M71" s="6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  <c r="S71" s="8">
        <f>(((L71/60)/60)/24+DATE(1970,1,1))</f>
        <v>40531.25</v>
      </c>
      <c r="T71" s="8">
        <f>(((M71/60)/60)/24)+DATE(1970,1,1)</f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6">
        <v>1288674000</v>
      </c>
      <c r="M72" s="6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  <c r="S72" s="8">
        <f>(((L72/60)/60)/24+DATE(1970,1,1))</f>
        <v>40484.208333333336</v>
      </c>
      <c r="T72" s="8">
        <f>(((M72/60)/60)/24)+DATE(1970,1,1)</f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 s="6">
        <v>1575093600</v>
      </c>
      <c r="M73" s="6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  <c r="S73" s="8">
        <f>(((L73/60)/60)/24+DATE(1970,1,1))</f>
        <v>43799.25</v>
      </c>
      <c r="T73" s="8">
        <f>(((M73/60)/60)/24)+DATE(1970,1,1)</f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 s="6">
        <v>1435726800</v>
      </c>
      <c r="M74" s="6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  <c r="S74" s="8">
        <f>(((L74/60)/60)/24+DATE(1970,1,1))</f>
        <v>42186.208333333328</v>
      </c>
      <c r="T74" s="8">
        <f>(((M74/60)/60)/24)+DATE(1970,1,1)</f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6">
        <v>1480226400</v>
      </c>
      <c r="M75" s="6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  <c r="S75" s="8">
        <f>(((L75/60)/60)/24+DATE(1970,1,1))</f>
        <v>42701.25</v>
      </c>
      <c r="T75" s="8">
        <f>(((M75/60)/60)/24)+DATE(1970,1,1)</f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6">
        <v>1459054800</v>
      </c>
      <c r="M76" s="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  <c r="S76" s="8">
        <f>(((L76/60)/60)/24+DATE(1970,1,1))</f>
        <v>42456.208333333328</v>
      </c>
      <c r="T76" s="8">
        <f>(((M76/60)/60)/24)+DATE(1970,1,1)</f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6">
        <v>1531630800</v>
      </c>
      <c r="M77" s="6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  <c r="S77" s="8">
        <f>(((L77/60)/60)/24+DATE(1970,1,1))</f>
        <v>43296.208333333328</v>
      </c>
      <c r="T77" s="8">
        <f>(((M77/60)/60)/24)+DATE(1970,1,1)</f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 s="6">
        <v>1421992800</v>
      </c>
      <c r="M78" s="6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  <c r="S78" s="8">
        <f>(((L78/60)/60)/24+DATE(1970,1,1))</f>
        <v>42027.25</v>
      </c>
      <c r="T78" s="8">
        <f>(((M78/60)/60)/24)+DATE(1970,1,1)</f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 s="6">
        <v>1285563600</v>
      </c>
      <c r="M79" s="6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  <c r="S79" s="8">
        <f>(((L79/60)/60)/24+DATE(1970,1,1))</f>
        <v>40448.208333333336</v>
      </c>
      <c r="T79" s="8">
        <f>(((M79/60)/60)/24)+DATE(1970,1,1)</f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 s="6">
        <v>1523854800</v>
      </c>
      <c r="M80" s="6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  <c r="S80" s="8">
        <f>(((L80/60)/60)/24+DATE(1970,1,1))</f>
        <v>43206.208333333328</v>
      </c>
      <c r="T80" s="8">
        <f>(((M80/60)/60)/24)+DATE(1970,1,1)</f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 s="6">
        <v>1529125200</v>
      </c>
      <c r="M81" s="6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  <c r="S81" s="8">
        <f>(((L81/60)/60)/24+DATE(1970,1,1))</f>
        <v>43267.208333333328</v>
      </c>
      <c r="T81" s="8">
        <f>(((M81/60)/60)/24)+DATE(1970,1,1)</f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 s="6">
        <v>1503982800</v>
      </c>
      <c r="M82" s="6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  <c r="S82" s="8">
        <f>(((L82/60)/60)/24+DATE(1970,1,1))</f>
        <v>42976.208333333328</v>
      </c>
      <c r="T82" s="8">
        <f>(((M82/60)/60)/24)+DATE(1970,1,1)</f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6">
        <v>1511416800</v>
      </c>
      <c r="M83" s="6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  <c r="S83" s="8">
        <f>(((L83/60)/60)/24+DATE(1970,1,1))</f>
        <v>43062.25</v>
      </c>
      <c r="T83" s="8">
        <f>(((M83/60)/60)/24)+DATE(1970,1,1)</f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 s="6">
        <v>1547704800</v>
      </c>
      <c r="M84" s="6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  <c r="S84" s="8">
        <f>(((L84/60)/60)/24+DATE(1970,1,1))</f>
        <v>43482.25</v>
      </c>
      <c r="T84" s="8">
        <f>(((M84/60)/60)/24)+DATE(1970,1,1)</f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6">
        <v>1469682000</v>
      </c>
      <c r="M85" s="6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  <c r="S85" s="8">
        <f>(((L85/60)/60)/24+DATE(1970,1,1))</f>
        <v>42579.208333333328</v>
      </c>
      <c r="T85" s="8">
        <f>(((M85/60)/60)/24)+DATE(1970,1,1)</f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 s="6">
        <v>1343451600</v>
      </c>
      <c r="M86" s="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  <c r="S86" s="8">
        <f>(((L86/60)/60)/24+DATE(1970,1,1))</f>
        <v>41118.208333333336</v>
      </c>
      <c r="T86" s="8">
        <f>(((M86/60)/60)/24)+DATE(1970,1,1)</f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 s="6">
        <v>1315717200</v>
      </c>
      <c r="M87" s="6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  <c r="S87" s="8">
        <f>(((L87/60)/60)/24+DATE(1970,1,1))</f>
        <v>40797.208333333336</v>
      </c>
      <c r="T87" s="8">
        <f>(((M87/60)/60)/24)+DATE(1970,1,1)</f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6">
        <v>1430715600</v>
      </c>
      <c r="M88" s="6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  <c r="S88" s="8">
        <f>(((L88/60)/60)/24+DATE(1970,1,1))</f>
        <v>42128.208333333328</v>
      </c>
      <c r="T88" s="8">
        <f>(((M88/60)/60)/24)+DATE(1970,1,1)</f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 s="6">
        <v>1299564000</v>
      </c>
      <c r="M89" s="6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  <c r="S89" s="8">
        <f>(((L89/60)/60)/24+DATE(1970,1,1))</f>
        <v>40610.25</v>
      </c>
      <c r="T89" s="8">
        <f>(((M89/60)/60)/24)+DATE(1970,1,1)</f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 s="6">
        <v>1429160400</v>
      </c>
      <c r="M90" s="6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  <c r="S90" s="8">
        <f>(((L90/60)/60)/24+DATE(1970,1,1))</f>
        <v>42110.208333333328</v>
      </c>
      <c r="T90" s="8">
        <f>(((M90/60)/60)/24)+DATE(1970,1,1)</f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 s="6">
        <v>1271307600</v>
      </c>
      <c r="M91" s="6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  <c r="S91" s="8">
        <f>(((L91/60)/60)/24+DATE(1970,1,1))</f>
        <v>40283.208333333336</v>
      </c>
      <c r="T91" s="8">
        <f>(((M91/60)/60)/24)+DATE(1970,1,1)</f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6">
        <v>1456380000</v>
      </c>
      <c r="M92" s="6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  <c r="S92" s="8">
        <f>(((L92/60)/60)/24+DATE(1970,1,1))</f>
        <v>42425.25</v>
      </c>
      <c r="T92" s="8">
        <f>(((M92/60)/60)/24)+DATE(1970,1,1)</f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6">
        <v>1470459600</v>
      </c>
      <c r="M93" s="6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  <c r="S93" s="8">
        <f>(((L93/60)/60)/24+DATE(1970,1,1))</f>
        <v>42588.208333333328</v>
      </c>
      <c r="T93" s="8">
        <f>(((M93/60)/60)/24)+DATE(1970,1,1)</f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6">
        <v>1277269200</v>
      </c>
      <c r="M94" s="6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  <c r="S94" s="8">
        <f>(((L94/60)/60)/24+DATE(1970,1,1))</f>
        <v>40352.208333333336</v>
      </c>
      <c r="T94" s="8">
        <f>(((M94/60)/60)/24)+DATE(1970,1,1)</f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6">
        <v>1350709200</v>
      </c>
      <c r="M95" s="6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  <c r="S95" s="8">
        <f>(((L95/60)/60)/24+DATE(1970,1,1))</f>
        <v>41202.208333333336</v>
      </c>
      <c r="T95" s="8">
        <f>(((M95/60)/60)/24)+DATE(1970,1,1)</f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6">
        <v>1554613200</v>
      </c>
      <c r="M96" s="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  <c r="S96" s="8">
        <f>(((L96/60)/60)/24+DATE(1970,1,1))</f>
        <v>43562.208333333328</v>
      </c>
      <c r="T96" s="8">
        <f>(((M96/60)/60)/24)+DATE(1970,1,1)</f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 s="6">
        <v>1571029200</v>
      </c>
      <c r="M97" s="6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  <c r="S97" s="8">
        <f>(((L97/60)/60)/24+DATE(1970,1,1))</f>
        <v>43752.208333333328</v>
      </c>
      <c r="T97" s="8">
        <f>(((M97/60)/60)/24)+DATE(1970,1,1)</f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6">
        <v>1299736800</v>
      </c>
      <c r="M98" s="6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  <c r="S98" s="8">
        <f>(((L98/60)/60)/24+DATE(1970,1,1))</f>
        <v>40612.25</v>
      </c>
      <c r="T98" s="8">
        <f>(((M98/60)/60)/24)+DATE(1970,1,1)</f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 s="6">
        <v>1435208400</v>
      </c>
      <c r="M99" s="6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  <c r="S99" s="8">
        <f>(((L99/60)/60)/24+DATE(1970,1,1))</f>
        <v>42180.208333333328</v>
      </c>
      <c r="T99" s="8">
        <f>(((M99/60)/60)/24)+DATE(1970,1,1)</f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6">
        <v>1437973200</v>
      </c>
      <c r="M100" s="6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  <c r="S100" s="8">
        <f>(((L100/60)/60)/24+DATE(1970,1,1))</f>
        <v>42212.208333333328</v>
      </c>
      <c r="T100" s="8">
        <f>(((M100/60)/60)/24)+DATE(1970,1,1)</f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 s="6">
        <v>1416895200</v>
      </c>
      <c r="M101" s="6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  <c r="S101" s="8">
        <f>(((L101/60)/60)/24+DATE(1970,1,1))</f>
        <v>41968.25</v>
      </c>
      <c r="T101" s="8">
        <f>(((M101/60)/60)/24)+DATE(1970,1,1)</f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6">
        <v>1319000400</v>
      </c>
      <c r="M102" s="6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  <c r="S102" s="8">
        <f>(((L102/60)/60)/24+DATE(1970,1,1))</f>
        <v>40835.208333333336</v>
      </c>
      <c r="T102" s="8">
        <f>(((M102/60)/60)/24)+DATE(1970,1,1)</f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 s="6">
        <v>1424498400</v>
      </c>
      <c r="M103" s="6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  <c r="S103" s="8">
        <f>(((L103/60)/60)/24+DATE(1970,1,1))</f>
        <v>42056.25</v>
      </c>
      <c r="T103" s="8">
        <f>(((M103/60)/60)/24)+DATE(1970,1,1)</f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 s="6">
        <v>1526274000</v>
      </c>
      <c r="M104" s="6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  <c r="S104" s="8">
        <f>(((L104/60)/60)/24+DATE(1970,1,1))</f>
        <v>43234.208333333328</v>
      </c>
      <c r="T104" s="8">
        <f>(((M104/60)/60)/24)+DATE(1970,1,1)</f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 s="6">
        <v>1287896400</v>
      </c>
      <c r="M105" s="6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  <c r="S105" s="8">
        <f>(((L105/60)/60)/24+DATE(1970,1,1))</f>
        <v>40475.208333333336</v>
      </c>
      <c r="T105" s="8">
        <f>(((M105/60)/60)/24)+DATE(1970,1,1)</f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6">
        <v>1495515600</v>
      </c>
      <c r="M106" s="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  <c r="S106" s="8">
        <f>(((L106/60)/60)/24+DATE(1970,1,1))</f>
        <v>42878.208333333328</v>
      </c>
      <c r="T106" s="8">
        <f>(((M106/60)/60)/24)+DATE(1970,1,1)</f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 s="6">
        <v>1364878800</v>
      </c>
      <c r="M107" s="6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  <c r="S107" s="8">
        <f>(((L107/60)/60)/24+DATE(1970,1,1))</f>
        <v>41366.208333333336</v>
      </c>
      <c r="T107" s="8">
        <f>(((M107/60)/60)/24)+DATE(1970,1,1)</f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6">
        <v>1567918800</v>
      </c>
      <c r="M108" s="6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  <c r="S108" s="8">
        <f>(((L108/60)/60)/24+DATE(1970,1,1))</f>
        <v>43716.208333333328</v>
      </c>
      <c r="T108" s="8">
        <f>(((M108/60)/60)/24)+DATE(1970,1,1)</f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6">
        <v>1524459600</v>
      </c>
      <c r="M109" s="6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  <c r="S109" s="8">
        <f>(((L109/60)/60)/24+DATE(1970,1,1))</f>
        <v>43213.208333333328</v>
      </c>
      <c r="T109" s="8">
        <f>(((M109/60)/60)/24)+DATE(1970,1,1)</f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6">
        <v>1333688400</v>
      </c>
      <c r="M110" s="6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  <c r="S110" s="8">
        <f>(((L110/60)/60)/24+DATE(1970,1,1))</f>
        <v>41005.208333333336</v>
      </c>
      <c r="T110" s="8">
        <f>(((M110/60)/60)/24)+DATE(1970,1,1)</f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6">
        <v>1389506400</v>
      </c>
      <c r="M111" s="6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  <c r="S111" s="8">
        <f>(((L111/60)/60)/24+DATE(1970,1,1))</f>
        <v>41651.25</v>
      </c>
      <c r="T111" s="8">
        <f>(((M111/60)/60)/24)+DATE(1970,1,1)</f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 s="6">
        <v>1536642000</v>
      </c>
      <c r="M112" s="6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  <c r="S112" s="8">
        <f>(((L112/60)/60)/24+DATE(1970,1,1))</f>
        <v>43354.208333333328</v>
      </c>
      <c r="T112" s="8">
        <f>(((M112/60)/60)/24)+DATE(1970,1,1)</f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 s="6">
        <v>1348290000</v>
      </c>
      <c r="M113" s="6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  <c r="S113" s="8">
        <f>(((L113/60)/60)/24+DATE(1970,1,1))</f>
        <v>41174.208333333336</v>
      </c>
      <c r="T113" s="8">
        <f>(((M113/60)/60)/24)+DATE(1970,1,1)</f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6">
        <v>1408856400</v>
      </c>
      <c r="M114" s="6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  <c r="S114" s="8">
        <f>(((L114/60)/60)/24+DATE(1970,1,1))</f>
        <v>41875.208333333336</v>
      </c>
      <c r="T114" s="8">
        <f>(((M114/60)/60)/24)+DATE(1970,1,1)</f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 s="6">
        <v>1505192400</v>
      </c>
      <c r="M115" s="6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  <c r="S115" s="8">
        <f>(((L115/60)/60)/24+DATE(1970,1,1))</f>
        <v>42990.208333333328</v>
      </c>
      <c r="T115" s="8">
        <f>(((M115/60)/60)/24)+DATE(1970,1,1)</f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 s="6">
        <v>1554786000</v>
      </c>
      <c r="M116" s="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  <c r="S116" s="8">
        <f>(((L116/60)/60)/24+DATE(1970,1,1))</f>
        <v>43564.208333333328</v>
      </c>
      <c r="T116" s="8">
        <f>(((M116/60)/60)/24)+DATE(1970,1,1)</f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 s="6">
        <v>1510898400</v>
      </c>
      <c r="M117" s="6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  <c r="S117" s="8">
        <f>(((L117/60)/60)/24+DATE(1970,1,1))</f>
        <v>43056.25</v>
      </c>
      <c r="T117" s="8">
        <f>(((M117/60)/60)/24)+DATE(1970,1,1)</f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 s="6">
        <v>1442552400</v>
      </c>
      <c r="M118" s="6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  <c r="S118" s="8">
        <f>(((L118/60)/60)/24+DATE(1970,1,1))</f>
        <v>42265.208333333328</v>
      </c>
      <c r="T118" s="8">
        <f>(((M118/60)/60)/24)+DATE(1970,1,1)</f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 s="6">
        <v>1316667600</v>
      </c>
      <c r="M119" s="6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  <c r="S119" s="8">
        <f>(((L119/60)/60)/24+DATE(1970,1,1))</f>
        <v>40808.208333333336</v>
      </c>
      <c r="T119" s="8">
        <f>(((M119/60)/60)/24)+DATE(1970,1,1)</f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 s="6">
        <v>1390716000</v>
      </c>
      <c r="M120" s="6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  <c r="S120" s="8">
        <f>(((L120/60)/60)/24+DATE(1970,1,1))</f>
        <v>41665.25</v>
      </c>
      <c r="T120" s="8">
        <f>(((M120/60)/60)/24)+DATE(1970,1,1)</f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 s="6">
        <v>1402894800</v>
      </c>
      <c r="M121" s="6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  <c r="S121" s="8">
        <f>(((L121/60)/60)/24+DATE(1970,1,1))</f>
        <v>41806.208333333336</v>
      </c>
      <c r="T121" s="8">
        <f>(((M121/60)/60)/24)+DATE(1970,1,1)</f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 s="6">
        <v>1429246800</v>
      </c>
      <c r="M122" s="6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  <c r="S122" s="8">
        <f>(((L122/60)/60)/24+DATE(1970,1,1))</f>
        <v>42111.208333333328</v>
      </c>
      <c r="T122" s="8">
        <f>(((M122/60)/60)/24)+DATE(1970,1,1)</f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 s="6">
        <v>1412485200</v>
      </c>
      <c r="M123" s="6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  <c r="S123" s="8">
        <f>(((L123/60)/60)/24+DATE(1970,1,1))</f>
        <v>41917.208333333336</v>
      </c>
      <c r="T123" s="8">
        <f>(((M123/60)/60)/24)+DATE(1970,1,1)</f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6">
        <v>1417068000</v>
      </c>
      <c r="M124" s="6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  <c r="S124" s="8">
        <f>(((L124/60)/60)/24+DATE(1970,1,1))</f>
        <v>41970.25</v>
      </c>
      <c r="T124" s="8">
        <f>(((M124/60)/60)/24)+DATE(1970,1,1)</f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 s="6">
        <v>1448344800</v>
      </c>
      <c r="M125" s="6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  <c r="S125" s="8">
        <f>(((L125/60)/60)/24+DATE(1970,1,1))</f>
        <v>42332.25</v>
      </c>
      <c r="T125" s="8">
        <f>(((M125/60)/60)/24)+DATE(1970,1,1)</f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 s="6">
        <v>1557723600</v>
      </c>
      <c r="M126" s="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  <c r="S126" s="8">
        <f>(((L126/60)/60)/24+DATE(1970,1,1))</f>
        <v>43598.208333333328</v>
      </c>
      <c r="T126" s="8">
        <f>(((M126/60)/60)/24)+DATE(1970,1,1)</f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 s="6">
        <v>1537333200</v>
      </c>
      <c r="M127" s="6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  <c r="S127" s="8">
        <f>(((L127/60)/60)/24+DATE(1970,1,1))</f>
        <v>43362.208333333328</v>
      </c>
      <c r="T127" s="8">
        <f>(((M127/60)/60)/24)+DATE(1970,1,1)</f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 s="6">
        <v>1471150800</v>
      </c>
      <c r="M128" s="6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  <c r="S128" s="8">
        <f>(((L128/60)/60)/24+DATE(1970,1,1))</f>
        <v>42596.208333333328</v>
      </c>
      <c r="T128" s="8">
        <f>(((M128/60)/60)/24)+DATE(1970,1,1)</f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6">
        <v>1273640400</v>
      </c>
      <c r="M129" s="6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  <c r="S129" s="8">
        <f>(((L129/60)/60)/24+DATE(1970,1,1))</f>
        <v>40310.208333333336</v>
      </c>
      <c r="T129" s="8">
        <f>(((M129/60)/60)/24)+DATE(1970,1,1)</f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 s="6">
        <v>1282885200</v>
      </c>
      <c r="M130" s="6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  <c r="S130" s="8">
        <f>(((L130/60)/60)/24+DATE(1970,1,1))</f>
        <v>40417.208333333336</v>
      </c>
      <c r="T130" s="8">
        <f>(((M130/60)/60)/24)+DATE(1970,1,1)</f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ROUND(((E131/D131)*100),0)</f>
        <v>3</v>
      </c>
      <c r="G131" t="s">
        <v>74</v>
      </c>
      <c r="H131">
        <v>55</v>
      </c>
      <c r="I131">
        <f t="shared" ref="I131:I194" si="9">ROUND((E131/H131),2)</f>
        <v>86.47</v>
      </c>
      <c r="J131" t="s">
        <v>26</v>
      </c>
      <c r="K131" t="s">
        <v>27</v>
      </c>
      <c r="L131" s="6">
        <v>1422943200</v>
      </c>
      <c r="M131" s="6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RIGHT(P131,LEN(P131)-SEARCH("/",P131,1))</f>
        <v>food trucks</v>
      </c>
      <c r="S131" s="8">
        <f>(((L131/60)/60)/24+DATE(1970,1,1))</f>
        <v>42038.25</v>
      </c>
      <c r="T131" s="8">
        <f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 s="6">
        <v>1319605200</v>
      </c>
      <c r="M132" s="6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  <c r="S132" s="8">
        <f>(((L132/60)/60)/24+DATE(1970,1,1))</f>
        <v>40842.208333333336</v>
      </c>
      <c r="T132" s="8">
        <f>(((M132/60)/60)/24)+DATE(1970,1,1)</f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 s="6">
        <v>1385704800</v>
      </c>
      <c r="M133" s="6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  <c r="S133" s="8">
        <f>(((L133/60)/60)/24+DATE(1970,1,1))</f>
        <v>41607.25</v>
      </c>
      <c r="T133" s="8">
        <f>(((M133/60)/60)/24)+DATE(1970,1,1)</f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 s="6">
        <v>1515736800</v>
      </c>
      <c r="M134" s="6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  <c r="S134" s="8">
        <f>(((L134/60)/60)/24+DATE(1970,1,1))</f>
        <v>43112.25</v>
      </c>
      <c r="T134" s="8">
        <f>(((M134/60)/60)/24)+DATE(1970,1,1)</f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 s="6">
        <v>1313125200</v>
      </c>
      <c r="M135" s="6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  <c r="S135" s="8">
        <f>(((L135/60)/60)/24+DATE(1970,1,1))</f>
        <v>40767.208333333336</v>
      </c>
      <c r="T135" s="8">
        <f>(((M135/60)/60)/24)+DATE(1970,1,1)</f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 s="6">
        <v>1308459600</v>
      </c>
      <c r="M136" s="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  <c r="S136" s="8">
        <f>(((L136/60)/60)/24+DATE(1970,1,1))</f>
        <v>40713.208333333336</v>
      </c>
      <c r="T136" s="8">
        <f>(((M136/60)/60)/24)+DATE(1970,1,1)</f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 s="6">
        <v>1362636000</v>
      </c>
      <c r="M137" s="6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  <c r="S137" s="8">
        <f>(((L137/60)/60)/24+DATE(1970,1,1))</f>
        <v>41340.25</v>
      </c>
      <c r="T137" s="8">
        <f>(((M137/60)/60)/24)+DATE(1970,1,1)</f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 s="6">
        <v>1402117200</v>
      </c>
      <c r="M138" s="6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  <c r="S138" s="8">
        <f>(((L138/60)/60)/24+DATE(1970,1,1))</f>
        <v>41797.208333333336</v>
      </c>
      <c r="T138" s="8">
        <f>(((M138/60)/60)/24)+DATE(1970,1,1)</f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 s="6">
        <v>1286341200</v>
      </c>
      <c r="M139" s="6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  <c r="S139" s="8">
        <f>(((L139/60)/60)/24+DATE(1970,1,1))</f>
        <v>40457.208333333336</v>
      </c>
      <c r="T139" s="8">
        <f>(((M139/60)/60)/24)+DATE(1970,1,1)</f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 s="6">
        <v>1348808400</v>
      </c>
      <c r="M140" s="6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  <c r="S140" s="8">
        <f>(((L140/60)/60)/24+DATE(1970,1,1))</f>
        <v>41180.208333333336</v>
      </c>
      <c r="T140" s="8">
        <f>(((M140/60)/60)/24)+DATE(1970,1,1)</f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 s="6">
        <v>1429592400</v>
      </c>
      <c r="M141" s="6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  <c r="S141" s="8">
        <f>(((L141/60)/60)/24+DATE(1970,1,1))</f>
        <v>42115.208333333328</v>
      </c>
      <c r="T141" s="8">
        <f>(((M141/60)/60)/24)+DATE(1970,1,1)</f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 s="6">
        <v>1519538400</v>
      </c>
      <c r="M142" s="6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  <c r="S142" s="8">
        <f>(((L142/60)/60)/24+DATE(1970,1,1))</f>
        <v>43156.25</v>
      </c>
      <c r="T142" s="8">
        <f>(((M142/60)/60)/24)+DATE(1970,1,1)</f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 s="6">
        <v>1434085200</v>
      </c>
      <c r="M143" s="6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  <c r="S143" s="8">
        <f>(((L143/60)/60)/24+DATE(1970,1,1))</f>
        <v>42167.208333333328</v>
      </c>
      <c r="T143" s="8">
        <f>(((M143/60)/60)/24)+DATE(1970,1,1)</f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 s="6">
        <v>1333688400</v>
      </c>
      <c r="M144" s="6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  <c r="S144" s="8">
        <f>(((L144/60)/60)/24+DATE(1970,1,1))</f>
        <v>41005.208333333336</v>
      </c>
      <c r="T144" s="8">
        <f>(((M144/60)/60)/24)+DATE(1970,1,1)</f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 s="6">
        <v>1277701200</v>
      </c>
      <c r="M145" s="6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  <c r="S145" s="8">
        <f>(((L145/60)/60)/24+DATE(1970,1,1))</f>
        <v>40357.208333333336</v>
      </c>
      <c r="T145" s="8">
        <f>(((M145/60)/60)/24)+DATE(1970,1,1)</f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 s="6">
        <v>1560747600</v>
      </c>
      <c r="M146" s="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  <c r="S146" s="8">
        <f>(((L146/60)/60)/24+DATE(1970,1,1))</f>
        <v>43633.208333333328</v>
      </c>
      <c r="T146" s="8">
        <f>(((M146/60)/60)/24)+DATE(1970,1,1)</f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 s="6">
        <v>1410066000</v>
      </c>
      <c r="M147" s="6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  <c r="S147" s="8">
        <f>(((L147/60)/60)/24+DATE(1970,1,1))</f>
        <v>41889.208333333336</v>
      </c>
      <c r="T147" s="8">
        <f>(((M147/60)/60)/24)+DATE(1970,1,1)</f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 s="6">
        <v>1320732000</v>
      </c>
      <c r="M148" s="6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  <c r="S148" s="8">
        <f>(((L148/60)/60)/24+DATE(1970,1,1))</f>
        <v>40855.25</v>
      </c>
      <c r="T148" s="8">
        <f>(((M148/60)/60)/24)+DATE(1970,1,1)</f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 s="6">
        <v>1465794000</v>
      </c>
      <c r="M149" s="6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  <c r="S149" s="8">
        <f>(((L149/60)/60)/24+DATE(1970,1,1))</f>
        <v>42534.208333333328</v>
      </c>
      <c r="T149" s="8">
        <f>(((M149/60)/60)/24)+DATE(1970,1,1)</f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 s="6">
        <v>1500958800</v>
      </c>
      <c r="M150" s="6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  <c r="S150" s="8">
        <f>(((L150/60)/60)/24+DATE(1970,1,1))</f>
        <v>42941.208333333328</v>
      </c>
      <c r="T150" s="8">
        <f>(((M150/60)/60)/24)+DATE(1970,1,1)</f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 s="6">
        <v>1357020000</v>
      </c>
      <c r="M151" s="6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  <c r="S151" s="8">
        <f>(((L151/60)/60)/24+DATE(1970,1,1))</f>
        <v>41275.25</v>
      </c>
      <c r="T151" s="8">
        <f>(((M151/60)/60)/24)+DATE(1970,1,1)</f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 s="6">
        <v>1544940000</v>
      </c>
      <c r="M152" s="6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  <c r="S152" s="8">
        <f>(((L152/60)/60)/24+DATE(1970,1,1))</f>
        <v>43450.25</v>
      </c>
      <c r="T152" s="8">
        <f>(((M152/60)/60)/24)+DATE(1970,1,1)</f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 s="6">
        <v>1402290000</v>
      </c>
      <c r="M153" s="6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  <c r="S153" s="8">
        <f>(((L153/60)/60)/24+DATE(1970,1,1))</f>
        <v>41799.208333333336</v>
      </c>
      <c r="T153" s="8">
        <f>(((M153/60)/60)/24)+DATE(1970,1,1)</f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 s="6">
        <v>1487311200</v>
      </c>
      <c r="M154" s="6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  <c r="S154" s="8">
        <f>(((L154/60)/60)/24+DATE(1970,1,1))</f>
        <v>42783.25</v>
      </c>
      <c r="T154" s="8">
        <f>(((M154/60)/60)/24)+DATE(1970,1,1)</f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 s="6">
        <v>1350622800</v>
      </c>
      <c r="M155" s="6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  <c r="S155" s="8">
        <f>(((L155/60)/60)/24+DATE(1970,1,1))</f>
        <v>41201.208333333336</v>
      </c>
      <c r="T155" s="8">
        <f>(((M155/60)/60)/24)+DATE(1970,1,1)</f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 s="6">
        <v>1463029200</v>
      </c>
      <c r="M156" s="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  <c r="S156" s="8">
        <f>(((L156/60)/60)/24+DATE(1970,1,1))</f>
        <v>42502.208333333328</v>
      </c>
      <c r="T156" s="8">
        <f>(((M156/60)/60)/24)+DATE(1970,1,1)</f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 s="6">
        <v>1269493200</v>
      </c>
      <c r="M157" s="6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  <c r="S157" s="8">
        <f>(((L157/60)/60)/24+DATE(1970,1,1))</f>
        <v>40262.208333333336</v>
      </c>
      <c r="T157" s="8">
        <f>(((M157/60)/60)/24)+DATE(1970,1,1)</f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 s="6">
        <v>1570251600</v>
      </c>
      <c r="M158" s="6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  <c r="S158" s="8">
        <f>(((L158/60)/60)/24+DATE(1970,1,1))</f>
        <v>43743.208333333328</v>
      </c>
      <c r="T158" s="8">
        <f>(((M158/60)/60)/24)+DATE(1970,1,1)</f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 s="6">
        <v>1388383200</v>
      </c>
      <c r="M159" s="6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  <c r="S159" s="8">
        <f>(((L159/60)/60)/24+DATE(1970,1,1))</f>
        <v>41638.25</v>
      </c>
      <c r="T159" s="8">
        <f>(((M159/60)/60)/24)+DATE(1970,1,1)</f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 s="6">
        <v>1449554400</v>
      </c>
      <c r="M160" s="6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  <c r="S160" s="8">
        <f>(((L160/60)/60)/24+DATE(1970,1,1))</f>
        <v>42346.25</v>
      </c>
      <c r="T160" s="8">
        <f>(((M160/60)/60)/24)+DATE(1970,1,1)</f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 s="6">
        <v>1553662800</v>
      </c>
      <c r="M161" s="6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  <c r="S161" s="8">
        <f>(((L161/60)/60)/24+DATE(1970,1,1))</f>
        <v>43551.208333333328</v>
      </c>
      <c r="T161" s="8">
        <f>(((M161/60)/60)/24)+DATE(1970,1,1)</f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 s="6">
        <v>1556341200</v>
      </c>
      <c r="M162" s="6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  <c r="S162" s="8">
        <f>(((L162/60)/60)/24+DATE(1970,1,1))</f>
        <v>43582.208333333328</v>
      </c>
      <c r="T162" s="8">
        <f>(((M162/60)/60)/24)+DATE(1970,1,1)</f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 s="6">
        <v>1442984400</v>
      </c>
      <c r="M163" s="6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  <c r="S163" s="8">
        <f>(((L163/60)/60)/24+DATE(1970,1,1))</f>
        <v>42270.208333333328</v>
      </c>
      <c r="T163" s="8">
        <f>(((M163/60)/60)/24)+DATE(1970,1,1)</f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 s="6">
        <v>1544248800</v>
      </c>
      <c r="M164" s="6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  <c r="S164" s="8">
        <f>(((L164/60)/60)/24+DATE(1970,1,1))</f>
        <v>43442.25</v>
      </c>
      <c r="T164" s="8">
        <f>(((M164/60)/60)/24)+DATE(1970,1,1)</f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 s="6">
        <v>1508475600</v>
      </c>
      <c r="M165" s="6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  <c r="S165" s="8">
        <f>(((L165/60)/60)/24+DATE(1970,1,1))</f>
        <v>43028.208333333328</v>
      </c>
      <c r="T165" s="8">
        <f>(((M165/60)/60)/24)+DATE(1970,1,1)</f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 s="6">
        <v>1507438800</v>
      </c>
      <c r="M166" s="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  <c r="S166" s="8">
        <f>(((L166/60)/60)/24+DATE(1970,1,1))</f>
        <v>43016.208333333328</v>
      </c>
      <c r="T166" s="8">
        <f>(((M166/60)/60)/24)+DATE(1970,1,1)</f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 s="6">
        <v>1501563600</v>
      </c>
      <c r="M167" s="6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  <c r="S167" s="8">
        <f>(((L167/60)/60)/24+DATE(1970,1,1))</f>
        <v>42948.208333333328</v>
      </c>
      <c r="T167" s="8">
        <f>(((M167/60)/60)/24)+DATE(1970,1,1)</f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 s="6">
        <v>1292997600</v>
      </c>
      <c r="M168" s="6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  <c r="S168" s="8">
        <f>(((L168/60)/60)/24+DATE(1970,1,1))</f>
        <v>40534.25</v>
      </c>
      <c r="T168" s="8">
        <f>(((M168/60)/60)/24)+DATE(1970,1,1)</f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 s="6">
        <v>1370840400</v>
      </c>
      <c r="M169" s="6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  <c r="S169" s="8">
        <f>(((L169/60)/60)/24+DATE(1970,1,1))</f>
        <v>41435.208333333336</v>
      </c>
      <c r="T169" s="8">
        <f>(((M169/60)/60)/24)+DATE(1970,1,1)</f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 s="6">
        <v>1550815200</v>
      </c>
      <c r="M170" s="6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  <c r="S170" s="8">
        <f>(((L170/60)/60)/24+DATE(1970,1,1))</f>
        <v>43518.25</v>
      </c>
      <c r="T170" s="8">
        <f>(((M170/60)/60)/24)+DATE(1970,1,1)</f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 s="6">
        <v>1339909200</v>
      </c>
      <c r="M171" s="6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  <c r="S171" s="8">
        <f>(((L171/60)/60)/24+DATE(1970,1,1))</f>
        <v>41077.208333333336</v>
      </c>
      <c r="T171" s="8">
        <f>(((M171/60)/60)/24)+DATE(1970,1,1)</f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 s="6">
        <v>1501736400</v>
      </c>
      <c r="M172" s="6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  <c r="S172" s="8">
        <f>(((L172/60)/60)/24+DATE(1970,1,1))</f>
        <v>42950.208333333328</v>
      </c>
      <c r="T172" s="8">
        <f>(((M172/60)/60)/24)+DATE(1970,1,1)</f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 s="6">
        <v>1395291600</v>
      </c>
      <c r="M173" s="6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  <c r="S173" s="8">
        <f>(((L173/60)/60)/24+DATE(1970,1,1))</f>
        <v>41718.208333333336</v>
      </c>
      <c r="T173" s="8">
        <f>(((M173/60)/60)/24)+DATE(1970,1,1)</f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 s="6">
        <v>1405746000</v>
      </c>
      <c r="M174" s="6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  <c r="S174" s="8">
        <f>(((L174/60)/60)/24+DATE(1970,1,1))</f>
        <v>41839.208333333336</v>
      </c>
      <c r="T174" s="8">
        <f>(((M174/60)/60)/24)+DATE(1970,1,1)</f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 s="6">
        <v>1368853200</v>
      </c>
      <c r="M175" s="6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  <c r="S175" s="8">
        <f>(((L175/60)/60)/24+DATE(1970,1,1))</f>
        <v>41412.208333333336</v>
      </c>
      <c r="T175" s="8">
        <f>(((M175/60)/60)/24)+DATE(1970,1,1)</f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 s="6">
        <v>1444021200</v>
      </c>
      <c r="M176" s="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  <c r="S176" s="8">
        <f>(((L176/60)/60)/24+DATE(1970,1,1))</f>
        <v>42282.208333333328</v>
      </c>
      <c r="T176" s="8">
        <f>(((M176/60)/60)/24)+DATE(1970,1,1)</f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 s="6">
        <v>1472619600</v>
      </c>
      <c r="M177" s="6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  <c r="S177" s="8">
        <f>(((L177/60)/60)/24+DATE(1970,1,1))</f>
        <v>42613.208333333328</v>
      </c>
      <c r="T177" s="8">
        <f>(((M177/60)/60)/24)+DATE(1970,1,1)</f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 s="6">
        <v>1472878800</v>
      </c>
      <c r="M178" s="6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  <c r="S178" s="8">
        <f>(((L178/60)/60)/24+DATE(1970,1,1))</f>
        <v>42616.208333333328</v>
      </c>
      <c r="T178" s="8">
        <f>(((M178/60)/60)/24)+DATE(1970,1,1)</f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 s="6">
        <v>1289800800</v>
      </c>
      <c r="M179" s="6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  <c r="S179" s="8">
        <f>(((L179/60)/60)/24+DATE(1970,1,1))</f>
        <v>40497.25</v>
      </c>
      <c r="T179" s="8">
        <f>(((M179/60)/60)/24)+DATE(1970,1,1)</f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 s="6">
        <v>1505970000</v>
      </c>
      <c r="M180" s="6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  <c r="S180" s="8">
        <f>(((L180/60)/60)/24+DATE(1970,1,1))</f>
        <v>42999.208333333328</v>
      </c>
      <c r="T180" s="8">
        <f>(((M180/60)/60)/24)+DATE(1970,1,1)</f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 s="6">
        <v>1363496400</v>
      </c>
      <c r="M181" s="6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  <c r="S181" s="8">
        <f>(((L181/60)/60)/24+DATE(1970,1,1))</f>
        <v>41350.208333333336</v>
      </c>
      <c r="T181" s="8">
        <f>(((M181/60)/60)/24)+DATE(1970,1,1)</f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 s="6">
        <v>1269234000</v>
      </c>
      <c r="M182" s="6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  <c r="S182" s="8">
        <f>(((L182/60)/60)/24+DATE(1970,1,1))</f>
        <v>40259.208333333336</v>
      </c>
      <c r="T182" s="8">
        <f>(((M182/60)/60)/24)+DATE(1970,1,1)</f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 s="6">
        <v>1507093200</v>
      </c>
      <c r="M183" s="6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  <c r="S183" s="8">
        <f>(((L183/60)/60)/24+DATE(1970,1,1))</f>
        <v>43012.208333333328</v>
      </c>
      <c r="T183" s="8">
        <f>(((M183/60)/60)/24)+DATE(1970,1,1)</f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 s="6">
        <v>1560574800</v>
      </c>
      <c r="M184" s="6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  <c r="S184" s="8">
        <f>(((L184/60)/60)/24+DATE(1970,1,1))</f>
        <v>43631.208333333328</v>
      </c>
      <c r="T184" s="8">
        <f>(((M184/60)/60)/24)+DATE(1970,1,1)</f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 s="6">
        <v>1284008400</v>
      </c>
      <c r="M185" s="6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  <c r="S185" s="8">
        <f>(((L185/60)/60)/24+DATE(1970,1,1))</f>
        <v>40430.208333333336</v>
      </c>
      <c r="T185" s="8">
        <f>(((M185/60)/60)/24)+DATE(1970,1,1)</f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 s="6">
        <v>1556859600</v>
      </c>
      <c r="M186" s="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  <c r="S186" s="8">
        <f>(((L186/60)/60)/24+DATE(1970,1,1))</f>
        <v>43588.208333333328</v>
      </c>
      <c r="T186" s="8">
        <f>(((M186/60)/60)/24)+DATE(1970,1,1)</f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 s="6">
        <v>1526187600</v>
      </c>
      <c r="M187" s="6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  <c r="S187" s="8">
        <f>(((L187/60)/60)/24+DATE(1970,1,1))</f>
        <v>43233.208333333328</v>
      </c>
      <c r="T187" s="8">
        <f>(((M187/60)/60)/24)+DATE(1970,1,1)</f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 s="6">
        <v>1400821200</v>
      </c>
      <c r="M188" s="6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  <c r="S188" s="8">
        <f>(((L188/60)/60)/24+DATE(1970,1,1))</f>
        <v>41782.208333333336</v>
      </c>
      <c r="T188" s="8">
        <f>(((M188/60)/60)/24)+DATE(1970,1,1)</f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 s="6">
        <v>1361599200</v>
      </c>
      <c r="M189" s="6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  <c r="S189" s="8">
        <f>(((L189/60)/60)/24+DATE(1970,1,1))</f>
        <v>41328.25</v>
      </c>
      <c r="T189" s="8">
        <f>(((M189/60)/60)/24)+DATE(1970,1,1)</f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 s="6">
        <v>1417500000</v>
      </c>
      <c r="M190" s="6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  <c r="S190" s="8">
        <f>(((L190/60)/60)/24+DATE(1970,1,1))</f>
        <v>41975.25</v>
      </c>
      <c r="T190" s="8">
        <f>(((M190/60)/60)/24)+DATE(1970,1,1)</f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 s="6">
        <v>1457071200</v>
      </c>
      <c r="M191" s="6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  <c r="S191" s="8">
        <f>(((L191/60)/60)/24+DATE(1970,1,1))</f>
        <v>42433.25</v>
      </c>
      <c r="T191" s="8">
        <f>(((M191/60)/60)/24)+DATE(1970,1,1)</f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 s="6">
        <v>1370322000</v>
      </c>
      <c r="M192" s="6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  <c r="S192" s="8">
        <f>(((L192/60)/60)/24+DATE(1970,1,1))</f>
        <v>41429.208333333336</v>
      </c>
      <c r="T192" s="8">
        <f>(((M192/60)/60)/24)+DATE(1970,1,1)</f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 s="6">
        <v>1552366800</v>
      </c>
      <c r="M193" s="6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  <c r="S193" s="8">
        <f>(((L193/60)/60)/24+DATE(1970,1,1))</f>
        <v>43536.208333333328</v>
      </c>
      <c r="T193" s="8">
        <f>(((M193/60)/60)/24)+DATE(1970,1,1)</f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 s="6">
        <v>1403845200</v>
      </c>
      <c r="M194" s="6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  <c r="S194" s="8">
        <f>(((L194/60)/60)/24+DATE(1970,1,1))</f>
        <v>41817.208333333336</v>
      </c>
      <c r="T194" s="8">
        <f>(((M194/60)/60)/24)+DATE(1970,1,1)</f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ROUND(((E195/D195)*100),0)</f>
        <v>46</v>
      </c>
      <c r="G195" t="s">
        <v>14</v>
      </c>
      <c r="H195">
        <v>65</v>
      </c>
      <c r="I195">
        <f t="shared" ref="I195:I258" si="13">ROUND((E195/H195),2)</f>
        <v>46.34</v>
      </c>
      <c r="J195" t="s">
        <v>21</v>
      </c>
      <c r="K195" t="s">
        <v>22</v>
      </c>
      <c r="L195" s="6">
        <v>1523163600</v>
      </c>
      <c r="M195" s="6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LEFT(P195,SEARCH("/",P195)-1)</f>
        <v>music</v>
      </c>
      <c r="R195" t="str">
        <f t="shared" ref="R195:R258" si="15">RIGHT(P195,LEN(P195)-SEARCH("/",P195,1))</f>
        <v>indie rock</v>
      </c>
      <c r="S195" s="8">
        <f>(((L195/60)/60)/24+DATE(1970,1,1))</f>
        <v>43198.208333333328</v>
      </c>
      <c r="T195" s="8">
        <f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 s="6">
        <v>1442206800</v>
      </c>
      <c r="M196" s="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  <c r="S196" s="8">
        <f>(((L196/60)/60)/24+DATE(1970,1,1))</f>
        <v>42261.208333333328</v>
      </c>
      <c r="T196" s="8">
        <f>(((M196/60)/60)/24)+DATE(1970,1,1)</f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 s="6">
        <v>1532840400</v>
      </c>
      <c r="M197" s="6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  <c r="S197" s="8">
        <f>(((L197/60)/60)/24+DATE(1970,1,1))</f>
        <v>43310.208333333328</v>
      </c>
      <c r="T197" s="8">
        <f>(((M197/60)/60)/24)+DATE(1970,1,1)</f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 s="6">
        <v>1472878800</v>
      </c>
      <c r="M198" s="6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  <c r="S198" s="8">
        <f>(((L198/60)/60)/24+DATE(1970,1,1))</f>
        <v>42616.208333333328</v>
      </c>
      <c r="T198" s="8">
        <f>(((M198/60)/60)/24)+DATE(1970,1,1)</f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 s="6">
        <v>1498194000</v>
      </c>
      <c r="M199" s="6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  <c r="S199" s="8">
        <f>(((L199/60)/60)/24+DATE(1970,1,1))</f>
        <v>42909.208333333328</v>
      </c>
      <c r="T199" s="8">
        <f>(((M199/60)/60)/24)+DATE(1970,1,1)</f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 s="6">
        <v>1281070800</v>
      </c>
      <c r="M200" s="6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  <c r="S200" s="8">
        <f>(((L200/60)/60)/24+DATE(1970,1,1))</f>
        <v>40396.208333333336</v>
      </c>
      <c r="T200" s="8">
        <f>(((M200/60)/60)/24)+DATE(1970,1,1)</f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 s="6">
        <v>1436245200</v>
      </c>
      <c r="M201" s="6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  <c r="S201" s="8">
        <f>(((L201/60)/60)/24+DATE(1970,1,1))</f>
        <v>42192.208333333328</v>
      </c>
      <c r="T201" s="8">
        <f>(((M201/60)/60)/24)+DATE(1970,1,1)</f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 s="6">
        <v>1269493200</v>
      </c>
      <c r="M202" s="6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  <c r="S202" s="8">
        <f>(((L202/60)/60)/24+DATE(1970,1,1))</f>
        <v>40262.208333333336</v>
      </c>
      <c r="T202" s="8">
        <f>(((M202/60)/60)/24)+DATE(1970,1,1)</f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 s="6">
        <v>1406264400</v>
      </c>
      <c r="M203" s="6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  <c r="S203" s="8">
        <f>(((L203/60)/60)/24+DATE(1970,1,1))</f>
        <v>41845.208333333336</v>
      </c>
      <c r="T203" s="8">
        <f>(((M203/60)/60)/24)+DATE(1970,1,1)</f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 s="6">
        <v>1317531600</v>
      </c>
      <c r="M204" s="6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  <c r="S204" s="8">
        <f>(((L204/60)/60)/24+DATE(1970,1,1))</f>
        <v>40818.208333333336</v>
      </c>
      <c r="T204" s="8">
        <f>(((M204/60)/60)/24)+DATE(1970,1,1)</f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 s="6">
        <v>1484632800</v>
      </c>
      <c r="M205" s="6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  <c r="S205" s="8">
        <f>(((L205/60)/60)/24+DATE(1970,1,1))</f>
        <v>42752.25</v>
      </c>
      <c r="T205" s="8">
        <f>(((M205/60)/60)/24)+DATE(1970,1,1)</f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 s="6">
        <v>1301806800</v>
      </c>
      <c r="M206" s="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  <c r="S206" s="8">
        <f>(((L206/60)/60)/24+DATE(1970,1,1))</f>
        <v>40636.208333333336</v>
      </c>
      <c r="T206" s="8">
        <f>(((M206/60)/60)/24)+DATE(1970,1,1)</f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 s="6">
        <v>1539752400</v>
      </c>
      <c r="M207" s="6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  <c r="S207" s="8">
        <f>(((L207/60)/60)/24+DATE(1970,1,1))</f>
        <v>43390.208333333328</v>
      </c>
      <c r="T207" s="8">
        <f>(((M207/60)/60)/24)+DATE(1970,1,1)</f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 s="6">
        <v>1267250400</v>
      </c>
      <c r="M208" s="6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  <c r="S208" s="8">
        <f>(((L208/60)/60)/24+DATE(1970,1,1))</f>
        <v>40236.25</v>
      </c>
      <c r="T208" s="8">
        <f>(((M208/60)/60)/24)+DATE(1970,1,1)</f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 s="6">
        <v>1535432400</v>
      </c>
      <c r="M209" s="6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  <c r="S209" s="8">
        <f>(((L209/60)/60)/24+DATE(1970,1,1))</f>
        <v>43340.208333333328</v>
      </c>
      <c r="T209" s="8">
        <f>(((M209/60)/60)/24)+DATE(1970,1,1)</f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 s="6">
        <v>1510207200</v>
      </c>
      <c r="M210" s="6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  <c r="S210" s="8">
        <f>(((L210/60)/60)/24+DATE(1970,1,1))</f>
        <v>43048.25</v>
      </c>
      <c r="T210" s="8">
        <f>(((M210/60)/60)/24)+DATE(1970,1,1)</f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 s="6">
        <v>1462510800</v>
      </c>
      <c r="M211" s="6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  <c r="S211" s="8">
        <f>(((L211/60)/60)/24+DATE(1970,1,1))</f>
        <v>42496.208333333328</v>
      </c>
      <c r="T211" s="8">
        <f>(((M211/60)/60)/24)+DATE(1970,1,1)</f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 s="6">
        <v>1488520800</v>
      </c>
      <c r="M212" s="6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  <c r="S212" s="8">
        <f>(((L212/60)/60)/24+DATE(1970,1,1))</f>
        <v>42797.25</v>
      </c>
      <c r="T212" s="8">
        <f>(((M212/60)/60)/24)+DATE(1970,1,1)</f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 s="6">
        <v>1377579600</v>
      </c>
      <c r="M213" s="6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  <c r="S213" s="8">
        <f>(((L213/60)/60)/24+DATE(1970,1,1))</f>
        <v>41513.208333333336</v>
      </c>
      <c r="T213" s="8">
        <f>(((M213/60)/60)/24)+DATE(1970,1,1)</f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 s="6">
        <v>1576389600</v>
      </c>
      <c r="M214" s="6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  <c r="S214" s="8">
        <f>(((L214/60)/60)/24+DATE(1970,1,1))</f>
        <v>43814.25</v>
      </c>
      <c r="T214" s="8">
        <f>(((M214/60)/60)/24)+DATE(1970,1,1)</f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 s="6">
        <v>1289019600</v>
      </c>
      <c r="M215" s="6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  <c r="S215" s="8">
        <f>(((L215/60)/60)/24+DATE(1970,1,1))</f>
        <v>40488.208333333336</v>
      </c>
      <c r="T215" s="8">
        <f>(((M215/60)/60)/24)+DATE(1970,1,1)</f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 s="6">
        <v>1282194000</v>
      </c>
      <c r="M216" s="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  <c r="S216" s="8">
        <f>(((L216/60)/60)/24+DATE(1970,1,1))</f>
        <v>40409.208333333336</v>
      </c>
      <c r="T216" s="8">
        <f>(((M216/60)/60)/24)+DATE(1970,1,1)</f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 s="6">
        <v>1550037600</v>
      </c>
      <c r="M217" s="6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  <c r="S217" s="8">
        <f>(((L217/60)/60)/24+DATE(1970,1,1))</f>
        <v>43509.25</v>
      </c>
      <c r="T217" s="8">
        <f>(((M217/60)/60)/24)+DATE(1970,1,1)</f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 s="6">
        <v>1321941600</v>
      </c>
      <c r="M218" s="6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  <c r="S218" s="8">
        <f>(((L218/60)/60)/24+DATE(1970,1,1))</f>
        <v>40869.25</v>
      </c>
      <c r="T218" s="8">
        <f>(((M218/60)/60)/24)+DATE(1970,1,1)</f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 s="6">
        <v>1556427600</v>
      </c>
      <c r="M219" s="6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  <c r="S219" s="8">
        <f>(((L219/60)/60)/24+DATE(1970,1,1))</f>
        <v>43583.208333333328</v>
      </c>
      <c r="T219" s="8">
        <f>(((M219/60)/60)/24)+DATE(1970,1,1)</f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 s="6">
        <v>1320991200</v>
      </c>
      <c r="M220" s="6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  <c r="S220" s="8">
        <f>(((L220/60)/60)/24+DATE(1970,1,1))</f>
        <v>40858.25</v>
      </c>
      <c r="T220" s="8">
        <f>(((M220/60)/60)/24)+DATE(1970,1,1)</f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 s="6">
        <v>1345093200</v>
      </c>
      <c r="M221" s="6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  <c r="S221" s="8">
        <f>(((L221/60)/60)/24+DATE(1970,1,1))</f>
        <v>41137.208333333336</v>
      </c>
      <c r="T221" s="8">
        <f>(((M221/60)/60)/24)+DATE(1970,1,1)</f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 s="6">
        <v>1309496400</v>
      </c>
      <c r="M222" s="6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  <c r="S222" s="8">
        <f>(((L222/60)/60)/24+DATE(1970,1,1))</f>
        <v>40725.208333333336</v>
      </c>
      <c r="T222" s="8">
        <f>(((M222/60)/60)/24)+DATE(1970,1,1)</f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 s="6">
        <v>1340254800</v>
      </c>
      <c r="M223" s="6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  <c r="S223" s="8">
        <f>(((L223/60)/60)/24+DATE(1970,1,1))</f>
        <v>41081.208333333336</v>
      </c>
      <c r="T223" s="8">
        <f>(((M223/60)/60)/24)+DATE(1970,1,1)</f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 s="6">
        <v>1412226000</v>
      </c>
      <c r="M224" s="6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  <c r="S224" s="8">
        <f>(((L224/60)/60)/24+DATE(1970,1,1))</f>
        <v>41914.208333333336</v>
      </c>
      <c r="T224" s="8">
        <f>(((M224/60)/60)/24)+DATE(1970,1,1)</f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 s="6">
        <v>1458104400</v>
      </c>
      <c r="M225" s="6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  <c r="S225" s="8">
        <f>(((L225/60)/60)/24+DATE(1970,1,1))</f>
        <v>42445.208333333328</v>
      </c>
      <c r="T225" s="8">
        <f>(((M225/60)/60)/24)+DATE(1970,1,1)</f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 s="6">
        <v>1411534800</v>
      </c>
      <c r="M226" s="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  <c r="S226" s="8">
        <f>(((L226/60)/60)/24+DATE(1970,1,1))</f>
        <v>41906.208333333336</v>
      </c>
      <c r="T226" s="8">
        <f>(((M226/60)/60)/24)+DATE(1970,1,1)</f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 s="6">
        <v>1399093200</v>
      </c>
      <c r="M227" s="6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  <c r="S227" s="8">
        <f>(((L227/60)/60)/24+DATE(1970,1,1))</f>
        <v>41762.208333333336</v>
      </c>
      <c r="T227" s="8">
        <f>(((M227/60)/60)/24)+DATE(1970,1,1)</f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 s="6">
        <v>1270702800</v>
      </c>
      <c r="M228" s="6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  <c r="S228" s="8">
        <f>(((L228/60)/60)/24+DATE(1970,1,1))</f>
        <v>40276.208333333336</v>
      </c>
      <c r="T228" s="8">
        <f>(((M228/60)/60)/24)+DATE(1970,1,1)</f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 s="6">
        <v>1431666000</v>
      </c>
      <c r="M229" s="6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  <c r="S229" s="8">
        <f>(((L229/60)/60)/24+DATE(1970,1,1))</f>
        <v>42139.208333333328</v>
      </c>
      <c r="T229" s="8">
        <f>(((M229/60)/60)/24)+DATE(1970,1,1)</f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 s="6">
        <v>1472619600</v>
      </c>
      <c r="M230" s="6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  <c r="S230" s="8">
        <f>(((L230/60)/60)/24+DATE(1970,1,1))</f>
        <v>42613.208333333328</v>
      </c>
      <c r="T230" s="8">
        <f>(((M230/60)/60)/24)+DATE(1970,1,1)</f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 s="6">
        <v>1496293200</v>
      </c>
      <c r="M231" s="6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  <c r="S231" s="8">
        <f>(((L231/60)/60)/24+DATE(1970,1,1))</f>
        <v>42887.208333333328</v>
      </c>
      <c r="T231" s="8">
        <f>(((M231/60)/60)/24)+DATE(1970,1,1)</f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 s="6">
        <v>1575612000</v>
      </c>
      <c r="M232" s="6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  <c r="S232" s="8">
        <f>(((L232/60)/60)/24+DATE(1970,1,1))</f>
        <v>43805.25</v>
      </c>
      <c r="T232" s="8">
        <f>(((M232/60)/60)/24)+DATE(1970,1,1)</f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 s="6">
        <v>1369112400</v>
      </c>
      <c r="M233" s="6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  <c r="S233" s="8">
        <f>(((L233/60)/60)/24+DATE(1970,1,1))</f>
        <v>41415.208333333336</v>
      </c>
      <c r="T233" s="8">
        <f>(((M233/60)/60)/24)+DATE(1970,1,1)</f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 s="6">
        <v>1469422800</v>
      </c>
      <c r="M234" s="6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  <c r="S234" s="8">
        <f>(((L234/60)/60)/24+DATE(1970,1,1))</f>
        <v>42576.208333333328</v>
      </c>
      <c r="T234" s="8">
        <f>(((M234/60)/60)/24)+DATE(1970,1,1)</f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 s="6">
        <v>1307854800</v>
      </c>
      <c r="M235" s="6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  <c r="S235" s="8">
        <f>(((L235/60)/60)/24+DATE(1970,1,1))</f>
        <v>40706.208333333336</v>
      </c>
      <c r="T235" s="8">
        <f>(((M235/60)/60)/24)+DATE(1970,1,1)</f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 s="6">
        <v>1503378000</v>
      </c>
      <c r="M236" s="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  <c r="S236" s="8">
        <f>(((L236/60)/60)/24+DATE(1970,1,1))</f>
        <v>42969.208333333328</v>
      </c>
      <c r="T236" s="8">
        <f>(((M236/60)/60)/24)+DATE(1970,1,1)</f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 s="6">
        <v>1486965600</v>
      </c>
      <c r="M237" s="6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  <c r="S237" s="8">
        <f>(((L237/60)/60)/24+DATE(1970,1,1))</f>
        <v>42779.25</v>
      </c>
      <c r="T237" s="8">
        <f>(((M237/60)/60)/24)+DATE(1970,1,1)</f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 s="6">
        <v>1561438800</v>
      </c>
      <c r="M238" s="6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  <c r="S238" s="8">
        <f>(((L238/60)/60)/24+DATE(1970,1,1))</f>
        <v>43641.208333333328</v>
      </c>
      <c r="T238" s="8">
        <f>(((M238/60)/60)/24)+DATE(1970,1,1)</f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 s="6">
        <v>1398402000</v>
      </c>
      <c r="M239" s="6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  <c r="S239" s="8">
        <f>(((L239/60)/60)/24+DATE(1970,1,1))</f>
        <v>41754.208333333336</v>
      </c>
      <c r="T239" s="8">
        <f>(((M239/60)/60)/24)+DATE(1970,1,1)</f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 s="6">
        <v>1513231200</v>
      </c>
      <c r="M240" s="6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  <c r="S240" s="8">
        <f>(((L240/60)/60)/24+DATE(1970,1,1))</f>
        <v>43083.25</v>
      </c>
      <c r="T240" s="8">
        <f>(((M240/60)/60)/24)+DATE(1970,1,1)</f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 s="6">
        <v>1440824400</v>
      </c>
      <c r="M241" s="6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  <c r="S241" s="8">
        <f>(((L241/60)/60)/24+DATE(1970,1,1))</f>
        <v>42245.208333333328</v>
      </c>
      <c r="T241" s="8">
        <f>(((M241/60)/60)/24)+DATE(1970,1,1)</f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 s="6">
        <v>1281070800</v>
      </c>
      <c r="M242" s="6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  <c r="S242" s="8">
        <f>(((L242/60)/60)/24+DATE(1970,1,1))</f>
        <v>40396.208333333336</v>
      </c>
      <c r="T242" s="8">
        <f>(((M242/60)/60)/24)+DATE(1970,1,1)</f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 s="6">
        <v>1397365200</v>
      </c>
      <c r="M243" s="6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  <c r="S243" s="8">
        <f>(((L243/60)/60)/24+DATE(1970,1,1))</f>
        <v>41742.208333333336</v>
      </c>
      <c r="T243" s="8">
        <f>(((M243/60)/60)/24)+DATE(1970,1,1)</f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 s="6">
        <v>1494392400</v>
      </c>
      <c r="M244" s="6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  <c r="S244" s="8">
        <f>(((L244/60)/60)/24+DATE(1970,1,1))</f>
        <v>42865.208333333328</v>
      </c>
      <c r="T244" s="8">
        <f>(((M244/60)/60)/24)+DATE(1970,1,1)</f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 s="6">
        <v>1520143200</v>
      </c>
      <c r="M245" s="6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  <c r="S245" s="8">
        <f>(((L245/60)/60)/24+DATE(1970,1,1))</f>
        <v>43163.25</v>
      </c>
      <c r="T245" s="8">
        <f>(((M245/60)/60)/24)+DATE(1970,1,1)</f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 s="6">
        <v>1405314000</v>
      </c>
      <c r="M246" s="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  <c r="S246" s="8">
        <f>(((L246/60)/60)/24+DATE(1970,1,1))</f>
        <v>41834.208333333336</v>
      </c>
      <c r="T246" s="8">
        <f>(((M246/60)/60)/24)+DATE(1970,1,1)</f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 s="6">
        <v>1396846800</v>
      </c>
      <c r="M247" s="6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  <c r="S247" s="8">
        <f>(((L247/60)/60)/24+DATE(1970,1,1))</f>
        <v>41736.208333333336</v>
      </c>
      <c r="T247" s="8">
        <f>(((M247/60)/60)/24)+DATE(1970,1,1)</f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 s="6">
        <v>1375678800</v>
      </c>
      <c r="M248" s="6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  <c r="S248" s="8">
        <f>(((L248/60)/60)/24+DATE(1970,1,1))</f>
        <v>41491.208333333336</v>
      </c>
      <c r="T248" s="8">
        <f>(((M248/60)/60)/24)+DATE(1970,1,1)</f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 s="6">
        <v>1482386400</v>
      </c>
      <c r="M249" s="6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  <c r="S249" s="8">
        <f>(((L249/60)/60)/24+DATE(1970,1,1))</f>
        <v>42726.25</v>
      </c>
      <c r="T249" s="8">
        <f>(((M249/60)/60)/24)+DATE(1970,1,1)</f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 s="6">
        <v>1420005600</v>
      </c>
      <c r="M250" s="6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  <c r="S250" s="8">
        <f>(((L250/60)/60)/24+DATE(1970,1,1))</f>
        <v>42004.25</v>
      </c>
      <c r="T250" s="8">
        <f>(((M250/60)/60)/24)+DATE(1970,1,1)</f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 s="6">
        <v>1420178400</v>
      </c>
      <c r="M251" s="6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  <c r="S251" s="8">
        <f>(((L251/60)/60)/24+DATE(1970,1,1))</f>
        <v>42006.25</v>
      </c>
      <c r="T251" s="8">
        <f>(((M251/60)/60)/24)+DATE(1970,1,1)</f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 s="6">
        <v>1264399200</v>
      </c>
      <c r="M252" s="6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  <c r="S252" s="8">
        <f>(((L252/60)/60)/24+DATE(1970,1,1))</f>
        <v>40203.25</v>
      </c>
      <c r="T252" s="8">
        <f>(((M252/60)/60)/24)+DATE(1970,1,1)</f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 s="6">
        <v>1355032800</v>
      </c>
      <c r="M253" s="6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  <c r="S253" s="8">
        <f>(((L253/60)/60)/24+DATE(1970,1,1))</f>
        <v>41252.25</v>
      </c>
      <c r="T253" s="8">
        <f>(((M253/60)/60)/24)+DATE(1970,1,1)</f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 s="6">
        <v>1382677200</v>
      </c>
      <c r="M254" s="6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  <c r="S254" s="8">
        <f>(((L254/60)/60)/24+DATE(1970,1,1))</f>
        <v>41572.208333333336</v>
      </c>
      <c r="T254" s="8">
        <f>(((M254/60)/60)/24)+DATE(1970,1,1)</f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 s="6">
        <v>1302238800</v>
      </c>
      <c r="M255" s="6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  <c r="S255" s="8">
        <f>(((L255/60)/60)/24+DATE(1970,1,1))</f>
        <v>40641.208333333336</v>
      </c>
      <c r="T255" s="8">
        <f>(((M255/60)/60)/24)+DATE(1970,1,1)</f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 s="6">
        <v>1487656800</v>
      </c>
      <c r="M256" s="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  <c r="S256" s="8">
        <f>(((L256/60)/60)/24+DATE(1970,1,1))</f>
        <v>42787.25</v>
      </c>
      <c r="T256" s="8">
        <f>(((M256/60)/60)/24)+DATE(1970,1,1)</f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 s="6">
        <v>1297836000</v>
      </c>
      <c r="M257" s="6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  <c r="S257" s="8">
        <f>(((L257/60)/60)/24+DATE(1970,1,1))</f>
        <v>40590.25</v>
      </c>
      <c r="T257" s="8">
        <f>(((M257/60)/60)/24)+DATE(1970,1,1)</f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 s="6">
        <v>1453615200</v>
      </c>
      <c r="M258" s="6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  <c r="S258" s="8">
        <f>(((L258/60)/60)/24+DATE(1970,1,1))</f>
        <v>42393.25</v>
      </c>
      <c r="T258" s="8">
        <f>(((M258/60)/60)/24)+DATE(1970,1,1)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ROUND(((E259/D259)*100),0)</f>
        <v>146</v>
      </c>
      <c r="G259" t="s">
        <v>20</v>
      </c>
      <c r="H259">
        <v>92</v>
      </c>
      <c r="I259">
        <f t="shared" ref="I259:I322" si="17">ROUND((E259/H259),2)</f>
        <v>90.46</v>
      </c>
      <c r="J259" t="s">
        <v>21</v>
      </c>
      <c r="K259" t="s">
        <v>22</v>
      </c>
      <c r="L259" s="6">
        <v>1362463200</v>
      </c>
      <c r="M259" s="6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LEFT(P259,SEARCH("/",P259)-1)</f>
        <v>theater</v>
      </c>
      <c r="R259" t="str">
        <f t="shared" ref="R259:R322" si="19">RIGHT(P259,LEN(P259)-SEARCH("/",P259,1))</f>
        <v>plays</v>
      </c>
      <c r="S259" s="8">
        <f>(((L259/60)/60)/24+DATE(1970,1,1))</f>
        <v>41338.25</v>
      </c>
      <c r="T259" s="8">
        <f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 s="6">
        <v>1481176800</v>
      </c>
      <c r="M260" s="6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  <c r="S260" s="8">
        <f>(((L260/60)/60)/24+DATE(1970,1,1))</f>
        <v>42712.25</v>
      </c>
      <c r="T260" s="8">
        <f>(((M260/60)/60)/24)+DATE(1970,1,1)</f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 s="6">
        <v>1354946400</v>
      </c>
      <c r="M261" s="6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  <c r="S261" s="8">
        <f>(((L261/60)/60)/24+DATE(1970,1,1))</f>
        <v>41251.25</v>
      </c>
      <c r="T261" s="8">
        <f>(((M261/60)/60)/24)+DATE(1970,1,1)</f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 s="6">
        <v>1348808400</v>
      </c>
      <c r="M262" s="6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  <c r="S262" s="8">
        <f>(((L262/60)/60)/24+DATE(1970,1,1))</f>
        <v>41180.208333333336</v>
      </c>
      <c r="T262" s="8">
        <f>(((M262/60)/60)/24)+DATE(1970,1,1)</f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 s="6">
        <v>1282712400</v>
      </c>
      <c r="M263" s="6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  <c r="S263" s="8">
        <f>(((L263/60)/60)/24+DATE(1970,1,1))</f>
        <v>40415.208333333336</v>
      </c>
      <c r="T263" s="8">
        <f>(((M263/60)/60)/24)+DATE(1970,1,1)</f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 s="6">
        <v>1301979600</v>
      </c>
      <c r="M264" s="6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  <c r="S264" s="8">
        <f>(((L264/60)/60)/24+DATE(1970,1,1))</f>
        <v>40638.208333333336</v>
      </c>
      <c r="T264" s="8">
        <f>(((M264/60)/60)/24)+DATE(1970,1,1)</f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 s="6">
        <v>1263016800</v>
      </c>
      <c r="M265" s="6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  <c r="S265" s="8">
        <f>(((L265/60)/60)/24+DATE(1970,1,1))</f>
        <v>40187.25</v>
      </c>
      <c r="T265" s="8">
        <f>(((M265/60)/60)/24)+DATE(1970,1,1)</f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 s="6">
        <v>1360648800</v>
      </c>
      <c r="M266" s="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  <c r="S266" s="8">
        <f>(((L266/60)/60)/24+DATE(1970,1,1))</f>
        <v>41317.25</v>
      </c>
      <c r="T266" s="8">
        <f>(((M266/60)/60)/24)+DATE(1970,1,1)</f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 s="6">
        <v>1451800800</v>
      </c>
      <c r="M267" s="6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  <c r="S267" s="8">
        <f>(((L267/60)/60)/24+DATE(1970,1,1))</f>
        <v>42372.25</v>
      </c>
      <c r="T267" s="8">
        <f>(((M267/60)/60)/24)+DATE(1970,1,1)</f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 s="6">
        <v>1415340000</v>
      </c>
      <c r="M268" s="6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  <c r="S268" s="8">
        <f>(((L268/60)/60)/24+DATE(1970,1,1))</f>
        <v>41950.25</v>
      </c>
      <c r="T268" s="8">
        <f>(((M268/60)/60)/24)+DATE(1970,1,1)</f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 s="6">
        <v>1351054800</v>
      </c>
      <c r="M269" s="6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  <c r="S269" s="8">
        <f>(((L269/60)/60)/24+DATE(1970,1,1))</f>
        <v>41206.208333333336</v>
      </c>
      <c r="T269" s="8">
        <f>(((M269/60)/60)/24)+DATE(1970,1,1)</f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 s="6">
        <v>1349326800</v>
      </c>
      <c r="M270" s="6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  <c r="S270" s="8">
        <f>(((L270/60)/60)/24+DATE(1970,1,1))</f>
        <v>41186.208333333336</v>
      </c>
      <c r="T270" s="8">
        <f>(((M270/60)/60)/24)+DATE(1970,1,1)</f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 s="6">
        <v>1548914400</v>
      </c>
      <c r="M271" s="6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  <c r="S271" s="8">
        <f>(((L271/60)/60)/24+DATE(1970,1,1))</f>
        <v>43496.25</v>
      </c>
      <c r="T271" s="8">
        <f>(((M271/60)/60)/24)+DATE(1970,1,1)</f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 s="6">
        <v>1291269600</v>
      </c>
      <c r="M272" s="6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  <c r="S272" s="8">
        <f>(((L272/60)/60)/24+DATE(1970,1,1))</f>
        <v>40514.25</v>
      </c>
      <c r="T272" s="8">
        <f>(((M272/60)/60)/24)+DATE(1970,1,1)</f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 s="6">
        <v>1449468000</v>
      </c>
      <c r="M273" s="6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  <c r="S273" s="8">
        <f>(((L273/60)/60)/24+DATE(1970,1,1))</f>
        <v>42345.25</v>
      </c>
      <c r="T273" s="8">
        <f>(((M273/60)/60)/24)+DATE(1970,1,1)</f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 s="6">
        <v>1562734800</v>
      </c>
      <c r="M274" s="6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  <c r="S274" s="8">
        <f>(((L274/60)/60)/24+DATE(1970,1,1))</f>
        <v>43656.208333333328</v>
      </c>
      <c r="T274" s="8">
        <f>(((M274/60)/60)/24)+DATE(1970,1,1)</f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 s="6">
        <v>1505624400</v>
      </c>
      <c r="M275" s="6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  <c r="S275" s="8">
        <f>(((L275/60)/60)/24+DATE(1970,1,1))</f>
        <v>42995.208333333328</v>
      </c>
      <c r="T275" s="8">
        <f>(((M275/60)/60)/24)+DATE(1970,1,1)</f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 s="6">
        <v>1509948000</v>
      </c>
      <c r="M276" s="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  <c r="S276" s="8">
        <f>(((L276/60)/60)/24+DATE(1970,1,1))</f>
        <v>43045.25</v>
      </c>
      <c r="T276" s="8">
        <f>(((M276/60)/60)/24)+DATE(1970,1,1)</f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 s="6">
        <v>1554526800</v>
      </c>
      <c r="M277" s="6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  <c r="S277" s="8">
        <f>(((L277/60)/60)/24+DATE(1970,1,1))</f>
        <v>43561.208333333328</v>
      </c>
      <c r="T277" s="8">
        <f>(((M277/60)/60)/24)+DATE(1970,1,1)</f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 s="6">
        <v>1334811600</v>
      </c>
      <c r="M278" s="6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  <c r="S278" s="8">
        <f>(((L278/60)/60)/24+DATE(1970,1,1))</f>
        <v>41018.208333333336</v>
      </c>
      <c r="T278" s="8">
        <f>(((M278/60)/60)/24)+DATE(1970,1,1)</f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 s="6">
        <v>1279515600</v>
      </c>
      <c r="M279" s="6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  <c r="S279" s="8">
        <f>(((L279/60)/60)/24+DATE(1970,1,1))</f>
        <v>40378.208333333336</v>
      </c>
      <c r="T279" s="8">
        <f>(((M279/60)/60)/24)+DATE(1970,1,1)</f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 s="6">
        <v>1353909600</v>
      </c>
      <c r="M280" s="6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  <c r="S280" s="8">
        <f>(((L280/60)/60)/24+DATE(1970,1,1))</f>
        <v>41239.25</v>
      </c>
      <c r="T280" s="8">
        <f>(((M280/60)/60)/24)+DATE(1970,1,1)</f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 s="6">
        <v>1535950800</v>
      </c>
      <c r="M281" s="6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  <c r="S281" s="8">
        <f>(((L281/60)/60)/24+DATE(1970,1,1))</f>
        <v>43346.208333333328</v>
      </c>
      <c r="T281" s="8">
        <f>(((M281/60)/60)/24)+DATE(1970,1,1)</f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 s="6">
        <v>1511244000</v>
      </c>
      <c r="M282" s="6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  <c r="S282" s="8">
        <f>(((L282/60)/60)/24+DATE(1970,1,1))</f>
        <v>43060.25</v>
      </c>
      <c r="T282" s="8">
        <f>(((M282/60)/60)/24)+DATE(1970,1,1)</f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 s="6">
        <v>1331445600</v>
      </c>
      <c r="M283" s="6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  <c r="S283" s="8">
        <f>(((L283/60)/60)/24+DATE(1970,1,1))</f>
        <v>40979.25</v>
      </c>
      <c r="T283" s="8">
        <f>(((M283/60)/60)/24)+DATE(1970,1,1)</f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 s="6">
        <v>1480226400</v>
      </c>
      <c r="M284" s="6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  <c r="S284" s="8">
        <f>(((L284/60)/60)/24+DATE(1970,1,1))</f>
        <v>42701.25</v>
      </c>
      <c r="T284" s="8">
        <f>(((M284/60)/60)/24)+DATE(1970,1,1)</f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 s="6">
        <v>1464584400</v>
      </c>
      <c r="M285" s="6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  <c r="S285" s="8">
        <f>(((L285/60)/60)/24+DATE(1970,1,1))</f>
        <v>42520.208333333328</v>
      </c>
      <c r="T285" s="8">
        <f>(((M285/60)/60)/24)+DATE(1970,1,1)</f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 s="6">
        <v>1335848400</v>
      </c>
      <c r="M286" s="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  <c r="S286" s="8">
        <f>(((L286/60)/60)/24+DATE(1970,1,1))</f>
        <v>41030.208333333336</v>
      </c>
      <c r="T286" s="8">
        <f>(((M286/60)/60)/24)+DATE(1970,1,1)</f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 s="6">
        <v>1473483600</v>
      </c>
      <c r="M287" s="6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  <c r="S287" s="8">
        <f>(((L287/60)/60)/24+DATE(1970,1,1))</f>
        <v>42623.208333333328</v>
      </c>
      <c r="T287" s="8">
        <f>(((M287/60)/60)/24)+DATE(1970,1,1)</f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 s="6">
        <v>1479880800</v>
      </c>
      <c r="M288" s="6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  <c r="S288" s="8">
        <f>(((L288/60)/60)/24+DATE(1970,1,1))</f>
        <v>42697.25</v>
      </c>
      <c r="T288" s="8">
        <f>(((M288/60)/60)/24)+DATE(1970,1,1)</f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 s="6">
        <v>1430197200</v>
      </c>
      <c r="M289" s="6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  <c r="S289" s="8">
        <f>(((L289/60)/60)/24+DATE(1970,1,1))</f>
        <v>42122.208333333328</v>
      </c>
      <c r="T289" s="8">
        <f>(((M289/60)/60)/24)+DATE(1970,1,1)</f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 s="6">
        <v>1331701200</v>
      </c>
      <c r="M290" s="6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  <c r="S290" s="8">
        <f>(((L290/60)/60)/24+DATE(1970,1,1))</f>
        <v>40982.208333333336</v>
      </c>
      <c r="T290" s="8">
        <f>(((M290/60)/60)/24)+DATE(1970,1,1)</f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 s="6">
        <v>1438578000</v>
      </c>
      <c r="M291" s="6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  <c r="S291" s="8">
        <f>(((L291/60)/60)/24+DATE(1970,1,1))</f>
        <v>42219.208333333328</v>
      </c>
      <c r="T291" s="8">
        <f>(((M291/60)/60)/24)+DATE(1970,1,1)</f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 s="6">
        <v>1368162000</v>
      </c>
      <c r="M292" s="6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  <c r="S292" s="8">
        <f>(((L292/60)/60)/24+DATE(1970,1,1))</f>
        <v>41404.208333333336</v>
      </c>
      <c r="T292" s="8">
        <f>(((M292/60)/60)/24)+DATE(1970,1,1)</f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 s="6">
        <v>1318654800</v>
      </c>
      <c r="M293" s="6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  <c r="S293" s="8">
        <f>(((L293/60)/60)/24+DATE(1970,1,1))</f>
        <v>40831.208333333336</v>
      </c>
      <c r="T293" s="8">
        <f>(((M293/60)/60)/24)+DATE(1970,1,1)</f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 s="6">
        <v>1331874000</v>
      </c>
      <c r="M294" s="6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  <c r="S294" s="8">
        <f>(((L294/60)/60)/24+DATE(1970,1,1))</f>
        <v>40984.208333333336</v>
      </c>
      <c r="T294" s="8">
        <f>(((M294/60)/60)/24)+DATE(1970,1,1)</f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 s="6">
        <v>1286254800</v>
      </c>
      <c r="M295" s="6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  <c r="S295" s="8">
        <f>(((L295/60)/60)/24+DATE(1970,1,1))</f>
        <v>40456.208333333336</v>
      </c>
      <c r="T295" s="8">
        <f>(((M295/60)/60)/24)+DATE(1970,1,1)</f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 s="6">
        <v>1540530000</v>
      </c>
      <c r="M296" s="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  <c r="S296" s="8">
        <f>(((L296/60)/60)/24+DATE(1970,1,1))</f>
        <v>43399.208333333328</v>
      </c>
      <c r="T296" s="8">
        <f>(((M296/60)/60)/24)+DATE(1970,1,1)</f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 s="6">
        <v>1381813200</v>
      </c>
      <c r="M297" s="6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  <c r="S297" s="8">
        <f>(((L297/60)/60)/24+DATE(1970,1,1))</f>
        <v>41562.208333333336</v>
      </c>
      <c r="T297" s="8">
        <f>(((M297/60)/60)/24)+DATE(1970,1,1)</f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 s="6">
        <v>1548655200</v>
      </c>
      <c r="M298" s="6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  <c r="S298" s="8">
        <f>(((L298/60)/60)/24+DATE(1970,1,1))</f>
        <v>43493.25</v>
      </c>
      <c r="T298" s="8">
        <f>(((M298/60)/60)/24)+DATE(1970,1,1)</f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 s="6">
        <v>1389679200</v>
      </c>
      <c r="M299" s="6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  <c r="S299" s="8">
        <f>(((L299/60)/60)/24+DATE(1970,1,1))</f>
        <v>41653.25</v>
      </c>
      <c r="T299" s="8">
        <f>(((M299/60)/60)/24)+DATE(1970,1,1)</f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 s="6">
        <v>1456466400</v>
      </c>
      <c r="M300" s="6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  <c r="S300" s="8">
        <f>(((L300/60)/60)/24+DATE(1970,1,1))</f>
        <v>42426.25</v>
      </c>
      <c r="T300" s="8">
        <f>(((M300/60)/60)/24)+DATE(1970,1,1)</f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 s="6">
        <v>1456984800</v>
      </c>
      <c r="M301" s="6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  <c r="S301" s="8">
        <f>(((L301/60)/60)/24+DATE(1970,1,1))</f>
        <v>42432.25</v>
      </c>
      <c r="T301" s="8">
        <f>(((M301/60)/60)/24)+DATE(1970,1,1)</f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 s="6">
        <v>1504069200</v>
      </c>
      <c r="M302" s="6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  <c r="S302" s="8">
        <f>(((L302/60)/60)/24+DATE(1970,1,1))</f>
        <v>42977.208333333328</v>
      </c>
      <c r="T302" s="8">
        <f>(((M302/60)/60)/24)+DATE(1970,1,1)</f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 s="6">
        <v>1424930400</v>
      </c>
      <c r="M303" s="6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  <c r="S303" s="8">
        <f>(((L303/60)/60)/24+DATE(1970,1,1))</f>
        <v>42061.25</v>
      </c>
      <c r="T303" s="8">
        <f>(((M303/60)/60)/24)+DATE(1970,1,1)</f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 s="6">
        <v>1535864400</v>
      </c>
      <c r="M304" s="6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  <c r="S304" s="8">
        <f>(((L304/60)/60)/24+DATE(1970,1,1))</f>
        <v>43345.208333333328</v>
      </c>
      <c r="T304" s="8">
        <f>(((M304/60)/60)/24)+DATE(1970,1,1)</f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 s="6">
        <v>1452146400</v>
      </c>
      <c r="M305" s="6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  <c r="S305" s="8">
        <f>(((L305/60)/60)/24+DATE(1970,1,1))</f>
        <v>42376.25</v>
      </c>
      <c r="T305" s="8">
        <f>(((M305/60)/60)/24)+DATE(1970,1,1)</f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 s="6">
        <v>1470546000</v>
      </c>
      <c r="M306" s="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  <c r="S306" s="8">
        <f>(((L306/60)/60)/24+DATE(1970,1,1))</f>
        <v>42589.208333333328</v>
      </c>
      <c r="T306" s="8">
        <f>(((M306/60)/60)/24)+DATE(1970,1,1)</f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 s="6">
        <v>1458363600</v>
      </c>
      <c r="M307" s="6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  <c r="S307" s="8">
        <f>(((L307/60)/60)/24+DATE(1970,1,1))</f>
        <v>42448.208333333328</v>
      </c>
      <c r="T307" s="8">
        <f>(((M307/60)/60)/24)+DATE(1970,1,1)</f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 s="6">
        <v>1500008400</v>
      </c>
      <c r="M308" s="6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  <c r="S308" s="8">
        <f>(((L308/60)/60)/24+DATE(1970,1,1))</f>
        <v>42930.208333333328</v>
      </c>
      <c r="T308" s="8">
        <f>(((M308/60)/60)/24)+DATE(1970,1,1)</f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 s="6">
        <v>1338958800</v>
      </c>
      <c r="M309" s="6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  <c r="S309" s="8">
        <f>(((L309/60)/60)/24+DATE(1970,1,1))</f>
        <v>41066.208333333336</v>
      </c>
      <c r="T309" s="8">
        <f>(((M309/60)/60)/24)+DATE(1970,1,1)</f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 s="6">
        <v>1303102800</v>
      </c>
      <c r="M310" s="6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  <c r="S310" s="8">
        <f>(((L310/60)/60)/24+DATE(1970,1,1))</f>
        <v>40651.208333333336</v>
      </c>
      <c r="T310" s="8">
        <f>(((M310/60)/60)/24)+DATE(1970,1,1)</f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 s="6">
        <v>1316581200</v>
      </c>
      <c r="M311" s="6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  <c r="S311" s="8">
        <f>(((L311/60)/60)/24+DATE(1970,1,1))</f>
        <v>40807.208333333336</v>
      </c>
      <c r="T311" s="8">
        <f>(((M311/60)/60)/24)+DATE(1970,1,1)</f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 s="6">
        <v>1270789200</v>
      </c>
      <c r="M312" s="6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  <c r="S312" s="8">
        <f>(((L312/60)/60)/24+DATE(1970,1,1))</f>
        <v>40277.208333333336</v>
      </c>
      <c r="T312" s="8">
        <f>(((M312/60)/60)/24)+DATE(1970,1,1)</f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 s="6">
        <v>1297836000</v>
      </c>
      <c r="M313" s="6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  <c r="S313" s="8">
        <f>(((L313/60)/60)/24+DATE(1970,1,1))</f>
        <v>40590.25</v>
      </c>
      <c r="T313" s="8">
        <f>(((M313/60)/60)/24)+DATE(1970,1,1)</f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 s="6">
        <v>1382677200</v>
      </c>
      <c r="M314" s="6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  <c r="S314" s="8">
        <f>(((L314/60)/60)/24+DATE(1970,1,1))</f>
        <v>41572.208333333336</v>
      </c>
      <c r="T314" s="8">
        <f>(((M314/60)/60)/24)+DATE(1970,1,1)</f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 s="6">
        <v>1330322400</v>
      </c>
      <c r="M315" s="6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  <c r="S315" s="8">
        <f>(((L315/60)/60)/24+DATE(1970,1,1))</f>
        <v>40966.25</v>
      </c>
      <c r="T315" s="8">
        <f>(((M315/60)/60)/24)+DATE(1970,1,1)</f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 s="6">
        <v>1552366800</v>
      </c>
      <c r="M316" s="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  <c r="S316" s="8">
        <f>(((L316/60)/60)/24+DATE(1970,1,1))</f>
        <v>43536.208333333328</v>
      </c>
      <c r="T316" s="8">
        <f>(((M316/60)/60)/24)+DATE(1970,1,1)</f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 s="6">
        <v>1400907600</v>
      </c>
      <c r="M317" s="6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  <c r="S317" s="8">
        <f>(((L317/60)/60)/24+DATE(1970,1,1))</f>
        <v>41783.208333333336</v>
      </c>
      <c r="T317" s="8">
        <f>(((M317/60)/60)/24)+DATE(1970,1,1)</f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 s="6">
        <v>1574143200</v>
      </c>
      <c r="M318" s="6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  <c r="S318" s="8">
        <f>(((L318/60)/60)/24+DATE(1970,1,1))</f>
        <v>43788.25</v>
      </c>
      <c r="T318" s="8">
        <f>(((M318/60)/60)/24)+DATE(1970,1,1)</f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 s="6">
        <v>1494738000</v>
      </c>
      <c r="M319" s="6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  <c r="S319" s="8">
        <f>(((L319/60)/60)/24+DATE(1970,1,1))</f>
        <v>42869.208333333328</v>
      </c>
      <c r="T319" s="8">
        <f>(((M319/60)/60)/24)+DATE(1970,1,1)</f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 s="6">
        <v>1392357600</v>
      </c>
      <c r="M320" s="6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  <c r="S320" s="8">
        <f>(((L320/60)/60)/24+DATE(1970,1,1))</f>
        <v>41684.25</v>
      </c>
      <c r="T320" s="8">
        <f>(((M320/60)/60)/24)+DATE(1970,1,1)</f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 s="6">
        <v>1281589200</v>
      </c>
      <c r="M321" s="6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  <c r="S321" s="8">
        <f>(((L321/60)/60)/24+DATE(1970,1,1))</f>
        <v>40402.208333333336</v>
      </c>
      <c r="T321" s="8">
        <f>(((M321/60)/60)/24)+DATE(1970,1,1)</f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 s="6">
        <v>1305003600</v>
      </c>
      <c r="M322" s="6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  <c r="S322" s="8">
        <f>(((L322/60)/60)/24+DATE(1970,1,1))</f>
        <v>40673.208333333336</v>
      </c>
      <c r="T322" s="8">
        <f>(((M322/60)/60)/24)+DATE(1970,1,1)</f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14</v>
      </c>
      <c r="H323">
        <v>2468</v>
      </c>
      <c r="I323">
        <f t="shared" ref="I323:I386" si="21">ROUND((E323/H323),2)</f>
        <v>65</v>
      </c>
      <c r="J323" t="s">
        <v>21</v>
      </c>
      <c r="K323" t="s">
        <v>22</v>
      </c>
      <c r="L323" s="6">
        <v>1301634000</v>
      </c>
      <c r="M323" s="6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LEFT(P323,SEARCH("/",P323)-1)</f>
        <v>film &amp; video</v>
      </c>
      <c r="R323" t="str">
        <f t="shared" ref="R323:R386" si="23">RIGHT(P323,LEN(P323)-SEARCH("/",P323,1))</f>
        <v>shorts</v>
      </c>
      <c r="S323" s="8">
        <f>(((L323/60)/60)/24+DATE(1970,1,1))</f>
        <v>40634.208333333336</v>
      </c>
      <c r="T323" s="8">
        <f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 s="6">
        <v>1290664800</v>
      </c>
      <c r="M324" s="6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  <c r="S324" s="8">
        <f>(((L324/60)/60)/24+DATE(1970,1,1))</f>
        <v>40507.25</v>
      </c>
      <c r="T324" s="8">
        <f>(((M324/60)/60)/24)+DATE(1970,1,1)</f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 s="6">
        <v>1395896400</v>
      </c>
      <c r="M325" s="6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  <c r="S325" s="8">
        <f>(((L325/60)/60)/24+DATE(1970,1,1))</f>
        <v>41725.208333333336</v>
      </c>
      <c r="T325" s="8">
        <f>(((M325/60)/60)/24)+DATE(1970,1,1)</f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 s="6">
        <v>1434862800</v>
      </c>
      <c r="M326" s="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  <c r="S326" s="8">
        <f>(((L326/60)/60)/24+DATE(1970,1,1))</f>
        <v>42176.208333333328</v>
      </c>
      <c r="T326" s="8">
        <f>(((M326/60)/60)/24)+DATE(1970,1,1)</f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 s="6">
        <v>1529125200</v>
      </c>
      <c r="M327" s="6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  <c r="S327" s="8">
        <f>(((L327/60)/60)/24+DATE(1970,1,1))</f>
        <v>43267.208333333328</v>
      </c>
      <c r="T327" s="8">
        <f>(((M327/60)/60)/24)+DATE(1970,1,1)</f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 s="6">
        <v>1451109600</v>
      </c>
      <c r="M328" s="6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  <c r="S328" s="8">
        <f>(((L328/60)/60)/24+DATE(1970,1,1))</f>
        <v>42364.25</v>
      </c>
      <c r="T328" s="8">
        <f>(((M328/60)/60)/24)+DATE(1970,1,1)</f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 s="6">
        <v>1566968400</v>
      </c>
      <c r="M329" s="6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  <c r="S329" s="8">
        <f>(((L329/60)/60)/24+DATE(1970,1,1))</f>
        <v>43705.208333333328</v>
      </c>
      <c r="T329" s="8">
        <f>(((M329/60)/60)/24)+DATE(1970,1,1)</f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 s="6">
        <v>1543557600</v>
      </c>
      <c r="M330" s="6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  <c r="S330" s="8">
        <f>(((L330/60)/60)/24+DATE(1970,1,1))</f>
        <v>43434.25</v>
      </c>
      <c r="T330" s="8">
        <f>(((M330/60)/60)/24)+DATE(1970,1,1)</f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 s="6">
        <v>1481522400</v>
      </c>
      <c r="M331" s="6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  <c r="S331" s="8">
        <f>(((L331/60)/60)/24+DATE(1970,1,1))</f>
        <v>42716.25</v>
      </c>
      <c r="T331" s="8">
        <f>(((M331/60)/60)/24)+DATE(1970,1,1)</f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 s="6">
        <v>1512712800</v>
      </c>
      <c r="M332" s="6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  <c r="S332" s="8">
        <f>(((L332/60)/60)/24+DATE(1970,1,1))</f>
        <v>43077.25</v>
      </c>
      <c r="T332" s="8">
        <f>(((M332/60)/60)/24)+DATE(1970,1,1)</f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 s="6">
        <v>1324274400</v>
      </c>
      <c r="M333" s="6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  <c r="S333" s="8">
        <f>(((L333/60)/60)/24+DATE(1970,1,1))</f>
        <v>40896.25</v>
      </c>
      <c r="T333" s="8">
        <f>(((M333/60)/60)/24)+DATE(1970,1,1)</f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 s="6">
        <v>1364446800</v>
      </c>
      <c r="M334" s="6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  <c r="S334" s="8">
        <f>(((L334/60)/60)/24+DATE(1970,1,1))</f>
        <v>41361.208333333336</v>
      </c>
      <c r="T334" s="8">
        <f>(((M334/60)/60)/24)+DATE(1970,1,1)</f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 s="6">
        <v>1542693600</v>
      </c>
      <c r="M335" s="6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  <c r="S335" s="8">
        <f>(((L335/60)/60)/24+DATE(1970,1,1))</f>
        <v>43424.25</v>
      </c>
      <c r="T335" s="8">
        <f>(((M335/60)/60)/24)+DATE(1970,1,1)</f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 s="6">
        <v>1515564000</v>
      </c>
      <c r="M336" s="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  <c r="S336" s="8">
        <f>(((L336/60)/60)/24+DATE(1970,1,1))</f>
        <v>43110.25</v>
      </c>
      <c r="T336" s="8">
        <f>(((M336/60)/60)/24)+DATE(1970,1,1)</f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 s="6">
        <v>1573797600</v>
      </c>
      <c r="M337" s="6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  <c r="S337" s="8">
        <f>(((L337/60)/60)/24+DATE(1970,1,1))</f>
        <v>43784.25</v>
      </c>
      <c r="T337" s="8">
        <f>(((M337/60)/60)/24)+DATE(1970,1,1)</f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 s="6">
        <v>1292392800</v>
      </c>
      <c r="M338" s="6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  <c r="S338" s="8">
        <f>(((L338/60)/60)/24+DATE(1970,1,1))</f>
        <v>40527.25</v>
      </c>
      <c r="T338" s="8">
        <f>(((M338/60)/60)/24)+DATE(1970,1,1)</f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 s="6">
        <v>1573452000</v>
      </c>
      <c r="M339" s="6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  <c r="S339" s="8">
        <f>(((L339/60)/60)/24+DATE(1970,1,1))</f>
        <v>43780.25</v>
      </c>
      <c r="T339" s="8">
        <f>(((M339/60)/60)/24)+DATE(1970,1,1)</f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 s="6">
        <v>1317790800</v>
      </c>
      <c r="M340" s="6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  <c r="S340" s="8">
        <f>(((L340/60)/60)/24+DATE(1970,1,1))</f>
        <v>40821.208333333336</v>
      </c>
      <c r="T340" s="8">
        <f>(((M340/60)/60)/24)+DATE(1970,1,1)</f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 s="6">
        <v>1501650000</v>
      </c>
      <c r="M341" s="6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  <c r="S341" s="8">
        <f>(((L341/60)/60)/24+DATE(1970,1,1))</f>
        <v>42949.208333333328</v>
      </c>
      <c r="T341" s="8">
        <f>(((M341/60)/60)/24)+DATE(1970,1,1)</f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 s="6">
        <v>1323669600</v>
      </c>
      <c r="M342" s="6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  <c r="S342" s="8">
        <f>(((L342/60)/60)/24+DATE(1970,1,1))</f>
        <v>40889.25</v>
      </c>
      <c r="T342" s="8">
        <f>(((M342/60)/60)/24)+DATE(1970,1,1)</f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 s="6">
        <v>1440738000</v>
      </c>
      <c r="M343" s="6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  <c r="S343" s="8">
        <f>(((L343/60)/60)/24+DATE(1970,1,1))</f>
        <v>42244.208333333328</v>
      </c>
      <c r="T343" s="8">
        <f>(((M343/60)/60)/24)+DATE(1970,1,1)</f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 s="6">
        <v>1374296400</v>
      </c>
      <c r="M344" s="6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  <c r="S344" s="8">
        <f>(((L344/60)/60)/24+DATE(1970,1,1))</f>
        <v>41475.208333333336</v>
      </c>
      <c r="T344" s="8">
        <f>(((M344/60)/60)/24)+DATE(1970,1,1)</f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 s="6">
        <v>1384840800</v>
      </c>
      <c r="M345" s="6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  <c r="S345" s="8">
        <f>(((L345/60)/60)/24+DATE(1970,1,1))</f>
        <v>41597.25</v>
      </c>
      <c r="T345" s="8">
        <f>(((M345/60)/60)/24)+DATE(1970,1,1)</f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 s="6">
        <v>1516600800</v>
      </c>
      <c r="M346" s="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  <c r="S346" s="8">
        <f>(((L346/60)/60)/24+DATE(1970,1,1))</f>
        <v>43122.25</v>
      </c>
      <c r="T346" s="8">
        <f>(((M346/60)/60)/24)+DATE(1970,1,1)</f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 s="6">
        <v>1436418000</v>
      </c>
      <c r="M347" s="6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  <c r="S347" s="8">
        <f>(((L347/60)/60)/24+DATE(1970,1,1))</f>
        <v>42194.208333333328</v>
      </c>
      <c r="T347" s="8">
        <f>(((M347/60)/60)/24)+DATE(1970,1,1)</f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 s="6">
        <v>1503550800</v>
      </c>
      <c r="M348" s="6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  <c r="S348" s="8">
        <f>(((L348/60)/60)/24+DATE(1970,1,1))</f>
        <v>42971.208333333328</v>
      </c>
      <c r="T348" s="8">
        <f>(((M348/60)/60)/24)+DATE(1970,1,1)</f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 s="6">
        <v>1423634400</v>
      </c>
      <c r="M349" s="6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  <c r="S349" s="8">
        <f>(((L349/60)/60)/24+DATE(1970,1,1))</f>
        <v>42046.25</v>
      </c>
      <c r="T349" s="8">
        <f>(((M349/60)/60)/24)+DATE(1970,1,1)</f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 s="6">
        <v>1487224800</v>
      </c>
      <c r="M350" s="6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  <c r="S350" s="8">
        <f>(((L350/60)/60)/24+DATE(1970,1,1))</f>
        <v>42782.25</v>
      </c>
      <c r="T350" s="8">
        <f>(((M350/60)/60)/24)+DATE(1970,1,1)</f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 s="6">
        <v>1500008400</v>
      </c>
      <c r="M351" s="6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  <c r="S351" s="8">
        <f>(((L351/60)/60)/24+DATE(1970,1,1))</f>
        <v>42930.208333333328</v>
      </c>
      <c r="T351" s="8">
        <f>(((M351/60)/60)/24)+DATE(1970,1,1)</f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 s="6">
        <v>1432098000</v>
      </c>
      <c r="M352" s="6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  <c r="S352" s="8">
        <f>(((L352/60)/60)/24+DATE(1970,1,1))</f>
        <v>42144.208333333328</v>
      </c>
      <c r="T352" s="8">
        <f>(((M352/60)/60)/24)+DATE(1970,1,1)</f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 s="6">
        <v>1440392400</v>
      </c>
      <c r="M353" s="6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  <c r="S353" s="8">
        <f>(((L353/60)/60)/24+DATE(1970,1,1))</f>
        <v>42240.208333333328</v>
      </c>
      <c r="T353" s="8">
        <f>(((M353/60)/60)/24)+DATE(1970,1,1)</f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 s="6">
        <v>1446876000</v>
      </c>
      <c r="M354" s="6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  <c r="S354" s="8">
        <f>(((L354/60)/60)/24+DATE(1970,1,1))</f>
        <v>42315.25</v>
      </c>
      <c r="T354" s="8">
        <f>(((M354/60)/60)/24)+DATE(1970,1,1)</f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 s="6">
        <v>1562302800</v>
      </c>
      <c r="M355" s="6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  <c r="S355" s="8">
        <f>(((L355/60)/60)/24+DATE(1970,1,1))</f>
        <v>43651.208333333328</v>
      </c>
      <c r="T355" s="8">
        <f>(((M355/60)/60)/24)+DATE(1970,1,1)</f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 s="6">
        <v>1378184400</v>
      </c>
      <c r="M356" s="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  <c r="S356" s="8">
        <f>(((L356/60)/60)/24+DATE(1970,1,1))</f>
        <v>41520.208333333336</v>
      </c>
      <c r="T356" s="8">
        <f>(((M356/60)/60)/24)+DATE(1970,1,1)</f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 s="6">
        <v>1485064800</v>
      </c>
      <c r="M357" s="6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  <c r="S357" s="8">
        <f>(((L357/60)/60)/24+DATE(1970,1,1))</f>
        <v>42757.25</v>
      </c>
      <c r="T357" s="8">
        <f>(((M357/60)/60)/24)+DATE(1970,1,1)</f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 s="6">
        <v>1326520800</v>
      </c>
      <c r="M358" s="6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  <c r="S358" s="8">
        <f>(((L358/60)/60)/24+DATE(1970,1,1))</f>
        <v>40922.25</v>
      </c>
      <c r="T358" s="8">
        <f>(((M358/60)/60)/24)+DATE(1970,1,1)</f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 s="6">
        <v>1441256400</v>
      </c>
      <c r="M359" s="6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  <c r="S359" s="8">
        <f>(((L359/60)/60)/24+DATE(1970,1,1))</f>
        <v>42250.208333333328</v>
      </c>
      <c r="T359" s="8">
        <f>(((M359/60)/60)/24)+DATE(1970,1,1)</f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 s="6">
        <v>1533877200</v>
      </c>
      <c r="M360" s="6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  <c r="S360" s="8">
        <f>(((L360/60)/60)/24+DATE(1970,1,1))</f>
        <v>43322.208333333328</v>
      </c>
      <c r="T360" s="8">
        <f>(((M360/60)/60)/24)+DATE(1970,1,1)</f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 s="6">
        <v>1314421200</v>
      </c>
      <c r="M361" s="6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  <c r="S361" s="8">
        <f>(((L361/60)/60)/24+DATE(1970,1,1))</f>
        <v>40782.208333333336</v>
      </c>
      <c r="T361" s="8">
        <f>(((M361/60)/60)/24)+DATE(1970,1,1)</f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 s="6">
        <v>1293861600</v>
      </c>
      <c r="M362" s="6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  <c r="S362" s="8">
        <f>(((L362/60)/60)/24+DATE(1970,1,1))</f>
        <v>40544.25</v>
      </c>
      <c r="T362" s="8">
        <f>(((M362/60)/60)/24)+DATE(1970,1,1)</f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 s="6">
        <v>1507352400</v>
      </c>
      <c r="M363" s="6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  <c r="S363" s="8">
        <f>(((L363/60)/60)/24+DATE(1970,1,1))</f>
        <v>43015.208333333328</v>
      </c>
      <c r="T363" s="8">
        <f>(((M363/60)/60)/24)+DATE(1970,1,1)</f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 s="6">
        <v>1296108000</v>
      </c>
      <c r="M364" s="6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  <c r="S364" s="8">
        <f>(((L364/60)/60)/24+DATE(1970,1,1))</f>
        <v>40570.25</v>
      </c>
      <c r="T364" s="8">
        <f>(((M364/60)/60)/24)+DATE(1970,1,1)</f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 s="6">
        <v>1324965600</v>
      </c>
      <c r="M365" s="6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  <c r="S365" s="8">
        <f>(((L365/60)/60)/24+DATE(1970,1,1))</f>
        <v>40904.25</v>
      </c>
      <c r="T365" s="8">
        <f>(((M365/60)/60)/24)+DATE(1970,1,1)</f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 s="6">
        <v>1520229600</v>
      </c>
      <c r="M366" s="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  <c r="S366" s="8">
        <f>(((L366/60)/60)/24+DATE(1970,1,1))</f>
        <v>43164.25</v>
      </c>
      <c r="T366" s="8">
        <f>(((M366/60)/60)/24)+DATE(1970,1,1)</f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 s="6">
        <v>1482991200</v>
      </c>
      <c r="M367" s="6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  <c r="S367" s="8">
        <f>(((L367/60)/60)/24+DATE(1970,1,1))</f>
        <v>42733.25</v>
      </c>
      <c r="T367" s="8">
        <f>(((M367/60)/60)/24)+DATE(1970,1,1)</f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 s="6">
        <v>1294034400</v>
      </c>
      <c r="M368" s="6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  <c r="S368" s="8">
        <f>(((L368/60)/60)/24+DATE(1970,1,1))</f>
        <v>40546.25</v>
      </c>
      <c r="T368" s="8">
        <f>(((M368/60)/60)/24)+DATE(1970,1,1)</f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 s="6">
        <v>1413608400</v>
      </c>
      <c r="M369" s="6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  <c r="S369" s="8">
        <f>(((L369/60)/60)/24+DATE(1970,1,1))</f>
        <v>41930.208333333336</v>
      </c>
      <c r="T369" s="8">
        <f>(((M369/60)/60)/24)+DATE(1970,1,1)</f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 s="6">
        <v>1286946000</v>
      </c>
      <c r="M370" s="6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  <c r="S370" s="8">
        <f>(((L370/60)/60)/24+DATE(1970,1,1))</f>
        <v>40464.208333333336</v>
      </c>
      <c r="T370" s="8">
        <f>(((M370/60)/60)/24)+DATE(1970,1,1)</f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 s="6">
        <v>1359871200</v>
      </c>
      <c r="M371" s="6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  <c r="S371" s="8">
        <f>(((L371/60)/60)/24+DATE(1970,1,1))</f>
        <v>41308.25</v>
      </c>
      <c r="T371" s="8">
        <f>(((M371/60)/60)/24)+DATE(1970,1,1)</f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 s="6">
        <v>1555304400</v>
      </c>
      <c r="M372" s="6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  <c r="S372" s="8">
        <f>(((L372/60)/60)/24+DATE(1970,1,1))</f>
        <v>43570.208333333328</v>
      </c>
      <c r="T372" s="8">
        <f>(((M372/60)/60)/24)+DATE(1970,1,1)</f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 s="6">
        <v>1423375200</v>
      </c>
      <c r="M373" s="6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  <c r="S373" s="8">
        <f>(((L373/60)/60)/24+DATE(1970,1,1))</f>
        <v>42043.25</v>
      </c>
      <c r="T373" s="8">
        <f>(((M373/60)/60)/24)+DATE(1970,1,1)</f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 s="6">
        <v>1420696800</v>
      </c>
      <c r="M374" s="6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  <c r="S374" s="8">
        <f>(((L374/60)/60)/24+DATE(1970,1,1))</f>
        <v>42012.25</v>
      </c>
      <c r="T374" s="8">
        <f>(((M374/60)/60)/24)+DATE(1970,1,1)</f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 s="6">
        <v>1502946000</v>
      </c>
      <c r="M375" s="6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  <c r="S375" s="8">
        <f>(((L375/60)/60)/24+DATE(1970,1,1))</f>
        <v>42964.208333333328</v>
      </c>
      <c r="T375" s="8">
        <f>(((M375/60)/60)/24)+DATE(1970,1,1)</f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 s="6">
        <v>1547186400</v>
      </c>
      <c r="M376" s="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  <c r="S376" s="8">
        <f>(((L376/60)/60)/24+DATE(1970,1,1))</f>
        <v>43476.25</v>
      </c>
      <c r="T376" s="8">
        <f>(((M376/60)/60)/24)+DATE(1970,1,1)</f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 s="6">
        <v>1444971600</v>
      </c>
      <c r="M377" s="6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  <c r="S377" s="8">
        <f>(((L377/60)/60)/24+DATE(1970,1,1))</f>
        <v>42293.208333333328</v>
      </c>
      <c r="T377" s="8">
        <f>(((M377/60)/60)/24)+DATE(1970,1,1)</f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 s="6">
        <v>1404622800</v>
      </c>
      <c r="M378" s="6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  <c r="S378" s="8">
        <f>(((L378/60)/60)/24+DATE(1970,1,1))</f>
        <v>41826.208333333336</v>
      </c>
      <c r="T378" s="8">
        <f>(((M378/60)/60)/24)+DATE(1970,1,1)</f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 s="6">
        <v>1571720400</v>
      </c>
      <c r="M379" s="6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  <c r="S379" s="8">
        <f>(((L379/60)/60)/24+DATE(1970,1,1))</f>
        <v>43760.208333333328</v>
      </c>
      <c r="T379" s="8">
        <f>(((M379/60)/60)/24)+DATE(1970,1,1)</f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 s="6">
        <v>1526878800</v>
      </c>
      <c r="M380" s="6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  <c r="S380" s="8">
        <f>(((L380/60)/60)/24+DATE(1970,1,1))</f>
        <v>43241.208333333328</v>
      </c>
      <c r="T380" s="8">
        <f>(((M380/60)/60)/24)+DATE(1970,1,1)</f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 s="6">
        <v>1319691600</v>
      </c>
      <c r="M381" s="6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  <c r="S381" s="8">
        <f>(((L381/60)/60)/24+DATE(1970,1,1))</f>
        <v>40843.208333333336</v>
      </c>
      <c r="T381" s="8">
        <f>(((M381/60)/60)/24)+DATE(1970,1,1)</f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 s="6">
        <v>1371963600</v>
      </c>
      <c r="M382" s="6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  <c r="S382" s="8">
        <f>(((L382/60)/60)/24+DATE(1970,1,1))</f>
        <v>41448.208333333336</v>
      </c>
      <c r="T382" s="8">
        <f>(((M382/60)/60)/24)+DATE(1970,1,1)</f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 s="6">
        <v>1433739600</v>
      </c>
      <c r="M383" s="6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  <c r="S383" s="8">
        <f>(((L383/60)/60)/24+DATE(1970,1,1))</f>
        <v>42163.208333333328</v>
      </c>
      <c r="T383" s="8">
        <f>(((M383/60)/60)/24)+DATE(1970,1,1)</f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 s="6">
        <v>1508130000</v>
      </c>
      <c r="M384" s="6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  <c r="S384" s="8">
        <f>(((L384/60)/60)/24+DATE(1970,1,1))</f>
        <v>43024.208333333328</v>
      </c>
      <c r="T384" s="8">
        <f>(((M384/60)/60)/24)+DATE(1970,1,1)</f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 s="6">
        <v>1550037600</v>
      </c>
      <c r="M385" s="6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  <c r="S385" s="8">
        <f>(((L385/60)/60)/24+DATE(1970,1,1))</f>
        <v>43509.25</v>
      </c>
      <c r="T385" s="8">
        <f>(((M385/60)/60)/24)+DATE(1970,1,1)</f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 s="6">
        <v>1486706400</v>
      </c>
      <c r="M386" s="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  <c r="S386" s="8">
        <f>(((L386/60)/60)/24+DATE(1970,1,1))</f>
        <v>42776.25</v>
      </c>
      <c r="T386" s="8">
        <f>(((M386/60)/60)/24)+DATE(1970,1,1)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20</v>
      </c>
      <c r="H387">
        <v>1137</v>
      </c>
      <c r="I387">
        <f t="shared" ref="I387:I450" si="25">ROUND((E387/H387),2)</f>
        <v>50.01</v>
      </c>
      <c r="J387" t="s">
        <v>21</v>
      </c>
      <c r="K387" t="s">
        <v>22</v>
      </c>
      <c r="L387" s="6">
        <v>1553835600</v>
      </c>
      <c r="M387" s="6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LEFT(P387,SEARCH("/",P387)-1)</f>
        <v>publishing</v>
      </c>
      <c r="R387" t="str">
        <f t="shared" ref="R387:R450" si="27">RIGHT(P387,LEN(P387)-SEARCH("/",P387,1))</f>
        <v>nonfiction</v>
      </c>
      <c r="S387" s="8">
        <f>(((L387/60)/60)/24+DATE(1970,1,1))</f>
        <v>43553.208333333328</v>
      </c>
      <c r="T387" s="8">
        <f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 s="6">
        <v>1277528400</v>
      </c>
      <c r="M388" s="6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  <c r="S388" s="8">
        <f>(((L388/60)/60)/24+DATE(1970,1,1))</f>
        <v>40355.208333333336</v>
      </c>
      <c r="T388" s="8">
        <f>(((M388/60)/60)/24)+DATE(1970,1,1)</f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 s="6">
        <v>1339477200</v>
      </c>
      <c r="M389" s="6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  <c r="S389" s="8">
        <f>(((L389/60)/60)/24+DATE(1970,1,1))</f>
        <v>41072.208333333336</v>
      </c>
      <c r="T389" s="8">
        <f>(((M389/60)/60)/24)+DATE(1970,1,1)</f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 s="6">
        <v>1325656800</v>
      </c>
      <c r="M390" s="6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  <c r="S390" s="8">
        <f>(((L390/60)/60)/24+DATE(1970,1,1))</f>
        <v>40912.25</v>
      </c>
      <c r="T390" s="8">
        <f>(((M390/60)/60)/24)+DATE(1970,1,1)</f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 s="6">
        <v>1288242000</v>
      </c>
      <c r="M391" s="6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  <c r="S391" s="8">
        <f>(((L391/60)/60)/24+DATE(1970,1,1))</f>
        <v>40479.208333333336</v>
      </c>
      <c r="T391" s="8">
        <f>(((M391/60)/60)/24)+DATE(1970,1,1)</f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 s="6">
        <v>1379048400</v>
      </c>
      <c r="M392" s="6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  <c r="S392" s="8">
        <f>(((L392/60)/60)/24+DATE(1970,1,1))</f>
        <v>41530.208333333336</v>
      </c>
      <c r="T392" s="8">
        <f>(((M392/60)/60)/24)+DATE(1970,1,1)</f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 s="6">
        <v>1389679200</v>
      </c>
      <c r="M393" s="6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  <c r="S393" s="8">
        <f>(((L393/60)/60)/24+DATE(1970,1,1))</f>
        <v>41653.25</v>
      </c>
      <c r="T393" s="8">
        <f>(((M393/60)/60)/24)+DATE(1970,1,1)</f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 s="6">
        <v>1294293600</v>
      </c>
      <c r="M394" s="6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  <c r="S394" s="8">
        <f>(((L394/60)/60)/24+DATE(1970,1,1))</f>
        <v>40549.25</v>
      </c>
      <c r="T394" s="8">
        <f>(((M394/60)/60)/24)+DATE(1970,1,1)</f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 s="6">
        <v>1500267600</v>
      </c>
      <c r="M395" s="6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  <c r="S395" s="8">
        <f>(((L395/60)/60)/24+DATE(1970,1,1))</f>
        <v>42933.208333333328</v>
      </c>
      <c r="T395" s="8">
        <f>(((M395/60)/60)/24)+DATE(1970,1,1)</f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 s="6">
        <v>1375074000</v>
      </c>
      <c r="M396" s="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  <c r="S396" s="8">
        <f>(((L396/60)/60)/24+DATE(1970,1,1))</f>
        <v>41484.208333333336</v>
      </c>
      <c r="T396" s="8">
        <f>(((M396/60)/60)/24)+DATE(1970,1,1)</f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 s="6">
        <v>1323324000</v>
      </c>
      <c r="M397" s="6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  <c r="S397" s="8">
        <f>(((L397/60)/60)/24+DATE(1970,1,1))</f>
        <v>40885.25</v>
      </c>
      <c r="T397" s="8">
        <f>(((M397/60)/60)/24)+DATE(1970,1,1)</f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 s="6">
        <v>1538715600</v>
      </c>
      <c r="M398" s="6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  <c r="S398" s="8">
        <f>(((L398/60)/60)/24+DATE(1970,1,1))</f>
        <v>43378.208333333328</v>
      </c>
      <c r="T398" s="8">
        <f>(((M398/60)/60)/24)+DATE(1970,1,1)</f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 s="6">
        <v>1369285200</v>
      </c>
      <c r="M399" s="6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  <c r="S399" s="8">
        <f>(((L399/60)/60)/24+DATE(1970,1,1))</f>
        <v>41417.208333333336</v>
      </c>
      <c r="T399" s="8">
        <f>(((M399/60)/60)/24)+DATE(1970,1,1)</f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 s="6">
        <v>1525755600</v>
      </c>
      <c r="M400" s="6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  <c r="S400" s="8">
        <f>(((L400/60)/60)/24+DATE(1970,1,1))</f>
        <v>43228.208333333328</v>
      </c>
      <c r="T400" s="8">
        <f>(((M400/60)/60)/24)+DATE(1970,1,1)</f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 s="6">
        <v>1296626400</v>
      </c>
      <c r="M401" s="6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  <c r="S401" s="8">
        <f>(((L401/60)/60)/24+DATE(1970,1,1))</f>
        <v>40576.25</v>
      </c>
      <c r="T401" s="8">
        <f>(((M401/60)/60)/24)+DATE(1970,1,1)</f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 s="6">
        <v>1376629200</v>
      </c>
      <c r="M402" s="6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  <c r="S402" s="8">
        <f>(((L402/60)/60)/24+DATE(1970,1,1))</f>
        <v>41502.208333333336</v>
      </c>
      <c r="T402" s="8">
        <f>(((M402/60)/60)/24)+DATE(1970,1,1)</f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 s="6">
        <v>1572152400</v>
      </c>
      <c r="M403" s="6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  <c r="S403" s="8">
        <f>(((L403/60)/60)/24+DATE(1970,1,1))</f>
        <v>43765.208333333328</v>
      </c>
      <c r="T403" s="8">
        <f>(((M403/60)/60)/24)+DATE(1970,1,1)</f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 s="6">
        <v>1325829600</v>
      </c>
      <c r="M404" s="6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  <c r="S404" s="8">
        <f>(((L404/60)/60)/24+DATE(1970,1,1))</f>
        <v>40914.25</v>
      </c>
      <c r="T404" s="8">
        <f>(((M404/60)/60)/24)+DATE(1970,1,1)</f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 s="6">
        <v>1273640400</v>
      </c>
      <c r="M405" s="6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  <c r="S405" s="8">
        <f>(((L405/60)/60)/24+DATE(1970,1,1))</f>
        <v>40310.208333333336</v>
      </c>
      <c r="T405" s="8">
        <f>(((M405/60)/60)/24)+DATE(1970,1,1)</f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 s="6">
        <v>1510639200</v>
      </c>
      <c r="M406" s="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  <c r="S406" s="8">
        <f>(((L406/60)/60)/24+DATE(1970,1,1))</f>
        <v>43053.25</v>
      </c>
      <c r="T406" s="8">
        <f>(((M406/60)/60)/24)+DATE(1970,1,1)</f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 s="6">
        <v>1528088400</v>
      </c>
      <c r="M407" s="6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  <c r="S407" s="8">
        <f>(((L407/60)/60)/24+DATE(1970,1,1))</f>
        <v>43255.208333333328</v>
      </c>
      <c r="T407" s="8">
        <f>(((M407/60)/60)/24)+DATE(1970,1,1)</f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 s="6">
        <v>1359525600</v>
      </c>
      <c r="M408" s="6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  <c r="S408" s="8">
        <f>(((L408/60)/60)/24+DATE(1970,1,1))</f>
        <v>41304.25</v>
      </c>
      <c r="T408" s="8">
        <f>(((M408/60)/60)/24)+DATE(1970,1,1)</f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 s="6">
        <v>1570942800</v>
      </c>
      <c r="M409" s="6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  <c r="S409" s="8">
        <f>(((L409/60)/60)/24+DATE(1970,1,1))</f>
        <v>43751.208333333328</v>
      </c>
      <c r="T409" s="8">
        <f>(((M409/60)/60)/24)+DATE(1970,1,1)</f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 s="6">
        <v>1466398800</v>
      </c>
      <c r="M410" s="6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  <c r="S410" s="8">
        <f>(((L410/60)/60)/24+DATE(1970,1,1))</f>
        <v>42541.208333333328</v>
      </c>
      <c r="T410" s="8">
        <f>(((M410/60)/60)/24)+DATE(1970,1,1)</f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 s="6">
        <v>1492491600</v>
      </c>
      <c r="M411" s="6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  <c r="S411" s="8">
        <f>(((L411/60)/60)/24+DATE(1970,1,1))</f>
        <v>42843.208333333328</v>
      </c>
      <c r="T411" s="8">
        <f>(((M411/60)/60)/24)+DATE(1970,1,1)</f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 s="6">
        <v>1430197200</v>
      </c>
      <c r="M412" s="6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  <c r="S412" s="8">
        <f>(((L412/60)/60)/24+DATE(1970,1,1))</f>
        <v>42122.208333333328</v>
      </c>
      <c r="T412" s="8">
        <f>(((M412/60)/60)/24)+DATE(1970,1,1)</f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 s="6">
        <v>1496034000</v>
      </c>
      <c r="M413" s="6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  <c r="S413" s="8">
        <f>(((L413/60)/60)/24+DATE(1970,1,1))</f>
        <v>42884.208333333328</v>
      </c>
      <c r="T413" s="8">
        <f>(((M413/60)/60)/24)+DATE(1970,1,1)</f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 s="6">
        <v>1388728800</v>
      </c>
      <c r="M414" s="6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  <c r="S414" s="8">
        <f>(((L414/60)/60)/24+DATE(1970,1,1))</f>
        <v>41642.25</v>
      </c>
      <c r="T414" s="8">
        <f>(((M414/60)/60)/24)+DATE(1970,1,1)</f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 s="6">
        <v>1543298400</v>
      </c>
      <c r="M415" s="6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  <c r="S415" s="8">
        <f>(((L415/60)/60)/24+DATE(1970,1,1))</f>
        <v>43431.25</v>
      </c>
      <c r="T415" s="8">
        <f>(((M415/60)/60)/24)+DATE(1970,1,1)</f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 s="6">
        <v>1271739600</v>
      </c>
      <c r="M416" s="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  <c r="S416" s="8">
        <f>(((L416/60)/60)/24+DATE(1970,1,1))</f>
        <v>40288.208333333336</v>
      </c>
      <c r="T416" s="8">
        <f>(((M416/60)/60)/24)+DATE(1970,1,1)</f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 s="6">
        <v>1326434400</v>
      </c>
      <c r="M417" s="6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  <c r="S417" s="8">
        <f>(((L417/60)/60)/24+DATE(1970,1,1))</f>
        <v>40921.25</v>
      </c>
      <c r="T417" s="8">
        <f>(((M417/60)/60)/24)+DATE(1970,1,1)</f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 s="6">
        <v>1295244000</v>
      </c>
      <c r="M418" s="6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  <c r="S418" s="8">
        <f>(((L418/60)/60)/24+DATE(1970,1,1))</f>
        <v>40560.25</v>
      </c>
      <c r="T418" s="8">
        <f>(((M418/60)/60)/24)+DATE(1970,1,1)</f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 s="6">
        <v>1541221200</v>
      </c>
      <c r="M419" s="6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  <c r="S419" s="8">
        <f>(((L419/60)/60)/24+DATE(1970,1,1))</f>
        <v>43407.208333333328</v>
      </c>
      <c r="T419" s="8">
        <f>(((M419/60)/60)/24)+DATE(1970,1,1)</f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 s="6">
        <v>1336280400</v>
      </c>
      <c r="M420" s="6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  <c r="S420" s="8">
        <f>(((L420/60)/60)/24+DATE(1970,1,1))</f>
        <v>41035.208333333336</v>
      </c>
      <c r="T420" s="8">
        <f>(((M420/60)/60)/24)+DATE(1970,1,1)</f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 s="6">
        <v>1324533600</v>
      </c>
      <c r="M421" s="6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  <c r="S421" s="8">
        <f>(((L421/60)/60)/24+DATE(1970,1,1))</f>
        <v>40899.25</v>
      </c>
      <c r="T421" s="8">
        <f>(((M421/60)/60)/24)+DATE(1970,1,1)</f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 s="6">
        <v>1498366800</v>
      </c>
      <c r="M422" s="6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  <c r="S422" s="8">
        <f>(((L422/60)/60)/24+DATE(1970,1,1))</f>
        <v>42911.208333333328</v>
      </c>
      <c r="T422" s="8">
        <f>(((M422/60)/60)/24)+DATE(1970,1,1)</f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 s="6">
        <v>1498712400</v>
      </c>
      <c r="M423" s="6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  <c r="S423" s="8">
        <f>(((L423/60)/60)/24+DATE(1970,1,1))</f>
        <v>42915.208333333328</v>
      </c>
      <c r="T423" s="8">
        <f>(((M423/60)/60)/24)+DATE(1970,1,1)</f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 s="6">
        <v>1271480400</v>
      </c>
      <c r="M424" s="6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  <c r="S424" s="8">
        <f>(((L424/60)/60)/24+DATE(1970,1,1))</f>
        <v>40285.208333333336</v>
      </c>
      <c r="T424" s="8">
        <f>(((M424/60)/60)/24)+DATE(1970,1,1)</f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 s="6">
        <v>1316667600</v>
      </c>
      <c r="M425" s="6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  <c r="S425" s="8">
        <f>(((L425/60)/60)/24+DATE(1970,1,1))</f>
        <v>40808.208333333336</v>
      </c>
      <c r="T425" s="8">
        <f>(((M425/60)/60)/24)+DATE(1970,1,1)</f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 s="6">
        <v>1524027600</v>
      </c>
      <c r="M426" s="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  <c r="S426" s="8">
        <f>(((L426/60)/60)/24+DATE(1970,1,1))</f>
        <v>43208.208333333328</v>
      </c>
      <c r="T426" s="8">
        <f>(((M426/60)/60)/24)+DATE(1970,1,1)</f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 s="6">
        <v>1438059600</v>
      </c>
      <c r="M427" s="6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  <c r="S427" s="8">
        <f>(((L427/60)/60)/24+DATE(1970,1,1))</f>
        <v>42213.208333333328</v>
      </c>
      <c r="T427" s="8">
        <f>(((M427/60)/60)/24)+DATE(1970,1,1)</f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 s="6">
        <v>1361944800</v>
      </c>
      <c r="M428" s="6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  <c r="S428" s="8">
        <f>(((L428/60)/60)/24+DATE(1970,1,1))</f>
        <v>41332.25</v>
      </c>
      <c r="T428" s="8">
        <f>(((M428/60)/60)/24)+DATE(1970,1,1)</f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 s="6">
        <v>1410584400</v>
      </c>
      <c r="M429" s="6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  <c r="S429" s="8">
        <f>(((L429/60)/60)/24+DATE(1970,1,1))</f>
        <v>41895.208333333336</v>
      </c>
      <c r="T429" s="8">
        <f>(((M429/60)/60)/24)+DATE(1970,1,1)</f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 s="6">
        <v>1297404000</v>
      </c>
      <c r="M430" s="6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  <c r="S430" s="8">
        <f>(((L430/60)/60)/24+DATE(1970,1,1))</f>
        <v>40585.25</v>
      </c>
      <c r="T430" s="8">
        <f>(((M430/60)/60)/24)+DATE(1970,1,1)</f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 s="6">
        <v>1392012000</v>
      </c>
      <c r="M431" s="6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  <c r="S431" s="8">
        <f>(((L431/60)/60)/24+DATE(1970,1,1))</f>
        <v>41680.25</v>
      </c>
      <c r="T431" s="8">
        <f>(((M431/60)/60)/24)+DATE(1970,1,1)</f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 s="6">
        <v>1569733200</v>
      </c>
      <c r="M432" s="6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  <c r="S432" s="8">
        <f>(((L432/60)/60)/24+DATE(1970,1,1))</f>
        <v>43737.208333333328</v>
      </c>
      <c r="T432" s="8">
        <f>(((M432/60)/60)/24)+DATE(1970,1,1)</f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 s="6">
        <v>1529643600</v>
      </c>
      <c r="M433" s="6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  <c r="S433" s="8">
        <f>(((L433/60)/60)/24+DATE(1970,1,1))</f>
        <v>43273.208333333328</v>
      </c>
      <c r="T433" s="8">
        <f>(((M433/60)/60)/24)+DATE(1970,1,1)</f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 s="6">
        <v>1399006800</v>
      </c>
      <c r="M434" s="6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  <c r="S434" s="8">
        <f>(((L434/60)/60)/24+DATE(1970,1,1))</f>
        <v>41761.208333333336</v>
      </c>
      <c r="T434" s="8">
        <f>(((M434/60)/60)/24)+DATE(1970,1,1)</f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 s="6">
        <v>1385359200</v>
      </c>
      <c r="M435" s="6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  <c r="S435" s="8">
        <f>(((L435/60)/60)/24+DATE(1970,1,1))</f>
        <v>41603.25</v>
      </c>
      <c r="T435" s="8">
        <f>(((M435/60)/60)/24)+DATE(1970,1,1)</f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 s="6">
        <v>1480572000</v>
      </c>
      <c r="M436" s="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  <c r="S436" s="8">
        <f>(((L436/60)/60)/24+DATE(1970,1,1))</f>
        <v>42705.25</v>
      </c>
      <c r="T436" s="8">
        <f>(((M436/60)/60)/24)+DATE(1970,1,1)</f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 s="6">
        <v>1418623200</v>
      </c>
      <c r="M437" s="6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  <c r="S437" s="8">
        <f>(((L437/60)/60)/24+DATE(1970,1,1))</f>
        <v>41988.25</v>
      </c>
      <c r="T437" s="8">
        <f>(((M437/60)/60)/24)+DATE(1970,1,1)</f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 s="6">
        <v>1555736400</v>
      </c>
      <c r="M438" s="6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  <c r="S438" s="8">
        <f>(((L438/60)/60)/24+DATE(1970,1,1))</f>
        <v>43575.208333333328</v>
      </c>
      <c r="T438" s="8">
        <f>(((M438/60)/60)/24)+DATE(1970,1,1)</f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 s="6">
        <v>1442120400</v>
      </c>
      <c r="M439" s="6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  <c r="S439" s="8">
        <f>(((L439/60)/60)/24+DATE(1970,1,1))</f>
        <v>42260.208333333328</v>
      </c>
      <c r="T439" s="8">
        <f>(((M439/60)/60)/24)+DATE(1970,1,1)</f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 s="6">
        <v>1362376800</v>
      </c>
      <c r="M440" s="6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  <c r="S440" s="8">
        <f>(((L440/60)/60)/24+DATE(1970,1,1))</f>
        <v>41337.25</v>
      </c>
      <c r="T440" s="8">
        <f>(((M440/60)/60)/24)+DATE(1970,1,1)</f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 s="6">
        <v>1478408400</v>
      </c>
      <c r="M441" s="6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  <c r="S441" s="8">
        <f>(((L441/60)/60)/24+DATE(1970,1,1))</f>
        <v>42680.208333333328</v>
      </c>
      <c r="T441" s="8">
        <f>(((M441/60)/60)/24)+DATE(1970,1,1)</f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 s="6">
        <v>1498798800</v>
      </c>
      <c r="M442" s="6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  <c r="S442" s="8">
        <f>(((L442/60)/60)/24+DATE(1970,1,1))</f>
        <v>42916.208333333328</v>
      </c>
      <c r="T442" s="8">
        <f>(((M442/60)/60)/24)+DATE(1970,1,1)</f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 s="6">
        <v>1335416400</v>
      </c>
      <c r="M443" s="6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  <c r="S443" s="8">
        <f>(((L443/60)/60)/24+DATE(1970,1,1))</f>
        <v>41025.208333333336</v>
      </c>
      <c r="T443" s="8">
        <f>(((M443/60)/60)/24)+DATE(1970,1,1)</f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 s="6">
        <v>1504328400</v>
      </c>
      <c r="M444" s="6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  <c r="S444" s="8">
        <f>(((L444/60)/60)/24+DATE(1970,1,1))</f>
        <v>42980.208333333328</v>
      </c>
      <c r="T444" s="8">
        <f>(((M444/60)/60)/24)+DATE(1970,1,1)</f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 s="6">
        <v>1285822800</v>
      </c>
      <c r="M445" s="6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  <c r="S445" s="8">
        <f>(((L445/60)/60)/24+DATE(1970,1,1))</f>
        <v>40451.208333333336</v>
      </c>
      <c r="T445" s="8">
        <f>(((M445/60)/60)/24)+DATE(1970,1,1)</f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 s="6">
        <v>1311483600</v>
      </c>
      <c r="M446" s="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  <c r="S446" s="8">
        <f>(((L446/60)/60)/24+DATE(1970,1,1))</f>
        <v>40748.208333333336</v>
      </c>
      <c r="T446" s="8">
        <f>(((M446/60)/60)/24)+DATE(1970,1,1)</f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 s="6">
        <v>1291356000</v>
      </c>
      <c r="M447" s="6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  <c r="S447" s="8">
        <f>(((L447/60)/60)/24+DATE(1970,1,1))</f>
        <v>40515.25</v>
      </c>
      <c r="T447" s="8">
        <f>(((M447/60)/60)/24)+DATE(1970,1,1)</f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 s="6">
        <v>1355810400</v>
      </c>
      <c r="M448" s="6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  <c r="S448" s="8">
        <f>(((L448/60)/60)/24+DATE(1970,1,1))</f>
        <v>41261.25</v>
      </c>
      <c r="T448" s="8">
        <f>(((M448/60)/60)/24)+DATE(1970,1,1)</f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 s="6">
        <v>1513663200</v>
      </c>
      <c r="M449" s="6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  <c r="S449" s="8">
        <f>(((L449/60)/60)/24+DATE(1970,1,1))</f>
        <v>43088.25</v>
      </c>
      <c r="T449" s="8">
        <f>(((M449/60)/60)/24)+DATE(1970,1,1)</f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 s="6">
        <v>1365915600</v>
      </c>
      <c r="M450" s="6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  <c r="S450" s="8">
        <f>(((L450/60)/60)/24+DATE(1970,1,1))</f>
        <v>41378.208333333336</v>
      </c>
      <c r="T450" s="8">
        <f>(((M450/60)/60)/24)+DATE(1970,1,1)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ROUND(((E451/D451)*100),0)</f>
        <v>967</v>
      </c>
      <c r="G451" t="s">
        <v>20</v>
      </c>
      <c r="H451">
        <v>86</v>
      </c>
      <c r="I451">
        <f t="shared" ref="I451:I514" si="29">ROUND((E451/H451),2)</f>
        <v>101.2</v>
      </c>
      <c r="J451" t="s">
        <v>36</v>
      </c>
      <c r="K451" t="s">
        <v>37</v>
      </c>
      <c r="L451" s="6">
        <v>1551852000</v>
      </c>
      <c r="M451" s="6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LEFT(P451,SEARCH("/",P451)-1)</f>
        <v>games</v>
      </c>
      <c r="R451" t="str">
        <f t="shared" ref="R451:R514" si="31">RIGHT(P451,LEN(P451)-SEARCH("/",P451,1))</f>
        <v>video games</v>
      </c>
      <c r="S451" s="8">
        <f>(((L451/60)/60)/24+DATE(1970,1,1))</f>
        <v>43530.25</v>
      </c>
      <c r="T451" s="8">
        <f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 s="6">
        <v>1540098000</v>
      </c>
      <c r="M452" s="6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  <c r="S452" s="8">
        <f>(((L452/60)/60)/24+DATE(1970,1,1))</f>
        <v>43394.208333333328</v>
      </c>
      <c r="T452" s="8">
        <f>(((M452/60)/60)/24)+DATE(1970,1,1)</f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 s="6">
        <v>1500440400</v>
      </c>
      <c r="M453" s="6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  <c r="S453" s="8">
        <f>(((L453/60)/60)/24+DATE(1970,1,1))</f>
        <v>42935.208333333328</v>
      </c>
      <c r="T453" s="8">
        <f>(((M453/60)/60)/24)+DATE(1970,1,1)</f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 s="6">
        <v>1278392400</v>
      </c>
      <c r="M454" s="6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  <c r="S454" s="8">
        <f>(((L454/60)/60)/24+DATE(1970,1,1))</f>
        <v>40365.208333333336</v>
      </c>
      <c r="T454" s="8">
        <f>(((M454/60)/60)/24)+DATE(1970,1,1)</f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 s="6">
        <v>1480572000</v>
      </c>
      <c r="M455" s="6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  <c r="S455" s="8">
        <f>(((L455/60)/60)/24+DATE(1970,1,1))</f>
        <v>42705.25</v>
      </c>
      <c r="T455" s="8">
        <f>(((M455/60)/60)/24)+DATE(1970,1,1)</f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 s="6">
        <v>1382331600</v>
      </c>
      <c r="M456" s="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  <c r="S456" s="8">
        <f>(((L456/60)/60)/24+DATE(1970,1,1))</f>
        <v>41568.208333333336</v>
      </c>
      <c r="T456" s="8">
        <f>(((M456/60)/60)/24)+DATE(1970,1,1)</f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 s="6">
        <v>1316754000</v>
      </c>
      <c r="M457" s="6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  <c r="S457" s="8">
        <f>(((L457/60)/60)/24+DATE(1970,1,1))</f>
        <v>40809.208333333336</v>
      </c>
      <c r="T457" s="8">
        <f>(((M457/60)/60)/24)+DATE(1970,1,1)</f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 s="6">
        <v>1518242400</v>
      </c>
      <c r="M458" s="6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  <c r="S458" s="8">
        <f>(((L458/60)/60)/24+DATE(1970,1,1))</f>
        <v>43141.25</v>
      </c>
      <c r="T458" s="8">
        <f>(((M458/60)/60)/24)+DATE(1970,1,1)</f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 s="6">
        <v>1476421200</v>
      </c>
      <c r="M459" s="6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  <c r="S459" s="8">
        <f>(((L459/60)/60)/24+DATE(1970,1,1))</f>
        <v>42657.208333333328</v>
      </c>
      <c r="T459" s="8">
        <f>(((M459/60)/60)/24)+DATE(1970,1,1)</f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 s="6">
        <v>1269752400</v>
      </c>
      <c r="M460" s="6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  <c r="S460" s="8">
        <f>(((L460/60)/60)/24+DATE(1970,1,1))</f>
        <v>40265.208333333336</v>
      </c>
      <c r="T460" s="8">
        <f>(((M460/60)/60)/24)+DATE(1970,1,1)</f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 s="6">
        <v>1419746400</v>
      </c>
      <c r="M461" s="6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  <c r="S461" s="8">
        <f>(((L461/60)/60)/24+DATE(1970,1,1))</f>
        <v>42001.25</v>
      </c>
      <c r="T461" s="8">
        <f>(((M461/60)/60)/24)+DATE(1970,1,1)</f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 s="6">
        <v>1281330000</v>
      </c>
      <c r="M462" s="6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  <c r="S462" s="8">
        <f>(((L462/60)/60)/24+DATE(1970,1,1))</f>
        <v>40399.208333333336</v>
      </c>
      <c r="T462" s="8">
        <f>(((M462/60)/60)/24)+DATE(1970,1,1)</f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 s="6">
        <v>1398661200</v>
      </c>
      <c r="M463" s="6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  <c r="S463" s="8">
        <f>(((L463/60)/60)/24+DATE(1970,1,1))</f>
        <v>41757.208333333336</v>
      </c>
      <c r="T463" s="8">
        <f>(((M463/60)/60)/24)+DATE(1970,1,1)</f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 s="6">
        <v>1359525600</v>
      </c>
      <c r="M464" s="6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  <c r="S464" s="8">
        <f>(((L464/60)/60)/24+DATE(1970,1,1))</f>
        <v>41304.25</v>
      </c>
      <c r="T464" s="8">
        <f>(((M464/60)/60)/24)+DATE(1970,1,1)</f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 s="6">
        <v>1388469600</v>
      </c>
      <c r="M465" s="6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  <c r="S465" s="8">
        <f>(((L465/60)/60)/24+DATE(1970,1,1))</f>
        <v>41639.25</v>
      </c>
      <c r="T465" s="8">
        <f>(((M465/60)/60)/24)+DATE(1970,1,1)</f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 s="6">
        <v>1518328800</v>
      </c>
      <c r="M466" s="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  <c r="S466" s="8">
        <f>(((L466/60)/60)/24+DATE(1970,1,1))</f>
        <v>43142.25</v>
      </c>
      <c r="T466" s="8">
        <f>(((M466/60)/60)/24)+DATE(1970,1,1)</f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 s="6">
        <v>1517032800</v>
      </c>
      <c r="M467" s="6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  <c r="S467" s="8">
        <f>(((L467/60)/60)/24+DATE(1970,1,1))</f>
        <v>43127.25</v>
      </c>
      <c r="T467" s="8">
        <f>(((M467/60)/60)/24)+DATE(1970,1,1)</f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 s="6">
        <v>1368594000</v>
      </c>
      <c r="M468" s="6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  <c r="S468" s="8">
        <f>(((L468/60)/60)/24+DATE(1970,1,1))</f>
        <v>41409.208333333336</v>
      </c>
      <c r="T468" s="8">
        <f>(((M468/60)/60)/24)+DATE(1970,1,1)</f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 s="6">
        <v>1448258400</v>
      </c>
      <c r="M469" s="6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  <c r="S469" s="8">
        <f>(((L469/60)/60)/24+DATE(1970,1,1))</f>
        <v>42331.25</v>
      </c>
      <c r="T469" s="8">
        <f>(((M469/60)/60)/24)+DATE(1970,1,1)</f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 s="6">
        <v>1555218000</v>
      </c>
      <c r="M470" s="6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  <c r="S470" s="8">
        <f>(((L470/60)/60)/24+DATE(1970,1,1))</f>
        <v>43569.208333333328</v>
      </c>
      <c r="T470" s="8">
        <f>(((M470/60)/60)/24)+DATE(1970,1,1)</f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 s="6">
        <v>1431925200</v>
      </c>
      <c r="M471" s="6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  <c r="S471" s="8">
        <f>(((L471/60)/60)/24+DATE(1970,1,1))</f>
        <v>42142.208333333328</v>
      </c>
      <c r="T471" s="8">
        <f>(((M471/60)/60)/24)+DATE(1970,1,1)</f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 s="6">
        <v>1481522400</v>
      </c>
      <c r="M472" s="6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  <c r="S472" s="8">
        <f>(((L472/60)/60)/24+DATE(1970,1,1))</f>
        <v>42716.25</v>
      </c>
      <c r="T472" s="8">
        <f>(((M472/60)/60)/24)+DATE(1970,1,1)</f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 s="6">
        <v>1335934800</v>
      </c>
      <c r="M473" s="6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  <c r="S473" s="8">
        <f>(((L473/60)/60)/24+DATE(1970,1,1))</f>
        <v>41031.208333333336</v>
      </c>
      <c r="T473" s="8">
        <f>(((M473/60)/60)/24)+DATE(1970,1,1)</f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 s="6">
        <v>1552280400</v>
      </c>
      <c r="M474" s="6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  <c r="S474" s="8">
        <f>(((L474/60)/60)/24+DATE(1970,1,1))</f>
        <v>43535.208333333328</v>
      </c>
      <c r="T474" s="8">
        <f>(((M474/60)/60)/24)+DATE(1970,1,1)</f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 s="6">
        <v>1529989200</v>
      </c>
      <c r="M475" s="6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  <c r="S475" s="8">
        <f>(((L475/60)/60)/24+DATE(1970,1,1))</f>
        <v>43277.208333333328</v>
      </c>
      <c r="T475" s="8">
        <f>(((M475/60)/60)/24)+DATE(1970,1,1)</f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 s="6">
        <v>1418709600</v>
      </c>
      <c r="M476" s="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  <c r="S476" s="8">
        <f>(((L476/60)/60)/24+DATE(1970,1,1))</f>
        <v>41989.25</v>
      </c>
      <c r="T476" s="8">
        <f>(((M476/60)/60)/24)+DATE(1970,1,1)</f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 s="6">
        <v>1372136400</v>
      </c>
      <c r="M477" s="6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  <c r="S477" s="8">
        <f>(((L477/60)/60)/24+DATE(1970,1,1))</f>
        <v>41450.208333333336</v>
      </c>
      <c r="T477" s="8">
        <f>(((M477/60)/60)/24)+DATE(1970,1,1)</f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 s="6">
        <v>1533877200</v>
      </c>
      <c r="M478" s="6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  <c r="S478" s="8">
        <f>(((L478/60)/60)/24+DATE(1970,1,1))</f>
        <v>43322.208333333328</v>
      </c>
      <c r="T478" s="8">
        <f>(((M478/60)/60)/24)+DATE(1970,1,1)</f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 s="6">
        <v>1309064400</v>
      </c>
      <c r="M479" s="6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  <c r="S479" s="8">
        <f>(((L479/60)/60)/24+DATE(1970,1,1))</f>
        <v>40720.208333333336</v>
      </c>
      <c r="T479" s="8">
        <f>(((M479/60)/60)/24)+DATE(1970,1,1)</f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 s="6">
        <v>1425877200</v>
      </c>
      <c r="M480" s="6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  <c r="S480" s="8">
        <f>(((L480/60)/60)/24+DATE(1970,1,1))</f>
        <v>42072.208333333328</v>
      </c>
      <c r="T480" s="8">
        <f>(((M480/60)/60)/24)+DATE(1970,1,1)</f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 s="6">
        <v>1501304400</v>
      </c>
      <c r="M481" s="6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  <c r="S481" s="8">
        <f>(((L481/60)/60)/24+DATE(1970,1,1))</f>
        <v>42945.208333333328</v>
      </c>
      <c r="T481" s="8">
        <f>(((M481/60)/60)/24)+DATE(1970,1,1)</f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 s="6">
        <v>1268287200</v>
      </c>
      <c r="M482" s="6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  <c r="S482" s="8">
        <f>(((L482/60)/60)/24+DATE(1970,1,1))</f>
        <v>40248.25</v>
      </c>
      <c r="T482" s="8">
        <f>(((M482/60)/60)/24)+DATE(1970,1,1)</f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 s="6">
        <v>1412139600</v>
      </c>
      <c r="M483" s="6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  <c r="S483" s="8">
        <f>(((L483/60)/60)/24+DATE(1970,1,1))</f>
        <v>41913.208333333336</v>
      </c>
      <c r="T483" s="8">
        <f>(((M483/60)/60)/24)+DATE(1970,1,1)</f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 s="6">
        <v>1330063200</v>
      </c>
      <c r="M484" s="6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  <c r="S484" s="8">
        <f>(((L484/60)/60)/24+DATE(1970,1,1))</f>
        <v>40963.25</v>
      </c>
      <c r="T484" s="8">
        <f>(((M484/60)/60)/24)+DATE(1970,1,1)</f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 s="6">
        <v>1576130400</v>
      </c>
      <c r="M485" s="6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  <c r="S485" s="8">
        <f>(((L485/60)/60)/24+DATE(1970,1,1))</f>
        <v>43811.25</v>
      </c>
      <c r="T485" s="8">
        <f>(((M485/60)/60)/24)+DATE(1970,1,1)</f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 s="6">
        <v>1407128400</v>
      </c>
      <c r="M486" s="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  <c r="S486" s="8">
        <f>(((L486/60)/60)/24+DATE(1970,1,1))</f>
        <v>41855.208333333336</v>
      </c>
      <c r="T486" s="8">
        <f>(((M486/60)/60)/24)+DATE(1970,1,1)</f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 s="6">
        <v>1560142800</v>
      </c>
      <c r="M487" s="6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  <c r="S487" s="8">
        <f>(((L487/60)/60)/24+DATE(1970,1,1))</f>
        <v>43626.208333333328</v>
      </c>
      <c r="T487" s="8">
        <f>(((M487/60)/60)/24)+DATE(1970,1,1)</f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 s="6">
        <v>1520575200</v>
      </c>
      <c r="M488" s="6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  <c r="S488" s="8">
        <f>(((L488/60)/60)/24+DATE(1970,1,1))</f>
        <v>43168.25</v>
      </c>
      <c r="T488" s="8">
        <f>(((M488/60)/60)/24)+DATE(1970,1,1)</f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 s="6">
        <v>1492664400</v>
      </c>
      <c r="M489" s="6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  <c r="S489" s="8">
        <f>(((L489/60)/60)/24+DATE(1970,1,1))</f>
        <v>42845.208333333328</v>
      </c>
      <c r="T489" s="8">
        <f>(((M489/60)/60)/24)+DATE(1970,1,1)</f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 s="6">
        <v>1454479200</v>
      </c>
      <c r="M490" s="6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  <c r="S490" s="8">
        <f>(((L490/60)/60)/24+DATE(1970,1,1))</f>
        <v>42403.25</v>
      </c>
      <c r="T490" s="8">
        <f>(((M490/60)/60)/24)+DATE(1970,1,1)</f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 s="6">
        <v>1281934800</v>
      </c>
      <c r="M491" s="6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  <c r="S491" s="8">
        <f>(((L491/60)/60)/24+DATE(1970,1,1))</f>
        <v>40406.208333333336</v>
      </c>
      <c r="T491" s="8">
        <f>(((M491/60)/60)/24)+DATE(1970,1,1)</f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 s="6">
        <v>1573970400</v>
      </c>
      <c r="M492" s="6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  <c r="S492" s="8">
        <f>(((L492/60)/60)/24+DATE(1970,1,1))</f>
        <v>43786.25</v>
      </c>
      <c r="T492" s="8">
        <f>(((M492/60)/60)/24)+DATE(1970,1,1)</f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 s="6">
        <v>1372654800</v>
      </c>
      <c r="M493" s="6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  <c r="S493" s="8">
        <f>(((L493/60)/60)/24+DATE(1970,1,1))</f>
        <v>41456.208333333336</v>
      </c>
      <c r="T493" s="8">
        <f>(((M493/60)/60)/24)+DATE(1970,1,1)</f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 s="6">
        <v>1275886800</v>
      </c>
      <c r="M494" s="6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  <c r="S494" s="8">
        <f>(((L494/60)/60)/24+DATE(1970,1,1))</f>
        <v>40336.208333333336</v>
      </c>
      <c r="T494" s="8">
        <f>(((M494/60)/60)/24)+DATE(1970,1,1)</f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 s="6">
        <v>1561784400</v>
      </c>
      <c r="M495" s="6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  <c r="S495" s="8">
        <f>(((L495/60)/60)/24+DATE(1970,1,1))</f>
        <v>43645.208333333328</v>
      </c>
      <c r="T495" s="8">
        <f>(((M495/60)/60)/24)+DATE(1970,1,1)</f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 s="6">
        <v>1332392400</v>
      </c>
      <c r="M496" s="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  <c r="S496" s="8">
        <f>(((L496/60)/60)/24+DATE(1970,1,1))</f>
        <v>40990.208333333336</v>
      </c>
      <c r="T496" s="8">
        <f>(((M496/60)/60)/24)+DATE(1970,1,1)</f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 s="6">
        <v>1402376400</v>
      </c>
      <c r="M497" s="6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  <c r="S497" s="8">
        <f>(((L497/60)/60)/24+DATE(1970,1,1))</f>
        <v>41800.208333333336</v>
      </c>
      <c r="T497" s="8">
        <f>(((M497/60)/60)/24)+DATE(1970,1,1)</f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 s="6">
        <v>1495342800</v>
      </c>
      <c r="M498" s="6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  <c r="S498" s="8">
        <f>(((L498/60)/60)/24+DATE(1970,1,1))</f>
        <v>42876.208333333328</v>
      </c>
      <c r="T498" s="8">
        <f>(((M498/60)/60)/24)+DATE(1970,1,1)</f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 s="6">
        <v>1482213600</v>
      </c>
      <c r="M499" s="6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  <c r="S499" s="8">
        <f>(((L499/60)/60)/24+DATE(1970,1,1))</f>
        <v>42724.25</v>
      </c>
      <c r="T499" s="8">
        <f>(((M499/60)/60)/24)+DATE(1970,1,1)</f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 s="6">
        <v>1420092000</v>
      </c>
      <c r="M500" s="6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  <c r="S500" s="8">
        <f>(((L500/60)/60)/24+DATE(1970,1,1))</f>
        <v>42005.25</v>
      </c>
      <c r="T500" s="8">
        <f>(((M500/60)/60)/24)+DATE(1970,1,1)</f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 s="6">
        <v>1458018000</v>
      </c>
      <c r="M501" s="6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  <c r="S501" s="8">
        <f>(((L501/60)/60)/24+DATE(1970,1,1))</f>
        <v>42444.208333333328</v>
      </c>
      <c r="T501" s="8">
        <f>(((M501/60)/60)/24)+DATE(1970,1,1)</f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 s="6">
        <v>1367384400</v>
      </c>
      <c r="M502" s="6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  <c r="S502" s="8">
        <f>(((L502/60)/60)/24+DATE(1970,1,1))</f>
        <v>41395.208333333336</v>
      </c>
      <c r="T502" s="8">
        <f>(((M502/60)/60)/24)+DATE(1970,1,1)</f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 s="6">
        <v>1363064400</v>
      </c>
      <c r="M503" s="6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  <c r="S503" s="8">
        <f>(((L503/60)/60)/24+DATE(1970,1,1))</f>
        <v>41345.208333333336</v>
      </c>
      <c r="T503" s="8">
        <f>(((M503/60)/60)/24)+DATE(1970,1,1)</f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 s="6">
        <v>1343365200</v>
      </c>
      <c r="M504" s="6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  <c r="S504" s="8">
        <f>(((L504/60)/60)/24+DATE(1970,1,1))</f>
        <v>41117.208333333336</v>
      </c>
      <c r="T504" s="8">
        <f>(((M504/60)/60)/24)+DATE(1970,1,1)</f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 s="6">
        <v>1435726800</v>
      </c>
      <c r="M505" s="6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  <c r="S505" s="8">
        <f>(((L505/60)/60)/24+DATE(1970,1,1))</f>
        <v>42186.208333333328</v>
      </c>
      <c r="T505" s="8">
        <f>(((M505/60)/60)/24)+DATE(1970,1,1)</f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 s="6">
        <v>1431925200</v>
      </c>
      <c r="M506" s="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  <c r="S506" s="8">
        <f>(((L506/60)/60)/24+DATE(1970,1,1))</f>
        <v>42142.208333333328</v>
      </c>
      <c r="T506" s="8">
        <f>(((M506/60)/60)/24)+DATE(1970,1,1)</f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 s="6">
        <v>1362722400</v>
      </c>
      <c r="M507" s="6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  <c r="S507" s="8">
        <f>(((L507/60)/60)/24+DATE(1970,1,1))</f>
        <v>41341.25</v>
      </c>
      <c r="T507" s="8">
        <f>(((M507/60)/60)/24)+DATE(1970,1,1)</f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 s="6">
        <v>1511416800</v>
      </c>
      <c r="M508" s="6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  <c r="S508" s="8">
        <f>(((L508/60)/60)/24+DATE(1970,1,1))</f>
        <v>43062.25</v>
      </c>
      <c r="T508" s="8">
        <f>(((M508/60)/60)/24)+DATE(1970,1,1)</f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 s="6">
        <v>1365483600</v>
      </c>
      <c r="M509" s="6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  <c r="S509" s="8">
        <f>(((L509/60)/60)/24+DATE(1970,1,1))</f>
        <v>41373.208333333336</v>
      </c>
      <c r="T509" s="8">
        <f>(((M509/60)/60)/24)+DATE(1970,1,1)</f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 s="6">
        <v>1532840400</v>
      </c>
      <c r="M510" s="6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  <c r="S510" s="8">
        <f>(((L510/60)/60)/24+DATE(1970,1,1))</f>
        <v>43310.208333333328</v>
      </c>
      <c r="T510" s="8">
        <f>(((M510/60)/60)/24)+DATE(1970,1,1)</f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 s="6">
        <v>1336194000</v>
      </c>
      <c r="M511" s="6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  <c r="S511" s="8">
        <f>(((L511/60)/60)/24+DATE(1970,1,1))</f>
        <v>41034.208333333336</v>
      </c>
      <c r="T511" s="8">
        <f>(((M511/60)/60)/24)+DATE(1970,1,1)</f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 s="6">
        <v>1527742800</v>
      </c>
      <c r="M512" s="6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  <c r="S512" s="8">
        <f>(((L512/60)/60)/24+DATE(1970,1,1))</f>
        <v>43251.208333333328</v>
      </c>
      <c r="T512" s="8">
        <f>(((M512/60)/60)/24)+DATE(1970,1,1)</f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 s="6">
        <v>1564030800</v>
      </c>
      <c r="M513" s="6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  <c r="S513" s="8">
        <f>(((L513/60)/60)/24+DATE(1970,1,1))</f>
        <v>43671.208333333328</v>
      </c>
      <c r="T513" s="8">
        <f>(((M513/60)/60)/24)+DATE(1970,1,1)</f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 s="6">
        <v>1404536400</v>
      </c>
      <c r="M514" s="6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  <c r="S514" s="8">
        <f>(((L514/60)/60)/24+DATE(1970,1,1))</f>
        <v>41825.208333333336</v>
      </c>
      <c r="T514" s="8">
        <f>(((M514/60)/60)/24)+DATE(1970,1,1)</f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ROUND(((E515/D515)*100),0)</f>
        <v>39</v>
      </c>
      <c r="G515" t="s">
        <v>74</v>
      </c>
      <c r="H515">
        <v>35</v>
      </c>
      <c r="I515">
        <f t="shared" ref="I515:I578" si="33">ROUND((E515/H515),2)</f>
        <v>93.14</v>
      </c>
      <c r="J515" t="s">
        <v>21</v>
      </c>
      <c r="K515" t="s">
        <v>22</v>
      </c>
      <c r="L515" s="6">
        <v>1284008400</v>
      </c>
      <c r="M515" s="6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LEFT(P515,SEARCH("/",P515)-1)</f>
        <v>film &amp; video</v>
      </c>
      <c r="R515" t="str">
        <f t="shared" ref="R515:R578" si="35">RIGHT(P515,LEN(P515)-SEARCH("/",P515,1))</f>
        <v>television</v>
      </c>
      <c r="S515" s="8">
        <f>(((L515/60)/60)/24+DATE(1970,1,1))</f>
        <v>40430.208333333336</v>
      </c>
      <c r="T515" s="8">
        <f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 s="6">
        <v>1386309600</v>
      </c>
      <c r="M516" s="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  <c r="S516" s="8">
        <f>(((L516/60)/60)/24+DATE(1970,1,1))</f>
        <v>41614.25</v>
      </c>
      <c r="T516" s="8">
        <f>(((M516/60)/60)/24)+DATE(1970,1,1)</f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 s="6">
        <v>1324620000</v>
      </c>
      <c r="M517" s="6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  <c r="S517" s="8">
        <f>(((L517/60)/60)/24+DATE(1970,1,1))</f>
        <v>40900.25</v>
      </c>
      <c r="T517" s="8">
        <f>(((M517/60)/60)/24)+DATE(1970,1,1)</f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 s="6">
        <v>1281070800</v>
      </c>
      <c r="M518" s="6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  <c r="S518" s="8">
        <f>(((L518/60)/60)/24+DATE(1970,1,1))</f>
        <v>40396.208333333336</v>
      </c>
      <c r="T518" s="8">
        <f>(((M518/60)/60)/24)+DATE(1970,1,1)</f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 s="6">
        <v>1493960400</v>
      </c>
      <c r="M519" s="6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  <c r="S519" s="8">
        <f>(((L519/60)/60)/24+DATE(1970,1,1))</f>
        <v>42860.208333333328</v>
      </c>
      <c r="T519" s="8">
        <f>(((M519/60)/60)/24)+DATE(1970,1,1)</f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 s="6">
        <v>1519365600</v>
      </c>
      <c r="M520" s="6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  <c r="S520" s="8">
        <f>(((L520/60)/60)/24+DATE(1970,1,1))</f>
        <v>43154.25</v>
      </c>
      <c r="T520" s="8">
        <f>(((M520/60)/60)/24)+DATE(1970,1,1)</f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 s="6">
        <v>1420696800</v>
      </c>
      <c r="M521" s="6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  <c r="S521" s="8">
        <f>(((L521/60)/60)/24+DATE(1970,1,1))</f>
        <v>42012.25</v>
      </c>
      <c r="T521" s="8">
        <f>(((M521/60)/60)/24)+DATE(1970,1,1)</f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 s="6">
        <v>1555650000</v>
      </c>
      <c r="M522" s="6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  <c r="S522" s="8">
        <f>(((L522/60)/60)/24+DATE(1970,1,1))</f>
        <v>43574.208333333328</v>
      </c>
      <c r="T522" s="8">
        <f>(((M522/60)/60)/24)+DATE(1970,1,1)</f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 s="6">
        <v>1471928400</v>
      </c>
      <c r="M523" s="6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  <c r="S523" s="8">
        <f>(((L523/60)/60)/24+DATE(1970,1,1))</f>
        <v>42605.208333333328</v>
      </c>
      <c r="T523" s="8">
        <f>(((M523/60)/60)/24)+DATE(1970,1,1)</f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 s="6">
        <v>1341291600</v>
      </c>
      <c r="M524" s="6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  <c r="S524" s="8">
        <f>(((L524/60)/60)/24+DATE(1970,1,1))</f>
        <v>41093.208333333336</v>
      </c>
      <c r="T524" s="8">
        <f>(((M524/60)/60)/24)+DATE(1970,1,1)</f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 s="6">
        <v>1267682400</v>
      </c>
      <c r="M525" s="6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  <c r="S525" s="8">
        <f>(((L525/60)/60)/24+DATE(1970,1,1))</f>
        <v>40241.25</v>
      </c>
      <c r="T525" s="8">
        <f>(((M525/60)/60)/24)+DATE(1970,1,1)</f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 s="6">
        <v>1272258000</v>
      </c>
      <c r="M526" s="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  <c r="S526" s="8">
        <f>(((L526/60)/60)/24+DATE(1970,1,1))</f>
        <v>40294.208333333336</v>
      </c>
      <c r="T526" s="8">
        <f>(((M526/60)/60)/24)+DATE(1970,1,1)</f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 s="6">
        <v>1290492000</v>
      </c>
      <c r="M527" s="6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  <c r="S527" s="8">
        <f>(((L527/60)/60)/24+DATE(1970,1,1))</f>
        <v>40505.25</v>
      </c>
      <c r="T527" s="8">
        <f>(((M527/60)/60)/24)+DATE(1970,1,1)</f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 s="6">
        <v>1451109600</v>
      </c>
      <c r="M528" s="6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  <c r="S528" s="8">
        <f>(((L528/60)/60)/24+DATE(1970,1,1))</f>
        <v>42364.25</v>
      </c>
      <c r="T528" s="8">
        <f>(((M528/60)/60)/24)+DATE(1970,1,1)</f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 s="6">
        <v>1454652000</v>
      </c>
      <c r="M529" s="6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  <c r="S529" s="8">
        <f>(((L529/60)/60)/24+DATE(1970,1,1))</f>
        <v>42405.25</v>
      </c>
      <c r="T529" s="8">
        <f>(((M529/60)/60)/24)+DATE(1970,1,1)</f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 s="6">
        <v>1385186400</v>
      </c>
      <c r="M530" s="6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  <c r="S530" s="8">
        <f>(((L530/60)/60)/24+DATE(1970,1,1))</f>
        <v>41601.25</v>
      </c>
      <c r="T530" s="8">
        <f>(((M530/60)/60)/24)+DATE(1970,1,1)</f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 s="6">
        <v>1399698000</v>
      </c>
      <c r="M531" s="6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  <c r="S531" s="8">
        <f>(((L531/60)/60)/24+DATE(1970,1,1))</f>
        <v>41769.208333333336</v>
      </c>
      <c r="T531" s="8">
        <f>(((M531/60)/60)/24)+DATE(1970,1,1)</f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 s="6">
        <v>1283230800</v>
      </c>
      <c r="M532" s="6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  <c r="S532" s="8">
        <f>(((L532/60)/60)/24+DATE(1970,1,1))</f>
        <v>40421.208333333336</v>
      </c>
      <c r="T532" s="8">
        <f>(((M532/60)/60)/24)+DATE(1970,1,1)</f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 s="6">
        <v>1384149600</v>
      </c>
      <c r="M533" s="6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  <c r="S533" s="8">
        <f>(((L533/60)/60)/24+DATE(1970,1,1))</f>
        <v>41589.25</v>
      </c>
      <c r="T533" s="8">
        <f>(((M533/60)/60)/24)+DATE(1970,1,1)</f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 s="6">
        <v>1516860000</v>
      </c>
      <c r="M534" s="6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  <c r="S534" s="8">
        <f>(((L534/60)/60)/24+DATE(1970,1,1))</f>
        <v>43125.25</v>
      </c>
      <c r="T534" s="8">
        <f>(((M534/60)/60)/24)+DATE(1970,1,1)</f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 s="6">
        <v>1374642000</v>
      </c>
      <c r="M535" s="6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  <c r="S535" s="8">
        <f>(((L535/60)/60)/24+DATE(1970,1,1))</f>
        <v>41479.208333333336</v>
      </c>
      <c r="T535" s="8">
        <f>(((M535/60)/60)/24)+DATE(1970,1,1)</f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 s="6">
        <v>1534482000</v>
      </c>
      <c r="M536" s="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  <c r="S536" s="8">
        <f>(((L536/60)/60)/24+DATE(1970,1,1))</f>
        <v>43329.208333333328</v>
      </c>
      <c r="T536" s="8">
        <f>(((M536/60)/60)/24)+DATE(1970,1,1)</f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 s="6">
        <v>1528434000</v>
      </c>
      <c r="M537" s="6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  <c r="S537" s="8">
        <f>(((L537/60)/60)/24+DATE(1970,1,1))</f>
        <v>43259.208333333328</v>
      </c>
      <c r="T537" s="8">
        <f>(((M537/60)/60)/24)+DATE(1970,1,1)</f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 s="6">
        <v>1282626000</v>
      </c>
      <c r="M538" s="6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  <c r="S538" s="8">
        <f>(((L538/60)/60)/24+DATE(1970,1,1))</f>
        <v>40414.208333333336</v>
      </c>
      <c r="T538" s="8">
        <f>(((M538/60)/60)/24)+DATE(1970,1,1)</f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 s="6">
        <v>1535605200</v>
      </c>
      <c r="M539" s="6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  <c r="S539" s="8">
        <f>(((L539/60)/60)/24+DATE(1970,1,1))</f>
        <v>43342.208333333328</v>
      </c>
      <c r="T539" s="8">
        <f>(((M539/60)/60)/24)+DATE(1970,1,1)</f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 s="6">
        <v>1379826000</v>
      </c>
      <c r="M540" s="6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  <c r="S540" s="8">
        <f>(((L540/60)/60)/24+DATE(1970,1,1))</f>
        <v>41539.208333333336</v>
      </c>
      <c r="T540" s="8">
        <f>(((M540/60)/60)/24)+DATE(1970,1,1)</f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 s="6">
        <v>1561957200</v>
      </c>
      <c r="M541" s="6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  <c r="S541" s="8">
        <f>(((L541/60)/60)/24+DATE(1970,1,1))</f>
        <v>43647.208333333328</v>
      </c>
      <c r="T541" s="8">
        <f>(((M541/60)/60)/24)+DATE(1970,1,1)</f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 s="6">
        <v>1525496400</v>
      </c>
      <c r="M542" s="6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  <c r="S542" s="8">
        <f>(((L542/60)/60)/24+DATE(1970,1,1))</f>
        <v>43225.208333333328</v>
      </c>
      <c r="T542" s="8">
        <f>(((M542/60)/60)/24)+DATE(1970,1,1)</f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 s="6">
        <v>1433912400</v>
      </c>
      <c r="M543" s="6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  <c r="S543" s="8">
        <f>(((L543/60)/60)/24+DATE(1970,1,1))</f>
        <v>42165.208333333328</v>
      </c>
      <c r="T543" s="8">
        <f>(((M543/60)/60)/24)+DATE(1970,1,1)</f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 s="6">
        <v>1453442400</v>
      </c>
      <c r="M544" s="6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  <c r="S544" s="8">
        <f>(((L544/60)/60)/24+DATE(1970,1,1))</f>
        <v>42391.25</v>
      </c>
      <c r="T544" s="8">
        <f>(((M544/60)/60)/24)+DATE(1970,1,1)</f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 s="6">
        <v>1378875600</v>
      </c>
      <c r="M545" s="6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  <c r="S545" s="8">
        <f>(((L545/60)/60)/24+DATE(1970,1,1))</f>
        <v>41528.208333333336</v>
      </c>
      <c r="T545" s="8">
        <f>(((M545/60)/60)/24)+DATE(1970,1,1)</f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 s="6">
        <v>1452232800</v>
      </c>
      <c r="M546" s="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  <c r="S546" s="8">
        <f>(((L546/60)/60)/24+DATE(1970,1,1))</f>
        <v>42377.25</v>
      </c>
      <c r="T546" s="8">
        <f>(((M546/60)/60)/24)+DATE(1970,1,1)</f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 s="6">
        <v>1577253600</v>
      </c>
      <c r="M547" s="6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  <c r="S547" s="8">
        <f>(((L547/60)/60)/24+DATE(1970,1,1))</f>
        <v>43824.25</v>
      </c>
      <c r="T547" s="8">
        <f>(((M547/60)/60)/24)+DATE(1970,1,1)</f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 s="6">
        <v>1537160400</v>
      </c>
      <c r="M548" s="6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  <c r="S548" s="8">
        <f>(((L548/60)/60)/24+DATE(1970,1,1))</f>
        <v>43360.208333333328</v>
      </c>
      <c r="T548" s="8">
        <f>(((M548/60)/60)/24)+DATE(1970,1,1)</f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 s="6">
        <v>1422165600</v>
      </c>
      <c r="M549" s="6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  <c r="S549" s="8">
        <f>(((L549/60)/60)/24+DATE(1970,1,1))</f>
        <v>42029.25</v>
      </c>
      <c r="T549" s="8">
        <f>(((M549/60)/60)/24)+DATE(1970,1,1)</f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 s="6">
        <v>1459486800</v>
      </c>
      <c r="M550" s="6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  <c r="S550" s="8">
        <f>(((L550/60)/60)/24+DATE(1970,1,1))</f>
        <v>42461.208333333328</v>
      </c>
      <c r="T550" s="8">
        <f>(((M550/60)/60)/24)+DATE(1970,1,1)</f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 s="6">
        <v>1369717200</v>
      </c>
      <c r="M551" s="6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  <c r="S551" s="8">
        <f>(((L551/60)/60)/24+DATE(1970,1,1))</f>
        <v>41422.208333333336</v>
      </c>
      <c r="T551" s="8">
        <f>(((M551/60)/60)/24)+DATE(1970,1,1)</f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 s="6">
        <v>1330495200</v>
      </c>
      <c r="M552" s="6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  <c r="S552" s="8">
        <f>(((L552/60)/60)/24+DATE(1970,1,1))</f>
        <v>40968.25</v>
      </c>
      <c r="T552" s="8">
        <f>(((M552/60)/60)/24)+DATE(1970,1,1)</f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 s="6">
        <v>1419055200</v>
      </c>
      <c r="M553" s="6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  <c r="S553" s="8">
        <f>(((L553/60)/60)/24+DATE(1970,1,1))</f>
        <v>41993.25</v>
      </c>
      <c r="T553" s="8">
        <f>(((M553/60)/60)/24)+DATE(1970,1,1)</f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 s="6">
        <v>1480140000</v>
      </c>
      <c r="M554" s="6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  <c r="S554" s="8">
        <f>(((L554/60)/60)/24+DATE(1970,1,1))</f>
        <v>42700.25</v>
      </c>
      <c r="T554" s="8">
        <f>(((M554/60)/60)/24)+DATE(1970,1,1)</f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 s="6">
        <v>1293948000</v>
      </c>
      <c r="M555" s="6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  <c r="S555" s="8">
        <f>(((L555/60)/60)/24+DATE(1970,1,1))</f>
        <v>40545.25</v>
      </c>
      <c r="T555" s="8">
        <f>(((M555/60)/60)/24)+DATE(1970,1,1)</f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 s="6">
        <v>1482127200</v>
      </c>
      <c r="M556" s="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  <c r="S556" s="8">
        <f>(((L556/60)/60)/24+DATE(1970,1,1))</f>
        <v>42723.25</v>
      </c>
      <c r="T556" s="8">
        <f>(((M556/60)/60)/24)+DATE(1970,1,1)</f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 s="6">
        <v>1396414800</v>
      </c>
      <c r="M557" s="6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  <c r="S557" s="8">
        <f>(((L557/60)/60)/24+DATE(1970,1,1))</f>
        <v>41731.208333333336</v>
      </c>
      <c r="T557" s="8">
        <f>(((M557/60)/60)/24)+DATE(1970,1,1)</f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 s="6">
        <v>1315285200</v>
      </c>
      <c r="M558" s="6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  <c r="S558" s="8">
        <f>(((L558/60)/60)/24+DATE(1970,1,1))</f>
        <v>40792.208333333336</v>
      </c>
      <c r="T558" s="8">
        <f>(((M558/60)/60)/24)+DATE(1970,1,1)</f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 s="6">
        <v>1443762000</v>
      </c>
      <c r="M559" s="6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  <c r="S559" s="8">
        <f>(((L559/60)/60)/24+DATE(1970,1,1))</f>
        <v>42279.208333333328</v>
      </c>
      <c r="T559" s="8">
        <f>(((M559/60)/60)/24)+DATE(1970,1,1)</f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 s="6">
        <v>1456293600</v>
      </c>
      <c r="M560" s="6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  <c r="S560" s="8">
        <f>(((L560/60)/60)/24+DATE(1970,1,1))</f>
        <v>42424.25</v>
      </c>
      <c r="T560" s="8">
        <f>(((M560/60)/60)/24)+DATE(1970,1,1)</f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 s="6">
        <v>1470114000</v>
      </c>
      <c r="M561" s="6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  <c r="S561" s="8">
        <f>(((L561/60)/60)/24+DATE(1970,1,1))</f>
        <v>42584.208333333328</v>
      </c>
      <c r="T561" s="8">
        <f>(((M561/60)/60)/24)+DATE(1970,1,1)</f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 s="6">
        <v>1321596000</v>
      </c>
      <c r="M562" s="6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  <c r="S562" s="8">
        <f>(((L562/60)/60)/24+DATE(1970,1,1))</f>
        <v>40865.25</v>
      </c>
      <c r="T562" s="8">
        <f>(((M562/60)/60)/24)+DATE(1970,1,1)</f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 s="6">
        <v>1318827600</v>
      </c>
      <c r="M563" s="6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  <c r="S563" s="8">
        <f>(((L563/60)/60)/24+DATE(1970,1,1))</f>
        <v>40833.208333333336</v>
      </c>
      <c r="T563" s="8">
        <f>(((M563/60)/60)/24)+DATE(1970,1,1)</f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 s="6">
        <v>1552366800</v>
      </c>
      <c r="M564" s="6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  <c r="S564" s="8">
        <f>(((L564/60)/60)/24+DATE(1970,1,1))</f>
        <v>43536.208333333328</v>
      </c>
      <c r="T564" s="8">
        <f>(((M564/60)/60)/24)+DATE(1970,1,1)</f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 s="6">
        <v>1542088800</v>
      </c>
      <c r="M565" s="6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  <c r="S565" s="8">
        <f>(((L565/60)/60)/24+DATE(1970,1,1))</f>
        <v>43417.25</v>
      </c>
      <c r="T565" s="8">
        <f>(((M565/60)/60)/24)+DATE(1970,1,1)</f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 s="6">
        <v>1426395600</v>
      </c>
      <c r="M566" s="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  <c r="S566" s="8">
        <f>(((L566/60)/60)/24+DATE(1970,1,1))</f>
        <v>42078.208333333328</v>
      </c>
      <c r="T566" s="8">
        <f>(((M566/60)/60)/24)+DATE(1970,1,1)</f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 s="6">
        <v>1321336800</v>
      </c>
      <c r="M567" s="6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  <c r="S567" s="8">
        <f>(((L567/60)/60)/24+DATE(1970,1,1))</f>
        <v>40862.25</v>
      </c>
      <c r="T567" s="8">
        <f>(((M567/60)/60)/24)+DATE(1970,1,1)</f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 s="6">
        <v>1456293600</v>
      </c>
      <c r="M568" s="6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  <c r="S568" s="8">
        <f>(((L568/60)/60)/24+DATE(1970,1,1))</f>
        <v>42424.25</v>
      </c>
      <c r="T568" s="8">
        <f>(((M568/60)/60)/24)+DATE(1970,1,1)</f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 s="6">
        <v>1404968400</v>
      </c>
      <c r="M569" s="6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  <c r="S569" s="8">
        <f>(((L569/60)/60)/24+DATE(1970,1,1))</f>
        <v>41830.208333333336</v>
      </c>
      <c r="T569" s="8">
        <f>(((M569/60)/60)/24)+DATE(1970,1,1)</f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 s="6">
        <v>1279170000</v>
      </c>
      <c r="M570" s="6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  <c r="S570" s="8">
        <f>(((L570/60)/60)/24+DATE(1970,1,1))</f>
        <v>40374.208333333336</v>
      </c>
      <c r="T570" s="8">
        <f>(((M570/60)/60)/24)+DATE(1970,1,1)</f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 s="6">
        <v>1294725600</v>
      </c>
      <c r="M571" s="6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  <c r="S571" s="8">
        <f>(((L571/60)/60)/24+DATE(1970,1,1))</f>
        <v>40554.25</v>
      </c>
      <c r="T571" s="8">
        <f>(((M571/60)/60)/24)+DATE(1970,1,1)</f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 s="6">
        <v>1419055200</v>
      </c>
      <c r="M572" s="6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  <c r="S572" s="8">
        <f>(((L572/60)/60)/24+DATE(1970,1,1))</f>
        <v>41993.25</v>
      </c>
      <c r="T572" s="8">
        <f>(((M572/60)/60)/24)+DATE(1970,1,1)</f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 s="6">
        <v>1434690000</v>
      </c>
      <c r="M573" s="6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  <c r="S573" s="8">
        <f>(((L573/60)/60)/24+DATE(1970,1,1))</f>
        <v>42174.208333333328</v>
      </c>
      <c r="T573" s="8">
        <f>(((M573/60)/60)/24)+DATE(1970,1,1)</f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 s="6">
        <v>1443416400</v>
      </c>
      <c r="M574" s="6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  <c r="S574" s="8">
        <f>(((L574/60)/60)/24+DATE(1970,1,1))</f>
        <v>42275.208333333328</v>
      </c>
      <c r="T574" s="8">
        <f>(((M574/60)/60)/24)+DATE(1970,1,1)</f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 s="6">
        <v>1399006800</v>
      </c>
      <c r="M575" s="6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  <c r="S575" s="8">
        <f>(((L575/60)/60)/24+DATE(1970,1,1))</f>
        <v>41761.208333333336</v>
      </c>
      <c r="T575" s="8">
        <f>(((M575/60)/60)/24)+DATE(1970,1,1)</f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 s="6">
        <v>1575698400</v>
      </c>
      <c r="M576" s="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  <c r="S576" s="8">
        <f>(((L576/60)/60)/24+DATE(1970,1,1))</f>
        <v>43806.25</v>
      </c>
      <c r="T576" s="8">
        <f>(((M576/60)/60)/24)+DATE(1970,1,1)</f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 s="6">
        <v>1400562000</v>
      </c>
      <c r="M577" s="6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  <c r="S577" s="8">
        <f>(((L577/60)/60)/24+DATE(1970,1,1))</f>
        <v>41779.208333333336</v>
      </c>
      <c r="T577" s="8">
        <f>(((M577/60)/60)/24)+DATE(1970,1,1)</f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 s="6">
        <v>1509512400</v>
      </c>
      <c r="M578" s="6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  <c r="S578" s="8">
        <f>(((L578/60)/60)/24+DATE(1970,1,1))</f>
        <v>43040.208333333328</v>
      </c>
      <c r="T578" s="8">
        <f>(((M578/60)/60)/24)+DATE(1970,1,1)</f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ROUND(((E579/D579)*100),0)</f>
        <v>19</v>
      </c>
      <c r="G579" t="s">
        <v>74</v>
      </c>
      <c r="H579">
        <v>37</v>
      </c>
      <c r="I579">
        <f t="shared" ref="I579:I642" si="37">ROUND((E579/H579),2)</f>
        <v>41.78</v>
      </c>
      <c r="J579" t="s">
        <v>21</v>
      </c>
      <c r="K579" t="s">
        <v>22</v>
      </c>
      <c r="L579" s="6">
        <v>1299823200</v>
      </c>
      <c r="M579" s="6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LEFT(P579,SEARCH("/",P579)-1)</f>
        <v>music</v>
      </c>
      <c r="R579" t="str">
        <f t="shared" ref="R579:R642" si="39">RIGHT(P579,LEN(P579)-SEARCH("/",P579,1))</f>
        <v>jazz</v>
      </c>
      <c r="S579" s="8">
        <f>(((L579/60)/60)/24+DATE(1970,1,1))</f>
        <v>40613.25</v>
      </c>
      <c r="T579" s="8">
        <f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 s="6">
        <v>1322719200</v>
      </c>
      <c r="M580" s="6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  <c r="S580" s="8">
        <f>(((L580/60)/60)/24+DATE(1970,1,1))</f>
        <v>40878.25</v>
      </c>
      <c r="T580" s="8">
        <f>(((M580/60)/60)/24)+DATE(1970,1,1)</f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 s="6">
        <v>1312693200</v>
      </c>
      <c r="M581" s="6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  <c r="S581" s="8">
        <f>(((L581/60)/60)/24+DATE(1970,1,1))</f>
        <v>40762.208333333336</v>
      </c>
      <c r="T581" s="8">
        <f>(((M581/60)/60)/24)+DATE(1970,1,1)</f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 s="6">
        <v>1393394400</v>
      </c>
      <c r="M582" s="6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  <c r="S582" s="8">
        <f>(((L582/60)/60)/24+DATE(1970,1,1))</f>
        <v>41696.25</v>
      </c>
      <c r="T582" s="8">
        <f>(((M582/60)/60)/24)+DATE(1970,1,1)</f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 s="6">
        <v>1304053200</v>
      </c>
      <c r="M583" s="6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  <c r="S583" s="8">
        <f>(((L583/60)/60)/24+DATE(1970,1,1))</f>
        <v>40662.208333333336</v>
      </c>
      <c r="T583" s="8">
        <f>(((M583/60)/60)/24)+DATE(1970,1,1)</f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 s="6">
        <v>1433912400</v>
      </c>
      <c r="M584" s="6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  <c r="S584" s="8">
        <f>(((L584/60)/60)/24+DATE(1970,1,1))</f>
        <v>42165.208333333328</v>
      </c>
      <c r="T584" s="8">
        <f>(((M584/60)/60)/24)+DATE(1970,1,1)</f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 s="6">
        <v>1329717600</v>
      </c>
      <c r="M585" s="6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  <c r="S585" s="8">
        <f>(((L585/60)/60)/24+DATE(1970,1,1))</f>
        <v>40959.25</v>
      </c>
      <c r="T585" s="8">
        <f>(((M585/60)/60)/24)+DATE(1970,1,1)</f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 s="6">
        <v>1335330000</v>
      </c>
      <c r="M586" s="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  <c r="S586" s="8">
        <f>(((L586/60)/60)/24+DATE(1970,1,1))</f>
        <v>41024.208333333336</v>
      </c>
      <c r="T586" s="8">
        <f>(((M586/60)/60)/24)+DATE(1970,1,1)</f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 s="6">
        <v>1268888400</v>
      </c>
      <c r="M587" s="6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  <c r="S587" s="8">
        <f>(((L587/60)/60)/24+DATE(1970,1,1))</f>
        <v>40255.208333333336</v>
      </c>
      <c r="T587" s="8">
        <f>(((M587/60)/60)/24)+DATE(1970,1,1)</f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 s="6">
        <v>1289973600</v>
      </c>
      <c r="M588" s="6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  <c r="S588" s="8">
        <f>(((L588/60)/60)/24+DATE(1970,1,1))</f>
        <v>40499.25</v>
      </c>
      <c r="T588" s="8">
        <f>(((M588/60)/60)/24)+DATE(1970,1,1)</f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 s="6">
        <v>1547877600</v>
      </c>
      <c r="M589" s="6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  <c r="S589" s="8">
        <f>(((L589/60)/60)/24+DATE(1970,1,1))</f>
        <v>43484.25</v>
      </c>
      <c r="T589" s="8">
        <f>(((M589/60)/60)/24)+DATE(1970,1,1)</f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 s="6">
        <v>1269493200</v>
      </c>
      <c r="M590" s="6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  <c r="S590" s="8">
        <f>(((L590/60)/60)/24+DATE(1970,1,1))</f>
        <v>40262.208333333336</v>
      </c>
      <c r="T590" s="8">
        <f>(((M590/60)/60)/24)+DATE(1970,1,1)</f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 s="6">
        <v>1436072400</v>
      </c>
      <c r="M591" s="6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  <c r="S591" s="8">
        <f>(((L591/60)/60)/24+DATE(1970,1,1))</f>
        <v>42190.208333333328</v>
      </c>
      <c r="T591" s="8">
        <f>(((M591/60)/60)/24)+DATE(1970,1,1)</f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 s="6">
        <v>1419141600</v>
      </c>
      <c r="M592" s="6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  <c r="S592" s="8">
        <f>(((L592/60)/60)/24+DATE(1970,1,1))</f>
        <v>41994.25</v>
      </c>
      <c r="T592" s="8">
        <f>(((M592/60)/60)/24)+DATE(1970,1,1)</f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 s="6">
        <v>1279083600</v>
      </c>
      <c r="M593" s="6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  <c r="S593" s="8">
        <f>(((L593/60)/60)/24+DATE(1970,1,1))</f>
        <v>40373.208333333336</v>
      </c>
      <c r="T593" s="8">
        <f>(((M593/60)/60)/24)+DATE(1970,1,1)</f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 s="6">
        <v>1401426000</v>
      </c>
      <c r="M594" s="6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  <c r="S594" s="8">
        <f>(((L594/60)/60)/24+DATE(1970,1,1))</f>
        <v>41789.208333333336</v>
      </c>
      <c r="T594" s="8">
        <f>(((M594/60)/60)/24)+DATE(1970,1,1)</f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 s="6">
        <v>1395810000</v>
      </c>
      <c r="M595" s="6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  <c r="S595" s="8">
        <f>(((L595/60)/60)/24+DATE(1970,1,1))</f>
        <v>41724.208333333336</v>
      </c>
      <c r="T595" s="8">
        <f>(((M595/60)/60)/24)+DATE(1970,1,1)</f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 s="6">
        <v>1467003600</v>
      </c>
      <c r="M596" s="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  <c r="S596" s="8">
        <f>(((L596/60)/60)/24+DATE(1970,1,1))</f>
        <v>42548.208333333328</v>
      </c>
      <c r="T596" s="8">
        <f>(((M596/60)/60)/24)+DATE(1970,1,1)</f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 s="6">
        <v>1268715600</v>
      </c>
      <c r="M597" s="6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  <c r="S597" s="8">
        <f>(((L597/60)/60)/24+DATE(1970,1,1))</f>
        <v>40253.208333333336</v>
      </c>
      <c r="T597" s="8">
        <f>(((M597/60)/60)/24)+DATE(1970,1,1)</f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 s="6">
        <v>1457157600</v>
      </c>
      <c r="M598" s="6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  <c r="S598" s="8">
        <f>(((L598/60)/60)/24+DATE(1970,1,1))</f>
        <v>42434.25</v>
      </c>
      <c r="T598" s="8">
        <f>(((M598/60)/60)/24)+DATE(1970,1,1)</f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 s="6">
        <v>1573970400</v>
      </c>
      <c r="M599" s="6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  <c r="S599" s="8">
        <f>(((L599/60)/60)/24+DATE(1970,1,1))</f>
        <v>43786.25</v>
      </c>
      <c r="T599" s="8">
        <f>(((M599/60)/60)/24)+DATE(1970,1,1)</f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 s="6">
        <v>1276578000</v>
      </c>
      <c r="M600" s="6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  <c r="S600" s="8">
        <f>(((L600/60)/60)/24+DATE(1970,1,1))</f>
        <v>40344.208333333336</v>
      </c>
      <c r="T600" s="8">
        <f>(((M600/60)/60)/24)+DATE(1970,1,1)</f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 s="6">
        <v>1423720800</v>
      </c>
      <c r="M601" s="6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  <c r="S601" s="8">
        <f>(((L601/60)/60)/24+DATE(1970,1,1))</f>
        <v>42047.25</v>
      </c>
      <c r="T601" s="8">
        <f>(((M601/60)/60)/24)+DATE(1970,1,1)</f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 s="6">
        <v>1375160400</v>
      </c>
      <c r="M602" s="6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  <c r="S602" s="8">
        <f>(((L602/60)/60)/24+DATE(1970,1,1))</f>
        <v>41485.208333333336</v>
      </c>
      <c r="T602" s="8">
        <f>(((M602/60)/60)/24)+DATE(1970,1,1)</f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 s="6">
        <v>1401426000</v>
      </c>
      <c r="M603" s="6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  <c r="S603" s="8">
        <f>(((L603/60)/60)/24+DATE(1970,1,1))</f>
        <v>41789.208333333336</v>
      </c>
      <c r="T603" s="8">
        <f>(((M603/60)/60)/24)+DATE(1970,1,1)</f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 s="6">
        <v>1433480400</v>
      </c>
      <c r="M604" s="6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  <c r="S604" s="8">
        <f>(((L604/60)/60)/24+DATE(1970,1,1))</f>
        <v>42160.208333333328</v>
      </c>
      <c r="T604" s="8">
        <f>(((M604/60)/60)/24)+DATE(1970,1,1)</f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 s="6">
        <v>1555563600</v>
      </c>
      <c r="M605" s="6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  <c r="S605" s="8">
        <f>(((L605/60)/60)/24+DATE(1970,1,1))</f>
        <v>43573.208333333328</v>
      </c>
      <c r="T605" s="8">
        <f>(((M605/60)/60)/24)+DATE(1970,1,1)</f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 s="6">
        <v>1295676000</v>
      </c>
      <c r="M606" s="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  <c r="S606" s="8">
        <f>(((L606/60)/60)/24+DATE(1970,1,1))</f>
        <v>40565.25</v>
      </c>
      <c r="T606" s="8">
        <f>(((M606/60)/60)/24)+DATE(1970,1,1)</f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 s="6">
        <v>1443848400</v>
      </c>
      <c r="M607" s="6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  <c r="S607" s="8">
        <f>(((L607/60)/60)/24+DATE(1970,1,1))</f>
        <v>42280.208333333328</v>
      </c>
      <c r="T607" s="8">
        <f>(((M607/60)/60)/24)+DATE(1970,1,1)</f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 s="6">
        <v>1457330400</v>
      </c>
      <c r="M608" s="6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  <c r="S608" s="8">
        <f>(((L608/60)/60)/24+DATE(1970,1,1))</f>
        <v>42436.25</v>
      </c>
      <c r="T608" s="8">
        <f>(((M608/60)/60)/24)+DATE(1970,1,1)</f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 s="6">
        <v>1395550800</v>
      </c>
      <c r="M609" s="6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  <c r="S609" s="8">
        <f>(((L609/60)/60)/24+DATE(1970,1,1))</f>
        <v>41721.208333333336</v>
      </c>
      <c r="T609" s="8">
        <f>(((M609/60)/60)/24)+DATE(1970,1,1)</f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 s="6">
        <v>1551852000</v>
      </c>
      <c r="M610" s="6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  <c r="S610" s="8">
        <f>(((L610/60)/60)/24+DATE(1970,1,1))</f>
        <v>43530.25</v>
      </c>
      <c r="T610" s="8">
        <f>(((M610/60)/60)/24)+DATE(1970,1,1)</f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 s="6">
        <v>1547618400</v>
      </c>
      <c r="M611" s="6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  <c r="S611" s="8">
        <f>(((L611/60)/60)/24+DATE(1970,1,1))</f>
        <v>43481.25</v>
      </c>
      <c r="T611" s="8">
        <f>(((M611/60)/60)/24)+DATE(1970,1,1)</f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 s="6">
        <v>1355637600</v>
      </c>
      <c r="M612" s="6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  <c r="S612" s="8">
        <f>(((L612/60)/60)/24+DATE(1970,1,1))</f>
        <v>41259.25</v>
      </c>
      <c r="T612" s="8">
        <f>(((M612/60)/60)/24)+DATE(1970,1,1)</f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 s="6">
        <v>1374728400</v>
      </c>
      <c r="M613" s="6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  <c r="S613" s="8">
        <f>(((L613/60)/60)/24+DATE(1970,1,1))</f>
        <v>41480.208333333336</v>
      </c>
      <c r="T613" s="8">
        <f>(((M613/60)/60)/24)+DATE(1970,1,1)</f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 s="6">
        <v>1287810000</v>
      </c>
      <c r="M614" s="6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  <c r="S614" s="8">
        <f>(((L614/60)/60)/24+DATE(1970,1,1))</f>
        <v>40474.208333333336</v>
      </c>
      <c r="T614" s="8">
        <f>(((M614/60)/60)/24)+DATE(1970,1,1)</f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 s="6">
        <v>1503723600</v>
      </c>
      <c r="M615" s="6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  <c r="S615" s="8">
        <f>(((L615/60)/60)/24+DATE(1970,1,1))</f>
        <v>42973.208333333328</v>
      </c>
      <c r="T615" s="8">
        <f>(((M615/60)/60)/24)+DATE(1970,1,1)</f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 s="6">
        <v>1484114400</v>
      </c>
      <c r="M616" s="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  <c r="S616" s="8">
        <f>(((L616/60)/60)/24+DATE(1970,1,1))</f>
        <v>42746.25</v>
      </c>
      <c r="T616" s="8">
        <f>(((M616/60)/60)/24)+DATE(1970,1,1)</f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 s="6">
        <v>1461906000</v>
      </c>
      <c r="M617" s="6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  <c r="S617" s="8">
        <f>(((L617/60)/60)/24+DATE(1970,1,1))</f>
        <v>42489.208333333328</v>
      </c>
      <c r="T617" s="8">
        <f>(((M617/60)/60)/24)+DATE(1970,1,1)</f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 s="6">
        <v>1379653200</v>
      </c>
      <c r="M618" s="6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  <c r="S618" s="8">
        <f>(((L618/60)/60)/24+DATE(1970,1,1))</f>
        <v>41537.208333333336</v>
      </c>
      <c r="T618" s="8">
        <f>(((M618/60)/60)/24)+DATE(1970,1,1)</f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 s="6">
        <v>1401858000</v>
      </c>
      <c r="M619" s="6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  <c r="S619" s="8">
        <f>(((L619/60)/60)/24+DATE(1970,1,1))</f>
        <v>41794.208333333336</v>
      </c>
      <c r="T619" s="8">
        <f>(((M619/60)/60)/24)+DATE(1970,1,1)</f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 s="6">
        <v>1367470800</v>
      </c>
      <c r="M620" s="6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  <c r="S620" s="8">
        <f>(((L620/60)/60)/24+DATE(1970,1,1))</f>
        <v>41396.208333333336</v>
      </c>
      <c r="T620" s="8">
        <f>(((M620/60)/60)/24)+DATE(1970,1,1)</f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 s="6">
        <v>1304658000</v>
      </c>
      <c r="M621" s="6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  <c r="S621" s="8">
        <f>(((L621/60)/60)/24+DATE(1970,1,1))</f>
        <v>40669.208333333336</v>
      </c>
      <c r="T621" s="8">
        <f>(((M621/60)/60)/24)+DATE(1970,1,1)</f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 s="6">
        <v>1467954000</v>
      </c>
      <c r="M622" s="6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  <c r="S622" s="8">
        <f>(((L622/60)/60)/24+DATE(1970,1,1))</f>
        <v>42559.208333333328</v>
      </c>
      <c r="T622" s="8">
        <f>(((M622/60)/60)/24)+DATE(1970,1,1)</f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 s="6">
        <v>1473742800</v>
      </c>
      <c r="M623" s="6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  <c r="S623" s="8">
        <f>(((L623/60)/60)/24+DATE(1970,1,1))</f>
        <v>42626.208333333328</v>
      </c>
      <c r="T623" s="8">
        <f>(((M623/60)/60)/24)+DATE(1970,1,1)</f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 s="6">
        <v>1523768400</v>
      </c>
      <c r="M624" s="6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  <c r="S624" s="8">
        <f>(((L624/60)/60)/24+DATE(1970,1,1))</f>
        <v>43205.208333333328</v>
      </c>
      <c r="T624" s="8">
        <f>(((M624/60)/60)/24)+DATE(1970,1,1)</f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 s="6">
        <v>1437022800</v>
      </c>
      <c r="M625" s="6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  <c r="S625" s="8">
        <f>(((L625/60)/60)/24+DATE(1970,1,1))</f>
        <v>42201.208333333328</v>
      </c>
      <c r="T625" s="8">
        <f>(((M625/60)/60)/24)+DATE(1970,1,1)</f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 s="6">
        <v>1422165600</v>
      </c>
      <c r="M626" s="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  <c r="S626" s="8">
        <f>(((L626/60)/60)/24+DATE(1970,1,1))</f>
        <v>42029.25</v>
      </c>
      <c r="T626" s="8">
        <f>(((M626/60)/60)/24)+DATE(1970,1,1)</f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 s="6">
        <v>1580104800</v>
      </c>
      <c r="M627" s="6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  <c r="S627" s="8">
        <f>(((L627/60)/60)/24+DATE(1970,1,1))</f>
        <v>43857.25</v>
      </c>
      <c r="T627" s="8">
        <f>(((M627/60)/60)/24)+DATE(1970,1,1)</f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 s="6">
        <v>1285650000</v>
      </c>
      <c r="M628" s="6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  <c r="S628" s="8">
        <f>(((L628/60)/60)/24+DATE(1970,1,1))</f>
        <v>40449.208333333336</v>
      </c>
      <c r="T628" s="8">
        <f>(((M628/60)/60)/24)+DATE(1970,1,1)</f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 s="6">
        <v>1276664400</v>
      </c>
      <c r="M629" s="6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  <c r="S629" s="8">
        <f>(((L629/60)/60)/24+DATE(1970,1,1))</f>
        <v>40345.208333333336</v>
      </c>
      <c r="T629" s="8">
        <f>(((M629/60)/60)/24)+DATE(1970,1,1)</f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 s="6">
        <v>1286168400</v>
      </c>
      <c r="M630" s="6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  <c r="S630" s="8">
        <f>(((L630/60)/60)/24+DATE(1970,1,1))</f>
        <v>40455.208333333336</v>
      </c>
      <c r="T630" s="8">
        <f>(((M630/60)/60)/24)+DATE(1970,1,1)</f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 s="6">
        <v>1467781200</v>
      </c>
      <c r="M631" s="6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  <c r="S631" s="8">
        <f>(((L631/60)/60)/24+DATE(1970,1,1))</f>
        <v>42557.208333333328</v>
      </c>
      <c r="T631" s="8">
        <f>(((M631/60)/60)/24)+DATE(1970,1,1)</f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 s="6">
        <v>1556686800</v>
      </c>
      <c r="M632" s="6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  <c r="S632" s="8">
        <f>(((L632/60)/60)/24+DATE(1970,1,1))</f>
        <v>43586.208333333328</v>
      </c>
      <c r="T632" s="8">
        <f>(((M632/60)/60)/24)+DATE(1970,1,1)</f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 s="6">
        <v>1553576400</v>
      </c>
      <c r="M633" s="6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  <c r="S633" s="8">
        <f>(((L633/60)/60)/24+DATE(1970,1,1))</f>
        <v>43550.208333333328</v>
      </c>
      <c r="T633" s="8">
        <f>(((M633/60)/60)/24)+DATE(1970,1,1)</f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 s="6">
        <v>1414904400</v>
      </c>
      <c r="M634" s="6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  <c r="S634" s="8">
        <f>(((L634/60)/60)/24+DATE(1970,1,1))</f>
        <v>41945.208333333336</v>
      </c>
      <c r="T634" s="8">
        <f>(((M634/60)/60)/24)+DATE(1970,1,1)</f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 s="6">
        <v>1446876000</v>
      </c>
      <c r="M635" s="6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  <c r="S635" s="8">
        <f>(((L635/60)/60)/24+DATE(1970,1,1))</f>
        <v>42315.25</v>
      </c>
      <c r="T635" s="8">
        <f>(((M635/60)/60)/24)+DATE(1970,1,1)</f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 s="6">
        <v>1490418000</v>
      </c>
      <c r="M636" s="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  <c r="S636" s="8">
        <f>(((L636/60)/60)/24+DATE(1970,1,1))</f>
        <v>42819.208333333328</v>
      </c>
      <c r="T636" s="8">
        <f>(((M636/60)/60)/24)+DATE(1970,1,1)</f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 s="6">
        <v>1360389600</v>
      </c>
      <c r="M637" s="6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  <c r="S637" s="8">
        <f>(((L637/60)/60)/24+DATE(1970,1,1))</f>
        <v>41314.25</v>
      </c>
      <c r="T637" s="8">
        <f>(((M637/60)/60)/24)+DATE(1970,1,1)</f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 s="6">
        <v>1326866400</v>
      </c>
      <c r="M638" s="6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  <c r="S638" s="8">
        <f>(((L638/60)/60)/24+DATE(1970,1,1))</f>
        <v>40926.25</v>
      </c>
      <c r="T638" s="8">
        <f>(((M638/60)/60)/24)+DATE(1970,1,1)</f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 s="6">
        <v>1479103200</v>
      </c>
      <c r="M639" s="6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  <c r="S639" s="8">
        <f>(((L639/60)/60)/24+DATE(1970,1,1))</f>
        <v>42688.25</v>
      </c>
      <c r="T639" s="8">
        <f>(((M639/60)/60)/24)+DATE(1970,1,1)</f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 s="6">
        <v>1280206800</v>
      </c>
      <c r="M640" s="6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  <c r="S640" s="8">
        <f>(((L640/60)/60)/24+DATE(1970,1,1))</f>
        <v>40386.208333333336</v>
      </c>
      <c r="T640" s="8">
        <f>(((M640/60)/60)/24)+DATE(1970,1,1)</f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 s="6">
        <v>1532754000</v>
      </c>
      <c r="M641" s="6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  <c r="S641" s="8">
        <f>(((L641/60)/60)/24+DATE(1970,1,1))</f>
        <v>43309.208333333328</v>
      </c>
      <c r="T641" s="8">
        <f>(((M641/60)/60)/24)+DATE(1970,1,1)</f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 s="6">
        <v>1453096800</v>
      </c>
      <c r="M642" s="6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  <c r="S642" s="8">
        <f>(((L642/60)/60)/24+DATE(1970,1,1))</f>
        <v>42387.25</v>
      </c>
      <c r="T642" s="8">
        <f>(((M642/60)/60)/24)+DATE(1970,1,1)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ROUND(((E643/D643)*100),0)</f>
        <v>120</v>
      </c>
      <c r="G643" t="s">
        <v>20</v>
      </c>
      <c r="H643">
        <v>194</v>
      </c>
      <c r="I643">
        <f t="shared" ref="I643:I706" si="41">ROUND((E643/H643),2)</f>
        <v>58.13</v>
      </c>
      <c r="J643" t="s">
        <v>98</v>
      </c>
      <c r="K643" t="s">
        <v>99</v>
      </c>
      <c r="L643" s="6">
        <v>1487570400</v>
      </c>
      <c r="M643" s="6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LEFT(P643,SEARCH("/",P643)-1)</f>
        <v>theater</v>
      </c>
      <c r="R643" t="str">
        <f t="shared" ref="R643:R706" si="43">RIGHT(P643,LEN(P643)-SEARCH("/",P643,1))</f>
        <v>plays</v>
      </c>
      <c r="S643" s="8">
        <f>(((L643/60)/60)/24+DATE(1970,1,1))</f>
        <v>42786.25</v>
      </c>
      <c r="T643" s="8">
        <f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 s="6">
        <v>1545026400</v>
      </c>
      <c r="M644" s="6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  <c r="S644" s="8">
        <f>(((L644/60)/60)/24+DATE(1970,1,1))</f>
        <v>43451.25</v>
      </c>
      <c r="T644" s="8">
        <f>(((M644/60)/60)/24)+DATE(1970,1,1)</f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 s="6">
        <v>1488348000</v>
      </c>
      <c r="M645" s="6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  <c r="S645" s="8">
        <f>(((L645/60)/60)/24+DATE(1970,1,1))</f>
        <v>42795.25</v>
      </c>
      <c r="T645" s="8">
        <f>(((M645/60)/60)/24)+DATE(1970,1,1)</f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 s="6">
        <v>1545112800</v>
      </c>
      <c r="M646" s="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  <c r="S646" s="8">
        <f>(((L646/60)/60)/24+DATE(1970,1,1))</f>
        <v>43452.25</v>
      </c>
      <c r="T646" s="8">
        <f>(((M646/60)/60)/24)+DATE(1970,1,1)</f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 s="6">
        <v>1537938000</v>
      </c>
      <c r="M647" s="6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  <c r="S647" s="8">
        <f>(((L647/60)/60)/24+DATE(1970,1,1))</f>
        <v>43369.208333333328</v>
      </c>
      <c r="T647" s="8">
        <f>(((M647/60)/60)/24)+DATE(1970,1,1)</f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 s="6">
        <v>1363150800</v>
      </c>
      <c r="M648" s="6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  <c r="S648" s="8">
        <f>(((L648/60)/60)/24+DATE(1970,1,1))</f>
        <v>41346.208333333336</v>
      </c>
      <c r="T648" s="8">
        <f>(((M648/60)/60)/24)+DATE(1970,1,1)</f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 s="6">
        <v>1523250000</v>
      </c>
      <c r="M649" s="6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  <c r="S649" s="8">
        <f>(((L649/60)/60)/24+DATE(1970,1,1))</f>
        <v>43199.208333333328</v>
      </c>
      <c r="T649" s="8">
        <f>(((M649/60)/60)/24)+DATE(1970,1,1)</f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 s="6">
        <v>1499317200</v>
      </c>
      <c r="M650" s="6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  <c r="S650" s="8">
        <f>(((L650/60)/60)/24+DATE(1970,1,1))</f>
        <v>42922.208333333328</v>
      </c>
      <c r="T650" s="8">
        <f>(((M650/60)/60)/24)+DATE(1970,1,1)</f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 s="6">
        <v>1287550800</v>
      </c>
      <c r="M651" s="6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  <c r="S651" s="8">
        <f>(((L651/60)/60)/24+DATE(1970,1,1))</f>
        <v>40471.208333333336</v>
      </c>
      <c r="T651" s="8">
        <f>(((M651/60)/60)/24)+DATE(1970,1,1)</f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 s="6">
        <v>1404795600</v>
      </c>
      <c r="M652" s="6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  <c r="S652" s="8">
        <f>(((L652/60)/60)/24+DATE(1970,1,1))</f>
        <v>41828.208333333336</v>
      </c>
      <c r="T652" s="8">
        <f>(((M652/60)/60)/24)+DATE(1970,1,1)</f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 s="6">
        <v>1393048800</v>
      </c>
      <c r="M653" s="6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  <c r="S653" s="8">
        <f>(((L653/60)/60)/24+DATE(1970,1,1))</f>
        <v>41692.25</v>
      </c>
      <c r="T653" s="8">
        <f>(((M653/60)/60)/24)+DATE(1970,1,1)</f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 s="6">
        <v>1470373200</v>
      </c>
      <c r="M654" s="6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  <c r="S654" s="8">
        <f>(((L654/60)/60)/24+DATE(1970,1,1))</f>
        <v>42587.208333333328</v>
      </c>
      <c r="T654" s="8">
        <f>(((M654/60)/60)/24)+DATE(1970,1,1)</f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 s="6">
        <v>1460091600</v>
      </c>
      <c r="M655" s="6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  <c r="S655" s="8">
        <f>(((L655/60)/60)/24+DATE(1970,1,1))</f>
        <v>42468.208333333328</v>
      </c>
      <c r="T655" s="8">
        <f>(((M655/60)/60)/24)+DATE(1970,1,1)</f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 s="6">
        <v>1440392400</v>
      </c>
      <c r="M656" s="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  <c r="S656" s="8">
        <f>(((L656/60)/60)/24+DATE(1970,1,1))</f>
        <v>42240.208333333328</v>
      </c>
      <c r="T656" s="8">
        <f>(((M656/60)/60)/24)+DATE(1970,1,1)</f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 s="6">
        <v>1488434400</v>
      </c>
      <c r="M657" s="6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  <c r="S657" s="8">
        <f>(((L657/60)/60)/24+DATE(1970,1,1))</f>
        <v>42796.25</v>
      </c>
      <c r="T657" s="8">
        <f>(((M657/60)/60)/24)+DATE(1970,1,1)</f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 s="6">
        <v>1514440800</v>
      </c>
      <c r="M658" s="6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  <c r="S658" s="8">
        <f>(((L658/60)/60)/24+DATE(1970,1,1))</f>
        <v>43097.25</v>
      </c>
      <c r="T658" s="8">
        <f>(((M658/60)/60)/24)+DATE(1970,1,1)</f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 s="6">
        <v>1514354400</v>
      </c>
      <c r="M659" s="6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  <c r="S659" s="8">
        <f>(((L659/60)/60)/24+DATE(1970,1,1))</f>
        <v>43096.25</v>
      </c>
      <c r="T659" s="8">
        <f>(((M659/60)/60)/24)+DATE(1970,1,1)</f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 s="6">
        <v>1440910800</v>
      </c>
      <c r="M660" s="6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  <c r="S660" s="8">
        <f>(((L660/60)/60)/24+DATE(1970,1,1))</f>
        <v>42246.208333333328</v>
      </c>
      <c r="T660" s="8">
        <f>(((M660/60)/60)/24)+DATE(1970,1,1)</f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 s="6">
        <v>1296108000</v>
      </c>
      <c r="M661" s="6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  <c r="S661" s="8">
        <f>(((L661/60)/60)/24+DATE(1970,1,1))</f>
        <v>40570.25</v>
      </c>
      <c r="T661" s="8">
        <f>(((M661/60)/60)/24)+DATE(1970,1,1)</f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 s="6">
        <v>1440133200</v>
      </c>
      <c r="M662" s="6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  <c r="S662" s="8">
        <f>(((L662/60)/60)/24+DATE(1970,1,1))</f>
        <v>42237.208333333328</v>
      </c>
      <c r="T662" s="8">
        <f>(((M662/60)/60)/24)+DATE(1970,1,1)</f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 s="6">
        <v>1332910800</v>
      </c>
      <c r="M663" s="6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  <c r="S663" s="8">
        <f>(((L663/60)/60)/24+DATE(1970,1,1))</f>
        <v>40996.208333333336</v>
      </c>
      <c r="T663" s="8">
        <f>(((M663/60)/60)/24)+DATE(1970,1,1)</f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 s="6">
        <v>1544335200</v>
      </c>
      <c r="M664" s="6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  <c r="S664" s="8">
        <f>(((L664/60)/60)/24+DATE(1970,1,1))</f>
        <v>43443.25</v>
      </c>
      <c r="T664" s="8">
        <f>(((M664/60)/60)/24)+DATE(1970,1,1)</f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 s="6">
        <v>1286427600</v>
      </c>
      <c r="M665" s="6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  <c r="S665" s="8">
        <f>(((L665/60)/60)/24+DATE(1970,1,1))</f>
        <v>40458.208333333336</v>
      </c>
      <c r="T665" s="8">
        <f>(((M665/60)/60)/24)+DATE(1970,1,1)</f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 s="6">
        <v>1329717600</v>
      </c>
      <c r="M666" s="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  <c r="S666" s="8">
        <f>(((L666/60)/60)/24+DATE(1970,1,1))</f>
        <v>40959.25</v>
      </c>
      <c r="T666" s="8">
        <f>(((M666/60)/60)/24)+DATE(1970,1,1)</f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 s="6">
        <v>1310187600</v>
      </c>
      <c r="M667" s="6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  <c r="S667" s="8">
        <f>(((L667/60)/60)/24+DATE(1970,1,1))</f>
        <v>40733.208333333336</v>
      </c>
      <c r="T667" s="8">
        <f>(((M667/60)/60)/24)+DATE(1970,1,1)</f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 s="6">
        <v>1377838800</v>
      </c>
      <c r="M668" s="6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  <c r="S668" s="8">
        <f>(((L668/60)/60)/24+DATE(1970,1,1))</f>
        <v>41516.208333333336</v>
      </c>
      <c r="T668" s="8">
        <f>(((M668/60)/60)/24)+DATE(1970,1,1)</f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 s="6">
        <v>1410325200</v>
      </c>
      <c r="M669" s="6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  <c r="S669" s="8">
        <f>(((L669/60)/60)/24+DATE(1970,1,1))</f>
        <v>41892.208333333336</v>
      </c>
      <c r="T669" s="8">
        <f>(((M669/60)/60)/24)+DATE(1970,1,1)</f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 s="6">
        <v>1343797200</v>
      </c>
      <c r="M670" s="6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  <c r="S670" s="8">
        <f>(((L670/60)/60)/24+DATE(1970,1,1))</f>
        <v>41122.208333333336</v>
      </c>
      <c r="T670" s="8">
        <f>(((M670/60)/60)/24)+DATE(1970,1,1)</f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 s="6">
        <v>1498453200</v>
      </c>
      <c r="M671" s="6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  <c r="S671" s="8">
        <f>(((L671/60)/60)/24+DATE(1970,1,1))</f>
        <v>42912.208333333328</v>
      </c>
      <c r="T671" s="8">
        <f>(((M671/60)/60)/24)+DATE(1970,1,1)</f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 s="6">
        <v>1456380000</v>
      </c>
      <c r="M672" s="6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  <c r="S672" s="8">
        <f>(((L672/60)/60)/24+DATE(1970,1,1))</f>
        <v>42425.25</v>
      </c>
      <c r="T672" s="8">
        <f>(((M672/60)/60)/24)+DATE(1970,1,1)</f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 s="6">
        <v>1280552400</v>
      </c>
      <c r="M673" s="6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  <c r="S673" s="8">
        <f>(((L673/60)/60)/24+DATE(1970,1,1))</f>
        <v>40390.208333333336</v>
      </c>
      <c r="T673" s="8">
        <f>(((M673/60)/60)/24)+DATE(1970,1,1)</f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 s="6">
        <v>1521608400</v>
      </c>
      <c r="M674" s="6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  <c r="S674" s="8">
        <f>(((L674/60)/60)/24+DATE(1970,1,1))</f>
        <v>43180.208333333328</v>
      </c>
      <c r="T674" s="8">
        <f>(((M674/60)/60)/24)+DATE(1970,1,1)</f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 s="6">
        <v>1460696400</v>
      </c>
      <c r="M675" s="6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  <c r="S675" s="8">
        <f>(((L675/60)/60)/24+DATE(1970,1,1))</f>
        <v>42475.208333333328</v>
      </c>
      <c r="T675" s="8">
        <f>(((M675/60)/60)/24)+DATE(1970,1,1)</f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 s="6">
        <v>1313730000</v>
      </c>
      <c r="M676" s="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  <c r="S676" s="8">
        <f>(((L676/60)/60)/24+DATE(1970,1,1))</f>
        <v>40774.208333333336</v>
      </c>
      <c r="T676" s="8">
        <f>(((M676/60)/60)/24)+DATE(1970,1,1)</f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 s="6">
        <v>1568178000</v>
      </c>
      <c r="M677" s="6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  <c r="S677" s="8">
        <f>(((L677/60)/60)/24+DATE(1970,1,1))</f>
        <v>43719.208333333328</v>
      </c>
      <c r="T677" s="8">
        <f>(((M677/60)/60)/24)+DATE(1970,1,1)</f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 s="6">
        <v>1348635600</v>
      </c>
      <c r="M678" s="6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  <c r="S678" s="8">
        <f>(((L678/60)/60)/24+DATE(1970,1,1))</f>
        <v>41178.208333333336</v>
      </c>
      <c r="T678" s="8">
        <f>(((M678/60)/60)/24)+DATE(1970,1,1)</f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 s="6">
        <v>1468126800</v>
      </c>
      <c r="M679" s="6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  <c r="S679" s="8">
        <f>(((L679/60)/60)/24+DATE(1970,1,1))</f>
        <v>42561.208333333328</v>
      </c>
      <c r="T679" s="8">
        <f>(((M679/60)/60)/24)+DATE(1970,1,1)</f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 s="6">
        <v>1547877600</v>
      </c>
      <c r="M680" s="6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  <c r="S680" s="8">
        <f>(((L680/60)/60)/24+DATE(1970,1,1))</f>
        <v>43484.25</v>
      </c>
      <c r="T680" s="8">
        <f>(((M680/60)/60)/24)+DATE(1970,1,1)</f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 s="6">
        <v>1571374800</v>
      </c>
      <c r="M681" s="6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  <c r="S681" s="8">
        <f>(((L681/60)/60)/24+DATE(1970,1,1))</f>
        <v>43756.208333333328</v>
      </c>
      <c r="T681" s="8">
        <f>(((M681/60)/60)/24)+DATE(1970,1,1)</f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 s="6">
        <v>1576303200</v>
      </c>
      <c r="M682" s="6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  <c r="S682" s="8">
        <f>(((L682/60)/60)/24+DATE(1970,1,1))</f>
        <v>43813.25</v>
      </c>
      <c r="T682" s="8">
        <f>(((M682/60)/60)/24)+DATE(1970,1,1)</f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 s="6">
        <v>1324447200</v>
      </c>
      <c r="M683" s="6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  <c r="S683" s="8">
        <f>(((L683/60)/60)/24+DATE(1970,1,1))</f>
        <v>40898.25</v>
      </c>
      <c r="T683" s="8">
        <f>(((M683/60)/60)/24)+DATE(1970,1,1)</f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 s="6">
        <v>1386741600</v>
      </c>
      <c r="M684" s="6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  <c r="S684" s="8">
        <f>(((L684/60)/60)/24+DATE(1970,1,1))</f>
        <v>41619.25</v>
      </c>
      <c r="T684" s="8">
        <f>(((M684/60)/60)/24)+DATE(1970,1,1)</f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 s="6">
        <v>1537074000</v>
      </c>
      <c r="M685" s="6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  <c r="S685" s="8">
        <f>(((L685/60)/60)/24+DATE(1970,1,1))</f>
        <v>43359.208333333328</v>
      </c>
      <c r="T685" s="8">
        <f>(((M685/60)/60)/24)+DATE(1970,1,1)</f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 s="6">
        <v>1277787600</v>
      </c>
      <c r="M686" s="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  <c r="S686" s="8">
        <f>(((L686/60)/60)/24+DATE(1970,1,1))</f>
        <v>40358.208333333336</v>
      </c>
      <c r="T686" s="8">
        <f>(((M686/60)/60)/24)+DATE(1970,1,1)</f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 s="6">
        <v>1440306000</v>
      </c>
      <c r="M687" s="6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  <c r="S687" s="8">
        <f>(((L687/60)/60)/24+DATE(1970,1,1))</f>
        <v>42239.208333333328</v>
      </c>
      <c r="T687" s="8">
        <f>(((M687/60)/60)/24)+DATE(1970,1,1)</f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 s="6">
        <v>1522126800</v>
      </c>
      <c r="M688" s="6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  <c r="S688" s="8">
        <f>(((L688/60)/60)/24+DATE(1970,1,1))</f>
        <v>43186.208333333328</v>
      </c>
      <c r="T688" s="8">
        <f>(((M688/60)/60)/24)+DATE(1970,1,1)</f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 s="6">
        <v>1489298400</v>
      </c>
      <c r="M689" s="6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  <c r="S689" s="8">
        <f>(((L689/60)/60)/24+DATE(1970,1,1))</f>
        <v>42806.25</v>
      </c>
      <c r="T689" s="8">
        <f>(((M689/60)/60)/24)+DATE(1970,1,1)</f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 s="6">
        <v>1547100000</v>
      </c>
      <c r="M690" s="6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  <c r="S690" s="8">
        <f>(((L690/60)/60)/24+DATE(1970,1,1))</f>
        <v>43475.25</v>
      </c>
      <c r="T690" s="8">
        <f>(((M690/60)/60)/24)+DATE(1970,1,1)</f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 s="6">
        <v>1383022800</v>
      </c>
      <c r="M691" s="6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  <c r="S691" s="8">
        <f>(((L691/60)/60)/24+DATE(1970,1,1))</f>
        <v>41576.208333333336</v>
      </c>
      <c r="T691" s="8">
        <f>(((M691/60)/60)/24)+DATE(1970,1,1)</f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 s="6">
        <v>1322373600</v>
      </c>
      <c r="M692" s="6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  <c r="S692" s="8">
        <f>(((L692/60)/60)/24+DATE(1970,1,1))</f>
        <v>40874.25</v>
      </c>
      <c r="T692" s="8">
        <f>(((M692/60)/60)/24)+DATE(1970,1,1)</f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 s="6">
        <v>1349240400</v>
      </c>
      <c r="M693" s="6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  <c r="S693" s="8">
        <f>(((L693/60)/60)/24+DATE(1970,1,1))</f>
        <v>41185.208333333336</v>
      </c>
      <c r="T693" s="8">
        <f>(((M693/60)/60)/24)+DATE(1970,1,1)</f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 s="6">
        <v>1562648400</v>
      </c>
      <c r="M694" s="6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  <c r="S694" s="8">
        <f>(((L694/60)/60)/24+DATE(1970,1,1))</f>
        <v>43655.208333333328</v>
      </c>
      <c r="T694" s="8">
        <f>(((M694/60)/60)/24)+DATE(1970,1,1)</f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 s="6">
        <v>1508216400</v>
      </c>
      <c r="M695" s="6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  <c r="S695" s="8">
        <f>(((L695/60)/60)/24+DATE(1970,1,1))</f>
        <v>43025.208333333328</v>
      </c>
      <c r="T695" s="8">
        <f>(((M695/60)/60)/24)+DATE(1970,1,1)</f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 s="6">
        <v>1511762400</v>
      </c>
      <c r="M696" s="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  <c r="S696" s="8">
        <f>(((L696/60)/60)/24+DATE(1970,1,1))</f>
        <v>43066.25</v>
      </c>
      <c r="T696" s="8">
        <f>(((M696/60)/60)/24)+DATE(1970,1,1)</f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 s="6">
        <v>1447480800</v>
      </c>
      <c r="M697" s="6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  <c r="S697" s="8">
        <f>(((L697/60)/60)/24+DATE(1970,1,1))</f>
        <v>42322.25</v>
      </c>
      <c r="T697" s="8">
        <f>(((M697/60)/60)/24)+DATE(1970,1,1)</f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 s="6">
        <v>1429506000</v>
      </c>
      <c r="M698" s="6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  <c r="S698" s="8">
        <f>(((L698/60)/60)/24+DATE(1970,1,1))</f>
        <v>42114.208333333328</v>
      </c>
      <c r="T698" s="8">
        <f>(((M698/60)/60)/24)+DATE(1970,1,1)</f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 s="6">
        <v>1522472400</v>
      </c>
      <c r="M699" s="6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  <c r="S699" s="8">
        <f>(((L699/60)/60)/24+DATE(1970,1,1))</f>
        <v>43190.208333333328</v>
      </c>
      <c r="T699" s="8">
        <f>(((M699/60)/60)/24)+DATE(1970,1,1)</f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 s="6">
        <v>1322114400</v>
      </c>
      <c r="M700" s="6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  <c r="S700" s="8">
        <f>(((L700/60)/60)/24+DATE(1970,1,1))</f>
        <v>40871.25</v>
      </c>
      <c r="T700" s="8">
        <f>(((M700/60)/60)/24)+DATE(1970,1,1)</f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 s="6">
        <v>1561438800</v>
      </c>
      <c r="M701" s="6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  <c r="S701" s="8">
        <f>(((L701/60)/60)/24+DATE(1970,1,1))</f>
        <v>43641.208333333328</v>
      </c>
      <c r="T701" s="8">
        <f>(((M701/60)/60)/24)+DATE(1970,1,1)</f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 s="6">
        <v>1264399200</v>
      </c>
      <c r="M702" s="6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  <c r="S702" s="8">
        <f>(((L702/60)/60)/24+DATE(1970,1,1))</f>
        <v>40203.25</v>
      </c>
      <c r="T702" s="8">
        <f>(((M702/60)/60)/24)+DATE(1970,1,1)</f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 s="6">
        <v>1301202000</v>
      </c>
      <c r="M703" s="6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  <c r="S703" s="8">
        <f>(((L703/60)/60)/24+DATE(1970,1,1))</f>
        <v>40629.208333333336</v>
      </c>
      <c r="T703" s="8">
        <f>(((M703/60)/60)/24)+DATE(1970,1,1)</f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 s="6">
        <v>1374469200</v>
      </c>
      <c r="M704" s="6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  <c r="S704" s="8">
        <f>(((L704/60)/60)/24+DATE(1970,1,1))</f>
        <v>41477.208333333336</v>
      </c>
      <c r="T704" s="8">
        <f>(((M704/60)/60)/24)+DATE(1970,1,1)</f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 s="6">
        <v>1334984400</v>
      </c>
      <c r="M705" s="6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  <c r="S705" s="8">
        <f>(((L705/60)/60)/24+DATE(1970,1,1))</f>
        <v>41020.208333333336</v>
      </c>
      <c r="T705" s="8">
        <f>(((M705/60)/60)/24)+DATE(1970,1,1)</f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 s="6">
        <v>1467608400</v>
      </c>
      <c r="M706" s="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  <c r="S706" s="8">
        <f>(((L706/60)/60)/24+DATE(1970,1,1))</f>
        <v>42555.208333333328</v>
      </c>
      <c r="T706" s="8">
        <f>(((M706/60)/60)/24)+DATE(1970,1,1)</f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14</v>
      </c>
      <c r="H707">
        <v>2025</v>
      </c>
      <c r="I707">
        <f t="shared" ref="I707:I770" si="45">ROUND((E707/H707),2)</f>
        <v>82.99</v>
      </c>
      <c r="J707" t="s">
        <v>40</v>
      </c>
      <c r="K707" t="s">
        <v>41</v>
      </c>
      <c r="L707" s="6">
        <v>1386741600</v>
      </c>
      <c r="M707" s="6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LEFT(P707,SEARCH("/",P707)-1)</f>
        <v>publishing</v>
      </c>
      <c r="R707" t="str">
        <f t="shared" ref="R707:R770" si="47">RIGHT(P707,LEN(P707)-SEARCH("/",P707,1))</f>
        <v>nonfiction</v>
      </c>
      <c r="S707" s="8">
        <f>(((L707/60)/60)/24+DATE(1970,1,1))</f>
        <v>41619.25</v>
      </c>
      <c r="T707" s="8">
        <f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 s="6">
        <v>1546754400</v>
      </c>
      <c r="M708" s="6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  <c r="S708" s="8">
        <f>(((L708/60)/60)/24+DATE(1970,1,1))</f>
        <v>43471.25</v>
      </c>
      <c r="T708" s="8">
        <f>(((M708/60)/60)/24)+DATE(1970,1,1)</f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 s="6">
        <v>1544248800</v>
      </c>
      <c r="M709" s="6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  <c r="S709" s="8">
        <f>(((L709/60)/60)/24+DATE(1970,1,1))</f>
        <v>43442.25</v>
      </c>
      <c r="T709" s="8">
        <f>(((M709/60)/60)/24)+DATE(1970,1,1)</f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 s="6">
        <v>1495429200</v>
      </c>
      <c r="M710" s="6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  <c r="S710" s="8">
        <f>(((L710/60)/60)/24+DATE(1970,1,1))</f>
        <v>42877.208333333328</v>
      </c>
      <c r="T710" s="8">
        <f>(((M710/60)/60)/24)+DATE(1970,1,1)</f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 s="6">
        <v>1334811600</v>
      </c>
      <c r="M711" s="6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  <c r="S711" s="8">
        <f>(((L711/60)/60)/24+DATE(1970,1,1))</f>
        <v>41018.208333333336</v>
      </c>
      <c r="T711" s="8">
        <f>(((M711/60)/60)/24)+DATE(1970,1,1)</f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 s="6">
        <v>1531544400</v>
      </c>
      <c r="M712" s="6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  <c r="S712" s="8">
        <f>(((L712/60)/60)/24+DATE(1970,1,1))</f>
        <v>43295.208333333328</v>
      </c>
      <c r="T712" s="8">
        <f>(((M712/60)/60)/24)+DATE(1970,1,1)</f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 s="6">
        <v>1453615200</v>
      </c>
      <c r="M713" s="6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  <c r="S713" s="8">
        <f>(((L713/60)/60)/24+DATE(1970,1,1))</f>
        <v>42393.25</v>
      </c>
      <c r="T713" s="8">
        <f>(((M713/60)/60)/24)+DATE(1970,1,1)</f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 s="6">
        <v>1467954000</v>
      </c>
      <c r="M714" s="6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  <c r="S714" s="8">
        <f>(((L714/60)/60)/24+DATE(1970,1,1))</f>
        <v>42559.208333333328</v>
      </c>
      <c r="T714" s="8">
        <f>(((M714/60)/60)/24)+DATE(1970,1,1)</f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 s="6">
        <v>1471842000</v>
      </c>
      <c r="M715" s="6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  <c r="S715" s="8">
        <f>(((L715/60)/60)/24+DATE(1970,1,1))</f>
        <v>42604.208333333328</v>
      </c>
      <c r="T715" s="8">
        <f>(((M715/60)/60)/24)+DATE(1970,1,1)</f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 s="6">
        <v>1408424400</v>
      </c>
      <c r="M716" s="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  <c r="S716" s="8">
        <f>(((L716/60)/60)/24+DATE(1970,1,1))</f>
        <v>41870.208333333336</v>
      </c>
      <c r="T716" s="8">
        <f>(((M716/60)/60)/24)+DATE(1970,1,1)</f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 s="6">
        <v>1281157200</v>
      </c>
      <c r="M717" s="6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  <c r="S717" s="8">
        <f>(((L717/60)/60)/24+DATE(1970,1,1))</f>
        <v>40397.208333333336</v>
      </c>
      <c r="T717" s="8">
        <f>(((M717/60)/60)/24)+DATE(1970,1,1)</f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 s="6">
        <v>1373432400</v>
      </c>
      <c r="M718" s="6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  <c r="S718" s="8">
        <f>(((L718/60)/60)/24+DATE(1970,1,1))</f>
        <v>41465.208333333336</v>
      </c>
      <c r="T718" s="8">
        <f>(((M718/60)/60)/24)+DATE(1970,1,1)</f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 s="6">
        <v>1313989200</v>
      </c>
      <c r="M719" s="6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  <c r="S719" s="8">
        <f>(((L719/60)/60)/24+DATE(1970,1,1))</f>
        <v>40777.208333333336</v>
      </c>
      <c r="T719" s="8">
        <f>(((M719/60)/60)/24)+DATE(1970,1,1)</f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 s="6">
        <v>1371445200</v>
      </c>
      <c r="M720" s="6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  <c r="S720" s="8">
        <f>(((L720/60)/60)/24+DATE(1970,1,1))</f>
        <v>41442.208333333336</v>
      </c>
      <c r="T720" s="8">
        <f>(((M720/60)/60)/24)+DATE(1970,1,1)</f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 s="6">
        <v>1338267600</v>
      </c>
      <c r="M721" s="6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  <c r="S721" s="8">
        <f>(((L721/60)/60)/24+DATE(1970,1,1))</f>
        <v>41058.208333333336</v>
      </c>
      <c r="T721" s="8">
        <f>(((M721/60)/60)/24)+DATE(1970,1,1)</f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 s="6">
        <v>1519192800</v>
      </c>
      <c r="M722" s="6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  <c r="S722" s="8">
        <f>(((L722/60)/60)/24+DATE(1970,1,1))</f>
        <v>43152.25</v>
      </c>
      <c r="T722" s="8">
        <f>(((M722/60)/60)/24)+DATE(1970,1,1)</f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 s="6">
        <v>1522818000</v>
      </c>
      <c r="M723" s="6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  <c r="S723" s="8">
        <f>(((L723/60)/60)/24+DATE(1970,1,1))</f>
        <v>43194.208333333328</v>
      </c>
      <c r="T723" s="8">
        <f>(((M723/60)/60)/24)+DATE(1970,1,1)</f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 s="6">
        <v>1509948000</v>
      </c>
      <c r="M724" s="6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  <c r="S724" s="8">
        <f>(((L724/60)/60)/24+DATE(1970,1,1))</f>
        <v>43045.25</v>
      </c>
      <c r="T724" s="8">
        <f>(((M724/60)/60)/24)+DATE(1970,1,1)</f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 s="6">
        <v>1456898400</v>
      </c>
      <c r="M725" s="6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  <c r="S725" s="8">
        <f>(((L725/60)/60)/24+DATE(1970,1,1))</f>
        <v>42431.25</v>
      </c>
      <c r="T725" s="8">
        <f>(((M725/60)/60)/24)+DATE(1970,1,1)</f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 s="6">
        <v>1413954000</v>
      </c>
      <c r="M726" s="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  <c r="S726" s="8">
        <f>(((L726/60)/60)/24+DATE(1970,1,1))</f>
        <v>41934.208333333336</v>
      </c>
      <c r="T726" s="8">
        <f>(((M726/60)/60)/24)+DATE(1970,1,1)</f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 s="6">
        <v>1416031200</v>
      </c>
      <c r="M727" s="6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  <c r="S727" s="8">
        <f>(((L727/60)/60)/24+DATE(1970,1,1))</f>
        <v>41958.25</v>
      </c>
      <c r="T727" s="8">
        <f>(((M727/60)/60)/24)+DATE(1970,1,1)</f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 s="6">
        <v>1287982800</v>
      </c>
      <c r="M728" s="6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  <c r="S728" s="8">
        <f>(((L728/60)/60)/24+DATE(1970,1,1))</f>
        <v>40476.208333333336</v>
      </c>
      <c r="T728" s="8">
        <f>(((M728/60)/60)/24)+DATE(1970,1,1)</f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 s="6">
        <v>1547964000</v>
      </c>
      <c r="M729" s="6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  <c r="S729" s="8">
        <f>(((L729/60)/60)/24+DATE(1970,1,1))</f>
        <v>43485.25</v>
      </c>
      <c r="T729" s="8">
        <f>(((M729/60)/60)/24)+DATE(1970,1,1)</f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 s="6">
        <v>1464152400</v>
      </c>
      <c r="M730" s="6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  <c r="S730" s="8">
        <f>(((L730/60)/60)/24+DATE(1970,1,1))</f>
        <v>42515.208333333328</v>
      </c>
      <c r="T730" s="8">
        <f>(((M730/60)/60)/24)+DATE(1970,1,1)</f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 s="6">
        <v>1359957600</v>
      </c>
      <c r="M731" s="6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  <c r="S731" s="8">
        <f>(((L731/60)/60)/24+DATE(1970,1,1))</f>
        <v>41309.25</v>
      </c>
      <c r="T731" s="8">
        <f>(((M731/60)/60)/24)+DATE(1970,1,1)</f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 s="6">
        <v>1432357200</v>
      </c>
      <c r="M732" s="6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  <c r="S732" s="8">
        <f>(((L732/60)/60)/24+DATE(1970,1,1))</f>
        <v>42147.208333333328</v>
      </c>
      <c r="T732" s="8">
        <f>(((M732/60)/60)/24)+DATE(1970,1,1)</f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 s="6">
        <v>1500786000</v>
      </c>
      <c r="M733" s="6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  <c r="S733" s="8">
        <f>(((L733/60)/60)/24+DATE(1970,1,1))</f>
        <v>42939.208333333328</v>
      </c>
      <c r="T733" s="8">
        <f>(((M733/60)/60)/24)+DATE(1970,1,1)</f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 s="6">
        <v>1490158800</v>
      </c>
      <c r="M734" s="6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  <c r="S734" s="8">
        <f>(((L734/60)/60)/24+DATE(1970,1,1))</f>
        <v>42816.208333333328</v>
      </c>
      <c r="T734" s="8">
        <f>(((M734/60)/60)/24)+DATE(1970,1,1)</f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 s="6">
        <v>1406178000</v>
      </c>
      <c r="M735" s="6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  <c r="S735" s="8">
        <f>(((L735/60)/60)/24+DATE(1970,1,1))</f>
        <v>41844.208333333336</v>
      </c>
      <c r="T735" s="8">
        <f>(((M735/60)/60)/24)+DATE(1970,1,1)</f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 s="6">
        <v>1485583200</v>
      </c>
      <c r="M736" s="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  <c r="S736" s="8">
        <f>(((L736/60)/60)/24+DATE(1970,1,1))</f>
        <v>42763.25</v>
      </c>
      <c r="T736" s="8">
        <f>(((M736/60)/60)/24)+DATE(1970,1,1)</f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 s="6">
        <v>1459314000</v>
      </c>
      <c r="M737" s="6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  <c r="S737" s="8">
        <f>(((L737/60)/60)/24+DATE(1970,1,1))</f>
        <v>42459.208333333328</v>
      </c>
      <c r="T737" s="8">
        <f>(((M737/60)/60)/24)+DATE(1970,1,1)</f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 s="6">
        <v>1424412000</v>
      </c>
      <c r="M738" s="6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  <c r="S738" s="8">
        <f>(((L738/60)/60)/24+DATE(1970,1,1))</f>
        <v>42055.25</v>
      </c>
      <c r="T738" s="8">
        <f>(((M738/60)/60)/24)+DATE(1970,1,1)</f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 s="6">
        <v>1478844000</v>
      </c>
      <c r="M739" s="6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  <c r="S739" s="8">
        <f>(((L739/60)/60)/24+DATE(1970,1,1))</f>
        <v>42685.25</v>
      </c>
      <c r="T739" s="8">
        <f>(((M739/60)/60)/24)+DATE(1970,1,1)</f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 s="6">
        <v>1416117600</v>
      </c>
      <c r="M740" s="6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  <c r="S740" s="8">
        <f>(((L740/60)/60)/24+DATE(1970,1,1))</f>
        <v>41959.25</v>
      </c>
      <c r="T740" s="8">
        <f>(((M740/60)/60)/24)+DATE(1970,1,1)</f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 s="6">
        <v>1340946000</v>
      </c>
      <c r="M741" s="6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  <c r="S741" s="8">
        <f>(((L741/60)/60)/24+DATE(1970,1,1))</f>
        <v>41089.208333333336</v>
      </c>
      <c r="T741" s="8">
        <f>(((M741/60)/60)/24)+DATE(1970,1,1)</f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 s="6">
        <v>1486101600</v>
      </c>
      <c r="M742" s="6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  <c r="S742" s="8">
        <f>(((L742/60)/60)/24+DATE(1970,1,1))</f>
        <v>42769.25</v>
      </c>
      <c r="T742" s="8">
        <f>(((M742/60)/60)/24)+DATE(1970,1,1)</f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 s="6">
        <v>1274590800</v>
      </c>
      <c r="M743" s="6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  <c r="S743" s="8">
        <f>(((L743/60)/60)/24+DATE(1970,1,1))</f>
        <v>40321.208333333336</v>
      </c>
      <c r="T743" s="8">
        <f>(((M743/60)/60)/24)+DATE(1970,1,1)</f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 s="6">
        <v>1263880800</v>
      </c>
      <c r="M744" s="6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  <c r="S744" s="8">
        <f>(((L744/60)/60)/24+DATE(1970,1,1))</f>
        <v>40197.25</v>
      </c>
      <c r="T744" s="8">
        <f>(((M744/60)/60)/24)+DATE(1970,1,1)</f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 s="6">
        <v>1445403600</v>
      </c>
      <c r="M745" s="6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  <c r="S745" s="8">
        <f>(((L745/60)/60)/24+DATE(1970,1,1))</f>
        <v>42298.208333333328</v>
      </c>
      <c r="T745" s="8">
        <f>(((M745/60)/60)/24)+DATE(1970,1,1)</f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 s="6">
        <v>1533877200</v>
      </c>
      <c r="M746" s="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  <c r="S746" s="8">
        <f>(((L746/60)/60)/24+DATE(1970,1,1))</f>
        <v>43322.208333333328</v>
      </c>
      <c r="T746" s="8">
        <f>(((M746/60)/60)/24)+DATE(1970,1,1)</f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 s="6">
        <v>1275195600</v>
      </c>
      <c r="M747" s="6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  <c r="S747" s="8">
        <f>(((L747/60)/60)/24+DATE(1970,1,1))</f>
        <v>40328.208333333336</v>
      </c>
      <c r="T747" s="8">
        <f>(((M747/60)/60)/24)+DATE(1970,1,1)</f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 s="6">
        <v>1318136400</v>
      </c>
      <c r="M748" s="6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  <c r="S748" s="8">
        <f>(((L748/60)/60)/24+DATE(1970,1,1))</f>
        <v>40825.208333333336</v>
      </c>
      <c r="T748" s="8">
        <f>(((M748/60)/60)/24)+DATE(1970,1,1)</f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 s="6">
        <v>1283403600</v>
      </c>
      <c r="M749" s="6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  <c r="S749" s="8">
        <f>(((L749/60)/60)/24+DATE(1970,1,1))</f>
        <v>40423.208333333336</v>
      </c>
      <c r="T749" s="8">
        <f>(((M749/60)/60)/24)+DATE(1970,1,1)</f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 s="6">
        <v>1267423200</v>
      </c>
      <c r="M750" s="6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  <c r="S750" s="8">
        <f>(((L750/60)/60)/24+DATE(1970,1,1))</f>
        <v>40238.25</v>
      </c>
      <c r="T750" s="8">
        <f>(((M750/60)/60)/24)+DATE(1970,1,1)</f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 s="6">
        <v>1412744400</v>
      </c>
      <c r="M751" s="6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  <c r="S751" s="8">
        <f>(((L751/60)/60)/24+DATE(1970,1,1))</f>
        <v>41920.208333333336</v>
      </c>
      <c r="T751" s="8">
        <f>(((M751/60)/60)/24)+DATE(1970,1,1)</f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 s="6">
        <v>1277960400</v>
      </c>
      <c r="M752" s="6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  <c r="S752" s="8">
        <f>(((L752/60)/60)/24+DATE(1970,1,1))</f>
        <v>40360.208333333336</v>
      </c>
      <c r="T752" s="8">
        <f>(((M752/60)/60)/24)+DATE(1970,1,1)</f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 s="6">
        <v>1458190800</v>
      </c>
      <c r="M753" s="6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  <c r="S753" s="8">
        <f>(((L753/60)/60)/24+DATE(1970,1,1))</f>
        <v>42446.208333333328</v>
      </c>
      <c r="T753" s="8">
        <f>(((M753/60)/60)/24)+DATE(1970,1,1)</f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 s="6">
        <v>1280984400</v>
      </c>
      <c r="M754" s="6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  <c r="S754" s="8">
        <f>(((L754/60)/60)/24+DATE(1970,1,1))</f>
        <v>40395.208333333336</v>
      </c>
      <c r="T754" s="8">
        <f>(((M754/60)/60)/24)+DATE(1970,1,1)</f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 s="6">
        <v>1274590800</v>
      </c>
      <c r="M755" s="6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  <c r="S755" s="8">
        <f>(((L755/60)/60)/24+DATE(1970,1,1))</f>
        <v>40321.208333333336</v>
      </c>
      <c r="T755" s="8">
        <f>(((M755/60)/60)/24)+DATE(1970,1,1)</f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 s="6">
        <v>1351400400</v>
      </c>
      <c r="M756" s="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  <c r="S756" s="8">
        <f>(((L756/60)/60)/24+DATE(1970,1,1))</f>
        <v>41210.208333333336</v>
      </c>
      <c r="T756" s="8">
        <f>(((M756/60)/60)/24)+DATE(1970,1,1)</f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 s="6">
        <v>1514354400</v>
      </c>
      <c r="M757" s="6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  <c r="S757" s="8">
        <f>(((L757/60)/60)/24+DATE(1970,1,1))</f>
        <v>43096.25</v>
      </c>
      <c r="T757" s="8">
        <f>(((M757/60)/60)/24)+DATE(1970,1,1)</f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 s="6">
        <v>1421733600</v>
      </c>
      <c r="M758" s="6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  <c r="S758" s="8">
        <f>(((L758/60)/60)/24+DATE(1970,1,1))</f>
        <v>42024.25</v>
      </c>
      <c r="T758" s="8">
        <f>(((M758/60)/60)/24)+DATE(1970,1,1)</f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 s="6">
        <v>1305176400</v>
      </c>
      <c r="M759" s="6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  <c r="S759" s="8">
        <f>(((L759/60)/60)/24+DATE(1970,1,1))</f>
        <v>40675.208333333336</v>
      </c>
      <c r="T759" s="8">
        <f>(((M759/60)/60)/24)+DATE(1970,1,1)</f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 s="6">
        <v>1414126800</v>
      </c>
      <c r="M760" s="6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  <c r="S760" s="8">
        <f>(((L760/60)/60)/24+DATE(1970,1,1))</f>
        <v>41936.208333333336</v>
      </c>
      <c r="T760" s="8">
        <f>(((M760/60)/60)/24)+DATE(1970,1,1)</f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 s="6">
        <v>1517810400</v>
      </c>
      <c r="M761" s="6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  <c r="S761" s="8">
        <f>(((L761/60)/60)/24+DATE(1970,1,1))</f>
        <v>43136.25</v>
      </c>
      <c r="T761" s="8">
        <f>(((M761/60)/60)/24)+DATE(1970,1,1)</f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 s="6">
        <v>1564635600</v>
      </c>
      <c r="M762" s="6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  <c r="S762" s="8">
        <f>(((L762/60)/60)/24+DATE(1970,1,1))</f>
        <v>43678.208333333328</v>
      </c>
      <c r="T762" s="8">
        <f>(((M762/60)/60)/24)+DATE(1970,1,1)</f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 s="6">
        <v>1500699600</v>
      </c>
      <c r="M763" s="6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  <c r="S763" s="8">
        <f>(((L763/60)/60)/24+DATE(1970,1,1))</f>
        <v>42938.208333333328</v>
      </c>
      <c r="T763" s="8">
        <f>(((M763/60)/60)/24)+DATE(1970,1,1)</f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 s="6">
        <v>1354082400</v>
      </c>
      <c r="M764" s="6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  <c r="S764" s="8">
        <f>(((L764/60)/60)/24+DATE(1970,1,1))</f>
        <v>41241.25</v>
      </c>
      <c r="T764" s="8">
        <f>(((M764/60)/60)/24)+DATE(1970,1,1)</f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 s="6">
        <v>1336453200</v>
      </c>
      <c r="M765" s="6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  <c r="S765" s="8">
        <f>(((L765/60)/60)/24+DATE(1970,1,1))</f>
        <v>41037.208333333336</v>
      </c>
      <c r="T765" s="8">
        <f>(((M765/60)/60)/24)+DATE(1970,1,1)</f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 s="6">
        <v>1305262800</v>
      </c>
      <c r="M766" s="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  <c r="S766" s="8">
        <f>(((L766/60)/60)/24+DATE(1970,1,1))</f>
        <v>40676.208333333336</v>
      </c>
      <c r="T766" s="8">
        <f>(((M766/60)/60)/24)+DATE(1970,1,1)</f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 s="6">
        <v>1492232400</v>
      </c>
      <c r="M767" s="6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  <c r="S767" s="8">
        <f>(((L767/60)/60)/24+DATE(1970,1,1))</f>
        <v>42840.208333333328</v>
      </c>
      <c r="T767" s="8">
        <f>(((M767/60)/60)/24)+DATE(1970,1,1)</f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 s="6">
        <v>1537333200</v>
      </c>
      <c r="M768" s="6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  <c r="S768" s="8">
        <f>(((L768/60)/60)/24+DATE(1970,1,1))</f>
        <v>43362.208333333328</v>
      </c>
      <c r="T768" s="8">
        <f>(((M768/60)/60)/24)+DATE(1970,1,1)</f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 s="6">
        <v>1444107600</v>
      </c>
      <c r="M769" s="6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  <c r="S769" s="8">
        <f>(((L769/60)/60)/24+DATE(1970,1,1))</f>
        <v>42283.208333333328</v>
      </c>
      <c r="T769" s="8">
        <f>(((M769/60)/60)/24)+DATE(1970,1,1)</f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 s="6">
        <v>1386741600</v>
      </c>
      <c r="M770" s="6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  <c r="S770" s="8">
        <f>(((L770/60)/60)/24+DATE(1970,1,1))</f>
        <v>41619.25</v>
      </c>
      <c r="T770" s="8">
        <f>(((M770/60)/60)/24)+DATE(1970,1,1)</f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14</v>
      </c>
      <c r="H771">
        <v>3410</v>
      </c>
      <c r="I771">
        <f t="shared" ref="I771:I834" si="49">ROUND((E771/H771),2)</f>
        <v>32</v>
      </c>
      <c r="J771" t="s">
        <v>21</v>
      </c>
      <c r="K771" t="s">
        <v>22</v>
      </c>
      <c r="L771" s="6">
        <v>1376542800</v>
      </c>
      <c r="M771" s="6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LEFT(P771,SEARCH("/",P771)-1)</f>
        <v>games</v>
      </c>
      <c r="R771" t="str">
        <f t="shared" ref="R771:R834" si="51">RIGHT(P771,LEN(P771)-SEARCH("/",P771,1))</f>
        <v>video games</v>
      </c>
      <c r="S771" s="8">
        <f>(((L771/60)/60)/24+DATE(1970,1,1))</f>
        <v>41501.208333333336</v>
      </c>
      <c r="T771" s="8">
        <f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 s="6">
        <v>1397451600</v>
      </c>
      <c r="M772" s="6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  <c r="S772" s="8">
        <f>(((L772/60)/60)/24+DATE(1970,1,1))</f>
        <v>41743.208333333336</v>
      </c>
      <c r="T772" s="8">
        <f>(((M772/60)/60)/24)+DATE(1970,1,1)</f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 s="6">
        <v>1548482400</v>
      </c>
      <c r="M773" s="6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  <c r="S773" s="8">
        <f>(((L773/60)/60)/24+DATE(1970,1,1))</f>
        <v>43491.25</v>
      </c>
      <c r="T773" s="8">
        <f>(((M773/60)/60)/24)+DATE(1970,1,1)</f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 s="6">
        <v>1549692000</v>
      </c>
      <c r="M774" s="6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  <c r="S774" s="8">
        <f>(((L774/60)/60)/24+DATE(1970,1,1))</f>
        <v>43505.25</v>
      </c>
      <c r="T774" s="8">
        <f>(((M774/60)/60)/24)+DATE(1970,1,1)</f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 s="6">
        <v>1492059600</v>
      </c>
      <c r="M775" s="6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  <c r="S775" s="8">
        <f>(((L775/60)/60)/24+DATE(1970,1,1))</f>
        <v>42838.208333333328</v>
      </c>
      <c r="T775" s="8">
        <f>(((M775/60)/60)/24)+DATE(1970,1,1)</f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 s="6">
        <v>1463979600</v>
      </c>
      <c r="M776" s="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  <c r="S776" s="8">
        <f>(((L776/60)/60)/24+DATE(1970,1,1))</f>
        <v>42513.208333333328</v>
      </c>
      <c r="T776" s="8">
        <f>(((M776/60)/60)/24)+DATE(1970,1,1)</f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 s="6">
        <v>1415253600</v>
      </c>
      <c r="M777" s="6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  <c r="S777" s="8">
        <f>(((L777/60)/60)/24+DATE(1970,1,1))</f>
        <v>41949.25</v>
      </c>
      <c r="T777" s="8">
        <f>(((M777/60)/60)/24)+DATE(1970,1,1)</f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 s="6">
        <v>1562216400</v>
      </c>
      <c r="M778" s="6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  <c r="S778" s="8">
        <f>(((L778/60)/60)/24+DATE(1970,1,1))</f>
        <v>43650.208333333328</v>
      </c>
      <c r="T778" s="8">
        <f>(((M778/60)/60)/24)+DATE(1970,1,1)</f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 s="6">
        <v>1316754000</v>
      </c>
      <c r="M779" s="6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  <c r="S779" s="8">
        <f>(((L779/60)/60)/24+DATE(1970,1,1))</f>
        <v>40809.208333333336</v>
      </c>
      <c r="T779" s="8">
        <f>(((M779/60)/60)/24)+DATE(1970,1,1)</f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 s="6">
        <v>1313211600</v>
      </c>
      <c r="M780" s="6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  <c r="S780" s="8">
        <f>(((L780/60)/60)/24+DATE(1970,1,1))</f>
        <v>40768.208333333336</v>
      </c>
      <c r="T780" s="8">
        <f>(((M780/60)/60)/24)+DATE(1970,1,1)</f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 s="6">
        <v>1439528400</v>
      </c>
      <c r="M781" s="6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  <c r="S781" s="8">
        <f>(((L781/60)/60)/24+DATE(1970,1,1))</f>
        <v>42230.208333333328</v>
      </c>
      <c r="T781" s="8">
        <f>(((M781/60)/60)/24)+DATE(1970,1,1)</f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 s="6">
        <v>1469163600</v>
      </c>
      <c r="M782" s="6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  <c r="S782" s="8">
        <f>(((L782/60)/60)/24+DATE(1970,1,1))</f>
        <v>42573.208333333328</v>
      </c>
      <c r="T782" s="8">
        <f>(((M782/60)/60)/24)+DATE(1970,1,1)</f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 s="6">
        <v>1288501200</v>
      </c>
      <c r="M783" s="6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  <c r="S783" s="8">
        <f>(((L783/60)/60)/24+DATE(1970,1,1))</f>
        <v>40482.208333333336</v>
      </c>
      <c r="T783" s="8">
        <f>(((M783/60)/60)/24)+DATE(1970,1,1)</f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 s="6">
        <v>1298959200</v>
      </c>
      <c r="M784" s="6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  <c r="S784" s="8">
        <f>(((L784/60)/60)/24+DATE(1970,1,1))</f>
        <v>40603.25</v>
      </c>
      <c r="T784" s="8">
        <f>(((M784/60)/60)/24)+DATE(1970,1,1)</f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 s="6">
        <v>1387260000</v>
      </c>
      <c r="M785" s="6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  <c r="S785" s="8">
        <f>(((L785/60)/60)/24+DATE(1970,1,1))</f>
        <v>41625.25</v>
      </c>
      <c r="T785" s="8">
        <f>(((M785/60)/60)/24)+DATE(1970,1,1)</f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 s="6">
        <v>1457244000</v>
      </c>
      <c r="M786" s="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  <c r="S786" s="8">
        <f>(((L786/60)/60)/24+DATE(1970,1,1))</f>
        <v>42435.25</v>
      </c>
      <c r="T786" s="8">
        <f>(((M786/60)/60)/24)+DATE(1970,1,1)</f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 s="6">
        <v>1556341200</v>
      </c>
      <c r="M787" s="6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  <c r="S787" s="8">
        <f>(((L787/60)/60)/24+DATE(1970,1,1))</f>
        <v>43582.208333333328</v>
      </c>
      <c r="T787" s="8">
        <f>(((M787/60)/60)/24)+DATE(1970,1,1)</f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 s="6">
        <v>1522126800</v>
      </c>
      <c r="M788" s="6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  <c r="S788" s="8">
        <f>(((L788/60)/60)/24+DATE(1970,1,1))</f>
        <v>43186.208333333328</v>
      </c>
      <c r="T788" s="8">
        <f>(((M788/60)/60)/24)+DATE(1970,1,1)</f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 s="6">
        <v>1305954000</v>
      </c>
      <c r="M789" s="6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  <c r="S789" s="8">
        <f>(((L789/60)/60)/24+DATE(1970,1,1))</f>
        <v>40684.208333333336</v>
      </c>
      <c r="T789" s="8">
        <f>(((M789/60)/60)/24)+DATE(1970,1,1)</f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 s="6">
        <v>1350709200</v>
      </c>
      <c r="M790" s="6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  <c r="S790" s="8">
        <f>(((L790/60)/60)/24+DATE(1970,1,1))</f>
        <v>41202.208333333336</v>
      </c>
      <c r="T790" s="8">
        <f>(((M790/60)/60)/24)+DATE(1970,1,1)</f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 s="6">
        <v>1401166800</v>
      </c>
      <c r="M791" s="6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  <c r="S791" s="8">
        <f>(((L791/60)/60)/24+DATE(1970,1,1))</f>
        <v>41786.208333333336</v>
      </c>
      <c r="T791" s="8">
        <f>(((M791/60)/60)/24)+DATE(1970,1,1)</f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 s="6">
        <v>1266127200</v>
      </c>
      <c r="M792" s="6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  <c r="S792" s="8">
        <f>(((L792/60)/60)/24+DATE(1970,1,1))</f>
        <v>40223.25</v>
      </c>
      <c r="T792" s="8">
        <f>(((M792/60)/60)/24)+DATE(1970,1,1)</f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 s="6">
        <v>1481436000</v>
      </c>
      <c r="M793" s="6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  <c r="S793" s="8">
        <f>(((L793/60)/60)/24+DATE(1970,1,1))</f>
        <v>42715.25</v>
      </c>
      <c r="T793" s="8">
        <f>(((M793/60)/60)/24)+DATE(1970,1,1)</f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 s="6">
        <v>1372222800</v>
      </c>
      <c r="M794" s="6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  <c r="S794" s="8">
        <f>(((L794/60)/60)/24+DATE(1970,1,1))</f>
        <v>41451.208333333336</v>
      </c>
      <c r="T794" s="8">
        <f>(((M794/60)/60)/24)+DATE(1970,1,1)</f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 s="6">
        <v>1372136400</v>
      </c>
      <c r="M795" s="6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  <c r="S795" s="8">
        <f>(((L795/60)/60)/24+DATE(1970,1,1))</f>
        <v>41450.208333333336</v>
      </c>
      <c r="T795" s="8">
        <f>(((M795/60)/60)/24)+DATE(1970,1,1)</f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 s="6">
        <v>1513922400</v>
      </c>
      <c r="M796" s="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  <c r="S796" s="8">
        <f>(((L796/60)/60)/24+DATE(1970,1,1))</f>
        <v>43091.25</v>
      </c>
      <c r="T796" s="8">
        <f>(((M796/60)/60)/24)+DATE(1970,1,1)</f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 s="6">
        <v>1477976400</v>
      </c>
      <c r="M797" s="6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  <c r="S797" s="8">
        <f>(((L797/60)/60)/24+DATE(1970,1,1))</f>
        <v>42675.208333333328</v>
      </c>
      <c r="T797" s="8">
        <f>(((M797/60)/60)/24)+DATE(1970,1,1)</f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 s="6">
        <v>1407474000</v>
      </c>
      <c r="M798" s="6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  <c r="S798" s="8">
        <f>(((L798/60)/60)/24+DATE(1970,1,1))</f>
        <v>41859.208333333336</v>
      </c>
      <c r="T798" s="8">
        <f>(((M798/60)/60)/24)+DATE(1970,1,1)</f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 s="6">
        <v>1546149600</v>
      </c>
      <c r="M799" s="6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  <c r="S799" s="8">
        <f>(((L799/60)/60)/24+DATE(1970,1,1))</f>
        <v>43464.25</v>
      </c>
      <c r="T799" s="8">
        <f>(((M799/60)/60)/24)+DATE(1970,1,1)</f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 s="6">
        <v>1338440400</v>
      </c>
      <c r="M800" s="6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  <c r="S800" s="8">
        <f>(((L800/60)/60)/24+DATE(1970,1,1))</f>
        <v>41060.208333333336</v>
      </c>
      <c r="T800" s="8">
        <f>(((M800/60)/60)/24)+DATE(1970,1,1)</f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 s="6">
        <v>1454133600</v>
      </c>
      <c r="M801" s="6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  <c r="S801" s="8">
        <f>(((L801/60)/60)/24+DATE(1970,1,1))</f>
        <v>42399.25</v>
      </c>
      <c r="T801" s="8">
        <f>(((M801/60)/60)/24)+DATE(1970,1,1)</f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 s="6">
        <v>1434085200</v>
      </c>
      <c r="M802" s="6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  <c r="S802" s="8">
        <f>(((L802/60)/60)/24+DATE(1970,1,1))</f>
        <v>42167.208333333328</v>
      </c>
      <c r="T802" s="8">
        <f>(((M802/60)/60)/24)+DATE(1970,1,1)</f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 s="6">
        <v>1577772000</v>
      </c>
      <c r="M803" s="6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  <c r="S803" s="8">
        <f>(((L803/60)/60)/24+DATE(1970,1,1))</f>
        <v>43830.25</v>
      </c>
      <c r="T803" s="8">
        <f>(((M803/60)/60)/24)+DATE(1970,1,1)</f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 s="6">
        <v>1562216400</v>
      </c>
      <c r="M804" s="6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  <c r="S804" s="8">
        <f>(((L804/60)/60)/24+DATE(1970,1,1))</f>
        <v>43650.208333333328</v>
      </c>
      <c r="T804" s="8">
        <f>(((M804/60)/60)/24)+DATE(1970,1,1)</f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 s="6">
        <v>1548568800</v>
      </c>
      <c r="M805" s="6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  <c r="S805" s="8">
        <f>(((L805/60)/60)/24+DATE(1970,1,1))</f>
        <v>43492.25</v>
      </c>
      <c r="T805" s="8">
        <f>(((M805/60)/60)/24)+DATE(1970,1,1)</f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 s="6">
        <v>1514872800</v>
      </c>
      <c r="M806" s="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  <c r="S806" s="8">
        <f>(((L806/60)/60)/24+DATE(1970,1,1))</f>
        <v>43102.25</v>
      </c>
      <c r="T806" s="8">
        <f>(((M806/60)/60)/24)+DATE(1970,1,1)</f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 s="6">
        <v>1416031200</v>
      </c>
      <c r="M807" s="6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  <c r="S807" s="8">
        <f>(((L807/60)/60)/24+DATE(1970,1,1))</f>
        <v>41958.25</v>
      </c>
      <c r="T807" s="8">
        <f>(((M807/60)/60)/24)+DATE(1970,1,1)</f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 s="6">
        <v>1330927200</v>
      </c>
      <c r="M808" s="6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  <c r="S808" s="8">
        <f>(((L808/60)/60)/24+DATE(1970,1,1))</f>
        <v>40973.25</v>
      </c>
      <c r="T808" s="8">
        <f>(((M808/60)/60)/24)+DATE(1970,1,1)</f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 s="6">
        <v>1571115600</v>
      </c>
      <c r="M809" s="6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  <c r="S809" s="8">
        <f>(((L809/60)/60)/24+DATE(1970,1,1))</f>
        <v>43753.208333333328</v>
      </c>
      <c r="T809" s="8">
        <f>(((M809/60)/60)/24)+DATE(1970,1,1)</f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 s="6">
        <v>1463461200</v>
      </c>
      <c r="M810" s="6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  <c r="S810" s="8">
        <f>(((L810/60)/60)/24+DATE(1970,1,1))</f>
        <v>42507.208333333328</v>
      </c>
      <c r="T810" s="8">
        <f>(((M810/60)/60)/24)+DATE(1970,1,1)</f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 s="6">
        <v>1344920400</v>
      </c>
      <c r="M811" s="6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  <c r="S811" s="8">
        <f>(((L811/60)/60)/24+DATE(1970,1,1))</f>
        <v>41135.208333333336</v>
      </c>
      <c r="T811" s="8">
        <f>(((M811/60)/60)/24)+DATE(1970,1,1)</f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 s="6">
        <v>1511848800</v>
      </c>
      <c r="M812" s="6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  <c r="S812" s="8">
        <f>(((L812/60)/60)/24+DATE(1970,1,1))</f>
        <v>43067.25</v>
      </c>
      <c r="T812" s="8">
        <f>(((M812/60)/60)/24)+DATE(1970,1,1)</f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 s="6">
        <v>1452319200</v>
      </c>
      <c r="M813" s="6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  <c r="S813" s="8">
        <f>(((L813/60)/60)/24+DATE(1970,1,1))</f>
        <v>42378.25</v>
      </c>
      <c r="T813" s="8">
        <f>(((M813/60)/60)/24)+DATE(1970,1,1)</f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 s="6">
        <v>1523854800</v>
      </c>
      <c r="M814" s="6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  <c r="S814" s="8">
        <f>(((L814/60)/60)/24+DATE(1970,1,1))</f>
        <v>43206.208333333328</v>
      </c>
      <c r="T814" s="8">
        <f>(((M814/60)/60)/24)+DATE(1970,1,1)</f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 s="6">
        <v>1346043600</v>
      </c>
      <c r="M815" s="6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  <c r="S815" s="8">
        <f>(((L815/60)/60)/24+DATE(1970,1,1))</f>
        <v>41148.208333333336</v>
      </c>
      <c r="T815" s="8">
        <f>(((M815/60)/60)/24)+DATE(1970,1,1)</f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 s="6">
        <v>1464325200</v>
      </c>
      <c r="M816" s="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  <c r="S816" s="8">
        <f>(((L816/60)/60)/24+DATE(1970,1,1))</f>
        <v>42517.208333333328</v>
      </c>
      <c r="T816" s="8">
        <f>(((M816/60)/60)/24)+DATE(1970,1,1)</f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 s="6">
        <v>1511935200</v>
      </c>
      <c r="M817" s="6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  <c r="S817" s="8">
        <f>(((L817/60)/60)/24+DATE(1970,1,1))</f>
        <v>43068.25</v>
      </c>
      <c r="T817" s="8">
        <f>(((M817/60)/60)/24)+DATE(1970,1,1)</f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 s="6">
        <v>1392012000</v>
      </c>
      <c r="M818" s="6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  <c r="S818" s="8">
        <f>(((L818/60)/60)/24+DATE(1970,1,1))</f>
        <v>41680.25</v>
      </c>
      <c r="T818" s="8">
        <f>(((M818/60)/60)/24)+DATE(1970,1,1)</f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 s="6">
        <v>1556946000</v>
      </c>
      <c r="M819" s="6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  <c r="S819" s="8">
        <f>(((L819/60)/60)/24+DATE(1970,1,1))</f>
        <v>43589.208333333328</v>
      </c>
      <c r="T819" s="8">
        <f>(((M819/60)/60)/24)+DATE(1970,1,1)</f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 s="6">
        <v>1548050400</v>
      </c>
      <c r="M820" s="6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  <c r="S820" s="8">
        <f>(((L820/60)/60)/24+DATE(1970,1,1))</f>
        <v>43486.25</v>
      </c>
      <c r="T820" s="8">
        <f>(((M820/60)/60)/24)+DATE(1970,1,1)</f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 s="6">
        <v>1353736800</v>
      </c>
      <c r="M821" s="6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  <c r="S821" s="8">
        <f>(((L821/60)/60)/24+DATE(1970,1,1))</f>
        <v>41237.25</v>
      </c>
      <c r="T821" s="8">
        <f>(((M821/60)/60)/24)+DATE(1970,1,1)</f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 s="6">
        <v>1532840400</v>
      </c>
      <c r="M822" s="6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  <c r="S822" s="8">
        <f>(((L822/60)/60)/24+DATE(1970,1,1))</f>
        <v>43310.208333333328</v>
      </c>
      <c r="T822" s="8">
        <f>(((M822/60)/60)/24)+DATE(1970,1,1)</f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 s="6">
        <v>1488261600</v>
      </c>
      <c r="M823" s="6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  <c r="S823" s="8">
        <f>(((L823/60)/60)/24+DATE(1970,1,1))</f>
        <v>42794.25</v>
      </c>
      <c r="T823" s="8">
        <f>(((M823/60)/60)/24)+DATE(1970,1,1)</f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 s="6">
        <v>1393567200</v>
      </c>
      <c r="M824" s="6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  <c r="S824" s="8">
        <f>(((L824/60)/60)/24+DATE(1970,1,1))</f>
        <v>41698.25</v>
      </c>
      <c r="T824" s="8">
        <f>(((M824/60)/60)/24)+DATE(1970,1,1)</f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 s="6">
        <v>1410325200</v>
      </c>
      <c r="M825" s="6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  <c r="S825" s="8">
        <f>(((L825/60)/60)/24+DATE(1970,1,1))</f>
        <v>41892.208333333336</v>
      </c>
      <c r="T825" s="8">
        <f>(((M825/60)/60)/24)+DATE(1970,1,1)</f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 s="6">
        <v>1276923600</v>
      </c>
      <c r="M826" s="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  <c r="S826" s="8">
        <f>(((L826/60)/60)/24+DATE(1970,1,1))</f>
        <v>40348.208333333336</v>
      </c>
      <c r="T826" s="8">
        <f>(((M826/60)/60)/24)+DATE(1970,1,1)</f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 s="6">
        <v>1500958800</v>
      </c>
      <c r="M827" s="6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  <c r="S827" s="8">
        <f>(((L827/60)/60)/24+DATE(1970,1,1))</f>
        <v>42941.208333333328</v>
      </c>
      <c r="T827" s="8">
        <f>(((M827/60)/60)/24)+DATE(1970,1,1)</f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 s="6">
        <v>1292220000</v>
      </c>
      <c r="M828" s="6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  <c r="S828" s="8">
        <f>(((L828/60)/60)/24+DATE(1970,1,1))</f>
        <v>40525.25</v>
      </c>
      <c r="T828" s="8">
        <f>(((M828/60)/60)/24)+DATE(1970,1,1)</f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 s="6">
        <v>1304398800</v>
      </c>
      <c r="M829" s="6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  <c r="S829" s="8">
        <f>(((L829/60)/60)/24+DATE(1970,1,1))</f>
        <v>40666.208333333336</v>
      </c>
      <c r="T829" s="8">
        <f>(((M829/60)/60)/24)+DATE(1970,1,1)</f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 s="6">
        <v>1535432400</v>
      </c>
      <c r="M830" s="6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  <c r="S830" s="8">
        <f>(((L830/60)/60)/24+DATE(1970,1,1))</f>
        <v>43340.208333333328</v>
      </c>
      <c r="T830" s="8">
        <f>(((M830/60)/60)/24)+DATE(1970,1,1)</f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 s="6">
        <v>1433826000</v>
      </c>
      <c r="M831" s="6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  <c r="S831" s="8">
        <f>(((L831/60)/60)/24+DATE(1970,1,1))</f>
        <v>42164.208333333328</v>
      </c>
      <c r="T831" s="8">
        <f>(((M831/60)/60)/24)+DATE(1970,1,1)</f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 s="6">
        <v>1514959200</v>
      </c>
      <c r="M832" s="6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  <c r="S832" s="8">
        <f>(((L832/60)/60)/24+DATE(1970,1,1))</f>
        <v>43103.25</v>
      </c>
      <c r="T832" s="8">
        <f>(((M832/60)/60)/24)+DATE(1970,1,1)</f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 s="6">
        <v>1332738000</v>
      </c>
      <c r="M833" s="6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  <c r="S833" s="8">
        <f>(((L833/60)/60)/24+DATE(1970,1,1))</f>
        <v>40994.208333333336</v>
      </c>
      <c r="T833" s="8">
        <f>(((M833/60)/60)/24)+DATE(1970,1,1)</f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 s="6">
        <v>1445490000</v>
      </c>
      <c r="M834" s="6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  <c r="S834" s="8">
        <f>(((L834/60)/60)/24+DATE(1970,1,1))</f>
        <v>42299.208333333328</v>
      </c>
      <c r="T834" s="8">
        <f>(((M834/60)/60)/24)+DATE(1970,1,1)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ROUND(((E835/D835)*100),0)</f>
        <v>158</v>
      </c>
      <c r="G835" t="s">
        <v>20</v>
      </c>
      <c r="H835">
        <v>165</v>
      </c>
      <c r="I835">
        <f t="shared" ref="I835:I898" si="53">ROUND((E835/H835),2)</f>
        <v>64.989999999999995</v>
      </c>
      <c r="J835" t="s">
        <v>36</v>
      </c>
      <c r="K835" t="s">
        <v>37</v>
      </c>
      <c r="L835" s="6">
        <v>1297663200</v>
      </c>
      <c r="M835" s="6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LEFT(P835,SEARCH("/",P835)-1)</f>
        <v>publishing</v>
      </c>
      <c r="R835" t="str">
        <f t="shared" ref="R835:R898" si="55">RIGHT(P835,LEN(P835)-SEARCH("/",P835,1))</f>
        <v>translations</v>
      </c>
      <c r="S835" s="8">
        <f>(((L835/60)/60)/24+DATE(1970,1,1))</f>
        <v>40588.25</v>
      </c>
      <c r="T835" s="8">
        <f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 s="6">
        <v>1371963600</v>
      </c>
      <c r="M836" s="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  <c r="S836" s="8">
        <f>(((L836/60)/60)/24+DATE(1970,1,1))</f>
        <v>41448.208333333336</v>
      </c>
      <c r="T836" s="8">
        <f>(((M836/60)/60)/24)+DATE(1970,1,1)</f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 s="6">
        <v>1425103200</v>
      </c>
      <c r="M837" s="6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  <c r="S837" s="8">
        <f>(((L837/60)/60)/24+DATE(1970,1,1))</f>
        <v>42063.25</v>
      </c>
      <c r="T837" s="8">
        <f>(((M837/60)/60)/24)+DATE(1970,1,1)</f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 s="6">
        <v>1265349600</v>
      </c>
      <c r="M838" s="6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  <c r="S838" s="8">
        <f>(((L838/60)/60)/24+DATE(1970,1,1))</f>
        <v>40214.25</v>
      </c>
      <c r="T838" s="8">
        <f>(((M838/60)/60)/24)+DATE(1970,1,1)</f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 s="6">
        <v>1301202000</v>
      </c>
      <c r="M839" s="6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  <c r="S839" s="8">
        <f>(((L839/60)/60)/24+DATE(1970,1,1))</f>
        <v>40629.208333333336</v>
      </c>
      <c r="T839" s="8">
        <f>(((M839/60)/60)/24)+DATE(1970,1,1)</f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 s="6">
        <v>1538024400</v>
      </c>
      <c r="M840" s="6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  <c r="S840" s="8">
        <f>(((L840/60)/60)/24+DATE(1970,1,1))</f>
        <v>43370.208333333328</v>
      </c>
      <c r="T840" s="8">
        <f>(((M840/60)/60)/24)+DATE(1970,1,1)</f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 s="6">
        <v>1395032400</v>
      </c>
      <c r="M841" s="6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  <c r="S841" s="8">
        <f>(((L841/60)/60)/24+DATE(1970,1,1))</f>
        <v>41715.208333333336</v>
      </c>
      <c r="T841" s="8">
        <f>(((M841/60)/60)/24)+DATE(1970,1,1)</f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 s="6">
        <v>1405486800</v>
      </c>
      <c r="M842" s="6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  <c r="S842" s="8">
        <f>(((L842/60)/60)/24+DATE(1970,1,1))</f>
        <v>41836.208333333336</v>
      </c>
      <c r="T842" s="8">
        <f>(((M842/60)/60)/24)+DATE(1970,1,1)</f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 s="6">
        <v>1455861600</v>
      </c>
      <c r="M843" s="6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  <c r="S843" s="8">
        <f>(((L843/60)/60)/24+DATE(1970,1,1))</f>
        <v>42419.25</v>
      </c>
      <c r="T843" s="8">
        <f>(((M843/60)/60)/24)+DATE(1970,1,1)</f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 s="6">
        <v>1529038800</v>
      </c>
      <c r="M844" s="6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  <c r="S844" s="8">
        <f>(((L844/60)/60)/24+DATE(1970,1,1))</f>
        <v>43266.208333333328</v>
      </c>
      <c r="T844" s="8">
        <f>(((M844/60)/60)/24)+DATE(1970,1,1)</f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 s="6">
        <v>1535259600</v>
      </c>
      <c r="M845" s="6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  <c r="S845" s="8">
        <f>(((L845/60)/60)/24+DATE(1970,1,1))</f>
        <v>43338.208333333328</v>
      </c>
      <c r="T845" s="8">
        <f>(((M845/60)/60)/24)+DATE(1970,1,1)</f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 s="6">
        <v>1327212000</v>
      </c>
      <c r="M846" s="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  <c r="S846" s="8">
        <f>(((L846/60)/60)/24+DATE(1970,1,1))</f>
        <v>40930.25</v>
      </c>
      <c r="T846" s="8">
        <f>(((M846/60)/60)/24)+DATE(1970,1,1)</f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 s="6">
        <v>1526360400</v>
      </c>
      <c r="M847" s="6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  <c r="S847" s="8">
        <f>(((L847/60)/60)/24+DATE(1970,1,1))</f>
        <v>43235.208333333328</v>
      </c>
      <c r="T847" s="8">
        <f>(((M847/60)/60)/24)+DATE(1970,1,1)</f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 s="6">
        <v>1532149200</v>
      </c>
      <c r="M848" s="6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  <c r="S848" s="8">
        <f>(((L848/60)/60)/24+DATE(1970,1,1))</f>
        <v>43302.208333333328</v>
      </c>
      <c r="T848" s="8">
        <f>(((M848/60)/60)/24)+DATE(1970,1,1)</f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 s="6">
        <v>1515304800</v>
      </c>
      <c r="M849" s="6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  <c r="S849" s="8">
        <f>(((L849/60)/60)/24+DATE(1970,1,1))</f>
        <v>43107.25</v>
      </c>
      <c r="T849" s="8">
        <f>(((M849/60)/60)/24)+DATE(1970,1,1)</f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 s="6">
        <v>1276318800</v>
      </c>
      <c r="M850" s="6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  <c r="S850" s="8">
        <f>(((L850/60)/60)/24+DATE(1970,1,1))</f>
        <v>40341.208333333336</v>
      </c>
      <c r="T850" s="8">
        <f>(((M850/60)/60)/24)+DATE(1970,1,1)</f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 s="6">
        <v>1328767200</v>
      </c>
      <c r="M851" s="6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  <c r="S851" s="8">
        <f>(((L851/60)/60)/24+DATE(1970,1,1))</f>
        <v>40948.25</v>
      </c>
      <c r="T851" s="8">
        <f>(((M851/60)/60)/24)+DATE(1970,1,1)</f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 s="6">
        <v>1321682400</v>
      </c>
      <c r="M852" s="6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  <c r="S852" s="8">
        <f>(((L852/60)/60)/24+DATE(1970,1,1))</f>
        <v>40866.25</v>
      </c>
      <c r="T852" s="8">
        <f>(((M852/60)/60)/24)+DATE(1970,1,1)</f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 s="6">
        <v>1335934800</v>
      </c>
      <c r="M853" s="6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  <c r="S853" s="8">
        <f>(((L853/60)/60)/24+DATE(1970,1,1))</f>
        <v>41031.208333333336</v>
      </c>
      <c r="T853" s="8">
        <f>(((M853/60)/60)/24)+DATE(1970,1,1)</f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 s="6">
        <v>1310792400</v>
      </c>
      <c r="M854" s="6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  <c r="S854" s="8">
        <f>(((L854/60)/60)/24+DATE(1970,1,1))</f>
        <v>40740.208333333336</v>
      </c>
      <c r="T854" s="8">
        <f>(((M854/60)/60)/24)+DATE(1970,1,1)</f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 s="6">
        <v>1308546000</v>
      </c>
      <c r="M855" s="6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  <c r="S855" s="8">
        <f>(((L855/60)/60)/24+DATE(1970,1,1))</f>
        <v>40714.208333333336</v>
      </c>
      <c r="T855" s="8">
        <f>(((M855/60)/60)/24)+DATE(1970,1,1)</f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 s="6">
        <v>1574056800</v>
      </c>
      <c r="M856" s="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  <c r="S856" s="8">
        <f>(((L856/60)/60)/24+DATE(1970,1,1))</f>
        <v>43787.25</v>
      </c>
      <c r="T856" s="8">
        <f>(((M856/60)/60)/24)+DATE(1970,1,1)</f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 s="6">
        <v>1308373200</v>
      </c>
      <c r="M857" s="6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  <c r="S857" s="8">
        <f>(((L857/60)/60)/24+DATE(1970,1,1))</f>
        <v>40712.208333333336</v>
      </c>
      <c r="T857" s="8">
        <f>(((M857/60)/60)/24)+DATE(1970,1,1)</f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 s="6">
        <v>1335243600</v>
      </c>
      <c r="M858" s="6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  <c r="S858" s="8">
        <f>(((L858/60)/60)/24+DATE(1970,1,1))</f>
        <v>41023.208333333336</v>
      </c>
      <c r="T858" s="8">
        <f>(((M858/60)/60)/24)+DATE(1970,1,1)</f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 s="6">
        <v>1328421600</v>
      </c>
      <c r="M859" s="6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  <c r="S859" s="8">
        <f>(((L859/60)/60)/24+DATE(1970,1,1))</f>
        <v>40944.25</v>
      </c>
      <c r="T859" s="8">
        <f>(((M859/60)/60)/24)+DATE(1970,1,1)</f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 s="6">
        <v>1524286800</v>
      </c>
      <c r="M860" s="6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  <c r="S860" s="8">
        <f>(((L860/60)/60)/24+DATE(1970,1,1))</f>
        <v>43211.208333333328</v>
      </c>
      <c r="T860" s="8">
        <f>(((M860/60)/60)/24)+DATE(1970,1,1)</f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 s="6">
        <v>1362117600</v>
      </c>
      <c r="M861" s="6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  <c r="S861" s="8">
        <f>(((L861/60)/60)/24+DATE(1970,1,1))</f>
        <v>41334.25</v>
      </c>
      <c r="T861" s="8">
        <f>(((M861/60)/60)/24)+DATE(1970,1,1)</f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 s="6">
        <v>1550556000</v>
      </c>
      <c r="M862" s="6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  <c r="S862" s="8">
        <f>(((L862/60)/60)/24+DATE(1970,1,1))</f>
        <v>43515.25</v>
      </c>
      <c r="T862" s="8">
        <f>(((M862/60)/60)/24)+DATE(1970,1,1)</f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 s="6">
        <v>1269147600</v>
      </c>
      <c r="M863" s="6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  <c r="S863" s="8">
        <f>(((L863/60)/60)/24+DATE(1970,1,1))</f>
        <v>40258.208333333336</v>
      </c>
      <c r="T863" s="8">
        <f>(((M863/60)/60)/24)+DATE(1970,1,1)</f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 s="6">
        <v>1312174800</v>
      </c>
      <c r="M864" s="6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  <c r="S864" s="8">
        <f>(((L864/60)/60)/24+DATE(1970,1,1))</f>
        <v>40756.208333333336</v>
      </c>
      <c r="T864" s="8">
        <f>(((M864/60)/60)/24)+DATE(1970,1,1)</f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 s="6">
        <v>1434517200</v>
      </c>
      <c r="M865" s="6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  <c r="S865" s="8">
        <f>(((L865/60)/60)/24+DATE(1970,1,1))</f>
        <v>42172.208333333328</v>
      </c>
      <c r="T865" s="8">
        <f>(((M865/60)/60)/24)+DATE(1970,1,1)</f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 s="6">
        <v>1471582800</v>
      </c>
      <c r="M866" s="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  <c r="S866" s="8">
        <f>(((L866/60)/60)/24+DATE(1970,1,1))</f>
        <v>42601.208333333328</v>
      </c>
      <c r="T866" s="8">
        <f>(((M866/60)/60)/24)+DATE(1970,1,1)</f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 s="6">
        <v>1410757200</v>
      </c>
      <c r="M867" s="6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  <c r="S867" s="8">
        <f>(((L867/60)/60)/24+DATE(1970,1,1))</f>
        <v>41897.208333333336</v>
      </c>
      <c r="T867" s="8">
        <f>(((M867/60)/60)/24)+DATE(1970,1,1)</f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 s="6">
        <v>1304830800</v>
      </c>
      <c r="M868" s="6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  <c r="S868" s="8">
        <f>(((L868/60)/60)/24+DATE(1970,1,1))</f>
        <v>40671.208333333336</v>
      </c>
      <c r="T868" s="8">
        <f>(((M868/60)/60)/24)+DATE(1970,1,1)</f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 s="6">
        <v>1539061200</v>
      </c>
      <c r="M869" s="6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  <c r="S869" s="8">
        <f>(((L869/60)/60)/24+DATE(1970,1,1))</f>
        <v>43382.208333333328</v>
      </c>
      <c r="T869" s="8">
        <f>(((M869/60)/60)/24)+DATE(1970,1,1)</f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 s="6">
        <v>1381554000</v>
      </c>
      <c r="M870" s="6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  <c r="S870" s="8">
        <f>(((L870/60)/60)/24+DATE(1970,1,1))</f>
        <v>41559.208333333336</v>
      </c>
      <c r="T870" s="8">
        <f>(((M870/60)/60)/24)+DATE(1970,1,1)</f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 s="6">
        <v>1277096400</v>
      </c>
      <c r="M871" s="6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  <c r="S871" s="8">
        <f>(((L871/60)/60)/24+DATE(1970,1,1))</f>
        <v>40350.208333333336</v>
      </c>
      <c r="T871" s="8">
        <f>(((M871/60)/60)/24)+DATE(1970,1,1)</f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 s="6">
        <v>1440392400</v>
      </c>
      <c r="M872" s="6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  <c r="S872" s="8">
        <f>(((L872/60)/60)/24+DATE(1970,1,1))</f>
        <v>42240.208333333328</v>
      </c>
      <c r="T872" s="8">
        <f>(((M872/60)/60)/24)+DATE(1970,1,1)</f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 s="6">
        <v>1509512400</v>
      </c>
      <c r="M873" s="6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  <c r="S873" s="8">
        <f>(((L873/60)/60)/24+DATE(1970,1,1))</f>
        <v>43040.208333333328</v>
      </c>
      <c r="T873" s="8">
        <f>(((M873/60)/60)/24)+DATE(1970,1,1)</f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 s="6">
        <v>1535950800</v>
      </c>
      <c r="M874" s="6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  <c r="S874" s="8">
        <f>(((L874/60)/60)/24+DATE(1970,1,1))</f>
        <v>43346.208333333328</v>
      </c>
      <c r="T874" s="8">
        <f>(((M874/60)/60)/24)+DATE(1970,1,1)</f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 s="6">
        <v>1389160800</v>
      </c>
      <c r="M875" s="6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  <c r="S875" s="8">
        <f>(((L875/60)/60)/24+DATE(1970,1,1))</f>
        <v>41647.25</v>
      </c>
      <c r="T875" s="8">
        <f>(((M875/60)/60)/24)+DATE(1970,1,1)</f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 s="6">
        <v>1271998800</v>
      </c>
      <c r="M876" s="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  <c r="S876" s="8">
        <f>(((L876/60)/60)/24+DATE(1970,1,1))</f>
        <v>40291.208333333336</v>
      </c>
      <c r="T876" s="8">
        <f>(((M876/60)/60)/24)+DATE(1970,1,1)</f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 s="6">
        <v>1294898400</v>
      </c>
      <c r="M877" s="6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  <c r="S877" s="8">
        <f>(((L877/60)/60)/24+DATE(1970,1,1))</f>
        <v>40556.25</v>
      </c>
      <c r="T877" s="8">
        <f>(((M877/60)/60)/24)+DATE(1970,1,1)</f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 s="6">
        <v>1559970000</v>
      </c>
      <c r="M878" s="6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  <c r="S878" s="8">
        <f>(((L878/60)/60)/24+DATE(1970,1,1))</f>
        <v>43624.208333333328</v>
      </c>
      <c r="T878" s="8">
        <f>(((M878/60)/60)/24)+DATE(1970,1,1)</f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 s="6">
        <v>1469509200</v>
      </c>
      <c r="M879" s="6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  <c r="S879" s="8">
        <f>(((L879/60)/60)/24+DATE(1970,1,1))</f>
        <v>42577.208333333328</v>
      </c>
      <c r="T879" s="8">
        <f>(((M879/60)/60)/24)+DATE(1970,1,1)</f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 s="6">
        <v>1579068000</v>
      </c>
      <c r="M880" s="6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  <c r="S880" s="8">
        <f>(((L880/60)/60)/24+DATE(1970,1,1))</f>
        <v>43845.25</v>
      </c>
      <c r="T880" s="8">
        <f>(((M880/60)/60)/24)+DATE(1970,1,1)</f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 s="6">
        <v>1487743200</v>
      </c>
      <c r="M881" s="6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  <c r="S881" s="8">
        <f>(((L881/60)/60)/24+DATE(1970,1,1))</f>
        <v>42788.25</v>
      </c>
      <c r="T881" s="8">
        <f>(((M881/60)/60)/24)+DATE(1970,1,1)</f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 s="6">
        <v>1563685200</v>
      </c>
      <c r="M882" s="6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  <c r="S882" s="8">
        <f>(((L882/60)/60)/24+DATE(1970,1,1))</f>
        <v>43667.208333333328</v>
      </c>
      <c r="T882" s="8">
        <f>(((M882/60)/60)/24)+DATE(1970,1,1)</f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 s="6">
        <v>1436418000</v>
      </c>
      <c r="M883" s="6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  <c r="S883" s="8">
        <f>(((L883/60)/60)/24+DATE(1970,1,1))</f>
        <v>42194.208333333328</v>
      </c>
      <c r="T883" s="8">
        <f>(((M883/60)/60)/24)+DATE(1970,1,1)</f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 s="6">
        <v>1421820000</v>
      </c>
      <c r="M884" s="6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  <c r="S884" s="8">
        <f>(((L884/60)/60)/24+DATE(1970,1,1))</f>
        <v>42025.25</v>
      </c>
      <c r="T884" s="8">
        <f>(((M884/60)/60)/24)+DATE(1970,1,1)</f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 s="6">
        <v>1274763600</v>
      </c>
      <c r="M885" s="6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  <c r="S885" s="8">
        <f>(((L885/60)/60)/24+DATE(1970,1,1))</f>
        <v>40323.208333333336</v>
      </c>
      <c r="T885" s="8">
        <f>(((M885/60)/60)/24)+DATE(1970,1,1)</f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 s="6">
        <v>1399179600</v>
      </c>
      <c r="M886" s="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  <c r="S886" s="8">
        <f>(((L886/60)/60)/24+DATE(1970,1,1))</f>
        <v>41763.208333333336</v>
      </c>
      <c r="T886" s="8">
        <f>(((M886/60)/60)/24)+DATE(1970,1,1)</f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 s="6">
        <v>1275800400</v>
      </c>
      <c r="M887" s="6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  <c r="S887" s="8">
        <f>(((L887/60)/60)/24+DATE(1970,1,1))</f>
        <v>40335.208333333336</v>
      </c>
      <c r="T887" s="8">
        <f>(((M887/60)/60)/24)+DATE(1970,1,1)</f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 s="6">
        <v>1282798800</v>
      </c>
      <c r="M888" s="6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  <c r="S888" s="8">
        <f>(((L888/60)/60)/24+DATE(1970,1,1))</f>
        <v>40416.208333333336</v>
      </c>
      <c r="T888" s="8">
        <f>(((M888/60)/60)/24)+DATE(1970,1,1)</f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 s="6">
        <v>1437109200</v>
      </c>
      <c r="M889" s="6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  <c r="S889" s="8">
        <f>(((L889/60)/60)/24+DATE(1970,1,1))</f>
        <v>42202.208333333328</v>
      </c>
      <c r="T889" s="8">
        <f>(((M889/60)/60)/24)+DATE(1970,1,1)</f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 s="6">
        <v>1491886800</v>
      </c>
      <c r="M890" s="6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  <c r="S890" s="8">
        <f>(((L890/60)/60)/24+DATE(1970,1,1))</f>
        <v>42836.208333333328</v>
      </c>
      <c r="T890" s="8">
        <f>(((M890/60)/60)/24)+DATE(1970,1,1)</f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 s="6">
        <v>1394600400</v>
      </c>
      <c r="M891" s="6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  <c r="S891" s="8">
        <f>(((L891/60)/60)/24+DATE(1970,1,1))</f>
        <v>41710.208333333336</v>
      </c>
      <c r="T891" s="8">
        <f>(((M891/60)/60)/24)+DATE(1970,1,1)</f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 s="6">
        <v>1561352400</v>
      </c>
      <c r="M892" s="6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  <c r="S892" s="8">
        <f>(((L892/60)/60)/24+DATE(1970,1,1))</f>
        <v>43640.208333333328</v>
      </c>
      <c r="T892" s="8">
        <f>(((M892/60)/60)/24)+DATE(1970,1,1)</f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 s="6">
        <v>1322892000</v>
      </c>
      <c r="M893" s="6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  <c r="S893" s="8">
        <f>(((L893/60)/60)/24+DATE(1970,1,1))</f>
        <v>40880.25</v>
      </c>
      <c r="T893" s="8">
        <f>(((M893/60)/60)/24)+DATE(1970,1,1)</f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 s="6">
        <v>1274418000</v>
      </c>
      <c r="M894" s="6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  <c r="S894" s="8">
        <f>(((L894/60)/60)/24+DATE(1970,1,1))</f>
        <v>40319.208333333336</v>
      </c>
      <c r="T894" s="8">
        <f>(((M894/60)/60)/24)+DATE(1970,1,1)</f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 s="6">
        <v>1434344400</v>
      </c>
      <c r="M895" s="6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  <c r="S895" s="8">
        <f>(((L895/60)/60)/24+DATE(1970,1,1))</f>
        <v>42170.208333333328</v>
      </c>
      <c r="T895" s="8">
        <f>(((M895/60)/60)/24)+DATE(1970,1,1)</f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 s="6">
        <v>1373518800</v>
      </c>
      <c r="M896" s="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  <c r="S896" s="8">
        <f>(((L896/60)/60)/24+DATE(1970,1,1))</f>
        <v>41466.208333333336</v>
      </c>
      <c r="T896" s="8">
        <f>(((M896/60)/60)/24)+DATE(1970,1,1)</f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 s="6">
        <v>1517637600</v>
      </c>
      <c r="M897" s="6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  <c r="S897" s="8">
        <f>(((L897/60)/60)/24+DATE(1970,1,1))</f>
        <v>43134.25</v>
      </c>
      <c r="T897" s="8">
        <f>(((M897/60)/60)/24)+DATE(1970,1,1)</f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 s="6">
        <v>1310619600</v>
      </c>
      <c r="M898" s="6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  <c r="S898" s="8">
        <f>(((L898/60)/60)/24+DATE(1970,1,1))</f>
        <v>40738.208333333336</v>
      </c>
      <c r="T898" s="8">
        <f>(((M898/60)/60)/24)+DATE(1970,1,1)</f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ROUND(((E899/D899)*100),0)</f>
        <v>28</v>
      </c>
      <c r="G899" t="s">
        <v>14</v>
      </c>
      <c r="H899">
        <v>27</v>
      </c>
      <c r="I899">
        <f t="shared" ref="I899:I962" si="57">ROUND((E899/H899),2)</f>
        <v>90.26</v>
      </c>
      <c r="J899" t="s">
        <v>21</v>
      </c>
      <c r="K899" t="s">
        <v>22</v>
      </c>
      <c r="L899" s="6">
        <v>1556427600</v>
      </c>
      <c r="M899" s="6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LEFT(P899,SEARCH("/",P899)-1)</f>
        <v>theater</v>
      </c>
      <c r="R899" t="str">
        <f t="shared" ref="R899:R962" si="59">RIGHT(P899,LEN(P899)-SEARCH("/",P899,1))</f>
        <v>plays</v>
      </c>
      <c r="S899" s="8">
        <f>(((L899/60)/60)/24+DATE(1970,1,1))</f>
        <v>43583.208333333328</v>
      </c>
      <c r="T899" s="8">
        <f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 s="6">
        <v>1576476000</v>
      </c>
      <c r="M900" s="6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  <c r="S900" s="8">
        <f>(((L900/60)/60)/24+DATE(1970,1,1))</f>
        <v>43815.25</v>
      </c>
      <c r="T900" s="8">
        <f>(((M900/60)/60)/24)+DATE(1970,1,1)</f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 s="6">
        <v>1381122000</v>
      </c>
      <c r="M901" s="6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  <c r="S901" s="8">
        <f>(((L901/60)/60)/24+DATE(1970,1,1))</f>
        <v>41554.208333333336</v>
      </c>
      <c r="T901" s="8">
        <f>(((M901/60)/60)/24)+DATE(1970,1,1)</f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 s="6">
        <v>1411102800</v>
      </c>
      <c r="M902" s="6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  <c r="S902" s="8">
        <f>(((L902/60)/60)/24+DATE(1970,1,1))</f>
        <v>41901.208333333336</v>
      </c>
      <c r="T902" s="8">
        <f>(((M902/60)/60)/24)+DATE(1970,1,1)</f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 s="6">
        <v>1531803600</v>
      </c>
      <c r="M903" s="6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  <c r="S903" s="8">
        <f>(((L903/60)/60)/24+DATE(1970,1,1))</f>
        <v>43298.208333333328</v>
      </c>
      <c r="T903" s="8">
        <f>(((M903/60)/60)/24)+DATE(1970,1,1)</f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 s="6">
        <v>1454133600</v>
      </c>
      <c r="M904" s="6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  <c r="S904" s="8">
        <f>(((L904/60)/60)/24+DATE(1970,1,1))</f>
        <v>42399.25</v>
      </c>
      <c r="T904" s="8">
        <f>(((M904/60)/60)/24)+DATE(1970,1,1)</f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 s="6">
        <v>1336194000</v>
      </c>
      <c r="M905" s="6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  <c r="S905" s="8">
        <f>(((L905/60)/60)/24+DATE(1970,1,1))</f>
        <v>41034.208333333336</v>
      </c>
      <c r="T905" s="8">
        <f>(((M905/60)/60)/24)+DATE(1970,1,1)</f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 s="6">
        <v>1349326800</v>
      </c>
      <c r="M906" s="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  <c r="S906" s="8">
        <f>(((L906/60)/60)/24+DATE(1970,1,1))</f>
        <v>41186.208333333336</v>
      </c>
      <c r="T906" s="8">
        <f>(((M906/60)/60)/24)+DATE(1970,1,1)</f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 s="6">
        <v>1379566800</v>
      </c>
      <c r="M907" s="6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  <c r="S907" s="8">
        <f>(((L907/60)/60)/24+DATE(1970,1,1))</f>
        <v>41536.208333333336</v>
      </c>
      <c r="T907" s="8">
        <f>(((M907/60)/60)/24)+DATE(1970,1,1)</f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 s="6">
        <v>1494651600</v>
      </c>
      <c r="M908" s="6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  <c r="S908" s="8">
        <f>(((L908/60)/60)/24+DATE(1970,1,1))</f>
        <v>42868.208333333328</v>
      </c>
      <c r="T908" s="8">
        <f>(((M908/60)/60)/24)+DATE(1970,1,1)</f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 s="6">
        <v>1303880400</v>
      </c>
      <c r="M909" s="6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  <c r="S909" s="8">
        <f>(((L909/60)/60)/24+DATE(1970,1,1))</f>
        <v>40660.208333333336</v>
      </c>
      <c r="T909" s="8">
        <f>(((M909/60)/60)/24)+DATE(1970,1,1)</f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 s="6">
        <v>1335934800</v>
      </c>
      <c r="M910" s="6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  <c r="S910" s="8">
        <f>(((L910/60)/60)/24+DATE(1970,1,1))</f>
        <v>41031.208333333336</v>
      </c>
      <c r="T910" s="8">
        <f>(((M910/60)/60)/24)+DATE(1970,1,1)</f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 s="6">
        <v>1528088400</v>
      </c>
      <c r="M911" s="6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  <c r="S911" s="8">
        <f>(((L911/60)/60)/24+DATE(1970,1,1))</f>
        <v>43255.208333333328</v>
      </c>
      <c r="T911" s="8">
        <f>(((M911/60)/60)/24)+DATE(1970,1,1)</f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 s="6">
        <v>1421906400</v>
      </c>
      <c r="M912" s="6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  <c r="S912" s="8">
        <f>(((L912/60)/60)/24+DATE(1970,1,1))</f>
        <v>42026.25</v>
      </c>
      <c r="T912" s="8">
        <f>(((M912/60)/60)/24)+DATE(1970,1,1)</f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 s="6">
        <v>1568005200</v>
      </c>
      <c r="M913" s="6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  <c r="S913" s="8">
        <f>(((L913/60)/60)/24+DATE(1970,1,1))</f>
        <v>43717.208333333328</v>
      </c>
      <c r="T913" s="8">
        <f>(((M913/60)/60)/24)+DATE(1970,1,1)</f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 s="6">
        <v>1346821200</v>
      </c>
      <c r="M914" s="6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  <c r="S914" s="8">
        <f>(((L914/60)/60)/24+DATE(1970,1,1))</f>
        <v>41157.208333333336</v>
      </c>
      <c r="T914" s="8">
        <f>(((M914/60)/60)/24)+DATE(1970,1,1)</f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 s="6">
        <v>1557637200</v>
      </c>
      <c r="M915" s="6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  <c r="S915" s="8">
        <f>(((L915/60)/60)/24+DATE(1970,1,1))</f>
        <v>43597.208333333328</v>
      </c>
      <c r="T915" s="8">
        <f>(((M915/60)/60)/24)+DATE(1970,1,1)</f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 s="6">
        <v>1375592400</v>
      </c>
      <c r="M916" s="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  <c r="S916" s="8">
        <f>(((L916/60)/60)/24+DATE(1970,1,1))</f>
        <v>41490.208333333336</v>
      </c>
      <c r="T916" s="8">
        <f>(((M916/60)/60)/24)+DATE(1970,1,1)</f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 s="6">
        <v>1503982800</v>
      </c>
      <c r="M917" s="6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  <c r="S917" s="8">
        <f>(((L917/60)/60)/24+DATE(1970,1,1))</f>
        <v>42976.208333333328</v>
      </c>
      <c r="T917" s="8">
        <f>(((M917/60)/60)/24)+DATE(1970,1,1)</f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 s="6">
        <v>1418882400</v>
      </c>
      <c r="M918" s="6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  <c r="S918" s="8">
        <f>(((L918/60)/60)/24+DATE(1970,1,1))</f>
        <v>41991.25</v>
      </c>
      <c r="T918" s="8">
        <f>(((M918/60)/60)/24)+DATE(1970,1,1)</f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 s="6">
        <v>1309237200</v>
      </c>
      <c r="M919" s="6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  <c r="S919" s="8">
        <f>(((L919/60)/60)/24+DATE(1970,1,1))</f>
        <v>40722.208333333336</v>
      </c>
      <c r="T919" s="8">
        <f>(((M919/60)/60)/24)+DATE(1970,1,1)</f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 s="6">
        <v>1343365200</v>
      </c>
      <c r="M920" s="6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  <c r="S920" s="8">
        <f>(((L920/60)/60)/24+DATE(1970,1,1))</f>
        <v>41117.208333333336</v>
      </c>
      <c r="T920" s="8">
        <f>(((M920/60)/60)/24)+DATE(1970,1,1)</f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 s="6">
        <v>1507957200</v>
      </c>
      <c r="M921" s="6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  <c r="S921" s="8">
        <f>(((L921/60)/60)/24+DATE(1970,1,1))</f>
        <v>43022.208333333328</v>
      </c>
      <c r="T921" s="8">
        <f>(((M921/60)/60)/24)+DATE(1970,1,1)</f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 s="6">
        <v>1549519200</v>
      </c>
      <c r="M922" s="6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  <c r="S922" s="8">
        <f>(((L922/60)/60)/24+DATE(1970,1,1))</f>
        <v>43503.25</v>
      </c>
      <c r="T922" s="8">
        <f>(((M922/60)/60)/24)+DATE(1970,1,1)</f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 s="6">
        <v>1329026400</v>
      </c>
      <c r="M923" s="6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  <c r="S923" s="8">
        <f>(((L923/60)/60)/24+DATE(1970,1,1))</f>
        <v>40951.25</v>
      </c>
      <c r="T923" s="8">
        <f>(((M923/60)/60)/24)+DATE(1970,1,1)</f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 s="6">
        <v>1544335200</v>
      </c>
      <c r="M924" s="6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  <c r="S924" s="8">
        <f>(((L924/60)/60)/24+DATE(1970,1,1))</f>
        <v>43443.25</v>
      </c>
      <c r="T924" s="8">
        <f>(((M924/60)/60)/24)+DATE(1970,1,1)</f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 s="6">
        <v>1279083600</v>
      </c>
      <c r="M925" s="6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  <c r="S925" s="8">
        <f>(((L925/60)/60)/24+DATE(1970,1,1))</f>
        <v>40373.208333333336</v>
      </c>
      <c r="T925" s="8">
        <f>(((M925/60)/60)/24)+DATE(1970,1,1)</f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 s="6">
        <v>1572498000</v>
      </c>
      <c r="M926" s="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  <c r="S926" s="8">
        <f>(((L926/60)/60)/24+DATE(1970,1,1))</f>
        <v>43769.208333333328</v>
      </c>
      <c r="T926" s="8">
        <f>(((M926/60)/60)/24)+DATE(1970,1,1)</f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 s="6">
        <v>1506056400</v>
      </c>
      <c r="M927" s="6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  <c r="S927" s="8">
        <f>(((L927/60)/60)/24+DATE(1970,1,1))</f>
        <v>43000.208333333328</v>
      </c>
      <c r="T927" s="8">
        <f>(((M927/60)/60)/24)+DATE(1970,1,1)</f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 s="6">
        <v>1463029200</v>
      </c>
      <c r="M928" s="6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  <c r="S928" s="8">
        <f>(((L928/60)/60)/24+DATE(1970,1,1))</f>
        <v>42502.208333333328</v>
      </c>
      <c r="T928" s="8">
        <f>(((M928/60)/60)/24)+DATE(1970,1,1)</f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 s="6">
        <v>1342069200</v>
      </c>
      <c r="M929" s="6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  <c r="S929" s="8">
        <f>(((L929/60)/60)/24+DATE(1970,1,1))</f>
        <v>41102.208333333336</v>
      </c>
      <c r="T929" s="8">
        <f>(((M929/60)/60)/24)+DATE(1970,1,1)</f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 s="6">
        <v>1388296800</v>
      </c>
      <c r="M930" s="6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  <c r="S930" s="8">
        <f>(((L930/60)/60)/24+DATE(1970,1,1))</f>
        <v>41637.25</v>
      </c>
      <c r="T930" s="8">
        <f>(((M930/60)/60)/24)+DATE(1970,1,1)</f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 s="6">
        <v>1493787600</v>
      </c>
      <c r="M931" s="6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  <c r="S931" s="8">
        <f>(((L931/60)/60)/24+DATE(1970,1,1))</f>
        <v>42858.208333333328</v>
      </c>
      <c r="T931" s="8">
        <f>(((M931/60)/60)/24)+DATE(1970,1,1)</f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 s="6">
        <v>1424844000</v>
      </c>
      <c r="M932" s="6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  <c r="S932" s="8">
        <f>(((L932/60)/60)/24+DATE(1970,1,1))</f>
        <v>42060.25</v>
      </c>
      <c r="T932" s="8">
        <f>(((M932/60)/60)/24)+DATE(1970,1,1)</f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 s="6">
        <v>1403931600</v>
      </c>
      <c r="M933" s="6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  <c r="S933" s="8">
        <f>(((L933/60)/60)/24+DATE(1970,1,1))</f>
        <v>41818.208333333336</v>
      </c>
      <c r="T933" s="8">
        <f>(((M933/60)/60)/24)+DATE(1970,1,1)</f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 s="6">
        <v>1394514000</v>
      </c>
      <c r="M934" s="6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  <c r="S934" s="8">
        <f>(((L934/60)/60)/24+DATE(1970,1,1))</f>
        <v>41709.208333333336</v>
      </c>
      <c r="T934" s="8">
        <f>(((M934/60)/60)/24)+DATE(1970,1,1)</f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 s="6">
        <v>1365397200</v>
      </c>
      <c r="M935" s="6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  <c r="S935" s="8">
        <f>(((L935/60)/60)/24+DATE(1970,1,1))</f>
        <v>41372.208333333336</v>
      </c>
      <c r="T935" s="8">
        <f>(((M935/60)/60)/24)+DATE(1970,1,1)</f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 s="6">
        <v>1456120800</v>
      </c>
      <c r="M936" s="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  <c r="S936" s="8">
        <f>(((L936/60)/60)/24+DATE(1970,1,1))</f>
        <v>42422.25</v>
      </c>
      <c r="T936" s="8">
        <f>(((M936/60)/60)/24)+DATE(1970,1,1)</f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 s="6">
        <v>1437714000</v>
      </c>
      <c r="M937" s="6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  <c r="S937" s="8">
        <f>(((L937/60)/60)/24+DATE(1970,1,1))</f>
        <v>42209.208333333328</v>
      </c>
      <c r="T937" s="8">
        <f>(((M937/60)/60)/24)+DATE(1970,1,1)</f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 s="6">
        <v>1563771600</v>
      </c>
      <c r="M938" s="6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  <c r="S938" s="8">
        <f>(((L938/60)/60)/24+DATE(1970,1,1))</f>
        <v>43668.208333333328</v>
      </c>
      <c r="T938" s="8">
        <f>(((M938/60)/60)/24)+DATE(1970,1,1)</f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 s="6">
        <v>1448517600</v>
      </c>
      <c r="M939" s="6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  <c r="S939" s="8">
        <f>(((L939/60)/60)/24+DATE(1970,1,1))</f>
        <v>42334.25</v>
      </c>
      <c r="T939" s="8">
        <f>(((M939/60)/60)/24)+DATE(1970,1,1)</f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 s="6">
        <v>1528779600</v>
      </c>
      <c r="M940" s="6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  <c r="S940" s="8">
        <f>(((L940/60)/60)/24+DATE(1970,1,1))</f>
        <v>43263.208333333328</v>
      </c>
      <c r="T940" s="8">
        <f>(((M940/60)/60)/24)+DATE(1970,1,1)</f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 s="6">
        <v>1304744400</v>
      </c>
      <c r="M941" s="6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  <c r="S941" s="8">
        <f>(((L941/60)/60)/24+DATE(1970,1,1))</f>
        <v>40670.208333333336</v>
      </c>
      <c r="T941" s="8">
        <f>(((M941/60)/60)/24)+DATE(1970,1,1)</f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 s="6">
        <v>1354341600</v>
      </c>
      <c r="M942" s="6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  <c r="S942" s="8">
        <f>(((L942/60)/60)/24+DATE(1970,1,1))</f>
        <v>41244.25</v>
      </c>
      <c r="T942" s="8">
        <f>(((M942/60)/60)/24)+DATE(1970,1,1)</f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 s="6">
        <v>1294552800</v>
      </c>
      <c r="M943" s="6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  <c r="S943" s="8">
        <f>(((L943/60)/60)/24+DATE(1970,1,1))</f>
        <v>40552.25</v>
      </c>
      <c r="T943" s="8">
        <f>(((M943/60)/60)/24)+DATE(1970,1,1)</f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 s="6">
        <v>1295935200</v>
      </c>
      <c r="M944" s="6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  <c r="S944" s="8">
        <f>(((L944/60)/60)/24+DATE(1970,1,1))</f>
        <v>40568.25</v>
      </c>
      <c r="T944" s="8">
        <f>(((M944/60)/60)/24)+DATE(1970,1,1)</f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 s="6">
        <v>1411534800</v>
      </c>
      <c r="M945" s="6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  <c r="S945" s="8">
        <f>(((L945/60)/60)/24+DATE(1970,1,1))</f>
        <v>41906.208333333336</v>
      </c>
      <c r="T945" s="8">
        <f>(((M945/60)/60)/24)+DATE(1970,1,1)</f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 s="6">
        <v>1486706400</v>
      </c>
      <c r="M946" s="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  <c r="S946" s="8">
        <f>(((L946/60)/60)/24+DATE(1970,1,1))</f>
        <v>42776.25</v>
      </c>
      <c r="T946" s="8">
        <f>(((M946/60)/60)/24)+DATE(1970,1,1)</f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 s="6">
        <v>1333602000</v>
      </c>
      <c r="M947" s="6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  <c r="S947" s="8">
        <f>(((L947/60)/60)/24+DATE(1970,1,1))</f>
        <v>41004.208333333336</v>
      </c>
      <c r="T947" s="8">
        <f>(((M947/60)/60)/24)+DATE(1970,1,1)</f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 s="6">
        <v>1308200400</v>
      </c>
      <c r="M948" s="6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  <c r="S948" s="8">
        <f>(((L948/60)/60)/24+DATE(1970,1,1))</f>
        <v>40710.208333333336</v>
      </c>
      <c r="T948" s="8">
        <f>(((M948/60)/60)/24)+DATE(1970,1,1)</f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 s="6">
        <v>1411707600</v>
      </c>
      <c r="M949" s="6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  <c r="S949" s="8">
        <f>(((L949/60)/60)/24+DATE(1970,1,1))</f>
        <v>41908.208333333336</v>
      </c>
      <c r="T949" s="8">
        <f>(((M949/60)/60)/24)+DATE(1970,1,1)</f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 s="6">
        <v>1418364000</v>
      </c>
      <c r="M950" s="6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  <c r="S950" s="8">
        <f>(((L950/60)/60)/24+DATE(1970,1,1))</f>
        <v>41985.25</v>
      </c>
      <c r="T950" s="8">
        <f>(((M950/60)/60)/24)+DATE(1970,1,1)</f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 s="6">
        <v>1429333200</v>
      </c>
      <c r="M951" s="6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  <c r="S951" s="8">
        <f>(((L951/60)/60)/24+DATE(1970,1,1))</f>
        <v>42112.208333333328</v>
      </c>
      <c r="T951" s="8">
        <f>(((M951/60)/60)/24)+DATE(1970,1,1)</f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 s="6">
        <v>1555390800</v>
      </c>
      <c r="M952" s="6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  <c r="S952" s="8">
        <f>(((L952/60)/60)/24+DATE(1970,1,1))</f>
        <v>43571.208333333328</v>
      </c>
      <c r="T952" s="8">
        <f>(((M952/60)/60)/24)+DATE(1970,1,1)</f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 s="6">
        <v>1482732000</v>
      </c>
      <c r="M953" s="6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  <c r="S953" s="8">
        <f>(((L953/60)/60)/24+DATE(1970,1,1))</f>
        <v>42730.25</v>
      </c>
      <c r="T953" s="8">
        <f>(((M953/60)/60)/24)+DATE(1970,1,1)</f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 s="6">
        <v>1470718800</v>
      </c>
      <c r="M954" s="6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  <c r="S954" s="8">
        <f>(((L954/60)/60)/24+DATE(1970,1,1))</f>
        <v>42591.208333333328</v>
      </c>
      <c r="T954" s="8">
        <f>(((M954/60)/60)/24)+DATE(1970,1,1)</f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 s="6">
        <v>1450591200</v>
      </c>
      <c r="M955" s="6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  <c r="S955" s="8">
        <f>(((L955/60)/60)/24+DATE(1970,1,1))</f>
        <v>42358.25</v>
      </c>
      <c r="T955" s="8">
        <f>(((M955/60)/60)/24)+DATE(1970,1,1)</f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 s="6">
        <v>1348290000</v>
      </c>
      <c r="M956" s="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  <c r="S956" s="8">
        <f>(((L956/60)/60)/24+DATE(1970,1,1))</f>
        <v>41174.208333333336</v>
      </c>
      <c r="T956" s="8">
        <f>(((M956/60)/60)/24)+DATE(1970,1,1)</f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 s="6">
        <v>1353823200</v>
      </c>
      <c r="M957" s="6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  <c r="S957" s="8">
        <f>(((L957/60)/60)/24+DATE(1970,1,1))</f>
        <v>41238.25</v>
      </c>
      <c r="T957" s="8">
        <f>(((M957/60)/60)/24)+DATE(1970,1,1)</f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 s="6">
        <v>1450764000</v>
      </c>
      <c r="M958" s="6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  <c r="S958" s="8">
        <f>(((L958/60)/60)/24+DATE(1970,1,1))</f>
        <v>42360.25</v>
      </c>
      <c r="T958" s="8">
        <f>(((M958/60)/60)/24)+DATE(1970,1,1)</f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 s="6">
        <v>1329372000</v>
      </c>
      <c r="M959" s="6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  <c r="S959" s="8">
        <f>(((L959/60)/60)/24+DATE(1970,1,1))</f>
        <v>40955.25</v>
      </c>
      <c r="T959" s="8">
        <f>(((M959/60)/60)/24)+DATE(1970,1,1)</f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 s="6">
        <v>1277096400</v>
      </c>
      <c r="M960" s="6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  <c r="S960" s="8">
        <f>(((L960/60)/60)/24+DATE(1970,1,1))</f>
        <v>40350.208333333336</v>
      </c>
      <c r="T960" s="8">
        <f>(((M960/60)/60)/24)+DATE(1970,1,1)</f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 s="6">
        <v>1277701200</v>
      </c>
      <c r="M961" s="6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  <c r="S961" s="8">
        <f>(((L961/60)/60)/24+DATE(1970,1,1))</f>
        <v>40357.208333333336</v>
      </c>
      <c r="T961" s="8">
        <f>(((M961/60)/60)/24)+DATE(1970,1,1)</f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 s="6">
        <v>1454911200</v>
      </c>
      <c r="M962" s="6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  <c r="S962" s="8">
        <f>(((L962/60)/60)/24+DATE(1970,1,1))</f>
        <v>42408.25</v>
      </c>
      <c r="T962" s="8">
        <f>(((M962/60)/60)/24)+DATE(1970,1,1)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ROUND(((E963/D963)*100),0)</f>
        <v>119</v>
      </c>
      <c r="G963" t="s">
        <v>20</v>
      </c>
      <c r="H963">
        <v>155</v>
      </c>
      <c r="I963">
        <f t="shared" ref="I963:I1001" si="61">ROUND((E963/H963),2)</f>
        <v>43.87</v>
      </c>
      <c r="J963" t="s">
        <v>21</v>
      </c>
      <c r="K963" t="s">
        <v>22</v>
      </c>
      <c r="L963" s="6">
        <v>1297922400</v>
      </c>
      <c r="M963" s="6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LEFT(P963,SEARCH("/",P963)-1)</f>
        <v>publishing</v>
      </c>
      <c r="R963" t="str">
        <f t="shared" ref="R963:R1001" si="63">RIGHT(P963,LEN(P963)-SEARCH("/",P963,1))</f>
        <v>translations</v>
      </c>
      <c r="S963" s="8">
        <f>(((L963/60)/60)/24+DATE(1970,1,1))</f>
        <v>40591.25</v>
      </c>
      <c r="T963" s="8">
        <f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 s="6">
        <v>1384408800</v>
      </c>
      <c r="M964" s="6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  <c r="S964" s="8">
        <f>(((L964/60)/60)/24+DATE(1970,1,1))</f>
        <v>41592.25</v>
      </c>
      <c r="T964" s="8">
        <f>(((M964/60)/60)/24)+DATE(1970,1,1)</f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 s="6">
        <v>1299304800</v>
      </c>
      <c r="M965" s="6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  <c r="S965" s="8">
        <f>(((L965/60)/60)/24+DATE(1970,1,1))</f>
        <v>40607.25</v>
      </c>
      <c r="T965" s="8">
        <f>(((M965/60)/60)/24)+DATE(1970,1,1)</f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 s="6">
        <v>1431320400</v>
      </c>
      <c r="M966" s="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  <c r="S966" s="8">
        <f>(((L966/60)/60)/24+DATE(1970,1,1))</f>
        <v>42135.208333333328</v>
      </c>
      <c r="T966" s="8">
        <f>(((M966/60)/60)/24)+DATE(1970,1,1)</f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 s="6">
        <v>1264399200</v>
      </c>
      <c r="M967" s="6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  <c r="S967" s="8">
        <f>(((L967/60)/60)/24+DATE(1970,1,1))</f>
        <v>40203.25</v>
      </c>
      <c r="T967" s="8">
        <f>(((M967/60)/60)/24)+DATE(1970,1,1)</f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 s="6">
        <v>1497502800</v>
      </c>
      <c r="M968" s="6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  <c r="S968" s="8">
        <f>(((L968/60)/60)/24+DATE(1970,1,1))</f>
        <v>42901.208333333328</v>
      </c>
      <c r="T968" s="8">
        <f>(((M968/60)/60)/24)+DATE(1970,1,1)</f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 s="6">
        <v>1333688400</v>
      </c>
      <c r="M969" s="6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  <c r="S969" s="8">
        <f>(((L969/60)/60)/24+DATE(1970,1,1))</f>
        <v>41005.208333333336</v>
      </c>
      <c r="T969" s="8">
        <f>(((M969/60)/60)/24)+DATE(1970,1,1)</f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 s="6">
        <v>1293861600</v>
      </c>
      <c r="M970" s="6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  <c r="S970" s="8">
        <f>(((L970/60)/60)/24+DATE(1970,1,1))</f>
        <v>40544.25</v>
      </c>
      <c r="T970" s="8">
        <f>(((M970/60)/60)/24)+DATE(1970,1,1)</f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 s="6">
        <v>1576994400</v>
      </c>
      <c r="M971" s="6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  <c r="S971" s="8">
        <f>(((L971/60)/60)/24+DATE(1970,1,1))</f>
        <v>43821.25</v>
      </c>
      <c r="T971" s="8">
        <f>(((M971/60)/60)/24)+DATE(1970,1,1)</f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 s="6">
        <v>1304917200</v>
      </c>
      <c r="M972" s="6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  <c r="S972" s="8">
        <f>(((L972/60)/60)/24+DATE(1970,1,1))</f>
        <v>40672.208333333336</v>
      </c>
      <c r="T972" s="8">
        <f>(((M972/60)/60)/24)+DATE(1970,1,1)</f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 s="6">
        <v>1381208400</v>
      </c>
      <c r="M973" s="6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  <c r="S973" s="8">
        <f>(((L973/60)/60)/24+DATE(1970,1,1))</f>
        <v>41555.208333333336</v>
      </c>
      <c r="T973" s="8">
        <f>(((M973/60)/60)/24)+DATE(1970,1,1)</f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 s="6">
        <v>1401685200</v>
      </c>
      <c r="M974" s="6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  <c r="S974" s="8">
        <f>(((L974/60)/60)/24+DATE(1970,1,1))</f>
        <v>41792.208333333336</v>
      </c>
      <c r="T974" s="8">
        <f>(((M974/60)/60)/24)+DATE(1970,1,1)</f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 s="6">
        <v>1291960800</v>
      </c>
      <c r="M975" s="6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  <c r="S975" s="8">
        <f>(((L975/60)/60)/24+DATE(1970,1,1))</f>
        <v>40522.25</v>
      </c>
      <c r="T975" s="8">
        <f>(((M975/60)/60)/24)+DATE(1970,1,1)</f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 s="6">
        <v>1368853200</v>
      </c>
      <c r="M976" s="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  <c r="S976" s="8">
        <f>(((L976/60)/60)/24+DATE(1970,1,1))</f>
        <v>41412.208333333336</v>
      </c>
      <c r="T976" s="8">
        <f>(((M976/60)/60)/24)+DATE(1970,1,1)</f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 s="6">
        <v>1448776800</v>
      </c>
      <c r="M977" s="6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  <c r="S977" s="8">
        <f>(((L977/60)/60)/24+DATE(1970,1,1))</f>
        <v>42337.25</v>
      </c>
      <c r="T977" s="8">
        <f>(((M977/60)/60)/24)+DATE(1970,1,1)</f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 s="6">
        <v>1296194400</v>
      </c>
      <c r="M978" s="6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  <c r="S978" s="8">
        <f>(((L978/60)/60)/24+DATE(1970,1,1))</f>
        <v>40571.25</v>
      </c>
      <c r="T978" s="8">
        <f>(((M978/60)/60)/24)+DATE(1970,1,1)</f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 s="6">
        <v>1517983200</v>
      </c>
      <c r="M979" s="6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  <c r="S979" s="8">
        <f>(((L979/60)/60)/24+DATE(1970,1,1))</f>
        <v>43138.25</v>
      </c>
      <c r="T979" s="8">
        <f>(((M979/60)/60)/24)+DATE(1970,1,1)</f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 s="6">
        <v>1478930400</v>
      </c>
      <c r="M980" s="6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  <c r="S980" s="8">
        <f>(((L980/60)/60)/24+DATE(1970,1,1))</f>
        <v>42686.25</v>
      </c>
      <c r="T980" s="8">
        <f>(((M980/60)/60)/24)+DATE(1970,1,1)</f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 s="6">
        <v>1426395600</v>
      </c>
      <c r="M981" s="6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  <c r="S981" s="8">
        <f>(((L981/60)/60)/24+DATE(1970,1,1))</f>
        <v>42078.208333333328</v>
      </c>
      <c r="T981" s="8">
        <f>(((M981/60)/60)/24)+DATE(1970,1,1)</f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 s="6">
        <v>1446181200</v>
      </c>
      <c r="M982" s="6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  <c r="S982" s="8">
        <f>(((L982/60)/60)/24+DATE(1970,1,1))</f>
        <v>42307.208333333328</v>
      </c>
      <c r="T982" s="8">
        <f>(((M982/60)/60)/24)+DATE(1970,1,1)</f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 s="6">
        <v>1514181600</v>
      </c>
      <c r="M983" s="6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  <c r="S983" s="8">
        <f>(((L983/60)/60)/24+DATE(1970,1,1))</f>
        <v>43094.25</v>
      </c>
      <c r="T983" s="8">
        <f>(((M983/60)/60)/24)+DATE(1970,1,1)</f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 s="6">
        <v>1311051600</v>
      </c>
      <c r="M984" s="6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  <c r="S984" s="8">
        <f>(((L984/60)/60)/24+DATE(1970,1,1))</f>
        <v>40743.208333333336</v>
      </c>
      <c r="T984" s="8">
        <f>(((M984/60)/60)/24)+DATE(1970,1,1)</f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 s="6">
        <v>1564894800</v>
      </c>
      <c r="M985" s="6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  <c r="S985" s="8">
        <f>(((L985/60)/60)/24+DATE(1970,1,1))</f>
        <v>43681.208333333328</v>
      </c>
      <c r="T985" s="8">
        <f>(((M985/60)/60)/24)+DATE(1970,1,1)</f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 s="6">
        <v>1567918800</v>
      </c>
      <c r="M986" s="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  <c r="S986" s="8">
        <f>(((L986/60)/60)/24+DATE(1970,1,1))</f>
        <v>43716.208333333328</v>
      </c>
      <c r="T986" s="8">
        <f>(((M986/60)/60)/24)+DATE(1970,1,1)</f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 s="6">
        <v>1386309600</v>
      </c>
      <c r="M987" s="6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  <c r="S987" s="8">
        <f>(((L987/60)/60)/24+DATE(1970,1,1))</f>
        <v>41614.25</v>
      </c>
      <c r="T987" s="8">
        <f>(((M987/60)/60)/24)+DATE(1970,1,1)</f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 s="6">
        <v>1301979600</v>
      </c>
      <c r="M988" s="6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  <c r="S988" s="8">
        <f>(((L988/60)/60)/24+DATE(1970,1,1))</f>
        <v>40638.208333333336</v>
      </c>
      <c r="T988" s="8">
        <f>(((M988/60)/60)/24)+DATE(1970,1,1)</f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 s="6">
        <v>1493269200</v>
      </c>
      <c r="M989" s="6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  <c r="S989" s="8">
        <f>(((L989/60)/60)/24+DATE(1970,1,1))</f>
        <v>42852.208333333328</v>
      </c>
      <c r="T989" s="8">
        <f>(((M989/60)/60)/24)+DATE(1970,1,1)</f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 s="6">
        <v>1478930400</v>
      </c>
      <c r="M990" s="6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  <c r="S990" s="8">
        <f>(((L990/60)/60)/24+DATE(1970,1,1))</f>
        <v>42686.25</v>
      </c>
      <c r="T990" s="8">
        <f>(((M990/60)/60)/24)+DATE(1970,1,1)</f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 s="6">
        <v>1555390800</v>
      </c>
      <c r="M991" s="6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  <c r="S991" s="8">
        <f>(((L991/60)/60)/24+DATE(1970,1,1))</f>
        <v>43571.208333333328</v>
      </c>
      <c r="T991" s="8">
        <f>(((M991/60)/60)/24)+DATE(1970,1,1)</f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 s="6">
        <v>1456984800</v>
      </c>
      <c r="M992" s="6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  <c r="S992" s="8">
        <f>(((L992/60)/60)/24+DATE(1970,1,1))</f>
        <v>42432.25</v>
      </c>
      <c r="T992" s="8">
        <f>(((M992/60)/60)/24)+DATE(1970,1,1)</f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 s="6">
        <v>1411621200</v>
      </c>
      <c r="M993" s="6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  <c r="S993" s="8">
        <f>(((L993/60)/60)/24+DATE(1970,1,1))</f>
        <v>41907.208333333336</v>
      </c>
      <c r="T993" s="8">
        <f>(((M993/60)/60)/24)+DATE(1970,1,1)</f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 s="6">
        <v>1525669200</v>
      </c>
      <c r="M994" s="6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  <c r="S994" s="8">
        <f>(((L994/60)/60)/24+DATE(1970,1,1))</f>
        <v>43227.208333333328</v>
      </c>
      <c r="T994" s="8">
        <f>(((M994/60)/60)/24)+DATE(1970,1,1)</f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 s="6">
        <v>1450936800</v>
      </c>
      <c r="M995" s="6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  <c r="S995" s="8">
        <f>(((L995/60)/60)/24+DATE(1970,1,1))</f>
        <v>42362.25</v>
      </c>
      <c r="T995" s="8">
        <f>(((M995/60)/60)/24)+DATE(1970,1,1)</f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 s="6">
        <v>1413522000</v>
      </c>
      <c r="M996" s="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  <c r="S996" s="8">
        <f>(((L996/60)/60)/24+DATE(1970,1,1))</f>
        <v>41929.208333333336</v>
      </c>
      <c r="T996" s="8">
        <f>(((M996/60)/60)/24)+DATE(1970,1,1)</f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 s="6">
        <v>1541307600</v>
      </c>
      <c r="M997" s="6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  <c r="S997" s="8">
        <f>(((L997/60)/60)/24+DATE(1970,1,1))</f>
        <v>43408.208333333328</v>
      </c>
      <c r="T997" s="8">
        <f>(((M997/60)/60)/24)+DATE(1970,1,1)</f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 s="6">
        <v>1357106400</v>
      </c>
      <c r="M998" s="6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  <c r="S998" s="8">
        <f>(((L998/60)/60)/24+DATE(1970,1,1))</f>
        <v>41276.25</v>
      </c>
      <c r="T998" s="8">
        <f>(((M998/60)/60)/24)+DATE(1970,1,1)</f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 s="6">
        <v>1390197600</v>
      </c>
      <c r="M999" s="6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  <c r="S999" s="8">
        <f>(((L999/60)/60)/24+DATE(1970,1,1))</f>
        <v>41659.25</v>
      </c>
      <c r="T999" s="8">
        <f>(((M999/60)/60)/24)+DATE(1970,1,1)</f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 s="6">
        <v>1265868000</v>
      </c>
      <c r="M1000" s="6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  <c r="S1000" s="8">
        <f>(((L1000/60)/60)/24+DATE(1970,1,1))</f>
        <v>40220.25</v>
      </c>
      <c r="T1000" s="8">
        <f>(((M1000/60)/60)/24)+DATE(1970,1,1)</f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 s="6">
        <v>1467176400</v>
      </c>
      <c r="M1001" s="6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  <c r="S1001" s="8">
        <f>(((L1001/60)/60)/24+DATE(1970,1,1))</f>
        <v>42550.208333333328</v>
      </c>
      <c r="T1001" s="8">
        <f>(((M1001/60)/60)/24)+DATE(1970,1,1)</f>
        <v>42557.208333333328</v>
      </c>
    </row>
  </sheetData>
  <autoFilter ref="A1:T1001" xr:uid="{00000000-0001-0000-0000-000000000000}"/>
  <conditionalFormatting sqref="G2:G1001">
    <cfRule type="containsText" dxfId="11" priority="2" operator="containsText" text="canceled">
      <formula>NOT(ISERROR(SEARCH("canceled",G2)))</formula>
    </cfRule>
    <cfRule type="containsText" dxfId="10" priority="4" operator="containsText" text="live">
      <formula>NOT(ISERROR(SEARCH("live",G2)))</formula>
    </cfRule>
    <cfRule type="containsText" dxfId="9" priority="5" operator="containsText" text="successful">
      <formula>NOT(ISERROR(SEARCH("successful",G2)))</formula>
    </cfRule>
    <cfRule type="containsText" dxfId="8" priority="6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 Adeoye</cp:lastModifiedBy>
  <dcterms:created xsi:type="dcterms:W3CDTF">2021-09-29T18:52:28Z</dcterms:created>
  <dcterms:modified xsi:type="dcterms:W3CDTF">2024-09-22T04:44:16Z</dcterms:modified>
</cp:coreProperties>
</file>