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аблица 1" sheetId="1" r:id="rId1"/>
    <sheet name="Таблица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4" i="2" l="1"/>
  <c r="R64" i="2"/>
  <c r="Q64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37" i="2"/>
  <c r="R58" i="2"/>
  <c r="R57" i="2"/>
  <c r="R56" i="2"/>
  <c r="R55" i="2"/>
  <c r="R54" i="2"/>
  <c r="R53" i="2"/>
  <c r="R52" i="2"/>
  <c r="R51" i="2"/>
  <c r="R50" i="2"/>
  <c r="R49" i="2"/>
  <c r="R48" i="2"/>
  <c r="R46" i="2"/>
  <c r="R47" i="2"/>
  <c r="R45" i="2"/>
  <c r="R43" i="2"/>
  <c r="R44" i="2"/>
  <c r="R42" i="2"/>
  <c r="R41" i="2"/>
  <c r="R38" i="2"/>
  <c r="R39" i="2"/>
  <c r="R40" i="2"/>
  <c r="R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37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4" i="2"/>
  <c r="P31" i="2"/>
  <c r="P30" i="2"/>
  <c r="P29" i="2"/>
  <c r="P27" i="2"/>
  <c r="P28" i="2"/>
  <c r="P26" i="2"/>
  <c r="P23" i="2"/>
  <c r="P24" i="2"/>
  <c r="P25" i="2"/>
  <c r="P22" i="2"/>
  <c r="P21" i="2"/>
  <c r="P18" i="2"/>
  <c r="P19" i="2"/>
  <c r="P20" i="2"/>
  <c r="P17" i="2"/>
  <c r="P14" i="2"/>
  <c r="P15" i="2"/>
  <c r="P16" i="2"/>
  <c r="P12" i="2"/>
  <c r="P13" i="2"/>
  <c r="P11" i="2"/>
  <c r="P5" i="2"/>
  <c r="P6" i="2"/>
  <c r="P7" i="2"/>
  <c r="P8" i="2"/>
  <c r="P9" i="2"/>
  <c r="P10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4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E33" i="2" s="1"/>
  <c r="F3" i="2"/>
  <c r="F33" i="2" s="1"/>
  <c r="G3" i="2"/>
  <c r="G33" i="2" s="1"/>
  <c r="H3" i="2"/>
  <c r="H33" i="2" s="1"/>
  <c r="I3" i="2"/>
  <c r="I3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O45" i="2" l="1"/>
  <c r="O49" i="2"/>
  <c r="O43" i="2"/>
  <c r="O37" i="2"/>
  <c r="N10" i="2"/>
  <c r="N9" i="2"/>
  <c r="O42" i="2"/>
  <c r="N4" i="2"/>
  <c r="O39" i="2"/>
  <c r="O48" i="2"/>
  <c r="N6" i="2"/>
  <c r="N7" i="2"/>
  <c r="O44" i="2"/>
  <c r="N8" i="2"/>
  <c r="O41" i="2"/>
  <c r="O47" i="2"/>
  <c r="N5" i="2"/>
  <c r="O46" i="2"/>
  <c r="O40" i="2"/>
  <c r="P64" i="2"/>
  <c r="O38" i="2"/>
  <c r="B33" i="2"/>
  <c r="N31" i="2"/>
  <c r="N17" i="2"/>
  <c r="N21" i="2"/>
  <c r="N20" i="2"/>
  <c r="N19" i="2"/>
  <c r="N18" i="2"/>
  <c r="N29" i="2"/>
  <c r="N30" i="2"/>
  <c r="O58" i="2"/>
  <c r="N27" i="2"/>
  <c r="N28" i="2"/>
  <c r="O57" i="2"/>
  <c r="N26" i="2"/>
  <c r="C33" i="2"/>
  <c r="O53" i="2"/>
  <c r="N15" i="2"/>
  <c r="O52" i="2"/>
  <c r="N11" i="2"/>
  <c r="O50" i="2"/>
  <c r="N16" i="2"/>
  <c r="N13" i="2"/>
  <c r="N14" i="2"/>
  <c r="N12" i="2"/>
  <c r="O51" i="2"/>
  <c r="N22" i="2"/>
  <c r="N25" i="2"/>
  <c r="O54" i="2"/>
  <c r="N24" i="2"/>
  <c r="O56" i="2"/>
  <c r="O55" i="2"/>
  <c r="N23" i="2"/>
  <c r="D33" i="2"/>
</calcChain>
</file>

<file path=xl/sharedStrings.xml><?xml version="1.0" encoding="utf-8"?>
<sst xmlns="http://schemas.openxmlformats.org/spreadsheetml/2006/main" count="296" uniqueCount="28">
  <si>
    <t>Список предметов в чеке</t>
  </si>
  <si>
    <t>Номер чека</t>
  </si>
  <si>
    <t>Цитрамон</t>
  </si>
  <si>
    <t>Спирт</t>
  </si>
  <si>
    <t>Вата</t>
  </si>
  <si>
    <t>Шприц</t>
  </si>
  <si>
    <t>Пластырь</t>
  </si>
  <si>
    <t>Зеленка</t>
  </si>
  <si>
    <t>Активированный-уголь</t>
  </si>
  <si>
    <t>Перекись-водорода</t>
  </si>
  <si>
    <t>Таблица 1.Пример набора транзакций на основе чеков покупок в аптеке</t>
  </si>
  <si>
    <t>Таблица 2. Представление данных из набора транзаций в нормализованном виде</t>
  </si>
  <si>
    <t>Сумма:</t>
  </si>
  <si>
    <t>Предмет 1</t>
  </si>
  <si>
    <t>Предмет 2</t>
  </si>
  <si>
    <t>Предметный набор</t>
  </si>
  <si>
    <t xml:space="preserve"> наборе транзакций</t>
  </si>
  <si>
    <t>Частота появления в</t>
  </si>
  <si>
    <t>№</t>
  </si>
  <si>
    <t>Предмет 3</t>
  </si>
  <si>
    <t>Двухпредметные наборы-кандидаты F2, Δ = 7</t>
  </si>
  <si>
    <t>Предмет 4</t>
  </si>
  <si>
    <t>Трехпредметные наборы-кандидаты F3, Δ = 7</t>
  </si>
  <si>
    <t>Шриц</t>
  </si>
  <si>
    <t>Трехпредметные наборы-кандидаты F4, Δ = 7</t>
  </si>
  <si>
    <t>Поддержка S</t>
  </si>
  <si>
    <t>Достоверность C</t>
  </si>
  <si>
    <t>S *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</si>
</sst>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/>
    <xf numFmtId="0" fontId="0" fillId="0" borderId="9" xfId="0" applyBorder="1" applyAlignment="1"/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/>
    <xf numFmtId="9" fontId="0" fillId="0" borderId="1" xfId="1" applyFont="1" applyBorder="1"/>
    <xf numFmtId="0" fontId="2" fillId="0" borderId="1" xfId="0" applyFont="1" applyBorder="1"/>
    <xf numFmtId="9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21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3" sqref="A3:A32"/>
    </sheetView>
  </sheetViews>
  <sheetFormatPr defaultRowHeight="15" x14ac:dyDescent="0.25"/>
  <cols>
    <col min="1" max="1" width="11.85546875" bestFit="1" customWidth="1"/>
    <col min="2" max="5" width="22.7109375" bestFit="1" customWidth="1"/>
    <col min="6" max="6" width="19.5703125" bestFit="1" customWidth="1"/>
    <col min="7" max="7" width="22.7109375" bestFit="1" customWidth="1"/>
    <col min="8" max="8" width="19.5703125" bestFit="1" customWidth="1"/>
    <col min="9" max="9" width="8.5703125" bestFit="1" customWidth="1"/>
  </cols>
  <sheetData>
    <row r="1" spans="1:9" x14ac:dyDescent="0.25">
      <c r="A1" s="15" t="s">
        <v>10</v>
      </c>
      <c r="B1" s="16"/>
      <c r="C1" s="16"/>
      <c r="D1" s="16"/>
      <c r="E1" s="16"/>
      <c r="F1" s="16"/>
      <c r="G1" s="16"/>
      <c r="H1" s="16"/>
      <c r="I1" s="17"/>
    </row>
    <row r="2" spans="1:9" x14ac:dyDescent="0.25">
      <c r="A2" s="18" t="s">
        <v>1</v>
      </c>
      <c r="B2" s="15" t="s">
        <v>0</v>
      </c>
      <c r="C2" s="16"/>
      <c r="D2" s="16"/>
      <c r="E2" s="16"/>
      <c r="F2" s="16"/>
      <c r="G2" s="16"/>
      <c r="H2" s="16"/>
      <c r="I2" s="17"/>
    </row>
    <row r="3" spans="1:9" x14ac:dyDescent="0.25">
      <c r="A3" s="33">
        <v>1</v>
      </c>
      <c r="B3" s="31" t="s">
        <v>6</v>
      </c>
      <c r="C3" s="31" t="s">
        <v>2</v>
      </c>
      <c r="D3" s="31" t="s">
        <v>3</v>
      </c>
      <c r="E3" s="31" t="s">
        <v>8</v>
      </c>
      <c r="F3" s="31" t="s">
        <v>4</v>
      </c>
      <c r="H3" s="31"/>
      <c r="I3" s="31"/>
    </row>
    <row r="4" spans="1:9" x14ac:dyDescent="0.25">
      <c r="A4" s="33">
        <v>2</v>
      </c>
      <c r="B4" s="1" t="s">
        <v>5</v>
      </c>
      <c r="C4" s="1" t="s">
        <v>3</v>
      </c>
      <c r="D4" s="1" t="s">
        <v>6</v>
      </c>
      <c r="E4" s="1" t="s">
        <v>9</v>
      </c>
      <c r="F4" s="1" t="s">
        <v>7</v>
      </c>
      <c r="G4" s="1" t="s">
        <v>4</v>
      </c>
      <c r="H4" s="1"/>
      <c r="I4" s="1"/>
    </row>
    <row r="5" spans="1:9" x14ac:dyDescent="0.25">
      <c r="A5" s="33">
        <v>3</v>
      </c>
      <c r="B5" s="1" t="s">
        <v>8</v>
      </c>
      <c r="C5" s="1" t="s">
        <v>4</v>
      </c>
      <c r="D5" s="1" t="s">
        <v>5</v>
      </c>
      <c r="E5" s="1"/>
      <c r="F5" s="1"/>
      <c r="G5" s="1"/>
      <c r="H5" s="1"/>
      <c r="I5" s="1"/>
    </row>
    <row r="6" spans="1:9" x14ac:dyDescent="0.25">
      <c r="A6" s="33">
        <v>4</v>
      </c>
      <c r="B6" s="1" t="s">
        <v>2</v>
      </c>
      <c r="C6" s="1" t="s">
        <v>3</v>
      </c>
      <c r="D6" s="1" t="s">
        <v>5</v>
      </c>
      <c r="E6" s="1" t="s">
        <v>6</v>
      </c>
      <c r="F6" s="1" t="s">
        <v>7</v>
      </c>
      <c r="G6" s="1" t="s">
        <v>4</v>
      </c>
      <c r="H6" s="1"/>
      <c r="I6" s="1"/>
    </row>
    <row r="7" spans="1:9" x14ac:dyDescent="0.25">
      <c r="A7" s="33">
        <v>5</v>
      </c>
      <c r="B7" s="1" t="s">
        <v>6</v>
      </c>
      <c r="C7" s="1" t="s">
        <v>2</v>
      </c>
      <c r="D7" s="1" t="s">
        <v>7</v>
      </c>
      <c r="E7" s="1" t="s">
        <v>9</v>
      </c>
      <c r="F7" s="1"/>
      <c r="G7" s="1"/>
      <c r="H7" s="1"/>
      <c r="I7" s="1"/>
    </row>
    <row r="8" spans="1:9" x14ac:dyDescent="0.25">
      <c r="A8" s="33">
        <v>6</v>
      </c>
      <c r="B8" s="1" t="s">
        <v>3</v>
      </c>
      <c r="C8" s="1" t="s">
        <v>8</v>
      </c>
      <c r="D8" s="1" t="s">
        <v>2</v>
      </c>
      <c r="E8" s="1"/>
      <c r="F8" s="1"/>
      <c r="G8" s="1"/>
      <c r="H8" s="1"/>
      <c r="I8" s="1"/>
    </row>
    <row r="9" spans="1:9" x14ac:dyDescent="0.25">
      <c r="A9" s="33">
        <v>7</v>
      </c>
      <c r="B9" s="1" t="s">
        <v>9</v>
      </c>
      <c r="C9" s="1" t="s">
        <v>5</v>
      </c>
      <c r="D9" s="1" t="s">
        <v>8</v>
      </c>
      <c r="E9" s="1" t="s">
        <v>4</v>
      </c>
      <c r="F9" s="1" t="s">
        <v>9</v>
      </c>
      <c r="G9" s="1"/>
      <c r="H9" s="1"/>
      <c r="I9" s="1"/>
    </row>
    <row r="10" spans="1:9" x14ac:dyDescent="0.25">
      <c r="A10" s="33">
        <v>8</v>
      </c>
      <c r="B10" s="1" t="s">
        <v>7</v>
      </c>
      <c r="C10" s="1" t="s">
        <v>9</v>
      </c>
      <c r="D10" s="1" t="s">
        <v>4</v>
      </c>
      <c r="E10" s="1"/>
      <c r="F10" s="1"/>
      <c r="G10" s="1"/>
      <c r="H10" s="1"/>
      <c r="I10" s="1"/>
    </row>
    <row r="11" spans="1:9" x14ac:dyDescent="0.25">
      <c r="A11" s="33">
        <v>9</v>
      </c>
      <c r="B11" s="1" t="s">
        <v>2</v>
      </c>
      <c r="C11" s="1" t="s">
        <v>6</v>
      </c>
      <c r="D11" s="1" t="s">
        <v>8</v>
      </c>
      <c r="E11" s="1" t="s">
        <v>9</v>
      </c>
      <c r="G11" s="1"/>
      <c r="H11" s="1"/>
      <c r="I11" s="1"/>
    </row>
    <row r="12" spans="1:9" x14ac:dyDescent="0.25">
      <c r="A12" s="33">
        <v>10</v>
      </c>
      <c r="B12" s="1" t="s">
        <v>6</v>
      </c>
      <c r="C12" s="1" t="s">
        <v>2</v>
      </c>
      <c r="D12" s="1" t="s">
        <v>3</v>
      </c>
      <c r="E12" s="1" t="s">
        <v>8</v>
      </c>
      <c r="F12" s="1" t="s">
        <v>4</v>
      </c>
      <c r="G12" s="1" t="s">
        <v>5</v>
      </c>
      <c r="H12" s="1" t="s">
        <v>9</v>
      </c>
      <c r="I12" s="1" t="s">
        <v>7</v>
      </c>
    </row>
    <row r="13" spans="1:9" x14ac:dyDescent="0.25">
      <c r="A13" s="33">
        <v>11</v>
      </c>
      <c r="B13" s="1" t="s">
        <v>8</v>
      </c>
      <c r="C13" s="1" t="s">
        <v>3</v>
      </c>
      <c r="D13" s="1" t="s">
        <v>7</v>
      </c>
      <c r="E13" s="1" t="s">
        <v>6</v>
      </c>
      <c r="F13" s="1"/>
      <c r="G13" s="1"/>
      <c r="H13" s="1"/>
      <c r="I13" s="1"/>
    </row>
    <row r="14" spans="1:9" x14ac:dyDescent="0.25">
      <c r="A14" s="33">
        <v>12</v>
      </c>
      <c r="B14" s="1" t="s">
        <v>4</v>
      </c>
      <c r="C14" s="1" t="s">
        <v>5</v>
      </c>
      <c r="D14" s="1" t="s">
        <v>6</v>
      </c>
      <c r="E14" s="1" t="s">
        <v>7</v>
      </c>
      <c r="F14" s="1"/>
      <c r="G14" s="1"/>
      <c r="H14" s="1"/>
      <c r="I14" s="1"/>
    </row>
    <row r="15" spans="1:9" x14ac:dyDescent="0.25">
      <c r="A15" s="33">
        <v>13</v>
      </c>
      <c r="B15" s="1" t="s">
        <v>8</v>
      </c>
      <c r="C15" s="1" t="s">
        <v>9</v>
      </c>
      <c r="D15" s="1"/>
      <c r="E15" s="1"/>
      <c r="F15" s="1"/>
      <c r="G15" s="1"/>
      <c r="H15" s="1"/>
      <c r="I15" s="1"/>
    </row>
    <row r="16" spans="1:9" x14ac:dyDescent="0.25">
      <c r="A16" s="33">
        <v>14</v>
      </c>
      <c r="B16" s="1" t="s">
        <v>7</v>
      </c>
      <c r="C16" s="1" t="s">
        <v>3</v>
      </c>
      <c r="D16" s="1" t="s">
        <v>2</v>
      </c>
      <c r="E16" s="1" t="s">
        <v>8</v>
      </c>
      <c r="F16" s="1"/>
      <c r="G16" s="1"/>
      <c r="H16" s="1"/>
      <c r="I16" s="1"/>
    </row>
    <row r="17" spans="1:9" x14ac:dyDescent="0.25">
      <c r="A17" s="33">
        <v>15</v>
      </c>
      <c r="B17" s="1" t="s">
        <v>2</v>
      </c>
      <c r="C17" s="1" t="s">
        <v>8</v>
      </c>
      <c r="D17" s="1" t="s">
        <v>5</v>
      </c>
      <c r="E17" s="1" t="s">
        <v>6</v>
      </c>
      <c r="F17" s="1"/>
      <c r="G17" s="1"/>
      <c r="H17" s="1"/>
      <c r="I17" s="1"/>
    </row>
    <row r="18" spans="1:9" x14ac:dyDescent="0.25">
      <c r="A18" s="33">
        <v>16</v>
      </c>
      <c r="B18" s="1" t="s">
        <v>6</v>
      </c>
      <c r="C18" s="1" t="s">
        <v>7</v>
      </c>
      <c r="D18" s="1" t="s">
        <v>9</v>
      </c>
      <c r="E18" s="1" t="s">
        <v>3</v>
      </c>
      <c r="F18" s="1" t="s">
        <v>4</v>
      </c>
      <c r="G18" s="1"/>
      <c r="H18" s="1"/>
      <c r="I18" s="1"/>
    </row>
    <row r="19" spans="1:9" x14ac:dyDescent="0.25">
      <c r="A19" s="33">
        <v>17</v>
      </c>
      <c r="B19" s="1" t="s">
        <v>5</v>
      </c>
      <c r="C19" s="1" t="s">
        <v>6</v>
      </c>
      <c r="D19" s="1" t="s">
        <v>8</v>
      </c>
      <c r="E19" s="1" t="s">
        <v>2</v>
      </c>
      <c r="F19" s="1" t="s">
        <v>4</v>
      </c>
      <c r="G19" s="1" t="s">
        <v>9</v>
      </c>
      <c r="H19" s="1"/>
      <c r="I19" s="1"/>
    </row>
    <row r="20" spans="1:9" x14ac:dyDescent="0.25">
      <c r="A20" s="33">
        <v>18</v>
      </c>
      <c r="B20" s="1" t="s">
        <v>7</v>
      </c>
      <c r="C20" s="1" t="s">
        <v>6</v>
      </c>
      <c r="D20" s="1" t="s">
        <v>8</v>
      </c>
      <c r="E20" s="1" t="s">
        <v>9</v>
      </c>
      <c r="F20" s="1"/>
      <c r="G20" s="1"/>
      <c r="H20" s="1"/>
      <c r="I20" s="1"/>
    </row>
    <row r="21" spans="1:9" x14ac:dyDescent="0.25">
      <c r="A21" s="33">
        <v>19</v>
      </c>
      <c r="B21" s="1" t="s">
        <v>4</v>
      </c>
      <c r="C21" s="1" t="s">
        <v>9</v>
      </c>
      <c r="D21" s="1"/>
      <c r="E21" s="1"/>
      <c r="F21" s="1"/>
      <c r="G21" s="1"/>
      <c r="H21" s="1"/>
      <c r="I21" s="1"/>
    </row>
    <row r="22" spans="1:9" x14ac:dyDescent="0.25">
      <c r="A22" s="33">
        <v>20</v>
      </c>
      <c r="B22" s="1" t="s">
        <v>3</v>
      </c>
      <c r="C22" s="1" t="s">
        <v>7</v>
      </c>
      <c r="D22" s="1" t="s">
        <v>6</v>
      </c>
      <c r="E22" s="1" t="s">
        <v>5</v>
      </c>
      <c r="F22" s="1"/>
      <c r="G22" s="1"/>
      <c r="H22" s="1"/>
      <c r="I22" s="1"/>
    </row>
    <row r="23" spans="1:9" x14ac:dyDescent="0.25">
      <c r="A23" s="33">
        <v>21</v>
      </c>
      <c r="B23" s="1" t="s">
        <v>2</v>
      </c>
      <c r="C23" s="1" t="s">
        <v>9</v>
      </c>
      <c r="D23" s="1" t="s">
        <v>7</v>
      </c>
      <c r="E23" s="1"/>
      <c r="F23" s="1"/>
      <c r="G23" s="1"/>
      <c r="H23" s="1"/>
      <c r="I23" s="1"/>
    </row>
    <row r="24" spans="1:9" x14ac:dyDescent="0.25">
      <c r="A24" s="33">
        <v>22</v>
      </c>
      <c r="B24" s="1" t="s">
        <v>7</v>
      </c>
      <c r="C24" s="1" t="s">
        <v>5</v>
      </c>
      <c r="D24" s="1" t="s">
        <v>2</v>
      </c>
      <c r="E24" s="1" t="s">
        <v>6</v>
      </c>
      <c r="F24" s="1" t="s">
        <v>9</v>
      </c>
      <c r="G24" s="1" t="s">
        <v>8</v>
      </c>
      <c r="H24" s="1" t="s">
        <v>4</v>
      </c>
      <c r="I24" s="1"/>
    </row>
    <row r="25" spans="1:9" x14ac:dyDescent="0.25">
      <c r="A25" s="33">
        <v>23</v>
      </c>
      <c r="B25" s="1" t="s">
        <v>5</v>
      </c>
      <c r="C25" s="1" t="s">
        <v>2</v>
      </c>
      <c r="D25" s="1" t="s">
        <v>7</v>
      </c>
      <c r="E25" s="1" t="s">
        <v>8</v>
      </c>
      <c r="F25" s="1" t="s">
        <v>3</v>
      </c>
      <c r="G25" s="1"/>
      <c r="H25" s="1"/>
      <c r="I25" s="1"/>
    </row>
    <row r="26" spans="1:9" x14ac:dyDescent="0.25">
      <c r="A26" s="33">
        <v>24</v>
      </c>
      <c r="B26" s="1" t="s">
        <v>9</v>
      </c>
      <c r="C26" s="1" t="s">
        <v>2</v>
      </c>
      <c r="D26" s="1"/>
      <c r="E26" s="1"/>
      <c r="F26" s="1"/>
      <c r="G26" s="1"/>
      <c r="H26" s="1"/>
      <c r="I26" s="1"/>
    </row>
    <row r="27" spans="1:9" x14ac:dyDescent="0.25">
      <c r="A27" s="33">
        <v>25</v>
      </c>
      <c r="B27" s="1" t="s">
        <v>9</v>
      </c>
      <c r="C27" s="1" t="s">
        <v>3</v>
      </c>
      <c r="D27" s="1" t="s">
        <v>7</v>
      </c>
      <c r="E27" s="1"/>
      <c r="F27" s="1"/>
      <c r="G27" s="1"/>
      <c r="H27" s="1"/>
      <c r="I27" s="1"/>
    </row>
    <row r="28" spans="1:9" x14ac:dyDescent="0.25">
      <c r="A28" s="33">
        <v>26</v>
      </c>
      <c r="B28" s="1" t="s">
        <v>6</v>
      </c>
      <c r="C28" s="1" t="s">
        <v>8</v>
      </c>
      <c r="D28" s="1" t="s">
        <v>2</v>
      </c>
      <c r="E28" s="1"/>
      <c r="F28" s="1"/>
      <c r="G28" s="1"/>
      <c r="H28" s="1"/>
      <c r="I28" s="1"/>
    </row>
    <row r="29" spans="1:9" x14ac:dyDescent="0.25">
      <c r="A29" s="33">
        <v>27</v>
      </c>
      <c r="B29" s="1" t="s">
        <v>8</v>
      </c>
      <c r="C29" s="1" t="s">
        <v>6</v>
      </c>
      <c r="D29" s="1" t="s">
        <v>7</v>
      </c>
      <c r="E29" s="1" t="s">
        <v>4</v>
      </c>
      <c r="F29" s="1" t="s">
        <v>5</v>
      </c>
      <c r="G29" s="1"/>
      <c r="H29" s="1"/>
      <c r="I29" s="1"/>
    </row>
    <row r="30" spans="1:9" x14ac:dyDescent="0.25">
      <c r="A30" s="33">
        <v>28</v>
      </c>
      <c r="B30" s="1" t="s">
        <v>6</v>
      </c>
      <c r="C30" s="1" t="s">
        <v>2</v>
      </c>
      <c r="D30" s="1" t="s">
        <v>5</v>
      </c>
      <c r="E30" s="1" t="s">
        <v>9</v>
      </c>
      <c r="F30" s="1"/>
      <c r="G30" s="1"/>
      <c r="H30" s="1"/>
      <c r="I30" s="1"/>
    </row>
    <row r="31" spans="1:9" x14ac:dyDescent="0.25">
      <c r="A31" s="33">
        <v>29</v>
      </c>
      <c r="B31" s="1" t="s">
        <v>7</v>
      </c>
      <c r="C31" s="1" t="s">
        <v>8</v>
      </c>
      <c r="D31" s="1"/>
      <c r="E31" s="1"/>
      <c r="F31" s="1"/>
      <c r="G31" s="1"/>
      <c r="H31" s="1"/>
      <c r="I31" s="1"/>
    </row>
    <row r="32" spans="1:9" x14ac:dyDescent="0.25">
      <c r="A32" s="33">
        <v>30</v>
      </c>
      <c r="B32" s="1" t="s">
        <v>9</v>
      </c>
      <c r="C32" s="1" t="s">
        <v>3</v>
      </c>
      <c r="D32" s="1" t="s">
        <v>4</v>
      </c>
      <c r="E32" s="1"/>
      <c r="F32" s="1"/>
      <c r="G32" s="1"/>
      <c r="H32" s="1"/>
      <c r="I32" s="1"/>
    </row>
  </sheetData>
  <mergeCells count="2">
    <mergeCell ref="A1:I1"/>
    <mergeCell ref="B2:I2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34" workbookViewId="0">
      <selection activeCell="S10" sqref="S10"/>
    </sheetView>
  </sheetViews>
  <sheetFormatPr defaultRowHeight="15" x14ac:dyDescent="0.25"/>
  <cols>
    <col min="1" max="1" width="11.85546875" bestFit="1" customWidth="1"/>
    <col min="2" max="2" width="9.7109375" bestFit="1" customWidth="1"/>
    <col min="3" max="3" width="10.28515625" bestFit="1" customWidth="1"/>
    <col min="4" max="4" width="6.42578125" bestFit="1" customWidth="1"/>
    <col min="5" max="5" width="22.7109375" bestFit="1" customWidth="1"/>
    <col min="6" max="6" width="5" bestFit="1" customWidth="1"/>
    <col min="7" max="7" width="7.42578125" bestFit="1" customWidth="1"/>
    <col min="8" max="8" width="19.5703125" bestFit="1" customWidth="1"/>
    <col min="9" max="9" width="8.5703125" bestFit="1" customWidth="1"/>
    <col min="11" max="11" width="3.28515625" bestFit="1" customWidth="1"/>
    <col min="12" max="13" width="22.7109375" bestFit="1" customWidth="1"/>
    <col min="14" max="14" width="20" bestFit="1" customWidth="1"/>
    <col min="15" max="15" width="12.85546875" bestFit="1" customWidth="1"/>
    <col min="16" max="16" width="20" customWidth="1"/>
    <col min="17" max="17" width="13.42578125" bestFit="1" customWidth="1"/>
    <col min="18" max="18" width="16.42578125" bestFit="1" customWidth="1"/>
    <col min="19" max="19" width="13.42578125" customWidth="1"/>
    <col min="20" max="21" width="20" bestFit="1" customWidth="1"/>
  </cols>
  <sheetData>
    <row r="1" spans="1:17" x14ac:dyDescent="0.25">
      <c r="A1" s="8" t="s">
        <v>11</v>
      </c>
      <c r="B1" s="9"/>
      <c r="C1" s="9"/>
      <c r="D1" s="9"/>
      <c r="E1" s="9"/>
      <c r="F1" s="9"/>
      <c r="G1" s="9"/>
      <c r="H1" s="9"/>
      <c r="I1" s="10"/>
      <c r="K1" s="11" t="s">
        <v>20</v>
      </c>
      <c r="L1" s="11"/>
      <c r="M1" s="11"/>
      <c r="N1" s="11"/>
      <c r="O1" s="11"/>
      <c r="P1" s="11"/>
      <c r="Q1" s="1"/>
    </row>
    <row r="2" spans="1:17" x14ac:dyDescent="0.25">
      <c r="A2" s="13" t="s">
        <v>1</v>
      </c>
      <c r="B2" s="13" t="s">
        <v>6</v>
      </c>
      <c r="C2" s="13" t="s">
        <v>2</v>
      </c>
      <c r="D2" s="13" t="s">
        <v>3</v>
      </c>
      <c r="E2" s="13" t="s">
        <v>8</v>
      </c>
      <c r="F2" s="13" t="s">
        <v>4</v>
      </c>
      <c r="G2" s="13" t="s">
        <v>5</v>
      </c>
      <c r="H2" s="13" t="s">
        <v>9</v>
      </c>
      <c r="I2" s="13" t="s">
        <v>7</v>
      </c>
      <c r="K2" s="19" t="s">
        <v>18</v>
      </c>
      <c r="L2" s="11" t="s">
        <v>15</v>
      </c>
      <c r="M2" s="11"/>
      <c r="N2" s="12" t="s">
        <v>17</v>
      </c>
      <c r="O2" s="19" t="s">
        <v>25</v>
      </c>
      <c r="P2" s="19" t="s">
        <v>26</v>
      </c>
      <c r="Q2" s="19" t="s">
        <v>27</v>
      </c>
    </row>
    <row r="3" spans="1:17" x14ac:dyDescent="0.25">
      <c r="A3" s="1">
        <v>1</v>
      </c>
      <c r="B3" s="2">
        <f>COUNTIF('Таблица 1'!$B3:$I3,B$2)</f>
        <v>1</v>
      </c>
      <c r="C3" s="2">
        <f>COUNTIF('Таблица 1'!$B3:$I3,C$2)</f>
        <v>1</v>
      </c>
      <c r="D3" s="2">
        <f>COUNTIF('Таблица 1'!$B3:$I3,D$2)</f>
        <v>1</v>
      </c>
      <c r="E3" s="2">
        <f>COUNTIF('Таблица 1'!$B3:$I3,E$2)</f>
        <v>1</v>
      </c>
      <c r="F3" s="2">
        <f>COUNTIF('Таблица 1'!$B3:$I3,F$2)</f>
        <v>1</v>
      </c>
      <c r="G3" s="2">
        <f>COUNTIF('Таблица 1'!$B3:$I3,G$2)</f>
        <v>0</v>
      </c>
      <c r="H3" s="2">
        <f>COUNTIF('Таблица 1'!$B3:$I3,H$2)</f>
        <v>0</v>
      </c>
      <c r="I3" s="2">
        <f>COUNTIF('Таблица 1'!$B3:$I3,I$2)</f>
        <v>0</v>
      </c>
      <c r="K3" s="20"/>
      <c r="L3" s="13" t="s">
        <v>13</v>
      </c>
      <c r="M3" s="13" t="s">
        <v>14</v>
      </c>
      <c r="N3" s="14" t="s">
        <v>16</v>
      </c>
      <c r="O3" s="19"/>
      <c r="P3" s="19"/>
      <c r="Q3" s="19"/>
    </row>
    <row r="4" spans="1:17" x14ac:dyDescent="0.25">
      <c r="A4" s="1">
        <v>2</v>
      </c>
      <c r="B4" s="2">
        <f>COUNTIF('Таблица 1'!$B4:$I4,B$2)</f>
        <v>1</v>
      </c>
      <c r="C4" s="2">
        <f>COUNTIF('Таблица 1'!$B4:$I4,C$2)</f>
        <v>0</v>
      </c>
      <c r="D4" s="2">
        <f>COUNTIF('Таблица 1'!$B4:$I4,D$2)</f>
        <v>1</v>
      </c>
      <c r="E4" s="2">
        <f>COUNTIF('Таблица 1'!$B4:$I4,E$2)</f>
        <v>0</v>
      </c>
      <c r="F4" s="2">
        <f>COUNTIF('Таблица 1'!$B4:$I4,F$2)</f>
        <v>1</v>
      </c>
      <c r="G4" s="2">
        <f>COUNTIF('Таблица 1'!$B4:$I4,G$2)</f>
        <v>1</v>
      </c>
      <c r="H4" s="2">
        <f>COUNTIF('Таблица 1'!$B4:$I4,H$2)</f>
        <v>1</v>
      </c>
      <c r="I4" s="2">
        <f>COUNTIF('Таблица 1'!$B4:$I4,I$2)</f>
        <v>1</v>
      </c>
      <c r="K4" s="1">
        <v>1</v>
      </c>
      <c r="L4" s="7" t="s">
        <v>6</v>
      </c>
      <c r="M4" s="7" t="s">
        <v>2</v>
      </c>
      <c r="N4" s="2">
        <f>COUNTIFS(B$3:B$32,1,C$3:C$32,1)</f>
        <v>10</v>
      </c>
      <c r="O4" s="32">
        <f>N4/30</f>
        <v>0.33333333333333331</v>
      </c>
      <c r="P4" s="32">
        <f>N4/$B$33</f>
        <v>0.58823529411764708</v>
      </c>
      <c r="Q4" s="34">
        <f>O4*P4</f>
        <v>0.19607843137254902</v>
      </c>
    </row>
    <row r="5" spans="1:17" x14ac:dyDescent="0.25">
      <c r="A5" s="1">
        <v>3</v>
      </c>
      <c r="B5" s="2">
        <f>COUNTIF('Таблица 1'!$B5:$I5,B$2)</f>
        <v>0</v>
      </c>
      <c r="C5" s="2">
        <f>COUNTIF('Таблица 1'!$B5:$I5,C$2)</f>
        <v>0</v>
      </c>
      <c r="D5" s="2">
        <f>COUNTIF('Таблица 1'!$B5:$I5,D$2)</f>
        <v>0</v>
      </c>
      <c r="E5" s="2">
        <f>COUNTIF('Таблица 1'!$B5:$I5,E$2)</f>
        <v>1</v>
      </c>
      <c r="F5" s="2">
        <f>COUNTIF('Таблица 1'!$B5:$I5,F$2)</f>
        <v>1</v>
      </c>
      <c r="G5" s="2">
        <f>COUNTIF('Таблица 1'!$B5:$I5,G$2)</f>
        <v>1</v>
      </c>
      <c r="H5" s="2">
        <f>COUNTIF('Таблица 1'!$B5:$I5,H$2)</f>
        <v>0</v>
      </c>
      <c r="I5" s="2">
        <f>COUNTIF('Таблица 1'!$B5:$I5,I$2)</f>
        <v>0</v>
      </c>
      <c r="K5" s="1">
        <v>2</v>
      </c>
      <c r="L5" s="7" t="s">
        <v>6</v>
      </c>
      <c r="M5" s="7" t="s">
        <v>3</v>
      </c>
      <c r="N5" s="2">
        <f>COUNTIFS(B$3:B$32,1,D$3:D$32,1)</f>
        <v>7</v>
      </c>
      <c r="O5" s="32">
        <f t="shared" ref="O5:O31" si="0">N5/30</f>
        <v>0.23333333333333334</v>
      </c>
      <c r="P5" s="32">
        <f t="shared" ref="P5:P10" si="1">N5/$B$33</f>
        <v>0.41176470588235292</v>
      </c>
      <c r="Q5" s="34">
        <f t="shared" ref="Q5:Q31" si="2">O5*P5</f>
        <v>9.6078431372549011E-2</v>
      </c>
    </row>
    <row r="6" spans="1:17" x14ac:dyDescent="0.25">
      <c r="A6" s="1">
        <v>4</v>
      </c>
      <c r="B6" s="2">
        <f>COUNTIF('Таблица 1'!$B6:$I6,B$2)</f>
        <v>1</v>
      </c>
      <c r="C6" s="2">
        <f>COUNTIF('Таблица 1'!$B6:$I6,C$2)</f>
        <v>1</v>
      </c>
      <c r="D6" s="2">
        <f>COUNTIF('Таблица 1'!$B6:$I6,D$2)</f>
        <v>1</v>
      </c>
      <c r="E6" s="2">
        <f>COUNTIF('Таблица 1'!$B6:$I6,E$2)</f>
        <v>0</v>
      </c>
      <c r="F6" s="2">
        <f>COUNTIF('Таблица 1'!$B6:$I6,F$2)</f>
        <v>1</v>
      </c>
      <c r="G6" s="2">
        <f>COUNTIF('Таблица 1'!$B6:$I6,G$2)</f>
        <v>1</v>
      </c>
      <c r="H6" s="2">
        <f>COUNTIF('Таблица 1'!$B6:$I6,H$2)</f>
        <v>0</v>
      </c>
      <c r="I6" s="2">
        <f>COUNTIF('Таблица 1'!$B6:$I6,I$2)</f>
        <v>1</v>
      </c>
      <c r="K6" s="1">
        <v>3</v>
      </c>
      <c r="L6" s="7" t="s">
        <v>6</v>
      </c>
      <c r="M6" s="7" t="s">
        <v>8</v>
      </c>
      <c r="N6" s="2">
        <f>COUNTIFS(B$3:B$32,1,E$3:E$32,1)</f>
        <v>10</v>
      </c>
      <c r="O6" s="32">
        <f t="shared" si="0"/>
        <v>0.33333333333333331</v>
      </c>
      <c r="P6" s="32">
        <f t="shared" si="1"/>
        <v>0.58823529411764708</v>
      </c>
      <c r="Q6" s="34">
        <f t="shared" si="2"/>
        <v>0.19607843137254902</v>
      </c>
    </row>
    <row r="7" spans="1:17" x14ac:dyDescent="0.25">
      <c r="A7" s="1">
        <v>5</v>
      </c>
      <c r="B7" s="2">
        <f>COUNTIF('Таблица 1'!$B7:$I7,B$2)</f>
        <v>1</v>
      </c>
      <c r="C7" s="2">
        <f>COUNTIF('Таблица 1'!$B7:$I7,C$2)</f>
        <v>1</v>
      </c>
      <c r="D7" s="2">
        <f>COUNTIF('Таблица 1'!$B7:$I7,D$2)</f>
        <v>0</v>
      </c>
      <c r="E7" s="2">
        <f>COUNTIF('Таблица 1'!$B7:$I7,E$2)</f>
        <v>0</v>
      </c>
      <c r="F7" s="2">
        <f>COUNTIF('Таблица 1'!$B7:$I7,F$2)</f>
        <v>0</v>
      </c>
      <c r="G7" s="2">
        <f>COUNTIF('Таблица 1'!$B7:$I7,G$2)</f>
        <v>0</v>
      </c>
      <c r="H7" s="2">
        <f>COUNTIF('Таблица 1'!$B7:$I7,H$2)</f>
        <v>1</v>
      </c>
      <c r="I7" s="2">
        <f>COUNTIF('Таблица 1'!$B7:$I7,I$2)</f>
        <v>1</v>
      </c>
      <c r="K7" s="1">
        <v>4</v>
      </c>
      <c r="L7" s="7" t="s">
        <v>6</v>
      </c>
      <c r="M7" s="7" t="s">
        <v>4</v>
      </c>
      <c r="N7" s="2">
        <f>COUNTIFS(B$3:B$32,1,F$3:F$32,1)</f>
        <v>9</v>
      </c>
      <c r="O7" s="32">
        <f t="shared" si="0"/>
        <v>0.3</v>
      </c>
      <c r="P7" s="32">
        <f t="shared" si="1"/>
        <v>0.52941176470588236</v>
      </c>
      <c r="Q7" s="34">
        <f t="shared" si="2"/>
        <v>0.1588235294117647</v>
      </c>
    </row>
    <row r="8" spans="1:17" x14ac:dyDescent="0.25">
      <c r="A8" s="1">
        <v>6</v>
      </c>
      <c r="B8" s="2">
        <f>COUNTIF('Таблица 1'!$B8:$I8,B$2)</f>
        <v>0</v>
      </c>
      <c r="C8" s="2">
        <f>COUNTIF('Таблица 1'!$B8:$I8,C$2)</f>
        <v>1</v>
      </c>
      <c r="D8" s="2">
        <f>COUNTIF('Таблица 1'!$B8:$I8,D$2)</f>
        <v>1</v>
      </c>
      <c r="E8" s="2">
        <f>COUNTIF('Таблица 1'!$B8:$I8,E$2)</f>
        <v>1</v>
      </c>
      <c r="F8" s="2">
        <f>COUNTIF('Таблица 1'!$B8:$I8,F$2)</f>
        <v>0</v>
      </c>
      <c r="G8" s="2">
        <f>COUNTIF('Таблица 1'!$B8:$I8,G$2)</f>
        <v>0</v>
      </c>
      <c r="H8" s="2">
        <f>COUNTIF('Таблица 1'!$B8:$I8,H$2)</f>
        <v>0</v>
      </c>
      <c r="I8" s="2">
        <f>COUNTIF('Таблица 1'!$B8:$I8,I$2)</f>
        <v>0</v>
      </c>
      <c r="K8" s="1">
        <v>5</v>
      </c>
      <c r="L8" s="7" t="s">
        <v>6</v>
      </c>
      <c r="M8" s="7" t="s">
        <v>5</v>
      </c>
      <c r="N8" s="2">
        <f>COUNTIFS(B$3:B$32,1,G$3:G$32,1)</f>
        <v>10</v>
      </c>
      <c r="O8" s="32">
        <f t="shared" si="0"/>
        <v>0.33333333333333331</v>
      </c>
      <c r="P8" s="32">
        <f t="shared" si="1"/>
        <v>0.58823529411764708</v>
      </c>
      <c r="Q8" s="34">
        <f t="shared" si="2"/>
        <v>0.19607843137254902</v>
      </c>
    </row>
    <row r="9" spans="1:17" x14ac:dyDescent="0.25">
      <c r="A9" s="1">
        <v>7</v>
      </c>
      <c r="B9" s="2">
        <f>COUNTIF('Таблица 1'!$B9:$I9,B$2)</f>
        <v>0</v>
      </c>
      <c r="C9" s="2">
        <f>COUNTIF('Таблица 1'!$B9:$I9,C$2)</f>
        <v>0</v>
      </c>
      <c r="D9" s="2">
        <f>COUNTIF('Таблица 1'!$B9:$I9,D$2)</f>
        <v>0</v>
      </c>
      <c r="E9" s="2">
        <f>COUNTIF('Таблица 1'!$B9:$I9,E$2)</f>
        <v>1</v>
      </c>
      <c r="F9" s="2">
        <f>COUNTIF('Таблица 1'!$B9:$I9,F$2)</f>
        <v>1</v>
      </c>
      <c r="G9" s="2">
        <f>COUNTIF('Таблица 1'!$B9:$I9,G$2)</f>
        <v>1</v>
      </c>
      <c r="H9" s="2">
        <f>COUNTIF('Таблица 1'!$B9:$I9,H$2)</f>
        <v>2</v>
      </c>
      <c r="I9" s="2">
        <f>COUNTIF('Таблица 1'!$B9:$I9,I$2)</f>
        <v>0</v>
      </c>
      <c r="K9" s="1">
        <v>6</v>
      </c>
      <c r="L9" s="7" t="s">
        <v>6</v>
      </c>
      <c r="M9" s="7" t="s">
        <v>9</v>
      </c>
      <c r="N9" s="2">
        <f>COUNTIFS(B$3:B$32,1,H$3:H$32,1)</f>
        <v>9</v>
      </c>
      <c r="O9" s="32">
        <f t="shared" si="0"/>
        <v>0.3</v>
      </c>
      <c r="P9" s="32">
        <f t="shared" si="1"/>
        <v>0.52941176470588236</v>
      </c>
      <c r="Q9" s="34">
        <f t="shared" si="2"/>
        <v>0.1588235294117647</v>
      </c>
    </row>
    <row r="10" spans="1:17" x14ac:dyDescent="0.25">
      <c r="A10" s="1">
        <v>8</v>
      </c>
      <c r="B10" s="2">
        <f>COUNTIF('Таблица 1'!$B10:$I10,B$2)</f>
        <v>0</v>
      </c>
      <c r="C10" s="2">
        <f>COUNTIF('Таблица 1'!$B10:$I10,C$2)</f>
        <v>0</v>
      </c>
      <c r="D10" s="2">
        <f>COUNTIF('Таблица 1'!$B10:$I10,D$2)</f>
        <v>0</v>
      </c>
      <c r="E10" s="2">
        <f>COUNTIF('Таблица 1'!$B10:$I10,E$2)</f>
        <v>0</v>
      </c>
      <c r="F10" s="2">
        <f>COUNTIF('Таблица 1'!$B10:$I10,F$2)</f>
        <v>1</v>
      </c>
      <c r="G10" s="2">
        <f>COUNTIF('Таблица 1'!$B10:$I10,G$2)</f>
        <v>0</v>
      </c>
      <c r="H10" s="2">
        <f>COUNTIF('Таблица 1'!$B10:$I10,H$2)</f>
        <v>1</v>
      </c>
      <c r="I10" s="2">
        <f>COUNTIF('Таблица 1'!$B10:$I10,I$2)</f>
        <v>1</v>
      </c>
      <c r="K10" s="1">
        <v>7</v>
      </c>
      <c r="L10" s="7" t="s">
        <v>6</v>
      </c>
      <c r="M10" s="7" t="s">
        <v>7</v>
      </c>
      <c r="N10" s="2">
        <f>COUNTIFS(B$3:B$32,1,I$3:I$32,1)</f>
        <v>11</v>
      </c>
      <c r="O10" s="32">
        <f t="shared" si="0"/>
        <v>0.36666666666666664</v>
      </c>
      <c r="P10" s="32">
        <f t="shared" si="1"/>
        <v>0.6470588235294118</v>
      </c>
      <c r="Q10" s="34">
        <f t="shared" si="2"/>
        <v>0.2372549019607843</v>
      </c>
    </row>
    <row r="11" spans="1:17" x14ac:dyDescent="0.25">
      <c r="A11" s="1">
        <v>9</v>
      </c>
      <c r="B11" s="2">
        <f>COUNTIF('Таблица 1'!$B11:$I11,B$2)</f>
        <v>1</v>
      </c>
      <c r="C11" s="2">
        <f>COUNTIF('Таблица 1'!$B11:$I11,C$2)</f>
        <v>1</v>
      </c>
      <c r="D11" s="2">
        <f>COUNTIF('Таблица 1'!$B11:$I11,D$2)</f>
        <v>0</v>
      </c>
      <c r="E11" s="2">
        <f>COUNTIF('Таблица 1'!$B11:$I11,E$2)</f>
        <v>1</v>
      </c>
      <c r="F11" s="2">
        <f>COUNTIF('Таблица 1'!$B11:$I11,F$2)</f>
        <v>0</v>
      </c>
      <c r="G11" s="2">
        <f>COUNTIF('Таблица 1'!$B11:$I11,G$2)</f>
        <v>0</v>
      </c>
      <c r="H11" s="2">
        <f>COUNTIF('Таблица 1'!$B11:$I11,H$2)</f>
        <v>1</v>
      </c>
      <c r="I11" s="2">
        <f>COUNTIF('Таблица 1'!$B11:$I11,I$2)</f>
        <v>0</v>
      </c>
      <c r="K11" s="1">
        <v>8</v>
      </c>
      <c r="L11" s="7" t="s">
        <v>2</v>
      </c>
      <c r="M11" s="7" t="s">
        <v>3</v>
      </c>
      <c r="N11" s="2">
        <f>COUNTIFS(C$3:C$32,1,D$3:D$32,1)</f>
        <v>6</v>
      </c>
      <c r="O11" s="32">
        <f t="shared" si="0"/>
        <v>0.2</v>
      </c>
      <c r="P11" s="32">
        <f>N11/$C$33</f>
        <v>0.4</v>
      </c>
      <c r="Q11" s="34">
        <f t="shared" si="2"/>
        <v>8.0000000000000016E-2</v>
      </c>
    </row>
    <row r="12" spans="1:17" x14ac:dyDescent="0.25">
      <c r="A12" s="1">
        <v>10</v>
      </c>
      <c r="B12" s="2">
        <f>COUNTIF('Таблица 1'!$B12:$I12,B$2)</f>
        <v>1</v>
      </c>
      <c r="C12" s="2">
        <f>COUNTIF('Таблица 1'!$B12:$I12,C$2)</f>
        <v>1</v>
      </c>
      <c r="D12" s="2">
        <f>COUNTIF('Таблица 1'!$B12:$I12,D$2)</f>
        <v>1</v>
      </c>
      <c r="E12" s="2">
        <f>COUNTIF('Таблица 1'!$B12:$I12,E$2)</f>
        <v>1</v>
      </c>
      <c r="F12" s="2">
        <f>COUNTIF('Таблица 1'!$B12:$I12,F$2)</f>
        <v>1</v>
      </c>
      <c r="G12" s="2">
        <f>COUNTIF('Таблица 1'!$B12:$I12,G$2)</f>
        <v>1</v>
      </c>
      <c r="H12" s="2">
        <f>COUNTIF('Таблица 1'!$B12:$I12,H$2)</f>
        <v>1</v>
      </c>
      <c r="I12" s="2">
        <f>COUNTIF('Таблица 1'!$B12:$I12,I$2)</f>
        <v>1</v>
      </c>
      <c r="K12" s="1">
        <v>9</v>
      </c>
      <c r="L12" s="7" t="s">
        <v>2</v>
      </c>
      <c r="M12" s="7" t="s">
        <v>8</v>
      </c>
      <c r="N12" s="2">
        <f>COUNTIFS(C$3:C$32,1,E$3:E$32,1)</f>
        <v>10</v>
      </c>
      <c r="O12" s="32">
        <f t="shared" si="0"/>
        <v>0.33333333333333331</v>
      </c>
      <c r="P12" s="32">
        <f t="shared" ref="P12:P16" si="3">N12/$C$33</f>
        <v>0.66666666666666663</v>
      </c>
      <c r="Q12" s="34">
        <f t="shared" si="2"/>
        <v>0.22222222222222221</v>
      </c>
    </row>
    <row r="13" spans="1:17" x14ac:dyDescent="0.25">
      <c r="A13" s="1">
        <v>11</v>
      </c>
      <c r="B13" s="2">
        <f>COUNTIF('Таблица 1'!$B13:$I13,B$2)</f>
        <v>1</v>
      </c>
      <c r="C13" s="2">
        <f>COUNTIF('Таблица 1'!$B13:$I13,C$2)</f>
        <v>0</v>
      </c>
      <c r="D13" s="2">
        <f>COUNTIF('Таблица 1'!$B13:$I13,D$2)</f>
        <v>1</v>
      </c>
      <c r="E13" s="2">
        <f>COUNTIF('Таблица 1'!$B13:$I13,E$2)</f>
        <v>1</v>
      </c>
      <c r="F13" s="2">
        <f>COUNTIF('Таблица 1'!$B13:$I13,F$2)</f>
        <v>0</v>
      </c>
      <c r="G13" s="2">
        <f>COUNTIF('Таблица 1'!$B13:$I13,G$2)</f>
        <v>0</v>
      </c>
      <c r="H13" s="2">
        <f>COUNTIF('Таблица 1'!$B13:$I13,H$2)</f>
        <v>0</v>
      </c>
      <c r="I13" s="2">
        <f>COUNTIF('Таблица 1'!$B13:$I13,I$2)</f>
        <v>1</v>
      </c>
      <c r="K13" s="1">
        <v>10</v>
      </c>
      <c r="L13" s="7" t="s">
        <v>2</v>
      </c>
      <c r="M13" s="7" t="s">
        <v>4</v>
      </c>
      <c r="N13" s="2">
        <f>COUNTIFS(C$3:C$32,1,F$3:F$32,1)</f>
        <v>5</v>
      </c>
      <c r="O13" s="32">
        <f t="shared" si="0"/>
        <v>0.16666666666666666</v>
      </c>
      <c r="P13" s="32">
        <f t="shared" si="3"/>
        <v>0.33333333333333331</v>
      </c>
      <c r="Q13" s="34">
        <f t="shared" si="2"/>
        <v>5.5555555555555552E-2</v>
      </c>
    </row>
    <row r="14" spans="1:17" x14ac:dyDescent="0.25">
      <c r="A14" s="1">
        <v>12</v>
      </c>
      <c r="B14" s="2">
        <f>COUNTIF('Таблица 1'!$B14:$I14,B$2)</f>
        <v>1</v>
      </c>
      <c r="C14" s="2">
        <f>COUNTIF('Таблица 1'!$B14:$I14,C$2)</f>
        <v>0</v>
      </c>
      <c r="D14" s="2">
        <f>COUNTIF('Таблица 1'!$B14:$I14,D$2)</f>
        <v>0</v>
      </c>
      <c r="E14" s="2">
        <f>COUNTIF('Таблица 1'!$B14:$I14,E$2)</f>
        <v>0</v>
      </c>
      <c r="F14" s="2">
        <f>COUNTIF('Таблица 1'!$B14:$I14,F$2)</f>
        <v>1</v>
      </c>
      <c r="G14" s="2">
        <f>COUNTIF('Таблица 1'!$B14:$I14,G$2)</f>
        <v>1</v>
      </c>
      <c r="H14" s="2">
        <f>COUNTIF('Таблица 1'!$B14:$I14,H$2)</f>
        <v>0</v>
      </c>
      <c r="I14" s="2">
        <f>COUNTIF('Таблица 1'!$B14:$I14,I$2)</f>
        <v>1</v>
      </c>
      <c r="K14" s="1">
        <v>11</v>
      </c>
      <c r="L14" s="7" t="s">
        <v>2</v>
      </c>
      <c r="M14" s="7" t="s">
        <v>5</v>
      </c>
      <c r="N14" s="2">
        <f>COUNTIFS(C$3:C$32,1,G$3:G$32,1)</f>
        <v>7</v>
      </c>
      <c r="O14" s="32">
        <f t="shared" si="0"/>
        <v>0.23333333333333334</v>
      </c>
      <c r="P14" s="32">
        <f t="shared" si="3"/>
        <v>0.46666666666666667</v>
      </c>
      <c r="Q14" s="34">
        <f t="shared" si="2"/>
        <v>0.1088888888888889</v>
      </c>
    </row>
    <row r="15" spans="1:17" x14ac:dyDescent="0.25">
      <c r="A15" s="1">
        <v>13</v>
      </c>
      <c r="B15" s="2">
        <f>COUNTIF('Таблица 1'!$B15:$I15,B$2)</f>
        <v>0</v>
      </c>
      <c r="C15" s="2">
        <f>COUNTIF('Таблица 1'!$B15:$I15,C$2)</f>
        <v>0</v>
      </c>
      <c r="D15" s="2">
        <f>COUNTIF('Таблица 1'!$B15:$I15,D$2)</f>
        <v>0</v>
      </c>
      <c r="E15" s="2">
        <f>COUNTIF('Таблица 1'!$B15:$I15,E$2)</f>
        <v>1</v>
      </c>
      <c r="F15" s="2">
        <f>COUNTIF('Таблица 1'!$B15:$I15,F$2)</f>
        <v>0</v>
      </c>
      <c r="G15" s="2">
        <f>COUNTIF('Таблица 1'!$B15:$I15,G$2)</f>
        <v>0</v>
      </c>
      <c r="H15" s="2">
        <f>COUNTIF('Таблица 1'!$B15:$I15,H$2)</f>
        <v>1</v>
      </c>
      <c r="I15" s="2">
        <f>COUNTIF('Таблица 1'!$B15:$I15,I$2)</f>
        <v>0</v>
      </c>
      <c r="K15" s="1">
        <v>12</v>
      </c>
      <c r="L15" s="7" t="s">
        <v>2</v>
      </c>
      <c r="M15" s="7" t="s">
        <v>9</v>
      </c>
      <c r="N15" s="2">
        <f>COUNTIFS(C$3:C$32,1,H$3:H$32,1)</f>
        <v>8</v>
      </c>
      <c r="O15" s="32">
        <f t="shared" si="0"/>
        <v>0.26666666666666666</v>
      </c>
      <c r="P15" s="32">
        <f t="shared" si="3"/>
        <v>0.53333333333333333</v>
      </c>
      <c r="Q15" s="34">
        <f t="shared" si="2"/>
        <v>0.14222222222222222</v>
      </c>
    </row>
    <row r="16" spans="1:17" x14ac:dyDescent="0.25">
      <c r="A16" s="1">
        <v>14</v>
      </c>
      <c r="B16" s="2">
        <f>COUNTIF('Таблица 1'!$B16:$I16,B$2)</f>
        <v>0</v>
      </c>
      <c r="C16" s="2">
        <f>COUNTIF('Таблица 1'!$B16:$I16,C$2)</f>
        <v>1</v>
      </c>
      <c r="D16" s="2">
        <f>COUNTIF('Таблица 1'!$B16:$I16,D$2)</f>
        <v>1</v>
      </c>
      <c r="E16" s="2">
        <f>COUNTIF('Таблица 1'!$B16:$I16,E$2)</f>
        <v>1</v>
      </c>
      <c r="F16" s="2">
        <f>COUNTIF('Таблица 1'!$B16:$I16,F$2)</f>
        <v>0</v>
      </c>
      <c r="G16" s="2">
        <f>COUNTIF('Таблица 1'!$B16:$I16,G$2)</f>
        <v>0</v>
      </c>
      <c r="H16" s="2">
        <f>COUNTIF('Таблица 1'!$B16:$I16,H$2)</f>
        <v>0</v>
      </c>
      <c r="I16" s="2">
        <f>COUNTIF('Таблица 1'!$B16:$I16,I$2)</f>
        <v>1</v>
      </c>
      <c r="K16" s="1">
        <v>13</v>
      </c>
      <c r="L16" s="7" t="s">
        <v>2</v>
      </c>
      <c r="M16" s="7" t="s">
        <v>7</v>
      </c>
      <c r="N16" s="2">
        <f>COUNTIFS(C$3:C$32,1,I$3:I$32,1)</f>
        <v>7</v>
      </c>
      <c r="O16" s="32">
        <f t="shared" si="0"/>
        <v>0.23333333333333334</v>
      </c>
      <c r="P16" s="32">
        <f t="shared" si="3"/>
        <v>0.46666666666666667</v>
      </c>
      <c r="Q16" s="34">
        <f t="shared" si="2"/>
        <v>0.1088888888888889</v>
      </c>
    </row>
    <row r="17" spans="1:17" x14ac:dyDescent="0.25">
      <c r="A17" s="1">
        <v>15</v>
      </c>
      <c r="B17" s="2">
        <f>COUNTIF('Таблица 1'!$B17:$I17,B$2)</f>
        <v>1</v>
      </c>
      <c r="C17" s="2">
        <f>COUNTIF('Таблица 1'!$B17:$I17,C$2)</f>
        <v>1</v>
      </c>
      <c r="D17" s="2">
        <f>COUNTIF('Таблица 1'!$B17:$I17,D$2)</f>
        <v>0</v>
      </c>
      <c r="E17" s="2">
        <f>COUNTIF('Таблица 1'!$B17:$I17,E$2)</f>
        <v>1</v>
      </c>
      <c r="F17" s="2">
        <f>COUNTIF('Таблица 1'!$B17:$I17,F$2)</f>
        <v>0</v>
      </c>
      <c r="G17" s="2">
        <f>COUNTIF('Таблица 1'!$B17:$I17,G$2)</f>
        <v>1</v>
      </c>
      <c r="H17" s="2">
        <f>COUNTIF('Таблица 1'!$B17:$I17,H$2)</f>
        <v>0</v>
      </c>
      <c r="I17" s="2">
        <f>COUNTIF('Таблица 1'!$B17:$I17,I$2)</f>
        <v>0</v>
      </c>
      <c r="K17" s="1">
        <v>14</v>
      </c>
      <c r="L17" s="7" t="s">
        <v>3</v>
      </c>
      <c r="M17" s="7" t="s">
        <v>8</v>
      </c>
      <c r="N17" s="2">
        <f>COUNTIFS(D$3:D$32,1,E$3:E$32,1)</f>
        <v>6</v>
      </c>
      <c r="O17" s="32">
        <f t="shared" si="0"/>
        <v>0.2</v>
      </c>
      <c r="P17" s="32">
        <f>N17/$D$33</f>
        <v>0.5</v>
      </c>
      <c r="Q17" s="34">
        <f t="shared" si="2"/>
        <v>0.1</v>
      </c>
    </row>
    <row r="18" spans="1:17" x14ac:dyDescent="0.25">
      <c r="A18" s="1">
        <v>16</v>
      </c>
      <c r="B18" s="2">
        <f>COUNTIF('Таблица 1'!$B18:$I18,B$2)</f>
        <v>1</v>
      </c>
      <c r="C18" s="2">
        <f>COUNTIF('Таблица 1'!$B18:$I18,C$2)</f>
        <v>0</v>
      </c>
      <c r="D18" s="2">
        <f>COUNTIF('Таблица 1'!$B18:$I18,D$2)</f>
        <v>1</v>
      </c>
      <c r="E18" s="2">
        <f>COUNTIF('Таблица 1'!$B18:$I18,E$2)</f>
        <v>0</v>
      </c>
      <c r="F18" s="2">
        <f>COUNTIF('Таблица 1'!$B18:$I18,F$2)</f>
        <v>1</v>
      </c>
      <c r="G18" s="2">
        <f>COUNTIF('Таблица 1'!$B18:$I18,G$2)</f>
        <v>0</v>
      </c>
      <c r="H18" s="2">
        <f>COUNTIF('Таблица 1'!$B18:$I18,H$2)</f>
        <v>1</v>
      </c>
      <c r="I18" s="2">
        <f>COUNTIF('Таблица 1'!$B18:$I18,I$2)</f>
        <v>1</v>
      </c>
      <c r="K18" s="1">
        <v>15</v>
      </c>
      <c r="L18" s="7" t="s">
        <v>3</v>
      </c>
      <c r="M18" s="7" t="s">
        <v>4</v>
      </c>
      <c r="N18" s="2">
        <f>COUNTIFS(D$3:D$32,1,F$3:F$32,1)</f>
        <v>6</v>
      </c>
      <c r="O18" s="32">
        <f t="shared" si="0"/>
        <v>0.2</v>
      </c>
      <c r="P18" s="32">
        <f t="shared" ref="P18:P20" si="4">N18/$D$33</f>
        <v>0.5</v>
      </c>
      <c r="Q18" s="34">
        <f t="shared" si="2"/>
        <v>0.1</v>
      </c>
    </row>
    <row r="19" spans="1:17" x14ac:dyDescent="0.25">
      <c r="A19" s="1">
        <v>17</v>
      </c>
      <c r="B19" s="2">
        <f>COUNTIF('Таблица 1'!$B19:$I19,B$2)</f>
        <v>1</v>
      </c>
      <c r="C19" s="2">
        <f>COUNTIF('Таблица 1'!$B19:$I19,C$2)</f>
        <v>1</v>
      </c>
      <c r="D19" s="2">
        <f>COUNTIF('Таблица 1'!$B19:$I19,D$2)</f>
        <v>0</v>
      </c>
      <c r="E19" s="2">
        <f>COUNTIF('Таблица 1'!$B19:$I19,E$2)</f>
        <v>1</v>
      </c>
      <c r="F19" s="2">
        <f>COUNTIF('Таблица 1'!$B19:$I19,F$2)</f>
        <v>1</v>
      </c>
      <c r="G19" s="2">
        <f>COUNTIF('Таблица 1'!$B19:$I19,G$2)</f>
        <v>1</v>
      </c>
      <c r="H19" s="2">
        <f>COUNTIF('Таблица 1'!$B19:$I19,H$2)</f>
        <v>1</v>
      </c>
      <c r="I19" s="2">
        <f>COUNTIF('Таблица 1'!$B19:$I19,I$2)</f>
        <v>0</v>
      </c>
      <c r="K19" s="1">
        <v>16</v>
      </c>
      <c r="L19" s="7" t="s">
        <v>3</v>
      </c>
      <c r="M19" s="7" t="s">
        <v>5</v>
      </c>
      <c r="N19" s="2">
        <f>COUNTIFS(D$3:D$32,1,G$3:G$32,1)</f>
        <v>5</v>
      </c>
      <c r="O19" s="32">
        <f t="shared" si="0"/>
        <v>0.16666666666666666</v>
      </c>
      <c r="P19" s="32">
        <f t="shared" si="4"/>
        <v>0.41666666666666669</v>
      </c>
      <c r="Q19" s="34">
        <f t="shared" si="2"/>
        <v>6.9444444444444448E-2</v>
      </c>
    </row>
    <row r="20" spans="1:17" x14ac:dyDescent="0.25">
      <c r="A20" s="1">
        <v>18</v>
      </c>
      <c r="B20" s="2">
        <f>COUNTIF('Таблица 1'!$B20:$I20,B$2)</f>
        <v>1</v>
      </c>
      <c r="C20" s="2">
        <f>COUNTIF('Таблица 1'!$B20:$I20,C$2)</f>
        <v>0</v>
      </c>
      <c r="D20" s="2">
        <f>COUNTIF('Таблица 1'!$B20:$I20,D$2)</f>
        <v>0</v>
      </c>
      <c r="E20" s="2">
        <f>COUNTIF('Таблица 1'!$B20:$I20,E$2)</f>
        <v>1</v>
      </c>
      <c r="F20" s="2">
        <f>COUNTIF('Таблица 1'!$B20:$I20,F$2)</f>
        <v>0</v>
      </c>
      <c r="G20" s="2">
        <f>COUNTIF('Таблица 1'!$B20:$I20,G$2)</f>
        <v>0</v>
      </c>
      <c r="H20" s="2">
        <f>COUNTIF('Таблица 1'!$B20:$I20,H$2)</f>
        <v>1</v>
      </c>
      <c r="I20" s="2">
        <f>COUNTIF('Таблица 1'!$B20:$I20,I$2)</f>
        <v>1</v>
      </c>
      <c r="K20" s="1">
        <v>17</v>
      </c>
      <c r="L20" s="7" t="s">
        <v>3</v>
      </c>
      <c r="M20" s="7" t="s">
        <v>9</v>
      </c>
      <c r="N20" s="2">
        <f>COUNTIFS(D$3:D$32,1,H$3:H$32,1)</f>
        <v>5</v>
      </c>
      <c r="O20" s="32">
        <f t="shared" si="0"/>
        <v>0.16666666666666666</v>
      </c>
      <c r="P20" s="32">
        <f t="shared" si="4"/>
        <v>0.41666666666666669</v>
      </c>
      <c r="Q20" s="34">
        <f t="shared" si="2"/>
        <v>6.9444444444444448E-2</v>
      </c>
    </row>
    <row r="21" spans="1:17" x14ac:dyDescent="0.25">
      <c r="A21" s="1">
        <v>19</v>
      </c>
      <c r="B21" s="2">
        <f>COUNTIF('Таблица 1'!$B21:$I21,B$2)</f>
        <v>0</v>
      </c>
      <c r="C21" s="2">
        <f>COUNTIF('Таблица 1'!$B21:$I21,C$2)</f>
        <v>0</v>
      </c>
      <c r="D21" s="2">
        <f>COUNTIF('Таблица 1'!$B21:$I21,D$2)</f>
        <v>0</v>
      </c>
      <c r="E21" s="2">
        <f>COUNTIF('Таблица 1'!$B21:$I21,E$2)</f>
        <v>0</v>
      </c>
      <c r="F21" s="2">
        <f>COUNTIF('Таблица 1'!$B21:$I21,F$2)</f>
        <v>1</v>
      </c>
      <c r="G21" s="2">
        <f>COUNTIF('Таблица 1'!$B21:$I21,G$2)</f>
        <v>0</v>
      </c>
      <c r="H21" s="2">
        <f>COUNTIF('Таблица 1'!$B21:$I21,H$2)</f>
        <v>1</v>
      </c>
      <c r="I21" s="2">
        <f>COUNTIF('Таблица 1'!$B21:$I21,I$2)</f>
        <v>0</v>
      </c>
      <c r="K21" s="1">
        <v>18</v>
      </c>
      <c r="L21" s="7" t="s">
        <v>3</v>
      </c>
      <c r="M21" s="7" t="s">
        <v>7</v>
      </c>
      <c r="N21" s="2">
        <f>COUNTIFS(D$3:D$32,1,I$3:I$32,1)</f>
        <v>9</v>
      </c>
      <c r="O21" s="32">
        <f t="shared" si="0"/>
        <v>0.3</v>
      </c>
      <c r="P21" s="32">
        <f>N21/$D$33</f>
        <v>0.75</v>
      </c>
      <c r="Q21" s="34">
        <f t="shared" si="2"/>
        <v>0.22499999999999998</v>
      </c>
    </row>
    <row r="22" spans="1:17" x14ac:dyDescent="0.25">
      <c r="A22" s="1">
        <v>20</v>
      </c>
      <c r="B22" s="2">
        <f>COUNTIF('Таблица 1'!$B22:$I22,B$2)</f>
        <v>1</v>
      </c>
      <c r="C22" s="2">
        <f>COUNTIF('Таблица 1'!$B22:$I22,C$2)</f>
        <v>0</v>
      </c>
      <c r="D22" s="2">
        <f>COUNTIF('Таблица 1'!$B22:$I22,D$2)</f>
        <v>1</v>
      </c>
      <c r="E22" s="2">
        <f>COUNTIF('Таблица 1'!$B22:$I22,E$2)</f>
        <v>0</v>
      </c>
      <c r="F22" s="2">
        <f>COUNTIF('Таблица 1'!$B22:$I22,F$2)</f>
        <v>0</v>
      </c>
      <c r="G22" s="2">
        <f>COUNTIF('Таблица 1'!$B22:$I22,G$2)</f>
        <v>1</v>
      </c>
      <c r="H22" s="2">
        <f>COUNTIF('Таблица 1'!$B22:$I22,H$2)</f>
        <v>0</v>
      </c>
      <c r="I22" s="2">
        <f>COUNTIF('Таблица 1'!$B22:$I22,I$2)</f>
        <v>1</v>
      </c>
      <c r="K22" s="1">
        <v>19</v>
      </c>
      <c r="L22" s="7" t="s">
        <v>8</v>
      </c>
      <c r="M22" s="7" t="s">
        <v>4</v>
      </c>
      <c r="N22" s="2">
        <f>COUNTIFS(E$3:E$32,1,F$3:F$32,1)</f>
        <v>7</v>
      </c>
      <c r="O22" s="32">
        <f t="shared" si="0"/>
        <v>0.23333333333333334</v>
      </c>
      <c r="P22" s="32">
        <f>N22/$E$33</f>
        <v>0.41176470588235292</v>
      </c>
      <c r="Q22" s="34">
        <f t="shared" si="2"/>
        <v>9.6078431372549011E-2</v>
      </c>
    </row>
    <row r="23" spans="1:17" x14ac:dyDescent="0.25">
      <c r="A23" s="1">
        <v>21</v>
      </c>
      <c r="B23" s="2">
        <f>COUNTIF('Таблица 1'!$B23:$I23,B$2)</f>
        <v>0</v>
      </c>
      <c r="C23" s="2">
        <f>COUNTIF('Таблица 1'!$B23:$I23,C$2)</f>
        <v>1</v>
      </c>
      <c r="D23" s="2">
        <f>COUNTIF('Таблица 1'!$B23:$I23,D$2)</f>
        <v>0</v>
      </c>
      <c r="E23" s="2">
        <f>COUNTIF('Таблица 1'!$B23:$I23,E$2)</f>
        <v>0</v>
      </c>
      <c r="F23" s="2">
        <f>COUNTIF('Таблица 1'!$B23:$I23,F$2)</f>
        <v>0</v>
      </c>
      <c r="G23" s="2">
        <f>COUNTIF('Таблица 1'!$B23:$I23,G$2)</f>
        <v>0</v>
      </c>
      <c r="H23" s="2">
        <f>COUNTIF('Таблица 1'!$B23:$I23,H$2)</f>
        <v>1</v>
      </c>
      <c r="I23" s="2">
        <f>COUNTIF('Таблица 1'!$B23:$I23,I$2)</f>
        <v>1</v>
      </c>
      <c r="K23" s="1">
        <v>20</v>
      </c>
      <c r="L23" s="7" t="s">
        <v>8</v>
      </c>
      <c r="M23" s="7" t="s">
        <v>5</v>
      </c>
      <c r="N23" s="2">
        <f>COUNTIFS(E$3:E$32,1,G$3:G$32,1)</f>
        <v>8</v>
      </c>
      <c r="O23" s="32">
        <f t="shared" si="0"/>
        <v>0.26666666666666666</v>
      </c>
      <c r="P23" s="32">
        <f t="shared" ref="P23:P25" si="5">N23/$E$33</f>
        <v>0.47058823529411764</v>
      </c>
      <c r="Q23" s="34">
        <f t="shared" si="2"/>
        <v>0.12549019607843137</v>
      </c>
    </row>
    <row r="24" spans="1:17" x14ac:dyDescent="0.25">
      <c r="A24" s="1">
        <v>22</v>
      </c>
      <c r="B24" s="2">
        <f>COUNTIF('Таблица 1'!$B24:$I24,B$2)</f>
        <v>1</v>
      </c>
      <c r="C24" s="2">
        <f>COUNTIF('Таблица 1'!$B24:$I24,C$2)</f>
        <v>1</v>
      </c>
      <c r="D24" s="2">
        <f>COUNTIF('Таблица 1'!$B24:$I24,D$2)</f>
        <v>0</v>
      </c>
      <c r="E24" s="2">
        <f>COUNTIF('Таблица 1'!$B24:$I24,E$2)</f>
        <v>1</v>
      </c>
      <c r="F24" s="2">
        <f>COUNTIF('Таблица 1'!$B24:$I24,F$2)</f>
        <v>1</v>
      </c>
      <c r="G24" s="2">
        <f>COUNTIF('Таблица 1'!$B24:$I24,G$2)</f>
        <v>1</v>
      </c>
      <c r="H24" s="2">
        <f>COUNTIF('Таблица 1'!$B24:$I24,H$2)</f>
        <v>1</v>
      </c>
      <c r="I24" s="2">
        <f>COUNTIF('Таблица 1'!$B24:$I24,I$2)</f>
        <v>1</v>
      </c>
      <c r="K24" s="1">
        <v>21</v>
      </c>
      <c r="L24" s="7" t="s">
        <v>8</v>
      </c>
      <c r="M24" s="7" t="s">
        <v>9</v>
      </c>
      <c r="N24" s="2">
        <f>COUNTIFS(E$3:E$32,1,H$3:H$32,1)</f>
        <v>6</v>
      </c>
      <c r="O24" s="32">
        <f t="shared" si="0"/>
        <v>0.2</v>
      </c>
      <c r="P24" s="32">
        <f t="shared" si="5"/>
        <v>0.35294117647058826</v>
      </c>
      <c r="Q24" s="34">
        <f t="shared" si="2"/>
        <v>7.058823529411766E-2</v>
      </c>
    </row>
    <row r="25" spans="1:17" x14ac:dyDescent="0.25">
      <c r="A25" s="1">
        <v>23</v>
      </c>
      <c r="B25" s="2">
        <f>COUNTIF('Таблица 1'!$B25:$I25,B$2)</f>
        <v>0</v>
      </c>
      <c r="C25" s="2">
        <f>COUNTIF('Таблица 1'!$B25:$I25,C$2)</f>
        <v>1</v>
      </c>
      <c r="D25" s="2">
        <f>COUNTIF('Таблица 1'!$B25:$I25,D$2)</f>
        <v>1</v>
      </c>
      <c r="E25" s="2">
        <f>COUNTIF('Таблица 1'!$B25:$I25,E$2)</f>
        <v>1</v>
      </c>
      <c r="F25" s="2">
        <f>COUNTIF('Таблица 1'!$B25:$I25,F$2)</f>
        <v>0</v>
      </c>
      <c r="G25" s="2">
        <f>COUNTIF('Таблица 1'!$B25:$I25,G$2)</f>
        <v>1</v>
      </c>
      <c r="H25" s="2">
        <f>COUNTIF('Таблица 1'!$B25:$I25,H$2)</f>
        <v>0</v>
      </c>
      <c r="I25" s="2">
        <f>COUNTIF('Таблица 1'!$B25:$I25,I$2)</f>
        <v>1</v>
      </c>
      <c r="K25" s="1">
        <v>22</v>
      </c>
      <c r="L25" s="7" t="s">
        <v>8</v>
      </c>
      <c r="M25" s="7" t="s">
        <v>7</v>
      </c>
      <c r="N25" s="2">
        <f>COUNTIFS(E$3:E$32,1,I$3:I$32,1)</f>
        <v>8</v>
      </c>
      <c r="O25" s="32">
        <f t="shared" si="0"/>
        <v>0.26666666666666666</v>
      </c>
      <c r="P25" s="32">
        <f t="shared" si="5"/>
        <v>0.47058823529411764</v>
      </c>
      <c r="Q25" s="34">
        <f t="shared" si="2"/>
        <v>0.12549019607843137</v>
      </c>
    </row>
    <row r="26" spans="1:17" x14ac:dyDescent="0.25">
      <c r="A26" s="1">
        <v>24</v>
      </c>
      <c r="B26" s="2">
        <f>COUNTIF('Таблица 1'!$B26:$I26,B$2)</f>
        <v>0</v>
      </c>
      <c r="C26" s="2">
        <f>COUNTIF('Таблица 1'!$B26:$I26,C$2)</f>
        <v>1</v>
      </c>
      <c r="D26" s="2">
        <f>COUNTIF('Таблица 1'!$B26:$I26,D$2)</f>
        <v>0</v>
      </c>
      <c r="E26" s="2">
        <f>COUNTIF('Таблица 1'!$B26:$I26,E$2)</f>
        <v>0</v>
      </c>
      <c r="F26" s="2">
        <f>COUNTIF('Таблица 1'!$B26:$I26,F$2)</f>
        <v>0</v>
      </c>
      <c r="G26" s="2">
        <f>COUNTIF('Таблица 1'!$B26:$I26,G$2)</f>
        <v>0</v>
      </c>
      <c r="H26" s="2">
        <f>COUNTIF('Таблица 1'!$B26:$I26,H$2)</f>
        <v>1</v>
      </c>
      <c r="I26" s="2">
        <f>COUNTIF('Таблица 1'!$B26:$I26,I$2)</f>
        <v>0</v>
      </c>
      <c r="K26" s="1">
        <v>23</v>
      </c>
      <c r="L26" s="7" t="s">
        <v>4</v>
      </c>
      <c r="M26" s="7" t="s">
        <v>5</v>
      </c>
      <c r="N26" s="2">
        <f>COUNTIFS(F$3:F$32,1,G$3:G$32,1)</f>
        <v>9</v>
      </c>
      <c r="O26" s="32">
        <f t="shared" si="0"/>
        <v>0.3</v>
      </c>
      <c r="P26" s="32">
        <f>N26/$F$33</f>
        <v>0.6428571428571429</v>
      </c>
      <c r="Q26" s="34">
        <f t="shared" si="2"/>
        <v>0.19285714285714287</v>
      </c>
    </row>
    <row r="27" spans="1:17" x14ac:dyDescent="0.25">
      <c r="A27" s="1">
        <v>25</v>
      </c>
      <c r="B27" s="2">
        <f>COUNTIF('Таблица 1'!$B27:$I27,B$2)</f>
        <v>0</v>
      </c>
      <c r="C27" s="2">
        <f>COUNTIF('Таблица 1'!$B27:$I27,C$2)</f>
        <v>0</v>
      </c>
      <c r="D27" s="2">
        <f>COUNTIF('Таблица 1'!$B27:$I27,D$2)</f>
        <v>1</v>
      </c>
      <c r="E27" s="2">
        <f>COUNTIF('Таблица 1'!$B27:$I27,E$2)</f>
        <v>0</v>
      </c>
      <c r="F27" s="2">
        <f>COUNTIF('Таблица 1'!$B27:$I27,F$2)</f>
        <v>0</v>
      </c>
      <c r="G27" s="2">
        <f>COUNTIF('Таблица 1'!$B27:$I27,G$2)</f>
        <v>0</v>
      </c>
      <c r="H27" s="2">
        <f>COUNTIF('Таблица 1'!$B27:$I27,H$2)</f>
        <v>1</v>
      </c>
      <c r="I27" s="2">
        <f>COUNTIF('Таблица 1'!$B27:$I27,I$2)</f>
        <v>1</v>
      </c>
      <c r="K27" s="1">
        <v>24</v>
      </c>
      <c r="L27" s="7" t="s">
        <v>4</v>
      </c>
      <c r="M27" s="7" t="s">
        <v>9</v>
      </c>
      <c r="N27" s="2">
        <f>COUNTIFS(F$3:F$32,1,H$3:H$32,1)</f>
        <v>8</v>
      </c>
      <c r="O27" s="32">
        <f t="shared" si="0"/>
        <v>0.26666666666666666</v>
      </c>
      <c r="P27" s="32">
        <f t="shared" ref="P27:P28" si="6">N27/$F$33</f>
        <v>0.5714285714285714</v>
      </c>
      <c r="Q27" s="34">
        <f t="shared" si="2"/>
        <v>0.15238095238095237</v>
      </c>
    </row>
    <row r="28" spans="1:17" x14ac:dyDescent="0.25">
      <c r="A28" s="1">
        <v>26</v>
      </c>
      <c r="B28" s="2">
        <f>COUNTIF('Таблица 1'!$B28:$I28,B$2)</f>
        <v>1</v>
      </c>
      <c r="C28" s="2">
        <f>COUNTIF('Таблица 1'!$B28:$I28,C$2)</f>
        <v>1</v>
      </c>
      <c r="D28" s="2">
        <f>COUNTIF('Таблица 1'!$B28:$I28,D$2)</f>
        <v>0</v>
      </c>
      <c r="E28" s="2">
        <f>COUNTIF('Таблица 1'!$B28:$I28,E$2)</f>
        <v>1</v>
      </c>
      <c r="F28" s="2">
        <f>COUNTIF('Таблица 1'!$B28:$I28,F$2)</f>
        <v>0</v>
      </c>
      <c r="G28" s="2">
        <f>COUNTIF('Таблица 1'!$B28:$I28,G$2)</f>
        <v>0</v>
      </c>
      <c r="H28" s="2">
        <f>COUNTIF('Таблица 1'!$B28:$I28,H$2)</f>
        <v>0</v>
      </c>
      <c r="I28" s="2">
        <f>COUNTIF('Таблица 1'!$B28:$I28,I$2)</f>
        <v>0</v>
      </c>
      <c r="K28" s="1">
        <v>25</v>
      </c>
      <c r="L28" s="7" t="s">
        <v>4</v>
      </c>
      <c r="M28" s="7" t="s">
        <v>7</v>
      </c>
      <c r="N28" s="2">
        <f>COUNTIFS(F$3:F$32,1,I$3:I$32,1)</f>
        <v>8</v>
      </c>
      <c r="O28" s="32">
        <f t="shared" si="0"/>
        <v>0.26666666666666666</v>
      </c>
      <c r="P28" s="32">
        <f t="shared" si="6"/>
        <v>0.5714285714285714</v>
      </c>
      <c r="Q28" s="34">
        <f t="shared" si="2"/>
        <v>0.15238095238095237</v>
      </c>
    </row>
    <row r="29" spans="1:17" x14ac:dyDescent="0.25">
      <c r="A29" s="1">
        <v>27</v>
      </c>
      <c r="B29" s="2">
        <f>COUNTIF('Таблица 1'!$B29:$I29,B$2)</f>
        <v>1</v>
      </c>
      <c r="C29" s="2">
        <f>COUNTIF('Таблица 1'!$B29:$I29,C$2)</f>
        <v>0</v>
      </c>
      <c r="D29" s="2">
        <f>COUNTIF('Таблица 1'!$B29:$I29,D$2)</f>
        <v>0</v>
      </c>
      <c r="E29" s="2">
        <f>COUNTIF('Таблица 1'!$B29:$I29,E$2)</f>
        <v>1</v>
      </c>
      <c r="F29" s="2">
        <f>COUNTIF('Таблица 1'!$B29:$I29,F$2)</f>
        <v>1</v>
      </c>
      <c r="G29" s="2">
        <f>COUNTIF('Таблица 1'!$B29:$I29,G$2)</f>
        <v>1</v>
      </c>
      <c r="H29" s="2">
        <f>COUNTIF('Таблица 1'!$B29:$I29,H$2)</f>
        <v>0</v>
      </c>
      <c r="I29" s="2">
        <f>COUNTIF('Таблица 1'!$B29:$I29,I$2)</f>
        <v>1</v>
      </c>
      <c r="K29" s="1">
        <v>26</v>
      </c>
      <c r="L29" s="7" t="s">
        <v>5</v>
      </c>
      <c r="M29" s="7" t="s">
        <v>9</v>
      </c>
      <c r="N29" s="2">
        <f>COUNTIFS(G$3:G$32,1,H$3:H$32,1)</f>
        <v>5</v>
      </c>
      <c r="O29" s="32">
        <f t="shared" si="0"/>
        <v>0.16666666666666666</v>
      </c>
      <c r="P29" s="32">
        <f>N29/$G$33</f>
        <v>0.38461538461538464</v>
      </c>
      <c r="Q29" s="34">
        <f t="shared" si="2"/>
        <v>6.4102564102564097E-2</v>
      </c>
    </row>
    <row r="30" spans="1:17" x14ac:dyDescent="0.25">
      <c r="A30" s="1">
        <v>28</v>
      </c>
      <c r="B30" s="2">
        <f>COUNTIF('Таблица 1'!$B30:$I30,B$2)</f>
        <v>1</v>
      </c>
      <c r="C30" s="2">
        <f>COUNTIF('Таблица 1'!$B30:$I30,C$2)</f>
        <v>1</v>
      </c>
      <c r="D30" s="2">
        <f>COUNTIF('Таблица 1'!$B30:$I30,D$2)</f>
        <v>0</v>
      </c>
      <c r="E30" s="2">
        <f>COUNTIF('Таблица 1'!$B30:$I30,E$2)</f>
        <v>0</v>
      </c>
      <c r="F30" s="2">
        <f>COUNTIF('Таблица 1'!$B30:$I30,F$2)</f>
        <v>0</v>
      </c>
      <c r="G30" s="2">
        <f>COUNTIF('Таблица 1'!$B30:$I30,G$2)</f>
        <v>1</v>
      </c>
      <c r="H30" s="2">
        <f>COUNTIF('Таблица 1'!$B30:$I30,H$2)</f>
        <v>1</v>
      </c>
      <c r="I30" s="2">
        <f>COUNTIF('Таблица 1'!$B30:$I30,I$2)</f>
        <v>0</v>
      </c>
      <c r="K30" s="1">
        <v>27</v>
      </c>
      <c r="L30" s="7" t="s">
        <v>5</v>
      </c>
      <c r="M30" s="7" t="s">
        <v>7</v>
      </c>
      <c r="N30" s="2">
        <f>COUNTIFS(G$3:G$32,1,I$3:I$32,1)</f>
        <v>8</v>
      </c>
      <c r="O30" s="32">
        <f t="shared" si="0"/>
        <v>0.26666666666666666</v>
      </c>
      <c r="P30" s="32">
        <f>N30/$G$33</f>
        <v>0.61538461538461542</v>
      </c>
      <c r="Q30" s="34">
        <f t="shared" si="2"/>
        <v>0.1641025641025641</v>
      </c>
    </row>
    <row r="31" spans="1:17" x14ac:dyDescent="0.25">
      <c r="A31" s="1">
        <v>29</v>
      </c>
      <c r="B31" s="2">
        <f>COUNTIF('Таблица 1'!$B31:$I31,B$2)</f>
        <v>0</v>
      </c>
      <c r="C31" s="2">
        <f>COUNTIF('Таблица 1'!$B31:$I31,C$2)</f>
        <v>0</v>
      </c>
      <c r="D31" s="2">
        <f>COUNTIF('Таблица 1'!$B31:$I31,D$2)</f>
        <v>0</v>
      </c>
      <c r="E31" s="2">
        <f>COUNTIF('Таблица 1'!$B31:$I31,E$2)</f>
        <v>1</v>
      </c>
      <c r="F31" s="2">
        <f>COUNTIF('Таблица 1'!$B31:$I31,F$2)</f>
        <v>0</v>
      </c>
      <c r="G31" s="2">
        <f>COUNTIF('Таблица 1'!$B31:$I31,G$2)</f>
        <v>0</v>
      </c>
      <c r="H31" s="2">
        <f>COUNTIF('Таблица 1'!$B31:$I31,H$2)</f>
        <v>0</v>
      </c>
      <c r="I31" s="2">
        <f>COUNTIF('Таблица 1'!$B31:$I31,I$2)</f>
        <v>1</v>
      </c>
      <c r="K31" s="1">
        <v>28</v>
      </c>
      <c r="L31" s="7" t="s">
        <v>9</v>
      </c>
      <c r="M31" s="7" t="s">
        <v>7</v>
      </c>
      <c r="N31" s="2">
        <f>COUNTIFS(H$3:H$32,1,I$3:I$32,1)</f>
        <v>9</v>
      </c>
      <c r="O31" s="32">
        <f t="shared" si="0"/>
        <v>0.3</v>
      </c>
      <c r="P31" s="32">
        <f>N31/$H$33</f>
        <v>0.5</v>
      </c>
      <c r="Q31" s="34">
        <f t="shared" si="2"/>
        <v>0.15</v>
      </c>
    </row>
    <row r="32" spans="1:17" x14ac:dyDescent="0.25">
      <c r="A32" s="1">
        <v>30</v>
      </c>
      <c r="B32" s="2">
        <f>COUNTIF('Таблица 1'!$B32:$I32,B$2)</f>
        <v>0</v>
      </c>
      <c r="C32" s="2">
        <f>COUNTIF('Таблица 1'!$B32:$I32,C$2)</f>
        <v>0</v>
      </c>
      <c r="D32" s="2">
        <f>COUNTIF('Таблица 1'!$B32:$I32,D$2)</f>
        <v>1</v>
      </c>
      <c r="E32" s="2">
        <f>COUNTIF('Таблица 1'!$B32:$I32,E$2)</f>
        <v>0</v>
      </c>
      <c r="F32" s="2">
        <f>COUNTIF('Таблица 1'!$B32:$I32,F$2)</f>
        <v>1</v>
      </c>
      <c r="G32" s="2">
        <f>COUNTIF('Таблица 1'!$B32:$I32,G$2)</f>
        <v>0</v>
      </c>
      <c r="H32" s="2">
        <f>COUNTIF('Таблица 1'!$B32:$I32,H$2)</f>
        <v>1</v>
      </c>
      <c r="I32" s="2">
        <f>COUNTIF('Таблица 1'!$B32:$I32,I$2)</f>
        <v>0</v>
      </c>
    </row>
    <row r="33" spans="1:19" x14ac:dyDescent="0.25">
      <c r="A33" s="1" t="s">
        <v>12</v>
      </c>
      <c r="B33" s="2">
        <f>SUM(B3:B32)</f>
        <v>17</v>
      </c>
      <c r="C33" s="2">
        <f>SUM(C3:C32)</f>
        <v>15</v>
      </c>
      <c r="D33" s="2">
        <f t="shared" ref="D33:I33" si="7">SUM(D3:D32)</f>
        <v>12</v>
      </c>
      <c r="E33" s="2">
        <f t="shared" si="7"/>
        <v>17</v>
      </c>
      <c r="F33" s="2">
        <f t="shared" si="7"/>
        <v>14</v>
      </c>
      <c r="G33" s="2">
        <f t="shared" si="7"/>
        <v>13</v>
      </c>
      <c r="H33" s="2">
        <f t="shared" si="7"/>
        <v>18</v>
      </c>
      <c r="I33" s="2">
        <f t="shared" si="7"/>
        <v>17</v>
      </c>
    </row>
    <row r="34" spans="1:19" x14ac:dyDescent="0.25">
      <c r="K34" s="8" t="s">
        <v>22</v>
      </c>
      <c r="L34" s="9"/>
      <c r="M34" s="9"/>
      <c r="N34" s="9"/>
      <c r="O34" s="9"/>
      <c r="P34" s="9"/>
      <c r="Q34" s="9"/>
      <c r="R34" s="9"/>
      <c r="S34" s="10"/>
    </row>
    <row r="35" spans="1:19" x14ac:dyDescent="0.25">
      <c r="K35" s="19" t="s">
        <v>18</v>
      </c>
      <c r="L35" s="11" t="s">
        <v>15</v>
      </c>
      <c r="M35" s="11"/>
      <c r="N35" s="11"/>
      <c r="O35" s="24" t="s">
        <v>17</v>
      </c>
      <c r="P35" s="24"/>
      <c r="Q35" s="19" t="s">
        <v>25</v>
      </c>
      <c r="R35" s="19" t="s">
        <v>26</v>
      </c>
      <c r="S35" s="19" t="s">
        <v>27</v>
      </c>
    </row>
    <row r="36" spans="1:19" x14ac:dyDescent="0.25">
      <c r="K36" s="20"/>
      <c r="L36" s="13" t="s">
        <v>13</v>
      </c>
      <c r="M36" s="13" t="s">
        <v>14</v>
      </c>
      <c r="N36" s="13" t="s">
        <v>19</v>
      </c>
      <c r="O36" s="25" t="s">
        <v>16</v>
      </c>
      <c r="P36" s="25"/>
      <c r="Q36" s="19"/>
      <c r="R36" s="19"/>
      <c r="S36" s="19"/>
    </row>
    <row r="37" spans="1:19" x14ac:dyDescent="0.25">
      <c r="K37" s="29">
        <v>1</v>
      </c>
      <c r="L37" s="30" t="s">
        <v>6</v>
      </c>
      <c r="M37" s="30" t="s">
        <v>2</v>
      </c>
      <c r="N37" s="6" t="s">
        <v>8</v>
      </c>
      <c r="O37" s="3">
        <f>COUNTIFS(B$3:B$32,1,C$3:C$32,1,E3:E32,1)</f>
        <v>7</v>
      </c>
      <c r="P37" s="4"/>
      <c r="Q37" s="32">
        <f>O37/30</f>
        <v>0.23333333333333334</v>
      </c>
      <c r="R37" s="32">
        <f>O37/$N$4</f>
        <v>0.7</v>
      </c>
      <c r="S37" s="34">
        <f>Q37*R37</f>
        <v>0.16333333333333333</v>
      </c>
    </row>
    <row r="38" spans="1:19" x14ac:dyDescent="0.25">
      <c r="K38" s="1">
        <v>2</v>
      </c>
      <c r="L38" s="7" t="s">
        <v>6</v>
      </c>
      <c r="M38" s="7" t="s">
        <v>2</v>
      </c>
      <c r="N38" s="5" t="s">
        <v>23</v>
      </c>
      <c r="O38" s="3">
        <f>COUNTIFS(B$3:B$32,1,C$3:C$32,1,G3:G32,1)</f>
        <v>6</v>
      </c>
      <c r="P38" s="4"/>
      <c r="Q38" s="32">
        <f t="shared" ref="Q38:Q58" si="8">O38/30</f>
        <v>0.2</v>
      </c>
      <c r="R38" s="32">
        <f t="shared" ref="R38:R40" si="9">O38/$N$4</f>
        <v>0.6</v>
      </c>
      <c r="S38" s="34">
        <f t="shared" ref="S38:S58" si="10">Q38*R38</f>
        <v>0.12</v>
      </c>
    </row>
    <row r="39" spans="1:19" x14ac:dyDescent="0.25">
      <c r="K39" s="1">
        <v>3</v>
      </c>
      <c r="L39" s="7" t="s">
        <v>6</v>
      </c>
      <c r="M39" s="7" t="s">
        <v>2</v>
      </c>
      <c r="N39" s="5" t="s">
        <v>9</v>
      </c>
      <c r="O39" s="3">
        <f>COUNTIFS(B$3:B$32,1,C$3:C$32,1,H3:H32,1)</f>
        <v>6</v>
      </c>
      <c r="P39" s="4"/>
      <c r="Q39" s="32">
        <f t="shared" si="8"/>
        <v>0.2</v>
      </c>
      <c r="R39" s="32">
        <f t="shared" si="9"/>
        <v>0.6</v>
      </c>
      <c r="S39" s="34">
        <f t="shared" si="10"/>
        <v>0.12</v>
      </c>
    </row>
    <row r="40" spans="1:19" x14ac:dyDescent="0.25">
      <c r="K40" s="1">
        <v>4</v>
      </c>
      <c r="L40" s="1" t="s">
        <v>6</v>
      </c>
      <c r="M40" s="1" t="s">
        <v>2</v>
      </c>
      <c r="N40" s="5" t="s">
        <v>7</v>
      </c>
      <c r="O40" s="3">
        <f>COUNTIFS(B$3:B$32,1,C$3:C$32,1,I3:I32,1)</f>
        <v>4</v>
      </c>
      <c r="P40" s="4"/>
      <c r="Q40" s="32">
        <f t="shared" si="8"/>
        <v>0.13333333333333333</v>
      </c>
      <c r="R40" s="32">
        <f t="shared" si="9"/>
        <v>0.4</v>
      </c>
      <c r="S40" s="34">
        <f t="shared" si="10"/>
        <v>5.3333333333333337E-2</v>
      </c>
    </row>
    <row r="41" spans="1:19" x14ac:dyDescent="0.25">
      <c r="K41" s="1">
        <v>5</v>
      </c>
      <c r="L41" s="7" t="s">
        <v>6</v>
      </c>
      <c r="M41" s="7" t="s">
        <v>3</v>
      </c>
      <c r="N41" s="7" t="s">
        <v>7</v>
      </c>
      <c r="O41" s="3">
        <f>COUNTIFS(B$3:B$32,1,D$3:D$32,1,I3:I32,1)</f>
        <v>6</v>
      </c>
      <c r="P41" s="4"/>
      <c r="Q41" s="32">
        <f t="shared" si="8"/>
        <v>0.2</v>
      </c>
      <c r="R41" s="32">
        <f>O41/$N$5</f>
        <v>0.8571428571428571</v>
      </c>
      <c r="S41" s="34">
        <f t="shared" si="10"/>
        <v>0.17142857142857143</v>
      </c>
    </row>
    <row r="42" spans="1:19" x14ac:dyDescent="0.25">
      <c r="K42" s="1">
        <v>6</v>
      </c>
      <c r="L42" s="27" t="s">
        <v>6</v>
      </c>
      <c r="M42" s="27" t="s">
        <v>8</v>
      </c>
      <c r="N42" s="28" t="s">
        <v>4</v>
      </c>
      <c r="O42" s="3">
        <f>COUNTIFS(B$3:B$32,1,E$3:E$32,1,F3:F32,1)</f>
        <v>5</v>
      </c>
      <c r="P42" s="4"/>
      <c r="Q42" s="32">
        <f t="shared" si="8"/>
        <v>0.16666666666666666</v>
      </c>
      <c r="R42" s="32">
        <f>O42/$N$6</f>
        <v>0.5</v>
      </c>
      <c r="S42" s="34">
        <f t="shared" si="10"/>
        <v>8.3333333333333329E-2</v>
      </c>
    </row>
    <row r="43" spans="1:19" x14ac:dyDescent="0.25">
      <c r="K43" s="1">
        <v>7</v>
      </c>
      <c r="L43" s="27" t="s">
        <v>6</v>
      </c>
      <c r="M43" s="27" t="s">
        <v>8</v>
      </c>
      <c r="N43" s="28" t="s">
        <v>5</v>
      </c>
      <c r="O43" s="3">
        <f>COUNTIFS(B$3:B$32,1,E$3:E$32,1,G3:G32,1)</f>
        <v>5</v>
      </c>
      <c r="P43" s="4"/>
      <c r="Q43" s="32">
        <f t="shared" si="8"/>
        <v>0.16666666666666666</v>
      </c>
      <c r="R43" s="32">
        <f t="shared" ref="R43:R44" si="11">O43/$N$6</f>
        <v>0.5</v>
      </c>
      <c r="S43" s="34">
        <f t="shared" si="10"/>
        <v>8.3333333333333329E-2</v>
      </c>
    </row>
    <row r="44" spans="1:19" x14ac:dyDescent="0.25">
      <c r="K44" s="1">
        <v>8</v>
      </c>
      <c r="L44" s="27" t="s">
        <v>6</v>
      </c>
      <c r="M44" s="27" t="s">
        <v>8</v>
      </c>
      <c r="N44" s="28" t="s">
        <v>7</v>
      </c>
      <c r="O44" s="3">
        <f>COUNTIFS(B$3:B$32,1,E$3:E$32,1,I3:I32,1)</f>
        <v>5</v>
      </c>
      <c r="P44" s="4"/>
      <c r="Q44" s="32">
        <f t="shared" si="8"/>
        <v>0.16666666666666666</v>
      </c>
      <c r="R44" s="32">
        <f t="shared" si="11"/>
        <v>0.5</v>
      </c>
      <c r="S44" s="34">
        <f t="shared" si="10"/>
        <v>8.3333333333333329E-2</v>
      </c>
    </row>
    <row r="45" spans="1:19" x14ac:dyDescent="0.25">
      <c r="K45" s="1">
        <v>9</v>
      </c>
      <c r="L45" s="27" t="s">
        <v>6</v>
      </c>
      <c r="M45" s="27" t="s">
        <v>4</v>
      </c>
      <c r="N45" s="28" t="s">
        <v>5</v>
      </c>
      <c r="O45" s="3">
        <f>COUNTIFS(B$3:B$32,1,F$3:F$32,1,G3:G32,1)</f>
        <v>7</v>
      </c>
      <c r="P45" s="4"/>
      <c r="Q45" s="32">
        <f t="shared" si="8"/>
        <v>0.23333333333333334</v>
      </c>
      <c r="R45" s="32">
        <f>O45/$N$7</f>
        <v>0.77777777777777779</v>
      </c>
      <c r="S45" s="34">
        <f t="shared" si="10"/>
        <v>0.18148148148148149</v>
      </c>
    </row>
    <row r="46" spans="1:19" x14ac:dyDescent="0.25">
      <c r="K46" s="1">
        <v>10</v>
      </c>
      <c r="L46" s="27" t="s">
        <v>6</v>
      </c>
      <c r="M46" s="27" t="s">
        <v>4</v>
      </c>
      <c r="N46" s="28" t="s">
        <v>9</v>
      </c>
      <c r="O46" s="3">
        <f>COUNTIFS(B$3:B$32,1,F$3:F$32,1,H3:H32,1)</f>
        <v>5</v>
      </c>
      <c r="P46" s="4"/>
      <c r="Q46" s="32">
        <f t="shared" si="8"/>
        <v>0.16666666666666666</v>
      </c>
      <c r="R46" s="32">
        <f t="shared" ref="R46:R47" si="12">O46/$N$7</f>
        <v>0.55555555555555558</v>
      </c>
      <c r="S46" s="34">
        <f t="shared" si="10"/>
        <v>9.2592592592592587E-2</v>
      </c>
    </row>
    <row r="47" spans="1:19" x14ac:dyDescent="0.25">
      <c r="K47" s="1">
        <v>11</v>
      </c>
      <c r="L47" s="27" t="s">
        <v>6</v>
      </c>
      <c r="M47" s="27" t="s">
        <v>4</v>
      </c>
      <c r="N47" s="28" t="s">
        <v>7</v>
      </c>
      <c r="O47" s="3">
        <f>COUNTIFS(B$3:B$32,1,F$3:F$32,1,I3:I32,1)</f>
        <v>7</v>
      </c>
      <c r="P47" s="4"/>
      <c r="Q47" s="32">
        <f t="shared" si="8"/>
        <v>0.23333333333333334</v>
      </c>
      <c r="R47" s="32">
        <f t="shared" si="12"/>
        <v>0.77777777777777779</v>
      </c>
      <c r="S47" s="34">
        <f t="shared" si="10"/>
        <v>0.18148148148148149</v>
      </c>
    </row>
    <row r="48" spans="1:19" x14ac:dyDescent="0.25">
      <c r="K48" s="1">
        <v>12</v>
      </c>
      <c r="L48" s="27" t="s">
        <v>6</v>
      </c>
      <c r="M48" s="27" t="s">
        <v>5</v>
      </c>
      <c r="N48" s="28" t="s">
        <v>7</v>
      </c>
      <c r="O48" s="3">
        <f>COUNTIFS(B$3:B$32,1,G$3:G$32,1,I3:I32,1)</f>
        <v>7</v>
      </c>
      <c r="P48" s="4"/>
      <c r="Q48" s="32">
        <f t="shared" si="8"/>
        <v>0.23333333333333334</v>
      </c>
      <c r="R48" s="32">
        <f>O48/$N$8</f>
        <v>0.7</v>
      </c>
      <c r="S48" s="34">
        <f t="shared" si="10"/>
        <v>0.16333333333333333</v>
      </c>
    </row>
    <row r="49" spans="11:19" x14ac:dyDescent="0.25">
      <c r="K49" s="1">
        <v>13</v>
      </c>
      <c r="L49" s="27" t="s">
        <v>6</v>
      </c>
      <c r="M49" s="27" t="s">
        <v>9</v>
      </c>
      <c r="N49" s="28" t="s">
        <v>7</v>
      </c>
      <c r="O49" s="3">
        <f>COUNTIFS(B$3:B$32,1,H$3:H$32,1,I3:I32,1)</f>
        <v>6</v>
      </c>
      <c r="P49" s="4"/>
      <c r="Q49" s="32">
        <f t="shared" si="8"/>
        <v>0.2</v>
      </c>
      <c r="R49" s="32">
        <f>O49/$N$9</f>
        <v>0.66666666666666663</v>
      </c>
      <c r="S49" s="34">
        <f t="shared" si="10"/>
        <v>0.13333333333333333</v>
      </c>
    </row>
    <row r="50" spans="11:19" x14ac:dyDescent="0.25">
      <c r="K50" s="1">
        <v>14</v>
      </c>
      <c r="L50" s="27" t="s">
        <v>2</v>
      </c>
      <c r="M50" s="27" t="s">
        <v>8</v>
      </c>
      <c r="N50" s="28" t="s">
        <v>5</v>
      </c>
      <c r="O50" s="3">
        <f>COUNTIFS(C$3:C$32,1,E$3:E$32,1,G3:G32,1)</f>
        <v>5</v>
      </c>
      <c r="P50" s="4"/>
      <c r="Q50" s="32">
        <f t="shared" si="8"/>
        <v>0.16666666666666666</v>
      </c>
      <c r="R50" s="32">
        <f>O50/$N$12</f>
        <v>0.5</v>
      </c>
      <c r="S50" s="34">
        <f t="shared" si="10"/>
        <v>8.3333333333333329E-2</v>
      </c>
    </row>
    <row r="51" spans="11:19" x14ac:dyDescent="0.25">
      <c r="K51" s="1">
        <v>15</v>
      </c>
      <c r="L51" s="27" t="s">
        <v>2</v>
      </c>
      <c r="M51" s="27" t="s">
        <v>8</v>
      </c>
      <c r="N51" s="28" t="s">
        <v>7</v>
      </c>
      <c r="O51" s="3">
        <f>COUNTIFS(C$3:C$32,1,E$3:E$32,1,I3:I32,1)</f>
        <v>4</v>
      </c>
      <c r="P51" s="4"/>
      <c r="Q51" s="32">
        <f t="shared" si="8"/>
        <v>0.13333333333333333</v>
      </c>
      <c r="R51" s="32">
        <f>O51/$N$12</f>
        <v>0.4</v>
      </c>
      <c r="S51" s="34">
        <f t="shared" si="10"/>
        <v>5.3333333333333337E-2</v>
      </c>
    </row>
    <row r="52" spans="11:19" x14ac:dyDescent="0.25">
      <c r="K52" s="1">
        <v>16</v>
      </c>
      <c r="L52" s="27" t="s">
        <v>2</v>
      </c>
      <c r="M52" s="27" t="s">
        <v>5</v>
      </c>
      <c r="N52" s="28" t="s">
        <v>7</v>
      </c>
      <c r="O52" s="3">
        <f>COUNTIFS(C$3:C$32,1,G$3:G$32,1,I3:I32,1)</f>
        <v>4</v>
      </c>
      <c r="P52" s="4"/>
      <c r="Q52" s="32">
        <f t="shared" si="8"/>
        <v>0.13333333333333333</v>
      </c>
      <c r="R52" s="32">
        <f>O52/$N$14</f>
        <v>0.5714285714285714</v>
      </c>
      <c r="S52" s="34">
        <f t="shared" si="10"/>
        <v>7.6190476190476183E-2</v>
      </c>
    </row>
    <row r="53" spans="11:19" x14ac:dyDescent="0.25">
      <c r="K53" s="1">
        <v>17</v>
      </c>
      <c r="L53" s="27" t="s">
        <v>2</v>
      </c>
      <c r="M53" s="27" t="s">
        <v>9</v>
      </c>
      <c r="N53" s="28" t="s">
        <v>7</v>
      </c>
      <c r="O53" s="3">
        <f>COUNTIFS(C$3:C$32,1,H$3:H$32,1,I3:I32,1)</f>
        <v>4</v>
      </c>
      <c r="P53" s="4"/>
      <c r="Q53" s="32">
        <f t="shared" si="8"/>
        <v>0.13333333333333333</v>
      </c>
      <c r="R53" s="32">
        <f>O53/$N$15</f>
        <v>0.5</v>
      </c>
      <c r="S53" s="34">
        <f t="shared" si="10"/>
        <v>6.6666666666666666E-2</v>
      </c>
    </row>
    <row r="54" spans="11:19" x14ac:dyDescent="0.25">
      <c r="K54" s="1">
        <v>18</v>
      </c>
      <c r="L54" s="27" t="s">
        <v>8</v>
      </c>
      <c r="M54" s="27" t="s">
        <v>4</v>
      </c>
      <c r="N54" s="28" t="s">
        <v>5</v>
      </c>
      <c r="O54" s="3">
        <f>COUNTIFS(E$3:E$32,1,F$3:F$32,1,G3:G32,1)</f>
        <v>6</v>
      </c>
      <c r="P54" s="4"/>
      <c r="Q54" s="32">
        <f t="shared" si="8"/>
        <v>0.2</v>
      </c>
      <c r="R54" s="32">
        <f>O54/$N$22</f>
        <v>0.8571428571428571</v>
      </c>
      <c r="S54" s="34">
        <f t="shared" si="10"/>
        <v>0.17142857142857143</v>
      </c>
    </row>
    <row r="55" spans="11:19" x14ac:dyDescent="0.25">
      <c r="K55" s="1">
        <v>19</v>
      </c>
      <c r="L55" s="27" t="s">
        <v>8</v>
      </c>
      <c r="M55" s="27" t="s">
        <v>4</v>
      </c>
      <c r="N55" s="28" t="s">
        <v>7</v>
      </c>
      <c r="O55" s="3">
        <f>COUNTIFS(E$3:E$32,1,F$3:F$32,1,I3:I32,1)</f>
        <v>3</v>
      </c>
      <c r="P55" s="4"/>
      <c r="Q55" s="32">
        <f t="shared" si="8"/>
        <v>0.1</v>
      </c>
      <c r="R55" s="32">
        <f>O55/$N$22</f>
        <v>0.42857142857142855</v>
      </c>
      <c r="S55" s="34">
        <f t="shared" si="10"/>
        <v>4.2857142857142858E-2</v>
      </c>
    </row>
    <row r="56" spans="11:19" x14ac:dyDescent="0.25">
      <c r="K56" s="1">
        <v>20</v>
      </c>
      <c r="L56" s="27" t="s">
        <v>8</v>
      </c>
      <c r="M56" s="27" t="s">
        <v>5</v>
      </c>
      <c r="N56" s="28" t="s">
        <v>7</v>
      </c>
      <c r="O56" s="3">
        <f>COUNTIFS(E$3:E$32,1,G$3:G$32,1,I3:I32,1)</f>
        <v>4</v>
      </c>
      <c r="P56" s="4"/>
      <c r="Q56" s="32">
        <f t="shared" si="8"/>
        <v>0.13333333333333333</v>
      </c>
      <c r="R56" s="32">
        <f>O56/$N$23</f>
        <v>0.5</v>
      </c>
      <c r="S56" s="34">
        <f t="shared" si="10"/>
        <v>6.6666666666666666E-2</v>
      </c>
    </row>
    <row r="57" spans="11:19" x14ac:dyDescent="0.25">
      <c r="K57" s="1">
        <v>21</v>
      </c>
      <c r="L57" s="27" t="s">
        <v>4</v>
      </c>
      <c r="M57" s="27" t="s">
        <v>5</v>
      </c>
      <c r="N57" s="28" t="s">
        <v>7</v>
      </c>
      <c r="O57" s="3">
        <f>COUNTIFS(F$3:F$32,1,G$3:G$32,1,I3:I32,1)</f>
        <v>6</v>
      </c>
      <c r="P57" s="4"/>
      <c r="Q57" s="32">
        <f t="shared" si="8"/>
        <v>0.2</v>
      </c>
      <c r="R57" s="32">
        <f>O57/$N$26</f>
        <v>0.66666666666666663</v>
      </c>
      <c r="S57" s="34">
        <f t="shared" si="10"/>
        <v>0.13333333333333333</v>
      </c>
    </row>
    <row r="58" spans="11:19" x14ac:dyDescent="0.25">
      <c r="K58" s="1">
        <v>22</v>
      </c>
      <c r="L58" s="27" t="s">
        <v>4</v>
      </c>
      <c r="M58" s="27" t="s">
        <v>9</v>
      </c>
      <c r="N58" s="28" t="s">
        <v>7</v>
      </c>
      <c r="O58" s="3">
        <f>COUNTIFS(F$3:F$32,1,H$3:H$32,1,I3:I32,1)</f>
        <v>5</v>
      </c>
      <c r="P58" s="4"/>
      <c r="Q58" s="32">
        <f t="shared" si="8"/>
        <v>0.16666666666666666</v>
      </c>
      <c r="R58" s="32">
        <f>O58/$N$27</f>
        <v>0.625</v>
      </c>
      <c r="S58" s="34">
        <f t="shared" si="10"/>
        <v>0.10416666666666666</v>
      </c>
    </row>
    <row r="61" spans="11:19" x14ac:dyDescent="0.25">
      <c r="K61" s="8" t="s">
        <v>24</v>
      </c>
      <c r="L61" s="9"/>
      <c r="M61" s="9"/>
      <c r="N61" s="9"/>
      <c r="O61" s="9"/>
      <c r="P61" s="9"/>
      <c r="Q61" s="9"/>
      <c r="R61" s="9"/>
      <c r="S61" s="10"/>
    </row>
    <row r="62" spans="11:19" x14ac:dyDescent="0.25">
      <c r="K62" s="26" t="s">
        <v>18</v>
      </c>
      <c r="L62" s="21" t="s">
        <v>15</v>
      </c>
      <c r="M62" s="22"/>
      <c r="N62" s="22"/>
      <c r="O62" s="23"/>
      <c r="P62" s="12" t="s">
        <v>17</v>
      </c>
      <c r="Q62" s="19" t="s">
        <v>25</v>
      </c>
      <c r="R62" s="19" t="s">
        <v>26</v>
      </c>
      <c r="S62" s="19" t="s">
        <v>27</v>
      </c>
    </row>
    <row r="63" spans="11:19" x14ac:dyDescent="0.25">
      <c r="K63" s="20"/>
      <c r="L63" s="13" t="s">
        <v>13</v>
      </c>
      <c r="M63" s="13" t="s">
        <v>14</v>
      </c>
      <c r="N63" s="13" t="s">
        <v>19</v>
      </c>
      <c r="O63" s="13" t="s">
        <v>21</v>
      </c>
      <c r="P63" s="14" t="s">
        <v>16</v>
      </c>
      <c r="Q63" s="19"/>
      <c r="R63" s="19"/>
      <c r="S63" s="19"/>
    </row>
    <row r="64" spans="11:19" x14ac:dyDescent="0.25">
      <c r="K64" s="2">
        <v>1</v>
      </c>
      <c r="L64" s="7" t="s">
        <v>6</v>
      </c>
      <c r="M64" s="7" t="s">
        <v>4</v>
      </c>
      <c r="N64" s="5" t="s">
        <v>5</v>
      </c>
      <c r="O64" s="2" t="s">
        <v>7</v>
      </c>
      <c r="P64" s="1">
        <f>COUNTIFS(B$3:B$32,1,F$3:F$32,1,G3:G32,1,I3:I32,1)</f>
        <v>6</v>
      </c>
      <c r="Q64" s="32">
        <f>P64/30</f>
        <v>0.2</v>
      </c>
      <c r="R64" s="32">
        <f>P64/$O$45</f>
        <v>0.8571428571428571</v>
      </c>
      <c r="S64" s="32">
        <f>Q64*R64</f>
        <v>0.17142857142857143</v>
      </c>
    </row>
  </sheetData>
  <mergeCells count="43">
    <mergeCell ref="O57:P57"/>
    <mergeCell ref="O58:P58"/>
    <mergeCell ref="Q35:Q36"/>
    <mergeCell ref="R35:R36"/>
    <mergeCell ref="S35:S36"/>
    <mergeCell ref="O52:P52"/>
    <mergeCell ref="O53:P53"/>
    <mergeCell ref="O54:P54"/>
    <mergeCell ref="O55:P55"/>
    <mergeCell ref="O56:P56"/>
    <mergeCell ref="O47:P47"/>
    <mergeCell ref="O48:P48"/>
    <mergeCell ref="O49:P49"/>
    <mergeCell ref="O50:P50"/>
    <mergeCell ref="O51:P51"/>
    <mergeCell ref="O42:P42"/>
    <mergeCell ref="O43:P43"/>
    <mergeCell ref="O44:P44"/>
    <mergeCell ref="O45:P45"/>
    <mergeCell ref="O46:P46"/>
    <mergeCell ref="O37:P37"/>
    <mergeCell ref="O38:P38"/>
    <mergeCell ref="O39:P39"/>
    <mergeCell ref="O40:P40"/>
    <mergeCell ref="O41:P41"/>
    <mergeCell ref="K62:K63"/>
    <mergeCell ref="L62:O62"/>
    <mergeCell ref="Q62:Q63"/>
    <mergeCell ref="R62:R63"/>
    <mergeCell ref="S62:S63"/>
    <mergeCell ref="K61:S61"/>
    <mergeCell ref="K35:K36"/>
    <mergeCell ref="L35:N35"/>
    <mergeCell ref="K1:P1"/>
    <mergeCell ref="O2:O3"/>
    <mergeCell ref="P2:P3"/>
    <mergeCell ref="Q2:Q3"/>
    <mergeCell ref="O35:P35"/>
    <mergeCell ref="O36:P36"/>
    <mergeCell ref="K34:S34"/>
    <mergeCell ref="A1:I1"/>
    <mergeCell ref="L2:M2"/>
    <mergeCell ref="K2:K3"/>
  </mergeCells>
  <conditionalFormatting sqref="K4:N10 K30:N31 N29 K25:N28 N24 K21:N23 N17:N20 K14:N16 N13 K12:N12 N11">
    <cfRule type="cellIs" dxfId="20" priority="7" operator="greaterThanOrEqual">
      <formula>7</formula>
    </cfRule>
  </conditionalFormatting>
  <conditionalFormatting sqref="K4:K9">
    <cfRule type="cellIs" dxfId="19" priority="6" operator="lessThan">
      <formula>7</formula>
    </cfRule>
  </conditionalFormatting>
  <conditionalFormatting sqref="K37:O37 K47:O48 O46 K45:O45 O38:O44">
    <cfRule type="cellIs" dxfId="18" priority="5" operator="greaterThanOrEqual">
      <formula>7</formula>
    </cfRule>
  </conditionalFormatting>
  <conditionalFormatting sqref="K37">
    <cfRule type="cellIs" dxfId="17" priority="4" operator="less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1</vt:lpstr>
      <vt:lpstr>Таблица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2021-09-14T09:13:30Z</dcterms:modified>
</cp:coreProperties>
</file>