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43F60C7F-6FCD-4E01-9207-4576A654CA8F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Points" sheetId="2" r:id="rId2"/>
    <sheet name="Resources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15" i="1"/>
  <c r="H15" i="1" s="1"/>
  <c r="E18" i="1"/>
  <c r="H18" i="1"/>
  <c r="E19" i="1"/>
  <c r="H19" i="1"/>
  <c r="E20" i="1"/>
  <c r="H20" i="1"/>
  <c r="H16" i="1"/>
  <c r="H1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B6" i="3"/>
  <c r="D98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6" i="1"/>
  <c r="E1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H2" i="1" s="1"/>
  <c r="G98" i="1" l="1"/>
  <c r="B104" i="1" s="1"/>
  <c r="H98" i="1"/>
  <c r="B105" i="1" s="1"/>
  <c r="E98" i="1"/>
  <c r="B101" i="1" l="1"/>
  <c r="B103" i="1" s="1"/>
  <c r="B100" i="1"/>
</calcChain>
</file>

<file path=xl/sharedStrings.xml><?xml version="1.0" encoding="utf-8"?>
<sst xmlns="http://schemas.openxmlformats.org/spreadsheetml/2006/main" count="222" uniqueCount="142">
  <si>
    <t>Story Number</t>
  </si>
  <si>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</si>
  <si>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</si>
  <si>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</si>
  <si>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</si>
  <si>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</si>
  <si>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</si>
  <si>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</si>
  <si>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</si>
  <si>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</si>
  <si>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</si>
  <si>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</si>
  <si>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</si>
  <si>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</si>
  <si>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</si>
  <si>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</si>
  <si>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</si>
  <si>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</si>
  <si>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</si>
  <si>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</si>
  <si>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</si>
  <si>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</si>
  <si>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</si>
  <si>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</si>
  <si>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</si>
  <si>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</si>
  <si>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</si>
  <si>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</si>
  <si>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</si>
  <si>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</si>
  <si>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</si>
  <si>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</si>
  <si>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</si>
  <si>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</si>
  <si>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</si>
  <si>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</si>
  <si>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</si>
  <si>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</si>
  <si>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</si>
  <si>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</si>
  <si>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</si>
  <si>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</si>
  <si>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</si>
  <si>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</si>
  <si>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</si>
  <si>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</si>
  <si>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</si>
  <si>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</si>
  <si>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</si>
  <si>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</si>
  <si>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</si>
  <si>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</si>
  <si>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</si>
  <si>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</si>
  <si>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</si>
  <si>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</si>
  <si>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</si>
  <si>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</si>
  <si>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</si>
  <si>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</si>
  <si>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</si>
  <si>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</si>
  <si>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</si>
  <si>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</si>
  <si>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</si>
  <si>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</si>
  <si>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</si>
  <si>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</si>
  <si>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</si>
  <si>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</si>
  <si>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</si>
  <si>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</si>
  <si>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</si>
  <si>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</si>
  <si>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</si>
  <si>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</si>
  <si>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</si>
  <si>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</si>
  <si>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</si>
  <si>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</si>
  <si>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</si>
  <si>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</si>
  <si>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</si>
  <si>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</si>
  <si>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</si>
  <si>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</si>
  <si>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</si>
  <si>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</si>
  <si>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</si>
  <si>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</si>
  <si>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</si>
  <si>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</si>
  <si>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</si>
  <si>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</si>
  <si>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</t>
  </si>
  <si>
    <t>National News Sample Story</t>
  </si>
  <si>
    <t>List of News</t>
  </si>
  <si>
    <t>News Detail</t>
  </si>
  <si>
    <t>Add News</t>
  </si>
  <si>
    <t>Edit News</t>
  </si>
  <si>
    <t>Delete News</t>
  </si>
  <si>
    <t>Location Stories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</si>
  <si>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</si>
  <si>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</si>
  <si>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</si>
  <si>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</si>
  <si>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</si>
  <si>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</si>
  <si>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</si>
  <si>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</si>
  <si>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</si>
  <si>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</si>
  <si>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</si>
  <si>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</si>
  <si>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</si>
  <si>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</si>
  <si>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</si>
  <si>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</si>
  <si>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</si>
  <si>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</si>
  <si>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</si>
  <si>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Greg</t>
  </si>
  <si>
    <t>James</t>
  </si>
  <si>
    <t>Dedicated Development Hours Per Week</t>
  </si>
  <si>
    <t>Completed</t>
  </si>
  <si>
    <t>Completed Hours</t>
  </si>
  <si>
    <t>Total Weeks</t>
  </si>
  <si>
    <t>Anna</t>
  </si>
  <si>
    <t>Variable</t>
  </si>
  <si>
    <t>Start Date</t>
  </si>
  <si>
    <t>Week Number</t>
  </si>
  <si>
    <t>Remaining Weeks of Work</t>
  </si>
  <si>
    <t>Estimated Completion Date</t>
  </si>
  <si>
    <t>Create Theme Using Syncfusion Theme Studio for Blazor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</si>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</sst>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H96" totalsRowShown="0">
  <autoFilter ref="A1:H96" xr:uid="{20A5C34A-BA74-4618-9527-C8C5A4B15239}"/>
  <tableColumns count="8">
    <tableColumn id="1" xr3:uid="{9562CB61-BB90-450C-9B45-68D93EB6606C}" name="Story Number" dataDxfId="4"/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VLOOKUP(Table1[[#This Row],[Points]],Points!$A$1:$C$6,3,FALSE)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H105"/>
  <sheetViews>
    <sheetView tabSelected="1" workbookViewId="0">
      <pane ySplit="1" topLeftCell="A2" activePane="bottomLeft" state="frozen"/>
      <selection pane="bottomLeft" activeCell="B105" sqref="B105"/>
    </sheetView>
  </sheetViews>
  <sheetFormatPr defaultRowHeight="15" x14ac:dyDescent="0.25"/>
  <cols>
    <col min="1" max="1" width="34.5703125" style="3" bestFit="1" customWidth="1"/>
    <col min="2" max="2" width="25.5703125" bestFit="1" customWidth="1"/>
    <col min="3" max="3" width="51.7109375" bestFit="1" customWidth="1"/>
    <col min="4" max="4" width="11.140625" style="3" bestFit="1" customWidth="1"/>
    <col min="5" max="5" width="20.140625" style="3" bestFit="1" customWidth="1"/>
    <col min="6" max="6" width="13.140625" bestFit="1" customWidth="1"/>
    <col min="7" max="7" width="19.28515625" bestFit="1" customWidth="1"/>
    <col min="8" max="8" width="18.85546875" bestFit="1" customWidth="1"/>
  </cols>
  <sheetData>
    <row r="1" spans="1:8" x14ac:dyDescent="0.25">
      <c r="A1" s="3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124</v>
      </c>
      <c r="G1" t="s">
        <v>138</v>
      </c>
      <c r="H1" t="s">
        <v>125</v>
      </c>
    </row>
    <row r="2" spans="1:8" x14ac:dyDescent="0.25">
      <c r="A2" s="3">
        <v>1</v>
      </c>
      <c r="B2" t="s">
        <v>5</v>
      </c>
      <c r="C2" t="s">
        <v>6</v>
      </c>
      <c r="D2" s="3">
        <v>1</v>
      </c>
      <c r="E2" s="3">
        <f>VLOOKUP(Table1[[#This Row],[Points]],Points!$A$1:$C$6,3,FALSE)</f>
        <v>4</v>
      </c>
      <c r="F2" t="b">
        <v>1</v>
      </c>
      <c r="G2">
        <f>IF(Table1[[#This Row],[Completed]],Table1[[#This Row],[Points]],0)</f>
        <v>1</v>
      </c>
      <c r="H2">
        <f>IF(Table1[[#This Row],[Completed]],Table1[[#This Row],[Estimated Hours]],0)</f>
        <v>4</v>
      </c>
    </row>
    <row r="3" spans="1:8" x14ac:dyDescent="0.25">
      <c r="A3" s="3">
        <v>2</v>
      </c>
      <c r="B3" t="s">
        <v>5</v>
      </c>
      <c r="C3" t="s">
        <v>7</v>
      </c>
      <c r="D3" s="3">
        <v>1</v>
      </c>
      <c r="E3" s="3">
        <f>VLOOKUP(Table1[[#This Row],[Points]],Points!$A$1:$C$6,3,FALSE)</f>
        <v>4</v>
      </c>
      <c r="F3" t="b">
        <v>1</v>
      </c>
      <c r="G3">
        <f>IF(Table1[[#This Row],[Completed]],Table1[[#This Row],[Points]],0)</f>
        <v>1</v>
      </c>
      <c r="H3">
        <f>IF(Table1[[#This Row],[Completed]],Table1[[#This Row],[Estimated Hours]],0)</f>
        <v>4</v>
      </c>
    </row>
    <row r="4" spans="1:8" x14ac:dyDescent="0.25">
      <c r="A4" s="3">
        <v>3</v>
      </c>
      <c r="B4" t="s">
        <v>5</v>
      </c>
      <c r="C4" t="s">
        <v>8</v>
      </c>
      <c r="D4" s="3">
        <v>1</v>
      </c>
      <c r="E4" s="3">
        <f>VLOOKUP(Table1[[#This Row],[Points]],Points!$A$1:$C$6,3,FALSE)</f>
        <v>4</v>
      </c>
      <c r="F4" t="b">
        <v>1</v>
      </c>
      <c r="G4">
        <f>IF(Table1[[#This Row],[Completed]],Table1[[#This Row],[Points]],0)</f>
        <v>1</v>
      </c>
      <c r="H4">
        <f>IF(Table1[[#This Row],[Completed]],Table1[[#This Row],[Estimated Hours]],0)</f>
        <v>4</v>
      </c>
    </row>
    <row r="5" spans="1:8" x14ac:dyDescent="0.25">
      <c r="A5" s="3">
        <v>4</v>
      </c>
      <c r="B5" t="s">
        <v>5</v>
      </c>
      <c r="C5" t="s">
        <v>9</v>
      </c>
      <c r="D5" s="3">
        <v>1</v>
      </c>
      <c r="E5" s="3">
        <f>VLOOKUP(Table1[[#This Row],[Points]],Points!$A$1:$C$6,3,FALSE)</f>
        <v>4</v>
      </c>
      <c r="F5" t="b">
        <v>1</v>
      </c>
      <c r="G5">
        <f>IF(Table1[[#This Row],[Completed]],Table1[[#This Row],[Points]],0)</f>
        <v>1</v>
      </c>
      <c r="H5">
        <f>IF(Table1[[#This Row],[Completed]],Table1[[#This Row],[Estimated Hours]],0)</f>
        <v>4</v>
      </c>
    </row>
    <row r="6" spans="1:8" x14ac:dyDescent="0.25">
      <c r="A6" s="3">
        <v>5</v>
      </c>
      <c r="B6" t="s">
        <v>5</v>
      </c>
      <c r="C6" t="s">
        <v>10</v>
      </c>
      <c r="D6" s="3">
        <v>1</v>
      </c>
      <c r="E6" s="3">
        <f>VLOOKUP(Table1[[#This Row],[Points]],Points!$A$1:$C$6,3,FALSE)</f>
        <v>4</v>
      </c>
      <c r="F6" t="b">
        <v>1</v>
      </c>
      <c r="G6">
        <f>IF(Table1[[#This Row],[Completed]],Table1[[#This Row],[Points]],0)</f>
        <v>1</v>
      </c>
      <c r="H6">
        <f>IF(Table1[[#This Row],[Completed]],Table1[[#This Row],[Estimated Hours]],0)</f>
        <v>4</v>
      </c>
    </row>
    <row r="7" spans="1:8" x14ac:dyDescent="0.25">
      <c r="A7" s="3">
        <v>6</v>
      </c>
      <c r="B7" t="s">
        <v>5</v>
      </c>
      <c r="C7" t="s">
        <v>11</v>
      </c>
      <c r="D7" s="3">
        <v>1</v>
      </c>
      <c r="E7" s="3">
        <f>VLOOKUP(Table1[[#This Row],[Points]],Points!$A$1:$C$6,3,FALSE)</f>
        <v>4</v>
      </c>
      <c r="F7" t="b">
        <v>1</v>
      </c>
      <c r="G7">
        <f>IF(Table1[[#This Row],[Completed]],Table1[[#This Row],[Points]],0)</f>
        <v>1</v>
      </c>
      <c r="H7">
        <f>IF(Table1[[#This Row],[Completed]],Table1[[#This Row],[Estimated Hours]],0)</f>
        <v>4</v>
      </c>
    </row>
    <row r="8" spans="1:8" x14ac:dyDescent="0.25">
      <c r="A8" s="3">
        <v>7</v>
      </c>
      <c r="B8" t="s">
        <v>5</v>
      </c>
      <c r="C8" t="s">
        <v>12</v>
      </c>
      <c r="D8" s="3">
        <v>2</v>
      </c>
      <c r="E8" s="3">
        <f>VLOOKUP(Table1[[#This Row],[Points]],Points!$A$1:$C$6,3,FALSE)</f>
        <v>8</v>
      </c>
      <c r="F8" t="b">
        <v>1</v>
      </c>
      <c r="G8">
        <f>IF(Table1[[#This Row],[Completed]],Table1[[#This Row],[Points]],0)</f>
        <v>2</v>
      </c>
      <c r="H8">
        <f>IF(Table1[[#This Row],[Completed]],Table1[[#This Row],[Estimated Hours]],0)</f>
        <v>8</v>
      </c>
    </row>
    <row r="9" spans="1:8" x14ac:dyDescent="0.25">
      <c r="A9" s="3">
        <v>8</v>
      </c>
      <c r="B9" t="s">
        <v>5</v>
      </c>
      <c r="C9" t="s">
        <v>13</v>
      </c>
      <c r="D9" s="3">
        <v>2</v>
      </c>
      <c r="E9" s="3">
        <f>VLOOKUP(Table1[[#This Row],[Points]],Points!$A$1:$C$6,3,FALSE)</f>
        <v>8</v>
      </c>
      <c r="F9" t="b">
        <v>1</v>
      </c>
      <c r="G9">
        <f>IF(Table1[[#This Row],[Completed]],Table1[[#This Row],[Points]],0)</f>
        <v>2</v>
      </c>
      <c r="H9">
        <f>IF(Table1[[#This Row],[Completed]],Table1[[#This Row],[Estimated Hours]],0)</f>
        <v>8</v>
      </c>
    </row>
    <row r="10" spans="1:8" x14ac:dyDescent="0.25">
      <c r="A10" s="3">
        <v>9</v>
      </c>
      <c r="B10" t="s">
        <v>5</v>
      </c>
      <c r="C10" t="s">
        <v>14</v>
      </c>
      <c r="D10" s="3">
        <v>1</v>
      </c>
      <c r="E10" s="3">
        <f>VLOOKUP(Table1[[#This Row],[Points]],Points!$A$1:$C$6,3,FALSE)</f>
        <v>4</v>
      </c>
      <c r="F10" t="b">
        <v>1</v>
      </c>
      <c r="G10">
        <f>IF(Table1[[#This Row],[Completed]],Table1[[#This Row],[Points]],0)</f>
        <v>1</v>
      </c>
      <c r="H10">
        <f>IF(Table1[[#This Row],[Completed]],Table1[[#This Row],[Estimated Hours]],0)</f>
        <v>4</v>
      </c>
    </row>
    <row r="11" spans="1:8" x14ac:dyDescent="0.25">
      <c r="A11" s="3">
        <v>10</v>
      </c>
      <c r="B11" t="s">
        <v>5</v>
      </c>
      <c r="C11" t="s">
        <v>15</v>
      </c>
      <c r="D11" s="3">
        <v>1</v>
      </c>
      <c r="E11" s="3">
        <f>VLOOKUP(Table1[[#This Row],[Points]],Points!$A$1:$C$6,3,FALSE)</f>
        <v>4</v>
      </c>
      <c r="F11" t="b">
        <v>1</v>
      </c>
      <c r="G11">
        <f>IF(Table1[[#This Row],[Completed]],Table1[[#This Row],[Points]],0)</f>
        <v>1</v>
      </c>
      <c r="H11">
        <f>IF(Table1[[#This Row],[Completed]],Table1[[#This Row],[Estimated Hours]],0)</f>
        <v>4</v>
      </c>
    </row>
    <row r="12" spans="1:8" x14ac:dyDescent="0.25">
      <c r="A12" s="3">
        <v>11</v>
      </c>
      <c r="B12" t="s">
        <v>5</v>
      </c>
      <c r="C12" t="s">
        <v>16</v>
      </c>
      <c r="D12" s="3">
        <v>2</v>
      </c>
      <c r="E12" s="3">
        <f>VLOOKUP(Table1[[#This Row],[Points]],Points!$A$1:$C$6,3,FALSE)</f>
        <v>8</v>
      </c>
      <c r="F12" t="b">
        <v>1</v>
      </c>
      <c r="G12">
        <f>IF(Table1[[#This Row],[Completed]],Table1[[#This Row],[Points]],0)</f>
        <v>2</v>
      </c>
      <c r="H12">
        <f>IF(Table1[[#This Row],[Completed]],Table1[[#This Row],[Estimated Hours]],0)</f>
        <v>8</v>
      </c>
    </row>
    <row r="13" spans="1:8" x14ac:dyDescent="0.25">
      <c r="A13" s="3">
        <v>12</v>
      </c>
      <c r="B13" t="s">
        <v>5</v>
      </c>
      <c r="C13" t="s">
        <v>17</v>
      </c>
      <c r="D13" s="3">
        <v>1</v>
      </c>
      <c r="E13" s="3">
        <f>VLOOKUP(Table1[[#This Row],[Points]],Points!$A$1:$C$6,3,FALSE)</f>
        <v>4</v>
      </c>
      <c r="F13" t="b">
        <v>1</v>
      </c>
      <c r="G13">
        <f>IF(Table1[[#This Row],[Completed]],Table1[[#This Row],[Points]],0)</f>
        <v>1</v>
      </c>
      <c r="H13">
        <f>IF(Table1[[#This Row],[Completed]],Table1[[#This Row],[Estimated Hours]],0)</f>
        <v>4</v>
      </c>
    </row>
    <row r="14" spans="1:8" x14ac:dyDescent="0.25">
      <c r="A14" s="3">
        <v>13</v>
      </c>
      <c r="B14" t="s">
        <v>5</v>
      </c>
      <c r="C14" t="s">
        <v>18</v>
      </c>
      <c r="D14" s="3">
        <v>2</v>
      </c>
      <c r="E14" s="3">
        <f>VLOOKUP(Table1[[#This Row],[Points]],Points!$A$1:$C$6,3,FALSE)</f>
        <v>8</v>
      </c>
      <c r="F14" t="b">
        <v>1</v>
      </c>
      <c r="G14">
        <f>IF(Table1[[#This Row],[Completed]],Table1[[#This Row],[Points]],0)</f>
        <v>2</v>
      </c>
      <c r="H14">
        <f>IF(Table1[[#This Row],[Completed]],Table1[[#This Row],[Estimated Hours]],0)</f>
        <v>8</v>
      </c>
    </row>
    <row r="15" spans="1:8" x14ac:dyDescent="0.25">
      <c r="A15" s="3">
        <v>14</v>
      </c>
      <c r="B15" t="s">
        <v>5</v>
      </c>
      <c r="C15" t="s">
        <v>136</v>
      </c>
      <c r="D15" s="3">
        <v>1</v>
      </c>
      <c r="E15" s="3">
        <f>VLOOKUP(Table1[[#This Row],[Points]],Points!$A$1:$C$6,3,FALSE)</f>
        <v>4</v>
      </c>
      <c r="F15" t="b">
        <v>1</v>
      </c>
      <c r="G15">
        <f>IF(Table1[[#This Row],[Completed]],Table1[[#This Row],[Points]],0)</f>
        <v>1</v>
      </c>
      <c r="H15">
        <f>IF(Table1[[#This Row],[Completed]],Table1[[#This Row],[Estimated Hours]],0)</f>
        <v>4</v>
      </c>
    </row>
    <row r="16" spans="1:8" x14ac:dyDescent="0.25">
      <c r="A16" s="3">
        <v>15</v>
      </c>
      <c r="B16" t="s">
        <v>5</v>
      </c>
      <c r="C16" t="s">
        <v>19</v>
      </c>
      <c r="D16" s="3">
        <v>2</v>
      </c>
      <c r="E16" s="3">
        <f>VLOOKUP(Table1[[#This Row],[Points]],Points!$A$1:$C$6,3,FALSE)</f>
        <v>8</v>
      </c>
      <c r="F16" t="b">
        <v>1</v>
      </c>
      <c r="G16">
        <f>IF(Table1[[#This Row],[Completed]],Table1[[#This Row],[Points]],0)</f>
        <v>2</v>
      </c>
      <c r="H16">
        <f>IF(Table1[[#This Row],[Completed]],Table1[[#This Row],[Estimated Hours]],0)</f>
        <v>8</v>
      </c>
    </row>
    <row r="17" spans="1:8" x14ac:dyDescent="0.25">
      <c r="A17" s="3">
        <v>16</v>
      </c>
      <c r="B17" t="s">
        <v>5</v>
      </c>
      <c r="C17" t="s">
        <v>141</v>
      </c>
      <c r="D17" s="3">
        <v>2</v>
      </c>
      <c r="E17" s="3">
        <f>VLOOKUP(Table1[[#This Row],[Points]],Points!$A$1:$C$6,3,FALSE)</f>
        <v>8</v>
      </c>
      <c r="F17" t="b">
        <v>1</v>
      </c>
      <c r="G17">
        <f>IF(Table1[[#This Row],[Completed]],Table1[[#This Row],[Points]],0)</f>
        <v>2</v>
      </c>
      <c r="H17">
        <f>IF(Table1[[#This Row],[Completed]],Table1[[#This Row],[Estimated Hours]],0)</f>
        <v>8</v>
      </c>
    </row>
    <row r="18" spans="1:8" x14ac:dyDescent="0.25">
      <c r="A18" s="3">
        <v>17</v>
      </c>
      <c r="B18" t="s">
        <v>5</v>
      </c>
      <c r="C18" t="s">
        <v>133</v>
      </c>
      <c r="D18" s="3">
        <v>1</v>
      </c>
      <c r="E18" s="3">
        <f>VLOOKUP(Table1[[#This Row],[Points]],Points!$A$1:$C$6,3,FALSE)</f>
        <v>4</v>
      </c>
      <c r="G18">
        <f>IF(Table1[[#This Row],[Completed]],Table1[[#This Row],[Points]],0)</f>
        <v>0</v>
      </c>
      <c r="H18">
        <f>IF(Table1[[#This Row],[Completed]],Table1[[#This Row],[Estimated Hours]],0)</f>
        <v>0</v>
      </c>
    </row>
    <row r="19" spans="1:8" x14ac:dyDescent="0.25">
      <c r="A19" s="3">
        <v>18</v>
      </c>
      <c r="B19" t="s">
        <v>5</v>
      </c>
      <c r="C19" t="s">
        <v>134</v>
      </c>
      <c r="D19" s="3">
        <v>1</v>
      </c>
      <c r="E19" s="3">
        <f>VLOOKUP(Table1[[#This Row],[Points]],Points!$A$1:$C$6,3,FALSE)</f>
        <v>4</v>
      </c>
      <c r="G19">
        <f>IF(Table1[[#This Row],[Completed]],Table1[[#This Row],[Points]],0)</f>
        <v>0</v>
      </c>
      <c r="H19">
        <f>IF(Table1[[#This Row],[Completed]],Table1[[#This Row],[Estimated Hours]],0)</f>
        <v>0</v>
      </c>
    </row>
    <row r="20" spans="1:8" x14ac:dyDescent="0.25">
      <c r="A20" s="3">
        <v>19</v>
      </c>
      <c r="B20" t="s">
        <v>5</v>
      </c>
      <c r="C20" t="s">
        <v>135</v>
      </c>
      <c r="D20" s="3">
        <v>1</v>
      </c>
      <c r="E20" s="3">
        <f>VLOOKUP(Table1[[#This Row],[Points]],Points!$A$1:$C$6,3,FALSE)</f>
        <v>4</v>
      </c>
      <c r="F20" t="b">
        <v>1</v>
      </c>
      <c r="G20">
        <f>IF(Table1[[#This Row],[Completed]],Table1[[#This Row],[Points]],0)</f>
        <v>1</v>
      </c>
      <c r="H20">
        <f>IF(Table1[[#This Row],[Completed]],Table1[[#This Row],[Estimated Hours]],0)</f>
        <v>4</v>
      </c>
    </row>
    <row r="21" spans="1:8" x14ac:dyDescent="0.25">
      <c r="A21" s="3">
        <v>20</v>
      </c>
      <c r="B21" t="s">
        <v>5</v>
      </c>
      <c r="C21" t="s">
        <v>20</v>
      </c>
      <c r="D21" s="3">
        <v>3</v>
      </c>
      <c r="E21" s="3">
        <f>VLOOKUP(Table1[[#This Row],[Points]],Points!$A$1:$C$6,3,FALSE)</f>
        <v>16</v>
      </c>
      <c r="G21">
        <f>IF(Table1[[#This Row],[Completed]],Table1[[#This Row],[Points]],0)</f>
        <v>0</v>
      </c>
      <c r="H21">
        <f>IF(Table1[[#This Row],[Completed]],Table1[[#This Row],[Estimated Hours]],0)</f>
        <v>0</v>
      </c>
    </row>
    <row r="22" spans="1:8" x14ac:dyDescent="0.25">
      <c r="A22" s="3">
        <v>21</v>
      </c>
      <c r="B22" t="s">
        <v>28</v>
      </c>
      <c r="C22" t="s">
        <v>29</v>
      </c>
      <c r="D22" s="3">
        <v>3</v>
      </c>
      <c r="E22" s="3">
        <f>VLOOKUP(Table1[[#This Row],[Points]],Points!$A$1:$C$6,3,FALSE)</f>
        <v>16</v>
      </c>
      <c r="G22">
        <f>IF(Table1[[#This Row],[Completed]],Table1[[#This Row],[Points]],0)</f>
        <v>0</v>
      </c>
      <c r="H22">
        <f>IF(Table1[[#This Row],[Completed]],Table1[[#This Row],[Estimated Hours]],0)</f>
        <v>0</v>
      </c>
    </row>
    <row r="23" spans="1:8" x14ac:dyDescent="0.25">
      <c r="A23" s="3">
        <v>22</v>
      </c>
      <c r="B23" t="s">
        <v>28</v>
      </c>
      <c r="C23" t="s">
        <v>30</v>
      </c>
      <c r="D23" s="3">
        <v>2</v>
      </c>
      <c r="E23" s="3">
        <f>VLOOKUP(Table1[[#This Row],[Points]],Points!$A$1:$C$6,3,FALSE)</f>
        <v>8</v>
      </c>
      <c r="G23">
        <f>IF(Table1[[#This Row],[Completed]],Table1[[#This Row],[Points]],0)</f>
        <v>0</v>
      </c>
      <c r="H23">
        <f>IF(Table1[[#This Row],[Completed]],Table1[[#This Row],[Estimated Hours]],0)</f>
        <v>0</v>
      </c>
    </row>
    <row r="24" spans="1:8" x14ac:dyDescent="0.25">
      <c r="A24" s="3">
        <v>23</v>
      </c>
      <c r="B24" t="s">
        <v>28</v>
      </c>
      <c r="C24" t="s">
        <v>31</v>
      </c>
      <c r="D24" s="3">
        <v>2</v>
      </c>
      <c r="E24" s="3">
        <f>VLOOKUP(Table1[[#This Row],[Points]],Points!$A$1:$C$6,3,FALSE)</f>
        <v>8</v>
      </c>
      <c r="G24">
        <f>IF(Table1[[#This Row],[Completed]],Table1[[#This Row],[Points]],0)</f>
        <v>0</v>
      </c>
      <c r="H24">
        <f>IF(Table1[[#This Row],[Completed]],Table1[[#This Row],[Estimated Hours]],0)</f>
        <v>0</v>
      </c>
    </row>
    <row r="25" spans="1:8" x14ac:dyDescent="0.25">
      <c r="A25" s="3">
        <v>24</v>
      </c>
      <c r="B25" t="s">
        <v>28</v>
      </c>
      <c r="C25" t="s">
        <v>32</v>
      </c>
      <c r="D25" s="3">
        <v>2</v>
      </c>
      <c r="E25" s="3">
        <f>VLOOKUP(Table1[[#This Row],[Points]],Points!$A$1:$C$6,3,FALSE)</f>
        <v>8</v>
      </c>
      <c r="G25">
        <f>IF(Table1[[#This Row],[Completed]],Table1[[#This Row],[Points]],0)</f>
        <v>0</v>
      </c>
      <c r="H25">
        <f>IF(Table1[[#This Row],[Completed]],Table1[[#This Row],[Estimated Hours]],0)</f>
        <v>0</v>
      </c>
    </row>
    <row r="26" spans="1:8" x14ac:dyDescent="0.25">
      <c r="A26" s="3">
        <v>25</v>
      </c>
      <c r="B26" t="s">
        <v>33</v>
      </c>
      <c r="C26" t="s">
        <v>34</v>
      </c>
      <c r="D26" s="3">
        <v>3</v>
      </c>
      <c r="E26" s="3">
        <f>VLOOKUP(Table1[[#This Row],[Points]],Points!$A$1:$C$6,3,FALSE)</f>
        <v>16</v>
      </c>
      <c r="G26">
        <f>IF(Table1[[#This Row],[Completed]],Table1[[#This Row],[Points]],0)</f>
        <v>0</v>
      </c>
      <c r="H26">
        <f>IF(Table1[[#This Row],[Completed]],Table1[[#This Row],[Estimated Hours]],0)</f>
        <v>0</v>
      </c>
    </row>
    <row r="27" spans="1:8" x14ac:dyDescent="0.25">
      <c r="A27" s="3">
        <v>26</v>
      </c>
      <c r="B27" t="s">
        <v>33</v>
      </c>
      <c r="C27" t="s">
        <v>35</v>
      </c>
      <c r="D27" s="3">
        <v>2</v>
      </c>
      <c r="E27" s="3">
        <f>VLOOKUP(Table1[[#This Row],[Points]],Points!$A$1:$C$6,3,FALSE)</f>
        <v>8</v>
      </c>
      <c r="G27">
        <f>IF(Table1[[#This Row],[Completed]],Table1[[#This Row],[Points]],0)</f>
        <v>0</v>
      </c>
      <c r="H27">
        <f>IF(Table1[[#This Row],[Completed]],Table1[[#This Row],[Estimated Hours]],0)</f>
        <v>0</v>
      </c>
    </row>
    <row r="28" spans="1:8" x14ac:dyDescent="0.25">
      <c r="A28" s="3">
        <v>27</v>
      </c>
      <c r="B28" t="s">
        <v>33</v>
      </c>
      <c r="C28" t="s">
        <v>36</v>
      </c>
      <c r="D28" s="3">
        <v>3</v>
      </c>
      <c r="E28" s="3">
        <f>VLOOKUP(Table1[[#This Row],[Points]],Points!$A$1:$C$6,3,FALSE)</f>
        <v>16</v>
      </c>
      <c r="G28">
        <f>IF(Table1[[#This Row],[Completed]],Table1[[#This Row],[Points]],0)</f>
        <v>0</v>
      </c>
      <c r="H28">
        <f>IF(Table1[[#This Row],[Completed]],Table1[[#This Row],[Estimated Hours]],0)</f>
        <v>0</v>
      </c>
    </row>
    <row r="29" spans="1:8" x14ac:dyDescent="0.25">
      <c r="A29" s="3">
        <v>28</v>
      </c>
      <c r="B29" t="s">
        <v>33</v>
      </c>
      <c r="C29" t="s">
        <v>37</v>
      </c>
      <c r="D29" s="3">
        <v>5</v>
      </c>
      <c r="E29" s="3">
        <f>VLOOKUP(Table1[[#This Row],[Points]],Points!$A$1:$C$6,3,FALSE)</f>
        <v>32</v>
      </c>
      <c r="G29">
        <f>IF(Table1[[#This Row],[Completed]],Table1[[#This Row],[Points]],0)</f>
        <v>0</v>
      </c>
      <c r="H29">
        <f>IF(Table1[[#This Row],[Completed]],Table1[[#This Row],[Estimated Hours]],0)</f>
        <v>0</v>
      </c>
    </row>
    <row r="30" spans="1:8" x14ac:dyDescent="0.25">
      <c r="A30" s="3">
        <v>29</v>
      </c>
      <c r="B30" t="s">
        <v>33</v>
      </c>
      <c r="C30" t="s">
        <v>38</v>
      </c>
      <c r="D30" s="3">
        <v>5</v>
      </c>
      <c r="E30" s="3">
        <f>VLOOKUP(Table1[[#This Row],[Points]],Points!$A$1:$C$6,3,FALSE)</f>
        <v>32</v>
      </c>
      <c r="G30">
        <f>IF(Table1[[#This Row],[Completed]],Table1[[#This Row],[Points]],0)</f>
        <v>0</v>
      </c>
      <c r="H30">
        <f>IF(Table1[[#This Row],[Completed]],Table1[[#This Row],[Estimated Hours]],0)</f>
        <v>0</v>
      </c>
    </row>
    <row r="31" spans="1:8" x14ac:dyDescent="0.25">
      <c r="A31" s="3">
        <v>30</v>
      </c>
      <c r="B31" t="s">
        <v>33</v>
      </c>
      <c r="C31" t="s">
        <v>39</v>
      </c>
      <c r="D31" s="3">
        <v>5</v>
      </c>
      <c r="E31" s="3">
        <f>VLOOKUP(Table1[[#This Row],[Points]],Points!$A$1:$C$6,3,FALSE)</f>
        <v>32</v>
      </c>
      <c r="G31">
        <f>IF(Table1[[#This Row],[Completed]],Table1[[#This Row],[Points]],0)</f>
        <v>0</v>
      </c>
      <c r="H31">
        <f>IF(Table1[[#This Row],[Completed]],Table1[[#This Row],[Estimated Hours]],0)</f>
        <v>0</v>
      </c>
    </row>
    <row r="32" spans="1:8" x14ac:dyDescent="0.25">
      <c r="A32" s="3">
        <v>31</v>
      </c>
      <c r="B32" t="s">
        <v>33</v>
      </c>
      <c r="C32" t="s">
        <v>40</v>
      </c>
      <c r="D32" s="3">
        <v>5</v>
      </c>
      <c r="E32" s="3">
        <f>VLOOKUP(Table1[[#This Row],[Points]],Points!$A$1:$C$6,3,FALSE)</f>
        <v>32</v>
      </c>
      <c r="G32">
        <f>IF(Table1[[#This Row],[Completed]],Table1[[#This Row],[Points]],0)</f>
        <v>0</v>
      </c>
      <c r="H32">
        <f>IF(Table1[[#This Row],[Completed]],Table1[[#This Row],[Estimated Hours]],0)</f>
        <v>0</v>
      </c>
    </row>
    <row r="33" spans="1:8" x14ac:dyDescent="0.25">
      <c r="A33" s="3">
        <v>32</v>
      </c>
      <c r="B33" t="s">
        <v>41</v>
      </c>
      <c r="C33" t="s">
        <v>42</v>
      </c>
      <c r="D33" s="3">
        <v>5</v>
      </c>
      <c r="E33" s="3">
        <f>VLOOKUP(Table1[[#This Row],[Points]],Points!$A$1:$C$6,3,FALSE)</f>
        <v>32</v>
      </c>
      <c r="G33">
        <f>IF(Table1[[#This Row],[Completed]],Table1[[#This Row],[Points]],0)</f>
        <v>0</v>
      </c>
      <c r="H33">
        <f>IF(Table1[[#This Row],[Completed]],Table1[[#This Row],[Estimated Hours]],0)</f>
        <v>0</v>
      </c>
    </row>
    <row r="34" spans="1:8" x14ac:dyDescent="0.25">
      <c r="A34" s="3">
        <v>33</v>
      </c>
      <c r="B34" t="s">
        <v>41</v>
      </c>
      <c r="C34" t="s">
        <v>43</v>
      </c>
      <c r="D34" s="3">
        <v>3</v>
      </c>
      <c r="E34" s="3">
        <f>VLOOKUP(Table1[[#This Row],[Points]],Points!$A$1:$C$6,3,FALSE)</f>
        <v>16</v>
      </c>
      <c r="G34">
        <f>IF(Table1[[#This Row],[Completed]],Table1[[#This Row],[Points]],0)</f>
        <v>0</v>
      </c>
      <c r="H34">
        <f>IF(Table1[[#This Row],[Completed]],Table1[[#This Row],[Estimated Hours]],0)</f>
        <v>0</v>
      </c>
    </row>
    <row r="35" spans="1:8" x14ac:dyDescent="0.25">
      <c r="A35" s="3">
        <v>34</v>
      </c>
      <c r="B35" t="s">
        <v>41</v>
      </c>
      <c r="C35" t="s">
        <v>44</v>
      </c>
      <c r="D35" s="3">
        <v>2</v>
      </c>
      <c r="E35" s="3">
        <f>VLOOKUP(Table1[[#This Row],[Points]],Points!$A$1:$C$6,3,FALSE)</f>
        <v>8</v>
      </c>
      <c r="G35">
        <f>IF(Table1[[#This Row],[Completed]],Table1[[#This Row],[Points]],0)</f>
        <v>0</v>
      </c>
      <c r="H35">
        <f>IF(Table1[[#This Row],[Completed]],Table1[[#This Row],[Estimated Hours]],0)</f>
        <v>0</v>
      </c>
    </row>
    <row r="36" spans="1:8" x14ac:dyDescent="0.25">
      <c r="A36" s="3">
        <v>35</v>
      </c>
      <c r="B36" t="s">
        <v>41</v>
      </c>
      <c r="C36" t="s">
        <v>45</v>
      </c>
      <c r="D36" s="3">
        <v>2</v>
      </c>
      <c r="E36" s="3">
        <f>VLOOKUP(Table1[[#This Row],[Points]],Points!$A$1:$C$6,3,FALSE)</f>
        <v>8</v>
      </c>
      <c r="G36">
        <f>IF(Table1[[#This Row],[Completed]],Table1[[#This Row],[Points]],0)</f>
        <v>0</v>
      </c>
      <c r="H36">
        <f>IF(Table1[[#This Row],[Completed]],Table1[[#This Row],[Estimated Hours]],0)</f>
        <v>0</v>
      </c>
    </row>
    <row r="37" spans="1:8" x14ac:dyDescent="0.25">
      <c r="A37" s="3">
        <v>36</v>
      </c>
      <c r="B37" t="s">
        <v>41</v>
      </c>
      <c r="C37" t="s">
        <v>46</v>
      </c>
      <c r="D37" s="3">
        <v>2</v>
      </c>
      <c r="E37" s="3">
        <f>VLOOKUP(Table1[[#This Row],[Points]],Points!$A$1:$C$6,3,FALSE)</f>
        <v>8</v>
      </c>
      <c r="G37">
        <f>IF(Table1[[#This Row],[Completed]],Table1[[#This Row],[Points]],0)</f>
        <v>0</v>
      </c>
      <c r="H37">
        <f>IF(Table1[[#This Row],[Completed]],Table1[[#This Row],[Estimated Hours]],0)</f>
        <v>0</v>
      </c>
    </row>
    <row r="38" spans="1:8" x14ac:dyDescent="0.25">
      <c r="A38" s="3">
        <v>37</v>
      </c>
      <c r="B38" t="s">
        <v>41</v>
      </c>
      <c r="C38" t="s">
        <v>47</v>
      </c>
      <c r="D38" s="3">
        <v>1</v>
      </c>
      <c r="E38" s="3">
        <f>VLOOKUP(Table1[[#This Row],[Points]],Points!$A$1:$C$6,3,FALSE)</f>
        <v>4</v>
      </c>
      <c r="G38">
        <f>IF(Table1[[#This Row],[Completed]],Table1[[#This Row],[Points]],0)</f>
        <v>0</v>
      </c>
      <c r="H38">
        <f>IF(Table1[[#This Row],[Completed]],Table1[[#This Row],[Estimated Hours]],0)</f>
        <v>0</v>
      </c>
    </row>
    <row r="39" spans="1:8" x14ac:dyDescent="0.25">
      <c r="A39" s="3">
        <v>38</v>
      </c>
      <c r="B39" t="s">
        <v>48</v>
      </c>
      <c r="C39" t="s">
        <v>49</v>
      </c>
      <c r="D39" s="3">
        <v>3</v>
      </c>
      <c r="E39" s="3">
        <f>VLOOKUP(Table1[[#This Row],[Points]],Points!$A$1:$C$6,3,FALSE)</f>
        <v>16</v>
      </c>
      <c r="G39">
        <f>IF(Table1[[#This Row],[Completed]],Table1[[#This Row],[Points]],0)</f>
        <v>0</v>
      </c>
      <c r="H39">
        <f>IF(Table1[[#This Row],[Completed]],Table1[[#This Row],[Estimated Hours]],0)</f>
        <v>0</v>
      </c>
    </row>
    <row r="40" spans="1:8" x14ac:dyDescent="0.25">
      <c r="A40" s="3">
        <v>39</v>
      </c>
      <c r="B40" t="s">
        <v>48</v>
      </c>
      <c r="C40" t="s">
        <v>50</v>
      </c>
      <c r="D40" s="3">
        <v>5</v>
      </c>
      <c r="E40" s="3">
        <f>VLOOKUP(Table1[[#This Row],[Points]],Points!$A$1:$C$6,3,FALSE)</f>
        <v>32</v>
      </c>
      <c r="G40">
        <f>IF(Table1[[#This Row],[Completed]],Table1[[#This Row],[Points]],0)</f>
        <v>0</v>
      </c>
      <c r="H40">
        <f>IF(Table1[[#This Row],[Completed]],Table1[[#This Row],[Estimated Hours]],0)</f>
        <v>0</v>
      </c>
    </row>
    <row r="41" spans="1:8" x14ac:dyDescent="0.25">
      <c r="A41" s="3">
        <v>40</v>
      </c>
      <c r="B41" t="s">
        <v>48</v>
      </c>
      <c r="C41" t="s">
        <v>51</v>
      </c>
      <c r="D41" s="3">
        <v>2</v>
      </c>
      <c r="E41" s="3">
        <f>VLOOKUP(Table1[[#This Row],[Points]],Points!$A$1:$C$6,3,FALSE)</f>
        <v>8</v>
      </c>
      <c r="G41">
        <f>IF(Table1[[#This Row],[Completed]],Table1[[#This Row],[Points]],0)</f>
        <v>0</v>
      </c>
      <c r="H41">
        <f>IF(Table1[[#This Row],[Completed]],Table1[[#This Row],[Estimated Hours]],0)</f>
        <v>0</v>
      </c>
    </row>
    <row r="42" spans="1:8" x14ac:dyDescent="0.25">
      <c r="A42" s="3">
        <v>41</v>
      </c>
      <c r="B42" t="s">
        <v>48</v>
      </c>
      <c r="C42" t="s">
        <v>52</v>
      </c>
      <c r="D42" s="3">
        <v>2</v>
      </c>
      <c r="E42" s="3">
        <f>VLOOKUP(Table1[[#This Row],[Points]],Points!$A$1:$C$6,3,FALSE)</f>
        <v>8</v>
      </c>
      <c r="G42">
        <f>IF(Table1[[#This Row],[Completed]],Table1[[#This Row],[Points]],0)</f>
        <v>0</v>
      </c>
      <c r="H42">
        <f>IF(Table1[[#This Row],[Completed]],Table1[[#This Row],[Estimated Hours]],0)</f>
        <v>0</v>
      </c>
    </row>
    <row r="43" spans="1:8" x14ac:dyDescent="0.25">
      <c r="A43" s="3">
        <v>42</v>
      </c>
      <c r="B43" t="s">
        <v>48</v>
      </c>
      <c r="C43" t="s">
        <v>53</v>
      </c>
      <c r="D43" s="3">
        <v>2</v>
      </c>
      <c r="E43" s="3">
        <f>VLOOKUP(Table1[[#This Row],[Points]],Points!$A$1:$C$6,3,FALSE)</f>
        <v>8</v>
      </c>
      <c r="G43">
        <f>IF(Table1[[#This Row],[Completed]],Table1[[#This Row],[Points]],0)</f>
        <v>0</v>
      </c>
      <c r="H43">
        <f>IF(Table1[[#This Row],[Completed]],Table1[[#This Row],[Estimated Hours]],0)</f>
        <v>0</v>
      </c>
    </row>
    <row r="44" spans="1:8" x14ac:dyDescent="0.25">
      <c r="A44" s="3">
        <v>43</v>
      </c>
      <c r="B44" t="s">
        <v>54</v>
      </c>
      <c r="C44" t="s">
        <v>55</v>
      </c>
      <c r="D44" s="3">
        <v>2</v>
      </c>
      <c r="E44" s="3">
        <f>VLOOKUP(Table1[[#This Row],[Points]],Points!$A$1:$C$6,3,FALSE)</f>
        <v>8</v>
      </c>
      <c r="G44">
        <f>IF(Table1[[#This Row],[Completed]],Table1[[#This Row],[Points]],0)</f>
        <v>0</v>
      </c>
      <c r="H44">
        <f>IF(Table1[[#This Row],[Completed]],Table1[[#This Row],[Estimated Hours]],0)</f>
        <v>0</v>
      </c>
    </row>
    <row r="45" spans="1:8" x14ac:dyDescent="0.25">
      <c r="A45" s="3">
        <v>44</v>
      </c>
      <c r="B45" t="s">
        <v>54</v>
      </c>
      <c r="C45" t="s">
        <v>56</v>
      </c>
      <c r="D45" s="3">
        <v>2</v>
      </c>
      <c r="E45" s="3">
        <f>VLOOKUP(Table1[[#This Row],[Points]],Points!$A$1:$C$6,3,FALSE)</f>
        <v>8</v>
      </c>
      <c r="G45">
        <f>IF(Table1[[#This Row],[Completed]],Table1[[#This Row],[Points]],0)</f>
        <v>0</v>
      </c>
      <c r="H45">
        <f>IF(Table1[[#This Row],[Completed]],Table1[[#This Row],[Estimated Hours]],0)</f>
        <v>0</v>
      </c>
    </row>
    <row r="46" spans="1:8" x14ac:dyDescent="0.25">
      <c r="A46" s="3">
        <v>45</v>
      </c>
      <c r="B46" t="s">
        <v>57</v>
      </c>
      <c r="C46" t="s">
        <v>58</v>
      </c>
      <c r="D46" s="3">
        <v>3</v>
      </c>
      <c r="E46" s="3">
        <f>VLOOKUP(Table1[[#This Row],[Points]],Points!$A$1:$C$6,3,FALSE)</f>
        <v>16</v>
      </c>
      <c r="G46">
        <f>IF(Table1[[#This Row],[Completed]],Table1[[#This Row],[Points]],0)</f>
        <v>0</v>
      </c>
      <c r="H46">
        <f>IF(Table1[[#This Row],[Completed]],Table1[[#This Row],[Estimated Hours]],0)</f>
        <v>0</v>
      </c>
    </row>
    <row r="47" spans="1:8" x14ac:dyDescent="0.25">
      <c r="A47" s="3">
        <v>46</v>
      </c>
      <c r="B47" t="s">
        <v>57</v>
      </c>
      <c r="C47" t="s">
        <v>59</v>
      </c>
      <c r="D47" s="3">
        <v>3</v>
      </c>
      <c r="E47" s="3">
        <f>VLOOKUP(Table1[[#This Row],[Points]],Points!$A$1:$C$6,3,FALSE)</f>
        <v>16</v>
      </c>
      <c r="G47">
        <f>IF(Table1[[#This Row],[Completed]],Table1[[#This Row],[Points]],0)</f>
        <v>0</v>
      </c>
      <c r="H47">
        <f>IF(Table1[[#This Row],[Completed]],Table1[[#This Row],[Estimated Hours]],0)</f>
        <v>0</v>
      </c>
    </row>
    <row r="48" spans="1:8" x14ac:dyDescent="0.25">
      <c r="A48" s="3">
        <v>47</v>
      </c>
      <c r="B48" t="s">
        <v>57</v>
      </c>
      <c r="C48" t="s">
        <v>60</v>
      </c>
      <c r="D48" s="3">
        <v>3</v>
      </c>
      <c r="E48" s="3">
        <f>VLOOKUP(Table1[[#This Row],[Points]],Points!$A$1:$C$6,3,FALSE)</f>
        <v>16</v>
      </c>
      <c r="G48">
        <f>IF(Table1[[#This Row],[Completed]],Table1[[#This Row],[Points]],0)</f>
        <v>0</v>
      </c>
      <c r="H48">
        <f>IF(Table1[[#This Row],[Completed]],Table1[[#This Row],[Estimated Hours]],0)</f>
        <v>0</v>
      </c>
    </row>
    <row r="49" spans="1:8" x14ac:dyDescent="0.25">
      <c r="A49" s="3">
        <v>48</v>
      </c>
      <c r="B49" t="s">
        <v>57</v>
      </c>
      <c r="C49" t="s">
        <v>61</v>
      </c>
      <c r="D49" s="3">
        <v>5</v>
      </c>
      <c r="E49" s="3">
        <f>VLOOKUP(Table1[[#This Row],[Points]],Points!$A$1:$C$6,3,FALSE)</f>
        <v>32</v>
      </c>
      <c r="G49">
        <f>IF(Table1[[#This Row],[Completed]],Table1[[#This Row],[Points]],0)</f>
        <v>0</v>
      </c>
      <c r="H49">
        <f>IF(Table1[[#This Row],[Completed]],Table1[[#This Row],[Estimated Hours]],0)</f>
        <v>0</v>
      </c>
    </row>
    <row r="50" spans="1:8" x14ac:dyDescent="0.25">
      <c r="A50" s="3">
        <v>49</v>
      </c>
      <c r="B50" t="s">
        <v>57</v>
      </c>
      <c r="C50" t="s">
        <v>62</v>
      </c>
      <c r="D50" s="3">
        <v>2</v>
      </c>
      <c r="E50" s="3">
        <f>VLOOKUP(Table1[[#This Row],[Points]],Points!$A$1:$C$6,3,FALSE)</f>
        <v>8</v>
      </c>
      <c r="G50">
        <f>IF(Table1[[#This Row],[Completed]],Table1[[#This Row],[Points]],0)</f>
        <v>0</v>
      </c>
      <c r="H50">
        <f>IF(Table1[[#This Row],[Completed]],Table1[[#This Row],[Estimated Hours]],0)</f>
        <v>0</v>
      </c>
    </row>
    <row r="51" spans="1:8" x14ac:dyDescent="0.25">
      <c r="A51" s="3">
        <v>50</v>
      </c>
      <c r="B51" t="s">
        <v>57</v>
      </c>
      <c r="C51" t="s">
        <v>63</v>
      </c>
      <c r="D51" s="3">
        <v>2</v>
      </c>
      <c r="E51" s="3">
        <f>VLOOKUP(Table1[[#This Row],[Points]],Points!$A$1:$C$6,3,FALSE)</f>
        <v>8</v>
      </c>
      <c r="G51">
        <f>IF(Table1[[#This Row],[Completed]],Table1[[#This Row],[Points]],0)</f>
        <v>0</v>
      </c>
      <c r="H51">
        <f>IF(Table1[[#This Row],[Completed]],Table1[[#This Row],[Estimated Hours]],0)</f>
        <v>0</v>
      </c>
    </row>
    <row r="52" spans="1:8" x14ac:dyDescent="0.25">
      <c r="A52" s="3">
        <v>51</v>
      </c>
      <c r="B52" t="s">
        <v>57</v>
      </c>
      <c r="C52" t="s">
        <v>64</v>
      </c>
      <c r="D52" s="3">
        <v>2</v>
      </c>
      <c r="E52" s="3">
        <f>VLOOKUP(Table1[[#This Row],[Points]],Points!$A$1:$C$6,3,FALSE)</f>
        <v>8</v>
      </c>
      <c r="G52">
        <f>IF(Table1[[#This Row],[Completed]],Table1[[#This Row],[Points]],0)</f>
        <v>0</v>
      </c>
      <c r="H52">
        <f>IF(Table1[[#This Row],[Completed]],Table1[[#This Row],[Estimated Hours]],0)</f>
        <v>0</v>
      </c>
    </row>
    <row r="53" spans="1:8" x14ac:dyDescent="0.25">
      <c r="A53" s="3">
        <v>52</v>
      </c>
      <c r="B53" t="s">
        <v>65</v>
      </c>
      <c r="C53" t="s">
        <v>66</v>
      </c>
      <c r="D53" s="3">
        <v>5</v>
      </c>
      <c r="E53" s="3">
        <f>VLOOKUP(Table1[[#This Row],[Points]],Points!$A$1:$C$6,3,FALSE)</f>
        <v>32</v>
      </c>
      <c r="G53">
        <f>IF(Table1[[#This Row],[Completed]],Table1[[#This Row],[Points]],0)</f>
        <v>0</v>
      </c>
      <c r="H53">
        <f>IF(Table1[[#This Row],[Completed]],Table1[[#This Row],[Estimated Hours]],0)</f>
        <v>0</v>
      </c>
    </row>
    <row r="54" spans="1:8" x14ac:dyDescent="0.25">
      <c r="A54" s="3">
        <v>53</v>
      </c>
      <c r="B54" t="s">
        <v>65</v>
      </c>
      <c r="C54" t="s">
        <v>67</v>
      </c>
      <c r="D54" s="3">
        <v>3</v>
      </c>
      <c r="E54" s="3">
        <f>VLOOKUP(Table1[[#This Row],[Points]],Points!$A$1:$C$6,3,FALSE)</f>
        <v>16</v>
      </c>
      <c r="G54">
        <f>IF(Table1[[#This Row],[Completed]],Table1[[#This Row],[Points]],0)</f>
        <v>0</v>
      </c>
      <c r="H54">
        <f>IF(Table1[[#This Row],[Completed]],Table1[[#This Row],[Estimated Hours]],0)</f>
        <v>0</v>
      </c>
    </row>
    <row r="55" spans="1:8" x14ac:dyDescent="0.25">
      <c r="A55" s="3">
        <v>54</v>
      </c>
      <c r="B55" t="s">
        <v>65</v>
      </c>
      <c r="C55" t="s">
        <v>68</v>
      </c>
      <c r="D55" s="3">
        <v>5</v>
      </c>
      <c r="E55" s="3">
        <f>VLOOKUP(Table1[[#This Row],[Points]],Points!$A$1:$C$6,3,FALSE)</f>
        <v>32</v>
      </c>
      <c r="G55">
        <f>IF(Table1[[#This Row],[Completed]],Table1[[#This Row],[Points]],0)</f>
        <v>0</v>
      </c>
      <c r="H55">
        <f>IF(Table1[[#This Row],[Completed]],Table1[[#This Row],[Estimated Hours]],0)</f>
        <v>0</v>
      </c>
    </row>
    <row r="56" spans="1:8" x14ac:dyDescent="0.25">
      <c r="A56" s="3">
        <v>55</v>
      </c>
      <c r="B56" t="s">
        <v>65</v>
      </c>
      <c r="C56" t="s">
        <v>69</v>
      </c>
      <c r="D56" s="3">
        <v>2</v>
      </c>
      <c r="E56" s="3">
        <f>VLOOKUP(Table1[[#This Row],[Points]],Points!$A$1:$C$6,3,FALSE)</f>
        <v>8</v>
      </c>
      <c r="G56">
        <f>IF(Table1[[#This Row],[Completed]],Table1[[#This Row],[Points]],0)</f>
        <v>0</v>
      </c>
      <c r="H56">
        <f>IF(Table1[[#This Row],[Completed]],Table1[[#This Row],[Estimated Hours]],0)</f>
        <v>0</v>
      </c>
    </row>
    <row r="57" spans="1:8" x14ac:dyDescent="0.25">
      <c r="A57" s="3">
        <v>56</v>
      </c>
      <c r="B57" t="s">
        <v>70</v>
      </c>
      <c r="C57" t="s">
        <v>71</v>
      </c>
      <c r="D57" s="3">
        <v>5</v>
      </c>
      <c r="E57" s="3">
        <f>VLOOKUP(Table1[[#This Row],[Points]],Points!$A$1:$C$6,3,FALSE)</f>
        <v>32</v>
      </c>
      <c r="G57">
        <f>IF(Table1[[#This Row],[Completed]],Table1[[#This Row],[Points]],0)</f>
        <v>0</v>
      </c>
      <c r="H57">
        <f>IF(Table1[[#This Row],[Completed]],Table1[[#This Row],[Estimated Hours]],0)</f>
        <v>0</v>
      </c>
    </row>
    <row r="58" spans="1:8" x14ac:dyDescent="0.25">
      <c r="A58" s="3">
        <v>57</v>
      </c>
      <c r="B58" t="s">
        <v>70</v>
      </c>
      <c r="C58" t="s">
        <v>72</v>
      </c>
      <c r="D58" s="3">
        <v>5</v>
      </c>
      <c r="E58" s="3">
        <f>VLOOKUP(Table1[[#This Row],[Points]],Points!$A$1:$C$6,3,FALSE)</f>
        <v>32</v>
      </c>
      <c r="G58">
        <f>IF(Table1[[#This Row],[Completed]],Table1[[#This Row],[Points]],0)</f>
        <v>0</v>
      </c>
      <c r="H58">
        <f>IF(Table1[[#This Row],[Completed]],Table1[[#This Row],[Estimated Hours]],0)</f>
        <v>0</v>
      </c>
    </row>
    <row r="59" spans="1:8" x14ac:dyDescent="0.25">
      <c r="A59" s="3">
        <v>58</v>
      </c>
      <c r="B59" t="s">
        <v>70</v>
      </c>
      <c r="C59" t="s">
        <v>73</v>
      </c>
      <c r="D59" s="3">
        <v>5</v>
      </c>
      <c r="E59" s="3">
        <f>VLOOKUP(Table1[[#This Row],[Points]],Points!$A$1:$C$6,3,FALSE)</f>
        <v>32</v>
      </c>
      <c r="G59">
        <f>IF(Table1[[#This Row],[Completed]],Table1[[#This Row],[Points]],0)</f>
        <v>0</v>
      </c>
      <c r="H59">
        <f>IF(Table1[[#This Row],[Completed]],Table1[[#This Row],[Estimated Hours]],0)</f>
        <v>0</v>
      </c>
    </row>
    <row r="60" spans="1:8" x14ac:dyDescent="0.25">
      <c r="A60" s="3">
        <v>59</v>
      </c>
      <c r="B60" t="s">
        <v>70</v>
      </c>
      <c r="C60" t="s">
        <v>74</v>
      </c>
      <c r="D60" s="3">
        <v>3</v>
      </c>
      <c r="E60" s="3">
        <f>VLOOKUP(Table1[[#This Row],[Points]],Points!$A$1:$C$6,3,FALSE)</f>
        <v>16</v>
      </c>
      <c r="G60">
        <f>IF(Table1[[#This Row],[Completed]],Table1[[#This Row],[Points]],0)</f>
        <v>0</v>
      </c>
      <c r="H60">
        <f>IF(Table1[[#This Row],[Completed]],Table1[[#This Row],[Estimated Hours]],0)</f>
        <v>0</v>
      </c>
    </row>
    <row r="61" spans="1:8" x14ac:dyDescent="0.25">
      <c r="A61" s="3">
        <v>60</v>
      </c>
      <c r="B61" t="s">
        <v>70</v>
      </c>
      <c r="C61" t="s">
        <v>75</v>
      </c>
      <c r="D61" s="3">
        <v>5</v>
      </c>
      <c r="E61" s="3">
        <f>VLOOKUP(Table1[[#This Row],[Points]],Points!$A$1:$C$6,3,FALSE)</f>
        <v>32</v>
      </c>
      <c r="G61">
        <f>IF(Table1[[#This Row],[Completed]],Table1[[#This Row],[Points]],0)</f>
        <v>0</v>
      </c>
      <c r="H61">
        <f>IF(Table1[[#This Row],[Completed]],Table1[[#This Row],[Estimated Hours]],0)</f>
        <v>0</v>
      </c>
    </row>
    <row r="62" spans="1:8" x14ac:dyDescent="0.25">
      <c r="A62" s="3">
        <v>61</v>
      </c>
      <c r="B62" t="s">
        <v>76</v>
      </c>
      <c r="C62" t="s">
        <v>77</v>
      </c>
      <c r="D62" s="3">
        <v>5</v>
      </c>
      <c r="E62" s="3">
        <f>VLOOKUP(Table1[[#This Row],[Points]],Points!$A$1:$C$6,3,FALSE)</f>
        <v>32</v>
      </c>
      <c r="G62">
        <f>IF(Table1[[#This Row],[Completed]],Table1[[#This Row],[Points]],0)</f>
        <v>0</v>
      </c>
      <c r="H62">
        <f>IF(Table1[[#This Row],[Completed]],Table1[[#This Row],[Estimated Hours]],0)</f>
        <v>0</v>
      </c>
    </row>
    <row r="63" spans="1:8" x14ac:dyDescent="0.25">
      <c r="A63" s="3">
        <v>62</v>
      </c>
      <c r="B63" t="s">
        <v>76</v>
      </c>
      <c r="C63" t="s">
        <v>78</v>
      </c>
      <c r="D63" s="3">
        <v>5</v>
      </c>
      <c r="E63" s="3">
        <f>VLOOKUP(Table1[[#This Row],[Points]],Points!$A$1:$C$6,3,FALSE)</f>
        <v>32</v>
      </c>
      <c r="G63">
        <f>IF(Table1[[#This Row],[Completed]],Table1[[#This Row],[Points]],0)</f>
        <v>0</v>
      </c>
      <c r="H63">
        <f>IF(Table1[[#This Row],[Completed]],Table1[[#This Row],[Estimated Hours]],0)</f>
        <v>0</v>
      </c>
    </row>
    <row r="64" spans="1:8" x14ac:dyDescent="0.25">
      <c r="A64" s="3">
        <v>63</v>
      </c>
      <c r="B64" t="s">
        <v>76</v>
      </c>
      <c r="C64" t="s">
        <v>79</v>
      </c>
      <c r="D64" s="3">
        <v>3</v>
      </c>
      <c r="E64" s="3">
        <f>VLOOKUP(Table1[[#This Row],[Points]],Points!$A$1:$C$6,3,FALSE)</f>
        <v>16</v>
      </c>
      <c r="G64">
        <f>IF(Table1[[#This Row],[Completed]],Table1[[#This Row],[Points]],0)</f>
        <v>0</v>
      </c>
      <c r="H64">
        <f>IF(Table1[[#This Row],[Completed]],Table1[[#This Row],[Estimated Hours]],0)</f>
        <v>0</v>
      </c>
    </row>
    <row r="65" spans="1:8" x14ac:dyDescent="0.25">
      <c r="A65" s="3">
        <v>64</v>
      </c>
      <c r="B65" t="s">
        <v>80</v>
      </c>
      <c r="C65" t="s">
        <v>81</v>
      </c>
      <c r="D65" s="3">
        <v>3</v>
      </c>
      <c r="E65" s="3">
        <f>VLOOKUP(Table1[[#This Row],[Points]],Points!$A$1:$C$6,3,FALSE)</f>
        <v>16</v>
      </c>
      <c r="G65">
        <f>IF(Table1[[#This Row],[Completed]],Table1[[#This Row],[Points]],0)</f>
        <v>0</v>
      </c>
      <c r="H65">
        <f>IF(Table1[[#This Row],[Completed]],Table1[[#This Row],[Estimated Hours]],0)</f>
        <v>0</v>
      </c>
    </row>
    <row r="66" spans="1:8" x14ac:dyDescent="0.25">
      <c r="A66" s="3">
        <v>65</v>
      </c>
      <c r="B66" t="s">
        <v>80</v>
      </c>
      <c r="C66" t="s">
        <v>82</v>
      </c>
      <c r="D66" s="3">
        <v>5</v>
      </c>
      <c r="E66" s="3">
        <f>VLOOKUP(Table1[[#This Row],[Points]],Points!$A$1:$C$6,3,FALSE)</f>
        <v>32</v>
      </c>
      <c r="G66">
        <f>IF(Table1[[#This Row],[Completed]],Table1[[#This Row],[Points]],0)</f>
        <v>0</v>
      </c>
      <c r="H66">
        <f>IF(Table1[[#This Row],[Completed]],Table1[[#This Row],[Estimated Hours]],0)</f>
        <v>0</v>
      </c>
    </row>
    <row r="67" spans="1:8" x14ac:dyDescent="0.25">
      <c r="A67" s="3">
        <v>66</v>
      </c>
      <c r="B67" t="s">
        <v>83</v>
      </c>
      <c r="C67" t="s">
        <v>85</v>
      </c>
      <c r="D67" s="3">
        <v>5</v>
      </c>
      <c r="E67" s="3">
        <f>VLOOKUP(Table1[[#This Row],[Points]],Points!$A$1:$C$6,3,FALSE)</f>
        <v>32</v>
      </c>
      <c r="G67">
        <f>IF(Table1[[#This Row],[Completed]],Table1[[#This Row],[Points]],0)</f>
        <v>0</v>
      </c>
      <c r="H67">
        <f>IF(Table1[[#This Row],[Completed]],Table1[[#This Row],[Estimated Hours]],0)</f>
        <v>0</v>
      </c>
    </row>
    <row r="68" spans="1:8" x14ac:dyDescent="0.25">
      <c r="A68" s="3">
        <v>67</v>
      </c>
      <c r="B68" t="s">
        <v>83</v>
      </c>
      <c r="C68" t="s">
        <v>84</v>
      </c>
      <c r="D68" s="3">
        <v>3</v>
      </c>
      <c r="E68" s="3">
        <f>VLOOKUP(Table1[[#This Row],[Points]],Points!$A$1:$C$6,3,FALSE)</f>
        <v>16</v>
      </c>
      <c r="G68">
        <f>IF(Table1[[#This Row],[Completed]],Table1[[#This Row],[Points]],0)</f>
        <v>0</v>
      </c>
      <c r="H68">
        <f>IF(Table1[[#This Row],[Completed]],Table1[[#This Row],[Estimated Hours]],0)</f>
        <v>0</v>
      </c>
    </row>
    <row r="69" spans="1:8" x14ac:dyDescent="0.25">
      <c r="A69" s="3">
        <v>68</v>
      </c>
      <c r="B69" t="s">
        <v>83</v>
      </c>
      <c r="C69" t="s">
        <v>86</v>
      </c>
      <c r="D69" s="3">
        <v>3</v>
      </c>
      <c r="E69" s="3">
        <f>VLOOKUP(Table1[[#This Row],[Points]],Points!$A$1:$C$6,3,FALSE)</f>
        <v>16</v>
      </c>
      <c r="G69">
        <f>IF(Table1[[#This Row],[Completed]],Table1[[#This Row],[Points]],0)</f>
        <v>0</v>
      </c>
      <c r="H69">
        <f>IF(Table1[[#This Row],[Completed]],Table1[[#This Row],[Estimated Hours]],0)</f>
        <v>0</v>
      </c>
    </row>
    <row r="70" spans="1:8" x14ac:dyDescent="0.25">
      <c r="A70" s="3">
        <v>69</v>
      </c>
      <c r="B70" t="s">
        <v>83</v>
      </c>
      <c r="C70" t="s">
        <v>87</v>
      </c>
      <c r="D70" s="3">
        <v>5</v>
      </c>
      <c r="E70" s="3">
        <f>VLOOKUP(Table1[[#This Row],[Points]],Points!$A$1:$C$6,3,FALSE)</f>
        <v>32</v>
      </c>
      <c r="G70">
        <f>IF(Table1[[#This Row],[Completed]],Table1[[#This Row],[Points]],0)</f>
        <v>0</v>
      </c>
      <c r="H70">
        <f>IF(Table1[[#This Row],[Completed]],Table1[[#This Row],[Estimated Hours]],0)</f>
        <v>0</v>
      </c>
    </row>
    <row r="71" spans="1:8" x14ac:dyDescent="0.25">
      <c r="A71" s="3">
        <v>70</v>
      </c>
      <c r="B71" t="s">
        <v>83</v>
      </c>
      <c r="C71" t="s">
        <v>88</v>
      </c>
      <c r="D71" s="3">
        <v>5</v>
      </c>
      <c r="E71" s="3">
        <f>VLOOKUP(Table1[[#This Row],[Points]],Points!$A$1:$C$6,3,FALSE)</f>
        <v>32</v>
      </c>
      <c r="G71">
        <f>IF(Table1[[#This Row],[Completed]],Table1[[#This Row],[Points]],0)</f>
        <v>0</v>
      </c>
      <c r="H71">
        <f>IF(Table1[[#This Row],[Completed]],Table1[[#This Row],[Estimated Hours]],0)</f>
        <v>0</v>
      </c>
    </row>
    <row r="72" spans="1:8" x14ac:dyDescent="0.25">
      <c r="A72" s="3">
        <v>71</v>
      </c>
      <c r="B72" t="s">
        <v>89</v>
      </c>
      <c r="C72" t="s">
        <v>90</v>
      </c>
      <c r="D72" s="3">
        <v>3</v>
      </c>
      <c r="E72" s="3">
        <f>VLOOKUP(Table1[[#This Row],[Points]],Points!$A$1:$C$6,3,FALSE)</f>
        <v>16</v>
      </c>
      <c r="G72">
        <f>IF(Table1[[#This Row],[Completed]],Table1[[#This Row],[Points]],0)</f>
        <v>0</v>
      </c>
      <c r="H72">
        <f>IF(Table1[[#This Row],[Completed]],Table1[[#This Row],[Estimated Hours]],0)</f>
        <v>0</v>
      </c>
    </row>
    <row r="73" spans="1:8" x14ac:dyDescent="0.25">
      <c r="A73" s="3">
        <v>72</v>
      </c>
      <c r="B73" t="s">
        <v>89</v>
      </c>
      <c r="C73" t="s">
        <v>91</v>
      </c>
      <c r="D73" s="3">
        <v>3</v>
      </c>
      <c r="E73" s="3">
        <f>VLOOKUP(Table1[[#This Row],[Points]],Points!$A$1:$C$6,3,FALSE)</f>
        <v>16</v>
      </c>
      <c r="G73">
        <f>IF(Table1[[#This Row],[Completed]],Table1[[#This Row],[Points]],0)</f>
        <v>0</v>
      </c>
      <c r="H73">
        <f>IF(Table1[[#This Row],[Completed]],Table1[[#This Row],[Estimated Hours]],0)</f>
        <v>0</v>
      </c>
    </row>
    <row r="74" spans="1:8" x14ac:dyDescent="0.25">
      <c r="A74" s="3">
        <v>73</v>
      </c>
      <c r="B74" t="s">
        <v>89</v>
      </c>
      <c r="C74" t="s">
        <v>92</v>
      </c>
      <c r="D74" s="3">
        <v>3</v>
      </c>
      <c r="E74" s="3">
        <f>VLOOKUP(Table1[[#This Row],[Points]],Points!$A$1:$C$6,3,FALSE)</f>
        <v>16</v>
      </c>
      <c r="G74">
        <f>IF(Table1[[#This Row],[Completed]],Table1[[#This Row],[Points]],0)</f>
        <v>0</v>
      </c>
      <c r="H74">
        <f>IF(Table1[[#This Row],[Completed]],Table1[[#This Row],[Estimated Hours]],0)</f>
        <v>0</v>
      </c>
    </row>
    <row r="75" spans="1:8" x14ac:dyDescent="0.25">
      <c r="A75" s="3">
        <v>74</v>
      </c>
      <c r="B75" t="s">
        <v>89</v>
      </c>
      <c r="C75" t="s">
        <v>93</v>
      </c>
      <c r="D75" s="3">
        <v>3</v>
      </c>
      <c r="E75" s="3">
        <f>VLOOKUP(Table1[[#This Row],[Points]],Points!$A$1:$C$6,3,FALSE)</f>
        <v>16</v>
      </c>
      <c r="G75">
        <f>IF(Table1[[#This Row],[Completed]],Table1[[#This Row],[Points]],0)</f>
        <v>0</v>
      </c>
      <c r="H75">
        <f>IF(Table1[[#This Row],[Completed]],Table1[[#This Row],[Estimated Hours]],0)</f>
        <v>0</v>
      </c>
    </row>
    <row r="76" spans="1:8" x14ac:dyDescent="0.25">
      <c r="A76" s="3">
        <v>75</v>
      </c>
      <c r="B76" t="s">
        <v>94</v>
      </c>
      <c r="C76" t="s">
        <v>95</v>
      </c>
      <c r="D76" s="3">
        <v>3</v>
      </c>
      <c r="E76" s="3">
        <f>VLOOKUP(Table1[[#This Row],[Points]],Points!$A$1:$C$6,3,FALSE)</f>
        <v>16</v>
      </c>
      <c r="G76">
        <f>IF(Table1[[#This Row],[Completed]],Table1[[#This Row],[Points]],0)</f>
        <v>0</v>
      </c>
      <c r="H76">
        <f>IF(Table1[[#This Row],[Completed]],Table1[[#This Row],[Estimated Hours]],0)</f>
        <v>0</v>
      </c>
    </row>
    <row r="77" spans="1:8" x14ac:dyDescent="0.25">
      <c r="A77" s="3">
        <v>76</v>
      </c>
      <c r="B77" t="s">
        <v>94</v>
      </c>
      <c r="C77" t="s">
        <v>96</v>
      </c>
      <c r="D77" s="3">
        <v>3</v>
      </c>
      <c r="E77" s="3">
        <f>VLOOKUP(Table1[[#This Row],[Points]],Points!$A$1:$C$6,3,FALSE)</f>
        <v>16</v>
      </c>
      <c r="G77">
        <f>IF(Table1[[#This Row],[Completed]],Table1[[#This Row],[Points]],0)</f>
        <v>0</v>
      </c>
      <c r="H77">
        <f>IF(Table1[[#This Row],[Completed]],Table1[[#This Row],[Estimated Hours]],0)</f>
        <v>0</v>
      </c>
    </row>
    <row r="78" spans="1:8" x14ac:dyDescent="0.25">
      <c r="A78" s="3">
        <v>77</v>
      </c>
      <c r="B78" t="s">
        <v>94</v>
      </c>
      <c r="C78" t="s">
        <v>97</v>
      </c>
      <c r="D78" s="3">
        <v>3</v>
      </c>
      <c r="E78" s="3">
        <f>VLOOKUP(Table1[[#This Row],[Points]],Points!$A$1:$C$6,3,FALSE)</f>
        <v>16</v>
      </c>
      <c r="G78">
        <f>IF(Table1[[#This Row],[Completed]],Table1[[#This Row],[Points]],0)</f>
        <v>0</v>
      </c>
      <c r="H78">
        <f>IF(Table1[[#This Row],[Completed]],Table1[[#This Row],[Estimated Hours]],0)</f>
        <v>0</v>
      </c>
    </row>
    <row r="79" spans="1:8" x14ac:dyDescent="0.25">
      <c r="A79" s="3">
        <v>78</v>
      </c>
      <c r="B79" t="s">
        <v>94</v>
      </c>
      <c r="C79" t="s">
        <v>98</v>
      </c>
      <c r="D79" s="3">
        <v>3</v>
      </c>
      <c r="E79" s="3">
        <f>VLOOKUP(Table1[[#This Row],[Points]],Points!$A$1:$C$6,3,FALSE)</f>
        <v>16</v>
      </c>
      <c r="G79">
        <f>IF(Table1[[#This Row],[Completed]],Table1[[#This Row],[Points]],0)</f>
        <v>0</v>
      </c>
      <c r="H79">
        <f>IF(Table1[[#This Row],[Completed]],Table1[[#This Row],[Estimated Hours]],0)</f>
        <v>0</v>
      </c>
    </row>
    <row r="80" spans="1:8" x14ac:dyDescent="0.25">
      <c r="A80" s="3">
        <v>79</v>
      </c>
      <c r="B80" t="s">
        <v>94</v>
      </c>
      <c r="C80" t="s">
        <v>99</v>
      </c>
      <c r="D80" s="3">
        <v>3</v>
      </c>
      <c r="E80" s="3">
        <f>VLOOKUP(Table1[[#This Row],[Points]],Points!$A$1:$C$6,3,FALSE)</f>
        <v>16</v>
      </c>
      <c r="G80">
        <f>IF(Table1[[#This Row],[Completed]],Table1[[#This Row],[Points]],0)</f>
        <v>0</v>
      </c>
      <c r="H80">
        <f>IF(Table1[[#This Row],[Completed]],Table1[[#This Row],[Estimated Hours]],0)</f>
        <v>0</v>
      </c>
    </row>
    <row r="81" spans="1:8" x14ac:dyDescent="0.25">
      <c r="A81" s="3">
        <v>80</v>
      </c>
      <c r="B81" t="s">
        <v>94</v>
      </c>
      <c r="C81" t="s">
        <v>100</v>
      </c>
      <c r="D81" s="3">
        <v>2</v>
      </c>
      <c r="E81" s="3">
        <f>VLOOKUP(Table1[[#This Row],[Points]],Points!$A$1:$C$6,3,FALSE)</f>
        <v>8</v>
      </c>
      <c r="G81">
        <f>IF(Table1[[#This Row],[Completed]],Table1[[#This Row],[Points]],0)</f>
        <v>0</v>
      </c>
      <c r="H81">
        <f>IF(Table1[[#This Row],[Completed]],Table1[[#This Row],[Estimated Hours]],0)</f>
        <v>0</v>
      </c>
    </row>
    <row r="82" spans="1:8" x14ac:dyDescent="0.25">
      <c r="A82" s="3">
        <v>81</v>
      </c>
      <c r="B82" t="s">
        <v>101</v>
      </c>
      <c r="C82" t="s">
        <v>102</v>
      </c>
      <c r="D82" s="3">
        <v>2</v>
      </c>
      <c r="E82" s="3">
        <f>VLOOKUP(Table1[[#This Row],[Points]],Points!$A$1:$C$6,3,FALSE)</f>
        <v>8</v>
      </c>
      <c r="G82">
        <f>IF(Table1[[#This Row],[Completed]],Table1[[#This Row],[Points]],0)</f>
        <v>0</v>
      </c>
      <c r="H82">
        <f>IF(Table1[[#This Row],[Completed]],Table1[[#This Row],[Estimated Hours]],0)</f>
        <v>0</v>
      </c>
    </row>
    <row r="83" spans="1:8" x14ac:dyDescent="0.25">
      <c r="A83" s="3">
        <v>82</v>
      </c>
      <c r="B83" t="s">
        <v>101</v>
      </c>
      <c r="C83" t="s">
        <v>103</v>
      </c>
      <c r="D83" s="3">
        <v>2</v>
      </c>
      <c r="E83" s="3">
        <f>VLOOKUP(Table1[[#This Row],[Points]],Points!$A$1:$C$6,3,FALSE)</f>
        <v>8</v>
      </c>
      <c r="G83">
        <f>IF(Table1[[#This Row],[Completed]],Table1[[#This Row],[Points]],0)</f>
        <v>0</v>
      </c>
      <c r="H83">
        <f>IF(Table1[[#This Row],[Completed]],Table1[[#This Row],[Estimated Hours]],0)</f>
        <v>0</v>
      </c>
    </row>
    <row r="84" spans="1:8" x14ac:dyDescent="0.25">
      <c r="A84" s="3">
        <v>83</v>
      </c>
      <c r="B84" t="s">
        <v>101</v>
      </c>
      <c r="C84" t="s">
        <v>104</v>
      </c>
      <c r="D84" s="3">
        <v>2</v>
      </c>
      <c r="E84" s="3">
        <f>VLOOKUP(Table1[[#This Row],[Points]],Points!$A$1:$C$6,3,FALSE)</f>
        <v>8</v>
      </c>
      <c r="G84">
        <f>IF(Table1[[#This Row],[Completed]],Table1[[#This Row],[Points]],0)</f>
        <v>0</v>
      </c>
      <c r="H84">
        <f>IF(Table1[[#This Row],[Completed]],Table1[[#This Row],[Estimated Hours]],0)</f>
        <v>0</v>
      </c>
    </row>
    <row r="85" spans="1:8" x14ac:dyDescent="0.25">
      <c r="A85" s="3">
        <v>84</v>
      </c>
      <c r="B85" t="s">
        <v>101</v>
      </c>
      <c r="C85" t="s">
        <v>105</v>
      </c>
      <c r="D85" s="3">
        <v>2</v>
      </c>
      <c r="E85" s="3">
        <f>VLOOKUP(Table1[[#This Row],[Points]],Points!$A$1:$C$6,3,FALSE)</f>
        <v>8</v>
      </c>
      <c r="G85">
        <f>IF(Table1[[#This Row],[Completed]],Table1[[#This Row],[Points]],0)</f>
        <v>0</v>
      </c>
      <c r="H85">
        <f>IF(Table1[[#This Row],[Completed]],Table1[[#This Row],[Estimated Hours]],0)</f>
        <v>0</v>
      </c>
    </row>
    <row r="86" spans="1:8" x14ac:dyDescent="0.25">
      <c r="A86" s="3">
        <v>85</v>
      </c>
      <c r="B86" t="s">
        <v>101</v>
      </c>
      <c r="C86" t="s">
        <v>106</v>
      </c>
      <c r="D86" s="3">
        <v>2</v>
      </c>
      <c r="E86" s="3">
        <f>VLOOKUP(Table1[[#This Row],[Points]],Points!$A$1:$C$6,3,FALSE)</f>
        <v>8</v>
      </c>
      <c r="G86">
        <f>IF(Table1[[#This Row],[Completed]],Table1[[#This Row],[Points]],0)</f>
        <v>0</v>
      </c>
      <c r="H86">
        <f>IF(Table1[[#This Row],[Completed]],Table1[[#This Row],[Estimated Hours]],0)</f>
        <v>0</v>
      </c>
    </row>
    <row r="87" spans="1:8" x14ac:dyDescent="0.25">
      <c r="A87" s="3">
        <v>86</v>
      </c>
      <c r="B87" t="s">
        <v>101</v>
      </c>
      <c r="C87" t="s">
        <v>107</v>
      </c>
      <c r="D87" s="3">
        <v>2</v>
      </c>
      <c r="E87" s="3">
        <f>VLOOKUP(Table1[[#This Row],[Points]],Points!$A$1:$C$6,3,FALSE)</f>
        <v>8</v>
      </c>
      <c r="G87">
        <f>IF(Table1[[#This Row],[Completed]],Table1[[#This Row],[Points]],0)</f>
        <v>0</v>
      </c>
      <c r="H87">
        <f>IF(Table1[[#This Row],[Completed]],Table1[[#This Row],[Estimated Hours]],0)</f>
        <v>0</v>
      </c>
    </row>
    <row r="88" spans="1:8" x14ac:dyDescent="0.25">
      <c r="A88" s="3">
        <v>87</v>
      </c>
      <c r="B88" t="s">
        <v>101</v>
      </c>
      <c r="C88" t="s">
        <v>108</v>
      </c>
      <c r="D88" s="3">
        <v>2</v>
      </c>
      <c r="E88" s="3">
        <f>VLOOKUP(Table1[[#This Row],[Points]],Points!$A$1:$C$6,3,FALSE)</f>
        <v>8</v>
      </c>
      <c r="G88">
        <f>IF(Table1[[#This Row],[Completed]],Table1[[#This Row],[Points]],0)</f>
        <v>0</v>
      </c>
      <c r="H88">
        <f>IF(Table1[[#This Row],[Completed]],Table1[[#This Row],[Estimated Hours]],0)</f>
        <v>0</v>
      </c>
    </row>
    <row r="89" spans="1:8" x14ac:dyDescent="0.25">
      <c r="A89" s="3">
        <v>88</v>
      </c>
      <c r="B89" t="s">
        <v>110</v>
      </c>
      <c r="C89" t="s">
        <v>109</v>
      </c>
      <c r="D89" s="3">
        <v>5</v>
      </c>
      <c r="E89" s="3">
        <f>VLOOKUP(Table1[[#This Row],[Points]],Points!$A$1:$C$6,3,FALSE)</f>
        <v>32</v>
      </c>
      <c r="G89">
        <f>IF(Table1[[#This Row],[Completed]],Table1[[#This Row],[Points]],0)</f>
        <v>0</v>
      </c>
      <c r="H89">
        <f>IF(Table1[[#This Row],[Completed]],Table1[[#This Row],[Estimated Hours]],0)</f>
        <v>0</v>
      </c>
    </row>
    <row r="90" spans="1:8" x14ac:dyDescent="0.25">
      <c r="A90" s="3">
        <v>89</v>
      </c>
      <c r="B90" t="s">
        <v>110</v>
      </c>
      <c r="C90" t="s">
        <v>111</v>
      </c>
      <c r="D90" s="3">
        <v>3</v>
      </c>
      <c r="E90" s="3">
        <f>VLOOKUP(Table1[[#This Row],[Points]],Points!$A$1:$C$6,3,FALSE)</f>
        <v>16</v>
      </c>
      <c r="G90">
        <f>IF(Table1[[#This Row],[Completed]],Table1[[#This Row],[Points]],0)</f>
        <v>0</v>
      </c>
      <c r="H90">
        <f>IF(Table1[[#This Row],[Completed]],Table1[[#This Row],[Estimated Hours]],0)</f>
        <v>0</v>
      </c>
    </row>
    <row r="91" spans="1:8" x14ac:dyDescent="0.25">
      <c r="A91" s="3">
        <v>90</v>
      </c>
      <c r="B91" t="s">
        <v>110</v>
      </c>
      <c r="C91" t="s">
        <v>112</v>
      </c>
      <c r="D91" s="3">
        <v>5</v>
      </c>
      <c r="E91" s="3">
        <f>VLOOKUP(Table1[[#This Row],[Points]],Points!$A$1:$C$6,3,FALSE)</f>
        <v>32</v>
      </c>
      <c r="G91">
        <f>IF(Table1[[#This Row],[Completed]],Table1[[#This Row],[Points]],0)</f>
        <v>0</v>
      </c>
      <c r="H91">
        <f>IF(Table1[[#This Row],[Completed]],Table1[[#This Row],[Estimated Hours]],0)</f>
        <v>0</v>
      </c>
    </row>
    <row r="92" spans="1:8" x14ac:dyDescent="0.25">
      <c r="A92" s="3">
        <v>91</v>
      </c>
      <c r="B92" t="s">
        <v>113</v>
      </c>
      <c r="C92" t="s">
        <v>114</v>
      </c>
      <c r="D92" s="3">
        <v>2</v>
      </c>
      <c r="E92" s="3">
        <f>VLOOKUP(Table1[[#This Row],[Points]],Points!$A$1:$C$6,3,FALSE)</f>
        <v>8</v>
      </c>
      <c r="G92">
        <f>IF(Table1[[#This Row],[Completed]],Table1[[#This Row],[Points]],0)</f>
        <v>0</v>
      </c>
      <c r="H92">
        <f>IF(Table1[[#This Row],[Completed]],Table1[[#This Row],[Estimated Hours]],0)</f>
        <v>0</v>
      </c>
    </row>
    <row r="93" spans="1:8" x14ac:dyDescent="0.25">
      <c r="A93" s="3">
        <v>92</v>
      </c>
      <c r="B93" t="s">
        <v>113</v>
      </c>
      <c r="C93" t="s">
        <v>115</v>
      </c>
      <c r="D93" s="3">
        <v>2</v>
      </c>
      <c r="E93" s="3">
        <f>VLOOKUP(Table1[[#This Row],[Points]],Points!$A$1:$C$6,3,FALSE)</f>
        <v>8</v>
      </c>
      <c r="G93">
        <f>IF(Table1[[#This Row],[Completed]],Table1[[#This Row],[Points]],0)</f>
        <v>0</v>
      </c>
      <c r="H93">
        <f>IF(Table1[[#This Row],[Completed]],Table1[[#This Row],[Estimated Hours]],0)</f>
        <v>0</v>
      </c>
    </row>
    <row r="94" spans="1:8" x14ac:dyDescent="0.25">
      <c r="A94" s="3">
        <v>93</v>
      </c>
      <c r="B94" t="s">
        <v>113</v>
      </c>
      <c r="C94" t="s">
        <v>116</v>
      </c>
      <c r="D94" s="3">
        <v>5</v>
      </c>
      <c r="E94" s="3">
        <f>VLOOKUP(Table1[[#This Row],[Points]],Points!$A$1:$C$6,3,FALSE)</f>
        <v>32</v>
      </c>
      <c r="G94">
        <f>IF(Table1[[#This Row],[Completed]],Table1[[#This Row],[Points]],0)</f>
        <v>0</v>
      </c>
      <c r="H94">
        <f>IF(Table1[[#This Row],[Completed]],Table1[[#This Row],[Estimated Hours]],0)</f>
        <v>0</v>
      </c>
    </row>
    <row r="95" spans="1:8" x14ac:dyDescent="0.25">
      <c r="A95" s="3">
        <v>94</v>
      </c>
      <c r="B95" t="s">
        <v>113</v>
      </c>
      <c r="C95" t="s">
        <v>117</v>
      </c>
      <c r="D95" s="3">
        <v>5</v>
      </c>
      <c r="E95" s="3">
        <f>VLOOKUP(Table1[[#This Row],[Points]],Points!$A$1:$C$6,3,FALSE)</f>
        <v>32</v>
      </c>
      <c r="G95">
        <f>IF(Table1[[#This Row],[Completed]],Table1[[#This Row],[Points]],0)</f>
        <v>0</v>
      </c>
      <c r="H95">
        <f>IF(Table1[[#This Row],[Completed]],Table1[[#This Row],[Estimated Hours]],0)</f>
        <v>0</v>
      </c>
    </row>
    <row r="96" spans="1:8" x14ac:dyDescent="0.25">
      <c r="A96" s="3">
        <v>95</v>
      </c>
      <c r="B96" t="s">
        <v>113</v>
      </c>
      <c r="C96" t="s">
        <v>118</v>
      </c>
      <c r="D96" s="3">
        <v>5</v>
      </c>
      <c r="E96" s="3">
        <f>VLOOKUP(Table1[[#This Row],[Points]],Points!$A$1:$C$6,3,FALSE)</f>
        <v>32</v>
      </c>
      <c r="G96">
        <f>IF(Table1[[#This Row],[Completed]],Table1[[#This Row],[Points]],0)</f>
        <v>0</v>
      </c>
      <c r="H96">
        <f>IF(Table1[[#This Row],[Completed]],Table1[[#This Row],[Estimated Hours]],0)</f>
        <v>0</v>
      </c>
    </row>
    <row r="98" spans="1:8" x14ac:dyDescent="0.25">
      <c r="A98" s="6" t="s">
        <v>119</v>
      </c>
      <c r="B98" s="4"/>
      <c r="C98" s="4"/>
      <c r="D98" s="5">
        <f>SUM(D2:D97)</f>
        <v>273</v>
      </c>
      <c r="E98" s="5">
        <f>SUM(E2:E97)</f>
        <v>1480</v>
      </c>
      <c r="G98" s="4">
        <f>SUM(G2:G97)</f>
        <v>23</v>
      </c>
      <c r="H98">
        <f>SUM(H2:H97)</f>
        <v>92</v>
      </c>
    </row>
    <row r="99" spans="1:8" x14ac:dyDescent="0.25">
      <c r="A99" s="6"/>
      <c r="B99" s="4"/>
      <c r="C99" s="4"/>
      <c r="D99" s="5"/>
      <c r="E99" s="5"/>
      <c r="H99" s="4"/>
    </row>
    <row r="100" spans="1:8" x14ac:dyDescent="0.25">
      <c r="A100" s="6" t="s">
        <v>126</v>
      </c>
      <c r="B100" s="11">
        <f>E98/Resources!B6</f>
        <v>46.25</v>
      </c>
      <c r="E100" s="7"/>
    </row>
    <row r="101" spans="1:8" x14ac:dyDescent="0.25">
      <c r="A101" s="6" t="s">
        <v>131</v>
      </c>
      <c r="B101" s="4">
        <f>(E98-H98)/Resources!B6</f>
        <v>43.375</v>
      </c>
      <c r="E101" s="7"/>
    </row>
    <row r="102" spans="1:8" x14ac:dyDescent="0.25">
      <c r="A102" s="6" t="s">
        <v>130</v>
      </c>
      <c r="B102" s="4">
        <f ca="1">FLOOR(((TODAY()-Variables!B2)/7),1)</f>
        <v>5</v>
      </c>
      <c r="E102" s="7"/>
    </row>
    <row r="103" spans="1:8" x14ac:dyDescent="0.25">
      <c r="A103" s="6" t="s">
        <v>132</v>
      </c>
      <c r="B103" s="12">
        <f ca="1">TODAY()+ (B101*7)</f>
        <v>45231.625</v>
      </c>
      <c r="E103" s="9"/>
    </row>
    <row r="104" spans="1:8" x14ac:dyDescent="0.25">
      <c r="A104" s="6" t="s">
        <v>139</v>
      </c>
      <c r="B104" s="11">
        <f ca="1">G98/B102</f>
        <v>4.5999999999999996</v>
      </c>
      <c r="G104" s="10"/>
    </row>
    <row r="105" spans="1:8" x14ac:dyDescent="0.25">
      <c r="A105" s="6" t="s">
        <v>137</v>
      </c>
      <c r="B105" s="4">
        <f ca="1">H98/B102</f>
        <v>18.399999999999999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3</v>
      </c>
      <c r="B1" s="1" t="s">
        <v>21</v>
      </c>
      <c r="C1" s="2" t="s">
        <v>23</v>
      </c>
    </row>
    <row r="2" spans="1:3" x14ac:dyDescent="0.25">
      <c r="A2">
        <v>1</v>
      </c>
      <c r="B2" t="s">
        <v>24</v>
      </c>
      <c r="C2" s="3">
        <v>4</v>
      </c>
    </row>
    <row r="3" spans="1:3" x14ac:dyDescent="0.25">
      <c r="A3">
        <v>2</v>
      </c>
      <c r="B3" t="s">
        <v>22</v>
      </c>
      <c r="C3" s="3">
        <v>8</v>
      </c>
    </row>
    <row r="4" spans="1:3" x14ac:dyDescent="0.25">
      <c r="A4">
        <v>3</v>
      </c>
      <c r="B4" t="s">
        <v>25</v>
      </c>
      <c r="C4" s="3">
        <v>16</v>
      </c>
    </row>
    <row r="5" spans="1:3" x14ac:dyDescent="0.25">
      <c r="A5">
        <v>5</v>
      </c>
      <c r="B5" t="s">
        <v>26</v>
      </c>
      <c r="C5" s="3">
        <v>32</v>
      </c>
    </row>
    <row r="6" spans="1:3" x14ac:dyDescent="0.25">
      <c r="A6">
        <v>8</v>
      </c>
      <c r="B6" t="s">
        <v>27</v>
      </c>
      <c r="C6" s="3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5" sqref="B5"/>
    </sheetView>
  </sheetViews>
  <sheetFormatPr defaultRowHeight="15" x14ac:dyDescent="0.25"/>
  <cols>
    <col min="2" max="2" width="38.140625" bestFit="1" customWidth="1"/>
  </cols>
  <sheetData>
    <row r="1" spans="1:2" x14ac:dyDescent="0.25">
      <c r="A1" s="1" t="s">
        <v>120</v>
      </c>
      <c r="B1" s="1" t="s">
        <v>123</v>
      </c>
    </row>
    <row r="2" spans="1:2" x14ac:dyDescent="0.25">
      <c r="A2" t="s">
        <v>121</v>
      </c>
      <c r="B2">
        <v>8</v>
      </c>
    </row>
    <row r="3" spans="1:2" x14ac:dyDescent="0.25">
      <c r="A3" t="s">
        <v>122</v>
      </c>
      <c r="B3">
        <v>4</v>
      </c>
    </row>
    <row r="4" spans="1:2" x14ac:dyDescent="0.25">
      <c r="A4" t="s">
        <v>127</v>
      </c>
      <c r="B4">
        <v>20</v>
      </c>
    </row>
    <row r="6" spans="1:2" x14ac:dyDescent="0.25">
      <c r="A6" s="4" t="s">
        <v>119</v>
      </c>
      <c r="B6" s="4">
        <f>SUM(B2:B4)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128</v>
      </c>
      <c r="B1" s="1" t="s">
        <v>140</v>
      </c>
    </row>
    <row r="2" spans="1:2" x14ac:dyDescent="0.25">
      <c r="A2" t="s">
        <v>129</v>
      </c>
      <c r="B2" s="8">
        <v>44892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Estimates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2023-01-02T14:27:36Z</dcterms:modified>
</cp:coreProperties>
</file>