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a\Downloads\PROJETO NOSSA LOJA\bd-v2\"/>
    </mc:Choice>
  </mc:AlternateContent>
  <xr:revisionPtr revIDLastSave="0" documentId="13_ncr:1_{150B7E82-934C-41EF-8EBD-0E9252135A48}" xr6:coauthVersionLast="47" xr6:coauthVersionMax="47" xr10:uidLastSave="{00000000-0000-0000-0000-000000000000}"/>
  <bookViews>
    <workbookView xWindow="-108" yWindow="-108" windowWidth="23256" windowHeight="12576" activeTab="2" xr2:uid="{C6042E94-2051-4B6C-BF98-7AA2D29ED60C}"/>
  </bookViews>
  <sheets>
    <sheet name="DPRODUTOS" sheetId="1" r:id="rId1"/>
    <sheet name="DCLIENTES" sheetId="2" r:id="rId2"/>
    <sheet name="FVENDAS" sheetId="3" r:id="rId3"/>
  </sheets>
  <definedNames>
    <definedName name="clientes">DCLIENTES!$A$2:$K$23</definedName>
    <definedName name="produtos">DPRODUTOS!$A$2:$H$23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3" i="3"/>
</calcChain>
</file>

<file path=xl/sharedStrings.xml><?xml version="1.0" encoding="utf-8"?>
<sst xmlns="http://schemas.openxmlformats.org/spreadsheetml/2006/main" count="400" uniqueCount="200">
  <si>
    <t>Número Inteiro</t>
  </si>
  <si>
    <t>Texto</t>
  </si>
  <si>
    <t>Inteiro</t>
  </si>
  <si>
    <t>Decimal Fixo</t>
  </si>
  <si>
    <t>COD_Prod</t>
  </si>
  <si>
    <t>NOME_Produto</t>
  </si>
  <si>
    <t>QTD</t>
  </si>
  <si>
    <t>VALOR UNITÁRIO</t>
  </si>
  <si>
    <t>DESCRIÇÃO</t>
  </si>
  <si>
    <t>SEÇÃO</t>
  </si>
  <si>
    <t>CATEGORIA</t>
  </si>
  <si>
    <t>FORNECEDOR</t>
  </si>
  <si>
    <t>Caderno</t>
  </si>
  <si>
    <t xml:space="preserve">Caderno capa dura 10 matérias </t>
  </si>
  <si>
    <t>A12</t>
  </si>
  <si>
    <t xml:space="preserve">Escolar </t>
  </si>
  <si>
    <t>Tilibra</t>
  </si>
  <si>
    <t xml:space="preserve">Lápis de Cor </t>
  </si>
  <si>
    <t>Lápis de cor 12 unidades</t>
  </si>
  <si>
    <t>B10</t>
  </si>
  <si>
    <t>Faber Castell</t>
  </si>
  <si>
    <t xml:space="preserve">Mouse </t>
  </si>
  <si>
    <t>Mouse multilasr</t>
  </si>
  <si>
    <t>C13</t>
  </si>
  <si>
    <t>Informática</t>
  </si>
  <si>
    <t>Multilaser</t>
  </si>
  <si>
    <t>Caneta Azul</t>
  </si>
  <si>
    <t xml:space="preserve">Caneta bic 0.2 </t>
  </si>
  <si>
    <t>A7</t>
  </si>
  <si>
    <t>Escritório</t>
  </si>
  <si>
    <t>Bic</t>
  </si>
  <si>
    <t>Papel Sulfite</t>
  </si>
  <si>
    <t>Papel Sulfite 100 flhs</t>
  </si>
  <si>
    <t>A8</t>
  </si>
  <si>
    <t>Chamequinho</t>
  </si>
  <si>
    <t xml:space="preserve">Fita Adesiva </t>
  </si>
  <si>
    <t>Fita Adesiva 3M</t>
  </si>
  <si>
    <t>Cartolina</t>
  </si>
  <si>
    <t>Cartolina Branca 60x50</t>
  </si>
  <si>
    <t>Lápiseira</t>
  </si>
  <si>
    <t>Lapiseira 0.5</t>
  </si>
  <si>
    <t>Marca Texto</t>
  </si>
  <si>
    <t>Marca Texto Verde Fluorescente</t>
  </si>
  <si>
    <t>Papel Crepom</t>
  </si>
  <si>
    <t>Papel Crepom Roxo</t>
  </si>
  <si>
    <t>Corretivo</t>
  </si>
  <si>
    <t>Corretivo Faber Castell</t>
  </si>
  <si>
    <t>Carderno de Colorir</t>
  </si>
  <si>
    <t>Caderno Colorir Barbie</t>
  </si>
  <si>
    <t>Mochila</t>
  </si>
  <si>
    <t>Mochila Naruto - M</t>
  </si>
  <si>
    <t>Tesoura</t>
  </si>
  <si>
    <t>Tesoura sem ponta</t>
  </si>
  <si>
    <t>Lousa</t>
  </si>
  <si>
    <t>Lousa de cortica</t>
  </si>
  <si>
    <t>Stalo</t>
  </si>
  <si>
    <t>Teclado</t>
  </si>
  <si>
    <t xml:space="preserve">Teclado Preto </t>
  </si>
  <si>
    <t>WebCam</t>
  </si>
  <si>
    <t>Webcam Rapoo Full HD 1080p</t>
  </si>
  <si>
    <t>Estojo</t>
  </si>
  <si>
    <t>Estojo One Piece</t>
  </si>
  <si>
    <t xml:space="preserve">Apontador </t>
  </si>
  <si>
    <t xml:space="preserve">Apontador Bic Amarelo </t>
  </si>
  <si>
    <t>Borracha</t>
  </si>
  <si>
    <t>Borracha Branca 3x2</t>
  </si>
  <si>
    <t>Folha Almaço</t>
  </si>
  <si>
    <t>Folha Branca A4</t>
  </si>
  <si>
    <t>Data</t>
  </si>
  <si>
    <t>COD_Client</t>
  </si>
  <si>
    <t>NOME_Cliente</t>
  </si>
  <si>
    <t>CPF / CNPJ</t>
  </si>
  <si>
    <t>TIPO</t>
  </si>
  <si>
    <t xml:space="preserve">TELEFONE </t>
  </si>
  <si>
    <t>EMAIL</t>
  </si>
  <si>
    <t>LOGRADOURO</t>
  </si>
  <si>
    <t>CIDADE</t>
  </si>
  <si>
    <t>ESTADO</t>
  </si>
  <si>
    <t>DT DE NASC</t>
  </si>
  <si>
    <t>SEXO</t>
  </si>
  <si>
    <t xml:space="preserve">Maria Silva </t>
  </si>
  <si>
    <t>PF</t>
  </si>
  <si>
    <t>(11) 97127-7500</t>
  </si>
  <si>
    <t>mariasilva@gmail.com</t>
  </si>
  <si>
    <t>Rua Augusta</t>
  </si>
  <si>
    <t>São Paulo</t>
  </si>
  <si>
    <t>SP</t>
  </si>
  <si>
    <t>Feminino</t>
  </si>
  <si>
    <t>Carlos Mendes</t>
  </si>
  <si>
    <t>PJ</t>
  </si>
  <si>
    <t>(11) 98029-0313</t>
  </si>
  <si>
    <t>carlos.m@commercila.com</t>
  </si>
  <si>
    <t>Rua Pedro Borges</t>
  </si>
  <si>
    <t>Masculino</t>
  </si>
  <si>
    <t>Marcela Campos</t>
  </si>
  <si>
    <t>(11) 98882-8121</t>
  </si>
  <si>
    <t>marcela.campos@outlook.com</t>
  </si>
  <si>
    <t>Avenida Preste Maia</t>
  </si>
  <si>
    <t>José Hantke</t>
  </si>
  <si>
    <t>(63) 98385-8168</t>
  </si>
  <si>
    <t>joseh@lapisfc.com.br</t>
  </si>
  <si>
    <t>Avenida Campos Jordão</t>
  </si>
  <si>
    <t>Ana Clara</t>
  </si>
  <si>
    <t>(93) 98385-5279</t>
  </si>
  <si>
    <t>anaclara@outlook.com</t>
  </si>
  <si>
    <t>Rua Medeiros Campos</t>
  </si>
  <si>
    <t>Bahia</t>
  </si>
  <si>
    <t>BA</t>
  </si>
  <si>
    <t>Isabela Pereira</t>
  </si>
  <si>
    <t>(55) 99743-8713</t>
  </si>
  <si>
    <t>isa.p@bol.com.br</t>
  </si>
  <si>
    <t>Avenida Paulista</t>
  </si>
  <si>
    <t>Acre</t>
  </si>
  <si>
    <t>AC</t>
  </si>
  <si>
    <t>Camila Oliveira</t>
  </si>
  <si>
    <t>(62) 96932-3661</t>
  </si>
  <si>
    <t>camila.o@comercial.com</t>
  </si>
  <si>
    <t>Rua Doutor Renato Locchi</t>
  </si>
  <si>
    <t>Zevar Argar</t>
  </si>
  <si>
    <t>(24) 99242-0663</t>
  </si>
  <si>
    <t>zevar@outlook.com</t>
  </si>
  <si>
    <t>Benedito Bentes</t>
  </si>
  <si>
    <t>Rio de Janeiro</t>
  </si>
  <si>
    <t>RJ</t>
  </si>
  <si>
    <t>Maria Candido</t>
  </si>
  <si>
    <t>(75) 99727-4217</t>
  </si>
  <si>
    <t>maria_candido@gmail.com</t>
  </si>
  <si>
    <t>Belo Jardim II</t>
  </si>
  <si>
    <t>Teabo Boikeadan</t>
  </si>
  <si>
    <t>(82) 98862-4674</t>
  </si>
  <si>
    <t>t.boike@comercial.com.br</t>
  </si>
  <si>
    <t>Avenida 18 de Agosto</t>
  </si>
  <si>
    <t>Maceió</t>
  </si>
  <si>
    <t>AL</t>
  </si>
  <si>
    <t>Riuta Gyowo</t>
  </si>
  <si>
    <t>(21) 98896-2844</t>
  </si>
  <si>
    <t>ruita@gmail.com</t>
  </si>
  <si>
    <t>16ª Travessa Arnon de Mello</t>
  </si>
  <si>
    <t>Lian Butoi</t>
  </si>
  <si>
    <t>(21) 99772-4253</t>
  </si>
  <si>
    <t>lian2022@gmail.com</t>
  </si>
  <si>
    <t>Rua Deputado Raimundo Chaves 33</t>
  </si>
  <si>
    <t>Dorioma Leadie</t>
  </si>
  <si>
    <t>(18) 99677-7666</t>
  </si>
  <si>
    <t>d.leadie@bol.com.br</t>
  </si>
  <si>
    <t>Rua Artista Plástico Júnior Borges</t>
  </si>
  <si>
    <t>NDA</t>
  </si>
  <si>
    <t>Geisa Erhen</t>
  </si>
  <si>
    <t>(19) 97964-3784</t>
  </si>
  <si>
    <t>geisa_erhen@gmail.com</t>
  </si>
  <si>
    <t>Rua das Gaivota</t>
  </si>
  <si>
    <t>Bewa Irdai</t>
  </si>
  <si>
    <t>(11) 99615-7353</t>
  </si>
  <si>
    <t>bewa@outlook.com</t>
  </si>
  <si>
    <t>Rua Tarauacá</t>
  </si>
  <si>
    <t>José Bertolline</t>
  </si>
  <si>
    <t>(11) 99320-8346</t>
  </si>
  <si>
    <t>josé_bertolline@gmail.com</t>
  </si>
  <si>
    <t>Beco dos Peixeiros</t>
  </si>
  <si>
    <t>Ana Maria</t>
  </si>
  <si>
    <t>(77) 98677-1426</t>
  </si>
  <si>
    <t>a.maria@coferciba.cof.br</t>
  </si>
  <si>
    <t>Rua Alexandrina da Conceição</t>
  </si>
  <si>
    <t>Marise Miranda</t>
  </si>
  <si>
    <t>(21) 98524-8327</t>
  </si>
  <si>
    <t>marise_miranda@gmail.com</t>
  </si>
  <si>
    <t>Rua Dois Riachos</t>
  </si>
  <si>
    <t>Célia Taniwaki</t>
  </si>
  <si>
    <t>(11) 98639-4920</t>
  </si>
  <si>
    <t>célia_taniwaki@gmail.com</t>
  </si>
  <si>
    <t>Rua Manoel Siqueira</t>
  </si>
  <si>
    <t>Eduardo Verri</t>
  </si>
  <si>
    <t>(68) 97394-7450</t>
  </si>
  <si>
    <t>eduardo_verri@gmail.com</t>
  </si>
  <si>
    <t>Rua José Alves</t>
  </si>
  <si>
    <t>Márcio Santana</t>
  </si>
  <si>
    <t>(16) 98605-9042</t>
  </si>
  <si>
    <t>m.santa@comercisp.com.br</t>
  </si>
  <si>
    <t>Rua Luiz Pedro Viana</t>
  </si>
  <si>
    <t>Inteiro (Dias)</t>
  </si>
  <si>
    <t>Decimal</t>
  </si>
  <si>
    <t>COD VENDA</t>
  </si>
  <si>
    <t>CANAL DE VENDA</t>
  </si>
  <si>
    <t>DATA</t>
  </si>
  <si>
    <t>QTD VENDIDA</t>
  </si>
  <si>
    <t>FORMA DE PGTO</t>
  </si>
  <si>
    <t>PRAZO PGTO</t>
  </si>
  <si>
    <t>FRETE</t>
  </si>
  <si>
    <t>COD_Cliente</t>
  </si>
  <si>
    <t>Física</t>
  </si>
  <si>
    <t>Cartão Crédito</t>
  </si>
  <si>
    <t>1 a 5</t>
  </si>
  <si>
    <t>E-commerce</t>
  </si>
  <si>
    <t>5 a 10</t>
  </si>
  <si>
    <t>Boleto</t>
  </si>
  <si>
    <t>Dinheiro</t>
  </si>
  <si>
    <t>Pix</t>
  </si>
  <si>
    <t>QRCode</t>
  </si>
  <si>
    <t>10 a 15</t>
  </si>
  <si>
    <t>15 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</si>
</sst>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8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Arial"/>
      <family val="2"/>
    </font>
    <font>
      <sz val="8"/>
      <name val="Calibri"/>
      <family val="2"/>
      <scheme val="minor"/>
    </font>
    <font>
      <sz val="12"/>
      <color rgb="FF1E1E1E"/>
      <name val="Arial"/>
      <family val="2"/>
    </font>
    <font>
      <sz val="12"/>
      <color theme="1"/>
      <name val="Ariaç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1" fillId="0" borderId="1" xfId="2" applyFont="1" applyBorder="1" applyAlignment="1">
      <alignment horizontal="center" vertical="center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evar@outlook.com" TargetMode="External"/><Relationship Id="rId13" Type="http://schemas.openxmlformats.org/officeDocument/2006/relationships/hyperlink" Target="mailto:d.leadie@bol.com.br" TargetMode="External"/><Relationship Id="rId18" Type="http://schemas.openxmlformats.org/officeDocument/2006/relationships/hyperlink" Target="mailto:marise_miranda@gmail.com" TargetMode="External"/><Relationship Id="rId3" Type="http://schemas.openxmlformats.org/officeDocument/2006/relationships/hyperlink" Target="mailto:marcela.campos@outlook.com" TargetMode="External"/><Relationship Id="rId21" Type="http://schemas.openxmlformats.org/officeDocument/2006/relationships/hyperlink" Target="mailto:m.santa@comercisp.com.br" TargetMode="External"/><Relationship Id="rId7" Type="http://schemas.openxmlformats.org/officeDocument/2006/relationships/hyperlink" Target="mailto:camila.o@comercial.com" TargetMode="External"/><Relationship Id="rId12" Type="http://schemas.openxmlformats.org/officeDocument/2006/relationships/hyperlink" Target="mailto:lian2022@gmail.com" TargetMode="External"/><Relationship Id="rId17" Type="http://schemas.openxmlformats.org/officeDocument/2006/relationships/hyperlink" Target="mailto:a.maria@coferciba.cof.br" TargetMode="External"/><Relationship Id="rId2" Type="http://schemas.openxmlformats.org/officeDocument/2006/relationships/hyperlink" Target="mailto:carlos.m@commercila.com" TargetMode="External"/><Relationship Id="rId16" Type="http://schemas.openxmlformats.org/officeDocument/2006/relationships/hyperlink" Target="mailto:jos&#233;_bertolline@gmail.com" TargetMode="External"/><Relationship Id="rId20" Type="http://schemas.openxmlformats.org/officeDocument/2006/relationships/hyperlink" Target="mailto:eduardo_verri@gmail.com" TargetMode="External"/><Relationship Id="rId1" Type="http://schemas.openxmlformats.org/officeDocument/2006/relationships/hyperlink" Target="mailto:mariasilva@gmail.com" TargetMode="External"/><Relationship Id="rId6" Type="http://schemas.openxmlformats.org/officeDocument/2006/relationships/hyperlink" Target="mailto:isa.p@bol.com.br" TargetMode="External"/><Relationship Id="rId11" Type="http://schemas.openxmlformats.org/officeDocument/2006/relationships/hyperlink" Target="mailto:ruita@gmail.com" TargetMode="External"/><Relationship Id="rId5" Type="http://schemas.openxmlformats.org/officeDocument/2006/relationships/hyperlink" Target="mailto:anaclara@outlook.com" TargetMode="External"/><Relationship Id="rId15" Type="http://schemas.openxmlformats.org/officeDocument/2006/relationships/hyperlink" Target="mailto:bewa@outlook.com" TargetMode="External"/><Relationship Id="rId10" Type="http://schemas.openxmlformats.org/officeDocument/2006/relationships/hyperlink" Target="mailto:t.boike@comercial.com.br" TargetMode="External"/><Relationship Id="rId19" Type="http://schemas.openxmlformats.org/officeDocument/2006/relationships/hyperlink" Target="mailto:c&#233;lia_taniwaki@gmail.com" TargetMode="External"/><Relationship Id="rId4" Type="http://schemas.openxmlformats.org/officeDocument/2006/relationships/hyperlink" Target="mailto:joseh@lapisfc.com.br" TargetMode="External"/><Relationship Id="rId9" Type="http://schemas.openxmlformats.org/officeDocument/2006/relationships/hyperlink" Target="mailto:maria_candido@gmail.com" TargetMode="External"/><Relationship Id="rId14" Type="http://schemas.openxmlformats.org/officeDocument/2006/relationships/hyperlink" Target="mailto:geisa_erhen@gmail.com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0C36-F39F-401B-B88D-22DA978C3B24}">
  <sheetPr>
    <tabColor theme="9" tint="-0.499984740745262"/>
  </sheetPr>
  <dimension ref="A1:H23"/>
  <sheetViews>
    <sheetView showGridLines="0" workbookViewId="0"/>
  </sheetViews>
  <sheetFormatPr defaultColWidth="9.109375" defaultRowHeight="14.4"/>
  <cols>
    <col min="1" max="1" width="15.88671875" style="10" bestFit="1" customWidth="1"/>
    <col min="2" max="2" width="20.5546875" style="10" bestFit="1" customWidth="1"/>
    <col min="3" max="3" width="7.33203125" style="10" bestFit="1" customWidth="1"/>
    <col min="4" max="4" width="20" style="10" bestFit="1" customWidth="1"/>
    <col min="5" max="5" width="33.6640625" style="10" bestFit="1" customWidth="1"/>
    <col min="6" max="6" width="9.44140625" style="10" bestFit="1" customWidth="1"/>
    <col min="7" max="7" width="14.5546875" style="10" bestFit="1" customWidth="1"/>
    <col min="8" max="8" width="17.6640625" style="10" bestFit="1" customWidth="1"/>
    <col min="9" max="16384" width="9.109375" style="10"/>
  </cols>
  <sheetData>
    <row r="1" spans="1: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 ht="1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</row>
    <row r="3" spans="1:8" ht="15">
      <c r="A3" s="2">
        <v>100</v>
      </c>
      <c r="B3" s="2" t="s">
        <v>12</v>
      </c>
      <c r="C3" s="2">
        <v>20</v>
      </c>
      <c r="D3" s="8">
        <v>29.9</v>
      </c>
      <c r="E3" s="2" t="s">
        <v>13</v>
      </c>
      <c r="F3" s="2" t="s">
        <v>14</v>
      </c>
      <c r="G3" s="2" t="s">
        <v>15</v>
      </c>
      <c r="H3" s="2" t="s">
        <v>16</v>
      </c>
    </row>
    <row r="4" spans="1:8" ht="15">
      <c r="A4" s="2">
        <v>101</v>
      </c>
      <c r="B4" s="2" t="s">
        <v>17</v>
      </c>
      <c r="C4" s="2">
        <v>10</v>
      </c>
      <c r="D4" s="8">
        <v>14.9</v>
      </c>
      <c r="E4" s="2" t="s">
        <v>18</v>
      </c>
      <c r="F4" s="2" t="s">
        <v>19</v>
      </c>
      <c r="G4" s="2" t="s">
        <v>15</v>
      </c>
      <c r="H4" s="2" t="s">
        <v>20</v>
      </c>
    </row>
    <row r="5" spans="1:8" ht="15">
      <c r="A5" s="2">
        <v>102</v>
      </c>
      <c r="B5" s="2" t="s">
        <v>21</v>
      </c>
      <c r="C5" s="2">
        <v>8</v>
      </c>
      <c r="D5" s="8">
        <v>19.899999999999999</v>
      </c>
      <c r="E5" s="2" t="s">
        <v>22</v>
      </c>
      <c r="F5" s="2" t="s">
        <v>23</v>
      </c>
      <c r="G5" s="2" t="s">
        <v>24</v>
      </c>
      <c r="H5" s="2" t="s">
        <v>25</v>
      </c>
    </row>
    <row r="6" spans="1:8" ht="15">
      <c r="A6" s="2">
        <v>103</v>
      </c>
      <c r="B6" s="2" t="s">
        <v>26</v>
      </c>
      <c r="C6" s="2">
        <v>40</v>
      </c>
      <c r="D6" s="8">
        <v>2.9</v>
      </c>
      <c r="E6" s="2" t="s">
        <v>27</v>
      </c>
      <c r="F6" s="2" t="s">
        <v>28</v>
      </c>
      <c r="G6" s="2" t="s">
        <v>29</v>
      </c>
      <c r="H6" s="2" t="s">
        <v>30</v>
      </c>
    </row>
    <row r="7" spans="1:8" ht="15">
      <c r="A7" s="2">
        <v>104</v>
      </c>
      <c r="B7" s="2" t="s">
        <v>31</v>
      </c>
      <c r="C7" s="2">
        <v>20</v>
      </c>
      <c r="D7" s="8">
        <v>8.9</v>
      </c>
      <c r="E7" s="2" t="s">
        <v>32</v>
      </c>
      <c r="F7" s="2" t="s">
        <v>33</v>
      </c>
      <c r="G7" s="2" t="s">
        <v>29</v>
      </c>
      <c r="H7" s="2" t="s">
        <v>34</v>
      </c>
    </row>
    <row r="8" spans="1:8" ht="15">
      <c r="A8" s="2">
        <v>105</v>
      </c>
      <c r="B8" s="2" t="s">
        <v>35</v>
      </c>
      <c r="C8" s="2">
        <v>15</v>
      </c>
      <c r="D8" s="8">
        <v>5.9</v>
      </c>
      <c r="E8" s="2" t="s">
        <v>36</v>
      </c>
      <c r="F8" s="2" t="s">
        <v>14</v>
      </c>
      <c r="G8" s="2" t="s">
        <v>15</v>
      </c>
      <c r="H8" s="2" t="s">
        <v>16</v>
      </c>
    </row>
    <row r="9" spans="1:8" ht="15">
      <c r="A9" s="2">
        <v>106</v>
      </c>
      <c r="B9" s="2" t="s">
        <v>37</v>
      </c>
      <c r="C9" s="2">
        <v>36</v>
      </c>
      <c r="D9" s="8">
        <v>0.7</v>
      </c>
      <c r="E9" s="2" t="s">
        <v>38</v>
      </c>
      <c r="F9" s="2" t="s">
        <v>19</v>
      </c>
      <c r="G9" s="2" t="s">
        <v>15</v>
      </c>
      <c r="H9" s="2" t="s">
        <v>20</v>
      </c>
    </row>
    <row r="10" spans="1:8" ht="15">
      <c r="A10" s="2">
        <v>107</v>
      </c>
      <c r="B10" s="2" t="s">
        <v>39</v>
      </c>
      <c r="C10" s="2">
        <v>21</v>
      </c>
      <c r="D10" s="8">
        <v>3.99</v>
      </c>
      <c r="E10" s="2" t="s">
        <v>40</v>
      </c>
      <c r="F10" s="2" t="s">
        <v>23</v>
      </c>
      <c r="G10" s="2" t="s">
        <v>29</v>
      </c>
      <c r="H10" s="2" t="s">
        <v>20</v>
      </c>
    </row>
    <row r="11" spans="1:8" ht="15">
      <c r="A11" s="2">
        <v>108</v>
      </c>
      <c r="B11" s="2" t="s">
        <v>41</v>
      </c>
      <c r="C11" s="2">
        <v>58</v>
      </c>
      <c r="D11" s="8">
        <v>6.79</v>
      </c>
      <c r="E11" s="2" t="s">
        <v>42</v>
      </c>
      <c r="F11" s="2" t="s">
        <v>28</v>
      </c>
      <c r="G11" s="2" t="s">
        <v>29</v>
      </c>
      <c r="H11" s="2" t="s">
        <v>30</v>
      </c>
    </row>
    <row r="12" spans="1:8" ht="15">
      <c r="A12" s="2">
        <v>109</v>
      </c>
      <c r="B12" s="2" t="s">
        <v>43</v>
      </c>
      <c r="C12" s="2">
        <v>41</v>
      </c>
      <c r="D12" s="8">
        <v>2.89</v>
      </c>
      <c r="E12" s="2" t="s">
        <v>44</v>
      </c>
      <c r="F12" s="2" t="s">
        <v>33</v>
      </c>
      <c r="G12" s="2" t="s">
        <v>15</v>
      </c>
      <c r="H12" s="2" t="s">
        <v>34</v>
      </c>
    </row>
    <row r="13" spans="1:8" ht="15">
      <c r="A13" s="2">
        <v>110</v>
      </c>
      <c r="B13" s="2" t="s">
        <v>45</v>
      </c>
      <c r="C13" s="2">
        <v>10</v>
      </c>
      <c r="D13" s="8">
        <v>3.89</v>
      </c>
      <c r="E13" s="2" t="s">
        <v>46</v>
      </c>
      <c r="F13" s="2" t="s">
        <v>14</v>
      </c>
      <c r="G13" s="2" t="s">
        <v>29</v>
      </c>
      <c r="H13" s="2" t="s">
        <v>20</v>
      </c>
    </row>
    <row r="14" spans="1:8" ht="15">
      <c r="A14" s="2">
        <v>111</v>
      </c>
      <c r="B14" s="2" t="s">
        <v>47</v>
      </c>
      <c r="C14" s="2">
        <v>8</v>
      </c>
      <c r="D14" s="8">
        <v>5.9</v>
      </c>
      <c r="E14" s="2" t="s">
        <v>48</v>
      </c>
      <c r="F14" s="2" t="s">
        <v>19</v>
      </c>
      <c r="G14" s="2" t="s">
        <v>29</v>
      </c>
      <c r="H14" s="2" t="s">
        <v>20</v>
      </c>
    </row>
    <row r="15" spans="1:8" ht="15">
      <c r="A15" s="2">
        <v>112</v>
      </c>
      <c r="B15" s="2" t="s">
        <v>49</v>
      </c>
      <c r="C15" s="2">
        <v>12</v>
      </c>
      <c r="D15" s="8">
        <v>59.9</v>
      </c>
      <c r="E15" s="2" t="s">
        <v>50</v>
      </c>
      <c r="F15" s="2" t="s">
        <v>23</v>
      </c>
      <c r="G15" s="2" t="s">
        <v>15</v>
      </c>
      <c r="H15" s="2" t="s">
        <v>25</v>
      </c>
    </row>
    <row r="16" spans="1:8" ht="15">
      <c r="A16" s="2">
        <v>113</v>
      </c>
      <c r="B16" s="2" t="s">
        <v>51</v>
      </c>
      <c r="C16" s="2">
        <v>20</v>
      </c>
      <c r="D16" s="8">
        <v>4.9000000000000004</v>
      </c>
      <c r="E16" s="2" t="s">
        <v>52</v>
      </c>
      <c r="F16" s="2" t="s">
        <v>28</v>
      </c>
      <c r="G16" s="2" t="s">
        <v>29</v>
      </c>
      <c r="H16" s="2" t="s">
        <v>30</v>
      </c>
    </row>
    <row r="17" spans="1:8" ht="15">
      <c r="A17" s="2">
        <v>114</v>
      </c>
      <c r="B17" s="2" t="s">
        <v>53</v>
      </c>
      <c r="C17" s="2">
        <v>25</v>
      </c>
      <c r="D17" s="8">
        <v>29.9</v>
      </c>
      <c r="E17" s="1" t="s">
        <v>54</v>
      </c>
      <c r="F17" s="2" t="s">
        <v>33</v>
      </c>
      <c r="G17" s="2" t="s">
        <v>29</v>
      </c>
      <c r="H17" s="2" t="s">
        <v>55</v>
      </c>
    </row>
    <row r="18" spans="1:8" ht="15">
      <c r="A18" s="2">
        <v>115</v>
      </c>
      <c r="B18" s="2" t="s">
        <v>56</v>
      </c>
      <c r="C18" s="2">
        <v>27</v>
      </c>
      <c r="D18" s="8">
        <v>39.590000000000003</v>
      </c>
      <c r="E18" s="2" t="s">
        <v>57</v>
      </c>
      <c r="F18" s="2" t="s">
        <v>14</v>
      </c>
      <c r="G18" s="2" t="s">
        <v>24</v>
      </c>
      <c r="H18" s="2" t="s">
        <v>25</v>
      </c>
    </row>
    <row r="19" spans="1:8" ht="15">
      <c r="A19" s="2">
        <v>116</v>
      </c>
      <c r="B19" s="2" t="s">
        <v>58</v>
      </c>
      <c r="C19" s="2">
        <v>36</v>
      </c>
      <c r="D19" s="8">
        <v>69.900000000000006</v>
      </c>
      <c r="E19" s="2" t="s">
        <v>59</v>
      </c>
      <c r="F19" s="2" t="s">
        <v>19</v>
      </c>
      <c r="G19" s="2" t="s">
        <v>24</v>
      </c>
      <c r="H19" s="2" t="s">
        <v>25</v>
      </c>
    </row>
    <row r="20" spans="1:8" ht="15">
      <c r="A20" s="2">
        <v>117</v>
      </c>
      <c r="B20" s="2" t="s">
        <v>60</v>
      </c>
      <c r="C20" s="2">
        <v>19</v>
      </c>
      <c r="D20" s="8">
        <v>5.49</v>
      </c>
      <c r="E20" s="2" t="s">
        <v>61</v>
      </c>
      <c r="F20" s="2" t="s">
        <v>23</v>
      </c>
      <c r="G20" s="2" t="s">
        <v>29</v>
      </c>
      <c r="H20" s="2" t="s">
        <v>25</v>
      </c>
    </row>
    <row r="21" spans="1:8" ht="15">
      <c r="A21" s="2">
        <v>118</v>
      </c>
      <c r="B21" s="2" t="s">
        <v>62</v>
      </c>
      <c r="C21" s="2">
        <v>22</v>
      </c>
      <c r="D21" s="8">
        <v>1.9</v>
      </c>
      <c r="E21" s="2" t="s">
        <v>63</v>
      </c>
      <c r="F21" s="2" t="s">
        <v>28</v>
      </c>
      <c r="G21" s="2" t="s">
        <v>29</v>
      </c>
      <c r="H21" s="2" t="s">
        <v>30</v>
      </c>
    </row>
    <row r="22" spans="1:8" ht="15">
      <c r="A22" s="2">
        <v>119</v>
      </c>
      <c r="B22" s="2" t="s">
        <v>64</v>
      </c>
      <c r="C22" s="2">
        <v>70</v>
      </c>
      <c r="D22" s="8">
        <v>1.59</v>
      </c>
      <c r="E22" s="2" t="s">
        <v>65</v>
      </c>
      <c r="F22" s="2" t="s">
        <v>33</v>
      </c>
      <c r="G22" s="2" t="s">
        <v>15</v>
      </c>
      <c r="H22" s="2" t="s">
        <v>20</v>
      </c>
    </row>
    <row r="23" spans="1:8" ht="15">
      <c r="A23" s="2">
        <v>120</v>
      </c>
      <c r="B23" s="2" t="s">
        <v>66</v>
      </c>
      <c r="C23" s="2">
        <v>30</v>
      </c>
      <c r="D23" s="8">
        <v>0.9</v>
      </c>
      <c r="E23" s="2" t="s">
        <v>67</v>
      </c>
      <c r="F23" s="2" t="s">
        <v>14</v>
      </c>
      <c r="G23" s="2" t="s">
        <v>29</v>
      </c>
      <c r="H23" s="2" t="s">
        <v>34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CA680-AA7D-4480-B149-3C9E060C67E0}">
  <sheetPr>
    <tabColor theme="8" tint="-0.499984740745262"/>
  </sheetPr>
  <dimension ref="A1:K24"/>
  <sheetViews>
    <sheetView showGridLines="0" workbookViewId="0">
      <selection activeCell="L16" sqref="L16"/>
    </sheetView>
  </sheetViews>
  <sheetFormatPr defaultColWidth="9.109375" defaultRowHeight="15"/>
  <cols>
    <col min="1" max="1" width="16.5546875" style="1" bestFit="1" customWidth="1"/>
    <col min="2" max="2" width="18.6640625" style="1" bestFit="1" customWidth="1"/>
    <col min="3" max="3" width="14.88671875" style="1" bestFit="1" customWidth="1"/>
    <col min="4" max="4" width="6.6640625" style="1" bestFit="1" customWidth="1"/>
    <col min="5" max="5" width="17.6640625" style="1" bestFit="1" customWidth="1"/>
    <col min="6" max="6" width="31.6640625" style="1" bestFit="1" customWidth="1"/>
    <col min="7" max="7" width="37" style="1" bestFit="1" customWidth="1"/>
    <col min="8" max="8" width="15.33203125" style="1" bestFit="1" customWidth="1"/>
    <col min="9" max="9" width="10.6640625" style="1" bestFit="1" customWidth="1"/>
    <col min="10" max="10" width="14.33203125" style="1" bestFit="1" customWidth="1"/>
    <col min="11" max="11" width="10.6640625" style="1" bestFit="1" customWidth="1"/>
    <col min="12" max="16384" width="9.109375" style="10"/>
  </cols>
  <sheetData>
    <row r="1" spans="1:11">
      <c r="A1" s="1" t="s">
        <v>2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68</v>
      </c>
      <c r="K1" s="1" t="s">
        <v>1</v>
      </c>
    </row>
    <row r="2" spans="1:11">
      <c r="A2" s="4" t="s">
        <v>69</v>
      </c>
      <c r="B2" s="4" t="s">
        <v>70</v>
      </c>
      <c r="C2" s="4" t="s">
        <v>71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4" t="s">
        <v>77</v>
      </c>
      <c r="J2" s="4" t="s">
        <v>78</v>
      </c>
      <c r="K2" s="4" t="s">
        <v>79</v>
      </c>
    </row>
    <row r="3" spans="1:11">
      <c r="A3" s="2">
        <v>200</v>
      </c>
      <c r="B3" s="2" t="s">
        <v>80</v>
      </c>
      <c r="C3" s="13">
        <v>12345678969</v>
      </c>
      <c r="D3" s="2" t="s">
        <v>81</v>
      </c>
      <c r="E3" s="13" t="s">
        <v>82</v>
      </c>
      <c r="F3" s="7" t="s">
        <v>83</v>
      </c>
      <c r="G3" s="2" t="s">
        <v>84</v>
      </c>
      <c r="H3" s="2" t="s">
        <v>85</v>
      </c>
      <c r="I3" s="2" t="s">
        <v>86</v>
      </c>
      <c r="J3" s="5">
        <v>33308</v>
      </c>
      <c r="K3" s="2" t="s">
        <v>87</v>
      </c>
    </row>
    <row r="4" spans="1:11">
      <c r="A4" s="2">
        <v>201</v>
      </c>
      <c r="B4" s="2" t="s">
        <v>88</v>
      </c>
      <c r="C4" s="14">
        <v>43918313000136</v>
      </c>
      <c r="D4" s="2" t="s">
        <v>89</v>
      </c>
      <c r="E4" s="13" t="s">
        <v>90</v>
      </c>
      <c r="F4" s="7" t="s">
        <v>91</v>
      </c>
      <c r="G4" s="2" t="s">
        <v>92</v>
      </c>
      <c r="H4" s="2" t="s">
        <v>85</v>
      </c>
      <c r="I4" s="2" t="s">
        <v>86</v>
      </c>
      <c r="J4" s="5">
        <v>32872</v>
      </c>
      <c r="K4" s="2" t="s">
        <v>93</v>
      </c>
    </row>
    <row r="5" spans="1:11">
      <c r="A5" s="2">
        <v>202</v>
      </c>
      <c r="B5" s="2" t="s">
        <v>94</v>
      </c>
      <c r="C5" s="13">
        <v>35137208078</v>
      </c>
      <c r="D5" s="2" t="s">
        <v>81</v>
      </c>
      <c r="E5" s="13" t="s">
        <v>95</v>
      </c>
      <c r="F5" s="7" t="s">
        <v>96</v>
      </c>
      <c r="G5" s="2" t="s">
        <v>97</v>
      </c>
      <c r="H5" s="2" t="s">
        <v>85</v>
      </c>
      <c r="I5" s="2" t="s">
        <v>86</v>
      </c>
      <c r="J5" s="5">
        <v>35907</v>
      </c>
      <c r="K5" s="2" t="s">
        <v>87</v>
      </c>
    </row>
    <row r="6" spans="1:11">
      <c r="A6" s="2">
        <v>203</v>
      </c>
      <c r="B6" s="2" t="s">
        <v>98</v>
      </c>
      <c r="C6" s="2">
        <v>84176313056</v>
      </c>
      <c r="D6" s="2" t="s">
        <v>81</v>
      </c>
      <c r="E6" s="13" t="s">
        <v>99</v>
      </c>
      <c r="F6" s="7" t="s">
        <v>100</v>
      </c>
      <c r="G6" s="2" t="s">
        <v>101</v>
      </c>
      <c r="H6" s="2" t="s">
        <v>85</v>
      </c>
      <c r="I6" s="2" t="s">
        <v>86</v>
      </c>
      <c r="J6" s="5">
        <v>31349</v>
      </c>
      <c r="K6" s="2" t="s">
        <v>93</v>
      </c>
    </row>
    <row r="7" spans="1:11">
      <c r="A7" s="2">
        <v>204</v>
      </c>
      <c r="B7" s="2" t="s">
        <v>102</v>
      </c>
      <c r="C7" s="2">
        <v>94086029006</v>
      </c>
      <c r="D7" s="2" t="s">
        <v>81</v>
      </c>
      <c r="E7" s="13" t="s">
        <v>103</v>
      </c>
      <c r="F7" s="7" t="s">
        <v>104</v>
      </c>
      <c r="G7" s="2" t="s">
        <v>105</v>
      </c>
      <c r="H7" s="2" t="s">
        <v>106</v>
      </c>
      <c r="I7" s="2" t="s">
        <v>107</v>
      </c>
      <c r="J7" s="12">
        <v>36519</v>
      </c>
      <c r="K7" s="2" t="s">
        <v>87</v>
      </c>
    </row>
    <row r="8" spans="1:11">
      <c r="A8" s="2">
        <v>205</v>
      </c>
      <c r="B8" s="2" t="s">
        <v>108</v>
      </c>
      <c r="C8" s="2">
        <v>50182808084</v>
      </c>
      <c r="D8" s="2" t="s">
        <v>81</v>
      </c>
      <c r="E8" s="13" t="s">
        <v>109</v>
      </c>
      <c r="F8" s="7" t="s">
        <v>110</v>
      </c>
      <c r="G8" s="2" t="s">
        <v>111</v>
      </c>
      <c r="H8" s="2" t="s">
        <v>112</v>
      </c>
      <c r="I8" s="2" t="s">
        <v>113</v>
      </c>
      <c r="J8" s="5">
        <v>37110</v>
      </c>
      <c r="K8" s="2" t="s">
        <v>87</v>
      </c>
    </row>
    <row r="9" spans="1:11">
      <c r="A9" s="2">
        <v>206</v>
      </c>
      <c r="B9" s="2" t="s">
        <v>114</v>
      </c>
      <c r="C9" s="2">
        <v>33147126005</v>
      </c>
      <c r="D9" s="2" t="s">
        <v>81</v>
      </c>
      <c r="E9" s="13" t="s">
        <v>115</v>
      </c>
      <c r="F9" s="7" t="s">
        <v>116</v>
      </c>
      <c r="G9" s="15" t="s">
        <v>117</v>
      </c>
      <c r="H9" s="2" t="s">
        <v>85</v>
      </c>
      <c r="I9" s="2" t="s">
        <v>86</v>
      </c>
      <c r="J9" s="5">
        <v>24746</v>
      </c>
      <c r="K9" s="2" t="s">
        <v>87</v>
      </c>
    </row>
    <row r="10" spans="1:11">
      <c r="A10" s="2">
        <v>207</v>
      </c>
      <c r="B10" s="2" t="s">
        <v>118</v>
      </c>
      <c r="C10" s="2">
        <v>60689274076</v>
      </c>
      <c r="D10" s="2" t="s">
        <v>81</v>
      </c>
      <c r="E10" s="13" t="s">
        <v>119</v>
      </c>
      <c r="F10" s="7" t="s">
        <v>120</v>
      </c>
      <c r="G10" s="2" t="s">
        <v>121</v>
      </c>
      <c r="H10" s="2" t="s">
        <v>122</v>
      </c>
      <c r="I10" s="2" t="s">
        <v>123</v>
      </c>
      <c r="J10" s="5">
        <v>37123</v>
      </c>
      <c r="K10" s="2" t="s">
        <v>87</v>
      </c>
    </row>
    <row r="11" spans="1:11">
      <c r="A11" s="2">
        <v>208</v>
      </c>
      <c r="B11" s="2" t="s">
        <v>124</v>
      </c>
      <c r="C11" s="2">
        <v>82664002023</v>
      </c>
      <c r="D11" s="2" t="s">
        <v>81</v>
      </c>
      <c r="E11" s="13" t="s">
        <v>125</v>
      </c>
      <c r="F11" s="7" t="s">
        <v>126</v>
      </c>
      <c r="G11" s="2" t="s">
        <v>127</v>
      </c>
      <c r="H11" s="2" t="s">
        <v>106</v>
      </c>
      <c r="I11" s="2" t="s">
        <v>107</v>
      </c>
      <c r="J11" s="5">
        <v>22018</v>
      </c>
      <c r="K11" s="2" t="s">
        <v>87</v>
      </c>
    </row>
    <row r="12" spans="1:11">
      <c r="A12" s="2">
        <v>209</v>
      </c>
      <c r="B12" s="2" t="s">
        <v>128</v>
      </c>
      <c r="C12" s="2">
        <v>69404900001</v>
      </c>
      <c r="D12" s="2" t="s">
        <v>81</v>
      </c>
      <c r="E12" s="13" t="s">
        <v>129</v>
      </c>
      <c r="F12" s="7" t="s">
        <v>130</v>
      </c>
      <c r="G12" s="2" t="s">
        <v>131</v>
      </c>
      <c r="H12" s="2" t="s">
        <v>132</v>
      </c>
      <c r="I12" s="2" t="s">
        <v>133</v>
      </c>
      <c r="J12" s="5">
        <v>30568</v>
      </c>
      <c r="K12" s="2" t="s">
        <v>93</v>
      </c>
    </row>
    <row r="13" spans="1:11">
      <c r="A13" s="2">
        <v>210</v>
      </c>
      <c r="B13" s="2" t="s">
        <v>134</v>
      </c>
      <c r="C13" s="2">
        <v>12373363097</v>
      </c>
      <c r="D13" s="2" t="s">
        <v>81</v>
      </c>
      <c r="E13" s="13" t="s">
        <v>135</v>
      </c>
      <c r="F13" s="7" t="s">
        <v>136</v>
      </c>
      <c r="G13" s="2" t="s">
        <v>137</v>
      </c>
      <c r="H13" s="2" t="s">
        <v>122</v>
      </c>
      <c r="I13" s="2" t="s">
        <v>123</v>
      </c>
      <c r="J13" s="5">
        <v>37855</v>
      </c>
      <c r="K13" s="2" t="s">
        <v>87</v>
      </c>
    </row>
    <row r="14" spans="1:11">
      <c r="A14" s="2">
        <v>211</v>
      </c>
      <c r="B14" s="2" t="s">
        <v>138</v>
      </c>
      <c r="C14" s="2">
        <v>93069816002</v>
      </c>
      <c r="D14" s="2" t="s">
        <v>81</v>
      </c>
      <c r="E14" s="13" t="s">
        <v>139</v>
      </c>
      <c r="F14" s="7" t="s">
        <v>140</v>
      </c>
      <c r="G14" s="2" t="s">
        <v>141</v>
      </c>
      <c r="H14" s="2" t="s">
        <v>122</v>
      </c>
      <c r="I14" s="2" t="s">
        <v>123</v>
      </c>
      <c r="J14" s="5">
        <v>29167</v>
      </c>
      <c r="K14" s="2" t="s">
        <v>93</v>
      </c>
    </row>
    <row r="15" spans="1:11">
      <c r="A15" s="2">
        <v>212</v>
      </c>
      <c r="B15" s="2" t="s">
        <v>142</v>
      </c>
      <c r="C15" s="2">
        <v>77476969065</v>
      </c>
      <c r="D15" s="2" t="s">
        <v>81</v>
      </c>
      <c r="E15" s="13" t="s">
        <v>143</v>
      </c>
      <c r="F15" s="7" t="s">
        <v>144</v>
      </c>
      <c r="G15" s="2" t="s">
        <v>145</v>
      </c>
      <c r="H15" s="2" t="s">
        <v>85</v>
      </c>
      <c r="I15" s="2" t="s">
        <v>86</v>
      </c>
      <c r="J15" s="5">
        <v>29524</v>
      </c>
      <c r="K15" s="2" t="s">
        <v>146</v>
      </c>
    </row>
    <row r="16" spans="1:11">
      <c r="A16" s="2">
        <v>213</v>
      </c>
      <c r="B16" s="2" t="s">
        <v>147</v>
      </c>
      <c r="C16" s="2">
        <v>84057794000</v>
      </c>
      <c r="D16" s="2" t="s">
        <v>81</v>
      </c>
      <c r="E16" s="13" t="s">
        <v>148</v>
      </c>
      <c r="F16" s="7" t="s">
        <v>149</v>
      </c>
      <c r="G16" s="2" t="s">
        <v>150</v>
      </c>
      <c r="H16" s="2" t="s">
        <v>85</v>
      </c>
      <c r="I16" s="2" t="s">
        <v>86</v>
      </c>
      <c r="J16" s="5">
        <v>31946</v>
      </c>
      <c r="K16" s="2" t="s">
        <v>87</v>
      </c>
    </row>
    <row r="17" spans="1:11">
      <c r="A17" s="2">
        <v>214</v>
      </c>
      <c r="B17" s="2" t="s">
        <v>151</v>
      </c>
      <c r="C17" s="2">
        <v>36780667048</v>
      </c>
      <c r="D17" s="2" t="s">
        <v>81</v>
      </c>
      <c r="E17" s="13" t="s">
        <v>152</v>
      </c>
      <c r="F17" s="7" t="s">
        <v>153</v>
      </c>
      <c r="G17" s="2" t="s">
        <v>154</v>
      </c>
      <c r="H17" s="2" t="s">
        <v>85</v>
      </c>
      <c r="I17" s="2" t="s">
        <v>86</v>
      </c>
      <c r="J17" s="5">
        <v>21615</v>
      </c>
      <c r="K17" s="2" t="s">
        <v>146</v>
      </c>
    </row>
    <row r="18" spans="1:11">
      <c r="A18" s="2">
        <v>215</v>
      </c>
      <c r="B18" s="2" t="s">
        <v>155</v>
      </c>
      <c r="C18" s="2">
        <v>95237983081</v>
      </c>
      <c r="D18" s="2" t="s">
        <v>81</v>
      </c>
      <c r="E18" s="13" t="s">
        <v>156</v>
      </c>
      <c r="F18" s="7" t="s">
        <v>157</v>
      </c>
      <c r="G18" s="2" t="s">
        <v>158</v>
      </c>
      <c r="H18" s="2" t="s">
        <v>85</v>
      </c>
      <c r="I18" s="2" t="s">
        <v>86</v>
      </c>
      <c r="J18" s="5">
        <v>32933</v>
      </c>
      <c r="K18" s="2" t="s">
        <v>93</v>
      </c>
    </row>
    <row r="19" spans="1:11">
      <c r="A19" s="2">
        <v>216</v>
      </c>
      <c r="B19" s="2" t="s">
        <v>159</v>
      </c>
      <c r="C19" s="2">
        <v>86150638006</v>
      </c>
      <c r="D19" s="2" t="s">
        <v>81</v>
      </c>
      <c r="E19" s="13" t="s">
        <v>160</v>
      </c>
      <c r="F19" s="7" t="s">
        <v>161</v>
      </c>
      <c r="G19" s="2" t="s">
        <v>162</v>
      </c>
      <c r="H19" s="2" t="s">
        <v>106</v>
      </c>
      <c r="I19" s="2" t="s">
        <v>107</v>
      </c>
      <c r="J19" s="5">
        <v>31287</v>
      </c>
      <c r="K19" s="2" t="s">
        <v>87</v>
      </c>
    </row>
    <row r="20" spans="1:11">
      <c r="A20" s="2">
        <v>217</v>
      </c>
      <c r="B20" s="2" t="s">
        <v>163</v>
      </c>
      <c r="C20" s="2">
        <v>19261674062</v>
      </c>
      <c r="D20" s="2" t="s">
        <v>81</v>
      </c>
      <c r="E20" s="13" t="s">
        <v>164</v>
      </c>
      <c r="F20" s="7" t="s">
        <v>165</v>
      </c>
      <c r="G20" s="2" t="s">
        <v>166</v>
      </c>
      <c r="H20" s="2" t="s">
        <v>122</v>
      </c>
      <c r="I20" s="2" t="s">
        <v>123</v>
      </c>
      <c r="J20" s="5">
        <v>26448</v>
      </c>
      <c r="K20" s="2" t="s">
        <v>87</v>
      </c>
    </row>
    <row r="21" spans="1:11">
      <c r="A21" s="2">
        <v>218</v>
      </c>
      <c r="B21" s="2" t="s">
        <v>167</v>
      </c>
      <c r="C21" s="2">
        <v>93899737083</v>
      </c>
      <c r="D21" s="2" t="s">
        <v>81</v>
      </c>
      <c r="E21" s="13" t="s">
        <v>168</v>
      </c>
      <c r="F21" s="7" t="s">
        <v>169</v>
      </c>
      <c r="G21" s="2" t="s">
        <v>170</v>
      </c>
      <c r="H21" s="2" t="s">
        <v>85</v>
      </c>
      <c r="I21" s="2" t="s">
        <v>86</v>
      </c>
      <c r="J21" s="5">
        <v>27804</v>
      </c>
      <c r="K21" s="2" t="s">
        <v>87</v>
      </c>
    </row>
    <row r="22" spans="1:11">
      <c r="A22" s="2">
        <v>219</v>
      </c>
      <c r="B22" s="2" t="s">
        <v>171</v>
      </c>
      <c r="C22" s="2">
        <v>26402176000163</v>
      </c>
      <c r="D22" s="2" t="s">
        <v>89</v>
      </c>
      <c r="E22" s="13" t="s">
        <v>172</v>
      </c>
      <c r="F22" s="7" t="s">
        <v>173</v>
      </c>
      <c r="G22" s="2" t="s">
        <v>174</v>
      </c>
      <c r="H22" s="2" t="s">
        <v>112</v>
      </c>
      <c r="I22" s="2" t="s">
        <v>113</v>
      </c>
      <c r="J22" s="5">
        <v>33334</v>
      </c>
      <c r="K22" s="2" t="s">
        <v>93</v>
      </c>
    </row>
    <row r="23" spans="1:11">
      <c r="A23" s="2">
        <v>220</v>
      </c>
      <c r="B23" s="2" t="s">
        <v>175</v>
      </c>
      <c r="C23" s="2">
        <v>66028377023</v>
      </c>
      <c r="D23" s="2" t="s">
        <v>81</v>
      </c>
      <c r="E23" s="13" t="s">
        <v>176</v>
      </c>
      <c r="F23" s="7" t="s">
        <v>177</v>
      </c>
      <c r="G23" s="2" t="s">
        <v>178</v>
      </c>
      <c r="H23" s="2" t="s">
        <v>85</v>
      </c>
      <c r="I23" s="2" t="s">
        <v>86</v>
      </c>
      <c r="J23" s="5">
        <v>31882</v>
      </c>
      <c r="K23" s="2" t="s">
        <v>93</v>
      </c>
    </row>
    <row r="24" spans="1:11">
      <c r="E24"/>
    </row>
  </sheetData>
  <dataValidations count="3">
    <dataValidation type="list" allowBlank="1" showInputMessage="1" showErrorMessage="1" sqref="I3:I23" xr:uid="{836F40D3-D0F3-4D7D-AAD2-E91CAF08DE17}">
      <formula1>"AC,AL,AP,AM,BA,CE,DF,ES,GO,MA,MT,MS,MG,PA,PB,PR,PE,PI,RJ,RN,RS,RO,RR,SC,SP,SE,TO,"</formula1>
    </dataValidation>
    <dataValidation type="date" allowBlank="1" showInputMessage="1" showErrorMessage="1" sqref="J3" xr:uid="{614B7451-2DD5-4331-BA07-61EA4134104B}">
      <formula1>1</formula1>
      <formula2>44926</formula2>
    </dataValidation>
    <dataValidation type="list" allowBlank="1" showInputMessage="1" showErrorMessage="1" sqref="K3:K23" xr:uid="{EEE16C81-233F-4AFC-A5BA-7B9CF9EA2EB7}">
      <formula1>"Feminino,Masculino,NDA"</formula1>
    </dataValidation>
  </dataValidations>
  <hyperlinks>
    <hyperlink ref="F3" r:id="rId1" xr:uid="{C018CF58-1973-458F-B12F-A9BA076F382B}"/>
    <hyperlink ref="F4" r:id="rId2" xr:uid="{D574D83C-4F74-43F8-A569-9611D76DC16C}"/>
    <hyperlink ref="F5" r:id="rId3" xr:uid="{80CA9B25-5B6E-4A6E-B808-92DEB809E372}"/>
    <hyperlink ref="F6" r:id="rId4" xr:uid="{11CD2F68-12AA-42E5-930C-F9E8053DD07C}"/>
    <hyperlink ref="F7" r:id="rId5" xr:uid="{14FB9AAF-2FEF-4EB5-8927-25F0603D80F8}"/>
    <hyperlink ref="F8" r:id="rId6" xr:uid="{CAF11D43-14F8-4602-9662-D7A2FCAB67A4}"/>
    <hyperlink ref="F9" r:id="rId7" xr:uid="{D75682BD-A090-435E-ADCC-28567894AFB1}"/>
    <hyperlink ref="F10" r:id="rId8" xr:uid="{E5F7E935-88E1-4941-8A13-A1E00FEADBC9}"/>
    <hyperlink ref="F11" r:id="rId9" xr:uid="{51399276-C564-4902-A989-CD5EA9204431}"/>
    <hyperlink ref="F12" r:id="rId10" xr:uid="{1D40E8C5-878B-4BDC-B064-FEB1B33BEE39}"/>
    <hyperlink ref="F13" r:id="rId11" xr:uid="{5AA8338B-4A2F-4F41-AC3E-6F279F847CA2}"/>
    <hyperlink ref="F14" r:id="rId12" xr:uid="{2D0211AD-380A-46D3-9DF2-2BD69D14AAAC}"/>
    <hyperlink ref="F15" r:id="rId13" xr:uid="{FAE3B6CA-8267-45B9-ACDC-1DA098029FF4}"/>
    <hyperlink ref="F16" r:id="rId14" xr:uid="{7F945D1E-949A-476A-A17C-FCF69F935D91}"/>
    <hyperlink ref="F17" r:id="rId15" xr:uid="{FC89594F-85C3-4181-B545-7407D731F440}"/>
    <hyperlink ref="F18" r:id="rId16" xr:uid="{64625C97-FA1F-48B0-BEC7-69D81EDBC417}"/>
    <hyperlink ref="F19" r:id="rId17" xr:uid="{B6AECAFD-F282-4E73-80C6-3A312B01D127}"/>
    <hyperlink ref="F20" r:id="rId18" xr:uid="{053A5B62-3808-42E7-B774-8EBAFFE55864}"/>
    <hyperlink ref="F21" r:id="rId19" xr:uid="{137FD260-CE9E-4020-B7C1-9AC5077826D9}"/>
    <hyperlink ref="F22" r:id="rId20" xr:uid="{DD4B6775-1A08-4B8A-BCE5-A614CC6E59B3}"/>
    <hyperlink ref="F23" r:id="rId21" xr:uid="{27728460-2F0F-4858-B15E-2345B615FBBB}"/>
  </hyperlinks>
  <pageMargins left="0.511811024" right="0.511811024" top="0.78740157499999996" bottom="0.78740157499999996" header="0.31496062000000002" footer="0.31496062000000002"/>
  <pageSetup paperSize="9"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422D-86B0-4642-BE08-7370E40DEB8A}">
  <sheetPr>
    <tabColor rgb="FFFFC000"/>
  </sheetPr>
  <dimension ref="A1:N24"/>
  <sheetViews>
    <sheetView showGridLines="0" tabSelected="1" topLeftCell="E1" zoomScale="98" zoomScaleNormal="98" workbookViewId="0">
      <selection activeCell="J7" sqref="J7"/>
    </sheetView>
  </sheetViews>
  <sheetFormatPr defaultColWidth="9.109375" defaultRowHeight="14.4"/>
  <cols>
    <col min="1" max="1" width="15.44140625" style="10" bestFit="1" customWidth="1"/>
    <col min="2" max="2" width="21.88671875" style="10" bestFit="1" customWidth="1"/>
    <col min="3" max="3" width="12.6640625" style="10" bestFit="1" customWidth="1"/>
    <col min="4" max="4" width="16.88671875" style="10" bestFit="1" customWidth="1"/>
    <col min="5" max="5" width="20.44140625" style="10" bestFit="1" customWidth="1"/>
    <col min="6" max="6" width="16" style="10" bestFit="1" customWidth="1"/>
    <col min="7" max="7" width="10.33203125" style="10" bestFit="1" customWidth="1"/>
    <col min="8" max="8" width="26.5546875" style="10" bestFit="1" customWidth="1"/>
    <col min="9" max="9" width="21" style="10" bestFit="1" customWidth="1"/>
    <col min="10" max="10" width="21" style="10" customWidth="1"/>
    <col min="11" max="11" width="25.109375" style="10" bestFit="1" customWidth="1"/>
    <col min="12" max="12" width="19.109375" style="10" bestFit="1" customWidth="1"/>
    <col min="13" max="13" width="22.88671875" style="10" bestFit="1" customWidth="1"/>
    <col min="14" max="14" width="20.109375" style="10" bestFit="1" customWidth="1"/>
    <col min="15" max="16384" width="9.109375" style="10"/>
  </cols>
  <sheetData>
    <row r="1" spans="1:14" ht="15">
      <c r="A1" s="1" t="s">
        <v>2</v>
      </c>
      <c r="B1" s="1" t="s">
        <v>1</v>
      </c>
      <c r="C1" s="1" t="s">
        <v>68</v>
      </c>
      <c r="D1" s="1" t="s">
        <v>2</v>
      </c>
      <c r="E1" s="1" t="s">
        <v>1</v>
      </c>
      <c r="F1" s="1" t="s">
        <v>179</v>
      </c>
      <c r="G1" s="1" t="s">
        <v>180</v>
      </c>
      <c r="H1" s="1" t="s">
        <v>2</v>
      </c>
      <c r="I1" s="1" t="s">
        <v>1</v>
      </c>
      <c r="J1" s="1"/>
      <c r="K1" s="1" t="s">
        <v>2</v>
      </c>
      <c r="L1" s="1" t="s">
        <v>1</v>
      </c>
      <c r="M1" s="1" t="s">
        <v>2</v>
      </c>
    </row>
    <row r="2" spans="1:14" ht="15">
      <c r="A2" s="11" t="s">
        <v>181</v>
      </c>
      <c r="B2" s="11" t="s">
        <v>182</v>
      </c>
      <c r="C2" s="11" t="s">
        <v>183</v>
      </c>
      <c r="D2" s="11" t="s">
        <v>184</v>
      </c>
      <c r="E2" s="11" t="s">
        <v>185</v>
      </c>
      <c r="F2" s="11" t="s">
        <v>186</v>
      </c>
      <c r="G2" s="11" t="s">
        <v>187</v>
      </c>
      <c r="H2" s="3" t="s">
        <v>4</v>
      </c>
      <c r="I2" s="3" t="s">
        <v>5</v>
      </c>
      <c r="J2" s="3" t="s">
        <v>7</v>
      </c>
      <c r="K2" s="4" t="s">
        <v>188</v>
      </c>
      <c r="L2" s="4" t="s">
        <v>70</v>
      </c>
      <c r="M2" s="4" t="s">
        <v>71</v>
      </c>
      <c r="N2" s="3" t="s">
        <v>7</v>
      </c>
    </row>
    <row r="3" spans="1:14" ht="15">
      <c r="A3" s="2">
        <v>300</v>
      </c>
      <c r="B3" s="2" t="s">
        <v>189</v>
      </c>
      <c r="C3" s="5">
        <v>44133</v>
      </c>
      <c r="D3" s="2">
        <v>10</v>
      </c>
      <c r="E3" s="2" t="s">
        <v>190</v>
      </c>
      <c r="F3" s="2" t="s">
        <v>191</v>
      </c>
      <c r="G3" s="9">
        <v>0</v>
      </c>
      <c r="H3" s="2">
        <f>VLOOKUP(DPRODUTOS!A3,produtos,1,)</f>
        <v>100</v>
      </c>
      <c r="I3" s="2" t="str">
        <f>VLOOKUP(DPRODUTOS!A3,produtos,2,FALSE)</f>
        <v>Caderno</v>
      </c>
      <c r="J3" s="16">
        <f>VLOOKUP(DPRODUTOS!A3,produtos,4,)</f>
        <v>29.9</v>
      </c>
      <c r="K3" s="2">
        <f>VLOOKUP(DCLIENTES!A3,clientes,1,FALSE)</f>
        <v>200</v>
      </c>
      <c r="L3" s="2" t="str">
        <f>VLOOKUP(DCLIENTES!A3,clientes,2,FALSE)</f>
        <v xml:space="preserve">Maria Silva </v>
      </c>
      <c r="M3" s="6">
        <f>VLOOKUP(DCLIENTES!A3,clientes,3,FALSE)</f>
        <v>12345678969</v>
      </c>
      <c r="N3" s="16">
        <f>VLOOKUP(DPRODUTOS!A3,produtos,4,)</f>
        <v>29.9</v>
      </c>
    </row>
    <row r="4" spans="1:14" ht="15">
      <c r="A4" s="2">
        <v>301</v>
      </c>
      <c r="B4" s="2" t="s">
        <v>192</v>
      </c>
      <c r="C4" s="5">
        <v>44134</v>
      </c>
      <c r="D4" s="2">
        <v>9</v>
      </c>
      <c r="E4" s="2" t="s">
        <v>190</v>
      </c>
      <c r="F4" s="2" t="s">
        <v>193</v>
      </c>
      <c r="G4" s="9">
        <v>14.9</v>
      </c>
      <c r="H4" s="2">
        <f>VLOOKUP(DPRODUTOS!A4,produtos,1,)</f>
        <v>101</v>
      </c>
      <c r="I4" s="2" t="str">
        <f>VLOOKUP(DPRODUTOS!A4,produtos,2,FALSE)</f>
        <v xml:space="preserve">Lápis de Cor </v>
      </c>
      <c r="J4" s="16">
        <f>VLOOKUP(DPRODUTOS!A4,produtos,4,)</f>
        <v>14.9</v>
      </c>
      <c r="K4" s="2">
        <f>VLOOKUP(DCLIENTES!A4,clientes,1,FALSE)</f>
        <v>201</v>
      </c>
      <c r="L4" s="2" t="str">
        <f>VLOOKUP(DCLIENTES!A4,clientes,2,FALSE)</f>
        <v>Carlos Mendes</v>
      </c>
      <c r="M4" s="6">
        <f>VLOOKUP(DCLIENTES!A4,clientes,3,FALSE)</f>
        <v>43918313000136</v>
      </c>
      <c r="N4" s="16">
        <f>VLOOKUP(DPRODUTOS!A4,produtos,4,)</f>
        <v>14.9</v>
      </c>
    </row>
    <row r="5" spans="1:14" ht="15">
      <c r="A5" s="2">
        <v>302</v>
      </c>
      <c r="B5" s="2" t="s">
        <v>189</v>
      </c>
      <c r="C5" s="5">
        <v>44135</v>
      </c>
      <c r="D5" s="2">
        <v>4</v>
      </c>
      <c r="E5" s="2" t="s">
        <v>194</v>
      </c>
      <c r="F5" s="2" t="s">
        <v>191</v>
      </c>
      <c r="G5" s="9">
        <v>0</v>
      </c>
      <c r="H5" s="2">
        <f>VLOOKUP(DPRODUTOS!A5,produtos,1,)</f>
        <v>102</v>
      </c>
      <c r="I5" s="2" t="str">
        <f>VLOOKUP(DPRODUTOS!A5,produtos,2,FALSE)</f>
        <v xml:space="preserve">Mouse </v>
      </c>
      <c r="J5" s="16">
        <f>VLOOKUP(DPRODUTOS!A5,produtos,4,)</f>
        <v>19.899999999999999</v>
      </c>
      <c r="K5" s="2">
        <f>VLOOKUP(DCLIENTES!A5,clientes,1,FALSE)</f>
        <v>202</v>
      </c>
      <c r="L5" s="2" t="str">
        <f>VLOOKUP(DCLIENTES!A5,clientes,2,FALSE)</f>
        <v>Marcela Campos</v>
      </c>
      <c r="M5" s="6">
        <f>VLOOKUP(DCLIENTES!A5,clientes,3,FALSE)</f>
        <v>35137208078</v>
      </c>
      <c r="N5" s="16">
        <f>VLOOKUP(DPRODUTOS!A5,produtos,4,)</f>
        <v>19.899999999999999</v>
      </c>
    </row>
    <row r="6" spans="1:14" ht="15">
      <c r="A6" s="2">
        <v>303</v>
      </c>
      <c r="B6" s="2" t="s">
        <v>189</v>
      </c>
      <c r="C6" s="5">
        <v>44136</v>
      </c>
      <c r="D6" s="2">
        <v>2</v>
      </c>
      <c r="E6" s="2" t="s">
        <v>194</v>
      </c>
      <c r="F6" s="2" t="s">
        <v>191</v>
      </c>
      <c r="G6" s="9">
        <v>0</v>
      </c>
      <c r="H6" s="2">
        <f>VLOOKUP(DPRODUTOS!A6,produtos,1,)</f>
        <v>103</v>
      </c>
      <c r="I6" s="2" t="str">
        <f>VLOOKUP(DPRODUTOS!A6,produtos,2,FALSE)</f>
        <v>Caneta Azul</v>
      </c>
      <c r="J6" s="16">
        <f>VLOOKUP(DPRODUTOS!A6,produtos,4,)</f>
        <v>2.9</v>
      </c>
      <c r="K6" s="2">
        <f>VLOOKUP(DCLIENTES!A6,clientes,1,FALSE)</f>
        <v>203</v>
      </c>
      <c r="L6" s="2" t="str">
        <f>VLOOKUP(DCLIENTES!A6,clientes,2,FALSE)</f>
        <v>José Hantke</v>
      </c>
      <c r="M6" s="6">
        <f>VLOOKUP(DCLIENTES!A6,clientes,3,FALSE)</f>
        <v>84176313056</v>
      </c>
      <c r="N6" s="16">
        <f>VLOOKUP(DPRODUTOS!A6,produtos,4,)</f>
        <v>2.9</v>
      </c>
    </row>
    <row r="7" spans="1:14" ht="15">
      <c r="A7" s="2">
        <v>304</v>
      </c>
      <c r="B7" s="2" t="s">
        <v>189</v>
      </c>
      <c r="C7" s="5">
        <v>44137</v>
      </c>
      <c r="D7" s="2">
        <v>12</v>
      </c>
      <c r="E7" s="2" t="s">
        <v>195</v>
      </c>
      <c r="F7" s="2" t="s">
        <v>191</v>
      </c>
      <c r="G7" s="9">
        <v>0</v>
      </c>
      <c r="H7" s="2">
        <f>VLOOKUP(DPRODUTOS!A7,produtos,1,)</f>
        <v>104</v>
      </c>
      <c r="I7" s="2" t="str">
        <f>VLOOKUP(DPRODUTOS!A7,produtos,2,FALSE)</f>
        <v>Papel Sulfite</v>
      </c>
      <c r="J7" s="16">
        <f>VLOOKUP(DPRODUTOS!A7,produtos,4,)</f>
        <v>8.9</v>
      </c>
      <c r="K7" s="2">
        <f>VLOOKUP(DCLIENTES!A7,clientes,1,FALSE)</f>
        <v>204</v>
      </c>
      <c r="L7" s="2" t="str">
        <f>VLOOKUP(DCLIENTES!A7,clientes,2,FALSE)</f>
        <v>Ana Clara</v>
      </c>
      <c r="M7" s="6">
        <f>VLOOKUP(DCLIENTES!A7,clientes,3,FALSE)</f>
        <v>94086029006</v>
      </c>
      <c r="N7" s="16">
        <f>VLOOKUP(DPRODUTOS!A7,produtos,4,)</f>
        <v>8.9</v>
      </c>
    </row>
    <row r="8" spans="1:14" ht="15">
      <c r="A8" s="2">
        <v>305</v>
      </c>
      <c r="B8" s="2" t="s">
        <v>189</v>
      </c>
      <c r="C8" s="5">
        <v>44138</v>
      </c>
      <c r="D8" s="2">
        <v>8</v>
      </c>
      <c r="E8" s="2" t="s">
        <v>195</v>
      </c>
      <c r="F8" s="2" t="s">
        <v>191</v>
      </c>
      <c r="G8" s="9">
        <v>0</v>
      </c>
      <c r="H8" s="2">
        <f>VLOOKUP(DPRODUTOS!A8,produtos,1,)</f>
        <v>105</v>
      </c>
      <c r="I8" s="2" t="str">
        <f>VLOOKUP(DPRODUTOS!A8,produtos,2,FALSE)</f>
        <v xml:space="preserve">Fita Adesiva </v>
      </c>
      <c r="J8" s="16">
        <f>VLOOKUP(DPRODUTOS!A8,produtos,4,)</f>
        <v>5.9</v>
      </c>
      <c r="K8" s="2">
        <f>VLOOKUP(DCLIENTES!A8,clientes,1,FALSE)</f>
        <v>205</v>
      </c>
      <c r="L8" s="2" t="str">
        <f>VLOOKUP(DCLIENTES!A8,clientes,2,FALSE)</f>
        <v>Isabela Pereira</v>
      </c>
      <c r="M8" s="6">
        <f>VLOOKUP(DCLIENTES!A8,clientes,3,FALSE)</f>
        <v>50182808084</v>
      </c>
      <c r="N8" s="16">
        <f>VLOOKUP(DPRODUTOS!A8,produtos,4,)</f>
        <v>5.9</v>
      </c>
    </row>
    <row r="9" spans="1:14" ht="15">
      <c r="A9" s="2">
        <v>306</v>
      </c>
      <c r="B9" s="2" t="s">
        <v>189</v>
      </c>
      <c r="C9" s="5">
        <v>44139</v>
      </c>
      <c r="D9" s="2">
        <v>9</v>
      </c>
      <c r="E9" s="2" t="s">
        <v>195</v>
      </c>
      <c r="F9" s="2" t="s">
        <v>191</v>
      </c>
      <c r="G9" s="9">
        <v>0</v>
      </c>
      <c r="H9" s="2">
        <f>VLOOKUP(DPRODUTOS!A9,produtos,1,)</f>
        <v>106</v>
      </c>
      <c r="I9" s="2" t="str">
        <f>VLOOKUP(DPRODUTOS!A9,produtos,2,FALSE)</f>
        <v>Cartolina</v>
      </c>
      <c r="J9" s="16">
        <f>VLOOKUP(DPRODUTOS!A9,produtos,4,)</f>
        <v>0.7</v>
      </c>
      <c r="K9" s="2">
        <f>VLOOKUP(DCLIENTES!A9,clientes,1,FALSE)</f>
        <v>206</v>
      </c>
      <c r="L9" s="2" t="str">
        <f>VLOOKUP(DCLIENTES!A9,clientes,2,FALSE)</f>
        <v>Camila Oliveira</v>
      </c>
      <c r="M9" s="6">
        <f>VLOOKUP(DCLIENTES!A9,clientes,3,FALSE)</f>
        <v>33147126005</v>
      </c>
      <c r="N9" s="16">
        <f>VLOOKUP(DPRODUTOS!A9,produtos,4,)</f>
        <v>0.7</v>
      </c>
    </row>
    <row r="10" spans="1:14" ht="15">
      <c r="A10" s="2">
        <v>307</v>
      </c>
      <c r="B10" s="2" t="s">
        <v>189</v>
      </c>
      <c r="C10" s="5">
        <v>44505</v>
      </c>
      <c r="D10" s="2">
        <v>10</v>
      </c>
      <c r="E10" s="2" t="s">
        <v>196</v>
      </c>
      <c r="F10" s="2" t="s">
        <v>191</v>
      </c>
      <c r="G10" s="9">
        <v>0</v>
      </c>
      <c r="H10" s="2">
        <f>VLOOKUP(DPRODUTOS!A10,produtos,1,)</f>
        <v>107</v>
      </c>
      <c r="I10" s="2" t="str">
        <f>VLOOKUP(DPRODUTOS!A10,produtos,2,FALSE)</f>
        <v>Lápiseira</v>
      </c>
      <c r="J10" s="16">
        <f>VLOOKUP(DPRODUTOS!A10,produtos,4,)</f>
        <v>3.99</v>
      </c>
      <c r="K10" s="2">
        <f>VLOOKUP(DCLIENTES!A10,clientes,1,FALSE)</f>
        <v>207</v>
      </c>
      <c r="L10" s="2" t="str">
        <f>VLOOKUP(DCLIENTES!A10,clientes,2,FALSE)</f>
        <v>Zevar Argar</v>
      </c>
      <c r="M10" s="6">
        <f>VLOOKUP(DCLIENTES!A10,clientes,3,FALSE)</f>
        <v>60689274076</v>
      </c>
      <c r="N10" s="16">
        <f>VLOOKUP(DPRODUTOS!A10,produtos,4,)</f>
        <v>3.99</v>
      </c>
    </row>
    <row r="11" spans="1:14" ht="15">
      <c r="A11" s="2">
        <v>308</v>
      </c>
      <c r="B11" s="2" t="s">
        <v>189</v>
      </c>
      <c r="C11" s="5">
        <v>44506</v>
      </c>
      <c r="D11" s="2">
        <v>11</v>
      </c>
      <c r="E11" s="2" t="s">
        <v>190</v>
      </c>
      <c r="F11" s="2" t="s">
        <v>191</v>
      </c>
      <c r="G11" s="9">
        <v>0</v>
      </c>
      <c r="H11" s="2">
        <f>VLOOKUP(DPRODUTOS!A11,produtos,1,)</f>
        <v>108</v>
      </c>
      <c r="I11" s="2" t="str">
        <f>VLOOKUP(DPRODUTOS!A11,produtos,2,FALSE)</f>
        <v>Marca Texto</v>
      </c>
      <c r="J11" s="16">
        <f>VLOOKUP(DPRODUTOS!A11,produtos,4,)</f>
        <v>6.79</v>
      </c>
      <c r="K11" s="2">
        <f>VLOOKUP(DCLIENTES!A11,clientes,1,FALSE)</f>
        <v>208</v>
      </c>
      <c r="L11" s="2" t="str">
        <f>VLOOKUP(DCLIENTES!A11,clientes,2,FALSE)</f>
        <v>Maria Candido</v>
      </c>
      <c r="M11" s="6">
        <f>VLOOKUP(DCLIENTES!A11,clientes,3,FALSE)</f>
        <v>82664002023</v>
      </c>
      <c r="N11" s="16">
        <f>VLOOKUP(DPRODUTOS!A11,produtos,4,)</f>
        <v>6.79</v>
      </c>
    </row>
    <row r="12" spans="1:14" ht="15">
      <c r="A12" s="2">
        <v>309</v>
      </c>
      <c r="B12" s="2" t="s">
        <v>189</v>
      </c>
      <c r="C12" s="5">
        <v>44507</v>
      </c>
      <c r="D12" s="2">
        <v>12</v>
      </c>
      <c r="E12" s="2" t="s">
        <v>190</v>
      </c>
      <c r="F12" s="2" t="s">
        <v>191</v>
      </c>
      <c r="G12" s="9">
        <v>0</v>
      </c>
      <c r="H12" s="2">
        <f>VLOOKUP(DPRODUTOS!A12,produtos,1,)</f>
        <v>109</v>
      </c>
      <c r="I12" s="2" t="str">
        <f>VLOOKUP(DPRODUTOS!A12,produtos,2,FALSE)</f>
        <v>Papel Crepom</v>
      </c>
      <c r="J12" s="16">
        <f>VLOOKUP(DPRODUTOS!A12,produtos,4,)</f>
        <v>2.89</v>
      </c>
      <c r="K12" s="2">
        <f>VLOOKUP(DCLIENTES!A12,clientes,1,FALSE)</f>
        <v>209</v>
      </c>
      <c r="L12" s="2" t="str">
        <f>VLOOKUP(DCLIENTES!A12,clientes,2,FALSE)</f>
        <v>Teabo Boikeadan</v>
      </c>
      <c r="M12" s="6">
        <f>VLOOKUP(DCLIENTES!A12,clientes,3,FALSE)</f>
        <v>69404900001</v>
      </c>
      <c r="N12" s="16">
        <f>VLOOKUP(DPRODUTOS!A12,produtos,4,)</f>
        <v>2.89</v>
      </c>
    </row>
    <row r="13" spans="1:14" ht="15">
      <c r="A13" s="2">
        <v>310</v>
      </c>
      <c r="B13" s="2" t="s">
        <v>189</v>
      </c>
      <c r="C13" s="5">
        <v>44508</v>
      </c>
      <c r="D13" s="2">
        <v>13</v>
      </c>
      <c r="E13" s="2" t="s">
        <v>195</v>
      </c>
      <c r="F13" s="2" t="s">
        <v>191</v>
      </c>
      <c r="G13" s="9">
        <v>0</v>
      </c>
      <c r="H13" s="2">
        <f>VLOOKUP(DPRODUTOS!A13,produtos,1,)</f>
        <v>110</v>
      </c>
      <c r="I13" s="2" t="str">
        <f>VLOOKUP(DPRODUTOS!A13,produtos,2,FALSE)</f>
        <v>Corretivo</v>
      </c>
      <c r="J13" s="16">
        <f>VLOOKUP(DPRODUTOS!A13,produtos,4,)</f>
        <v>3.89</v>
      </c>
      <c r="K13" s="2">
        <f>VLOOKUP(DCLIENTES!A13,clientes,1,FALSE)</f>
        <v>210</v>
      </c>
      <c r="L13" s="2" t="str">
        <f>VLOOKUP(DCLIENTES!A13,clientes,2,FALSE)</f>
        <v>Riuta Gyowo</v>
      </c>
      <c r="M13" s="6">
        <f>VLOOKUP(DCLIENTES!A13,clientes,3,FALSE)</f>
        <v>12373363097</v>
      </c>
      <c r="N13" s="16">
        <f>VLOOKUP(DPRODUTOS!A13,produtos,4,)</f>
        <v>3.89</v>
      </c>
    </row>
    <row r="14" spans="1:14" ht="15">
      <c r="A14" s="2">
        <v>311</v>
      </c>
      <c r="B14" s="2" t="s">
        <v>189</v>
      </c>
      <c r="C14" s="5">
        <v>44509</v>
      </c>
      <c r="D14" s="2">
        <v>14</v>
      </c>
      <c r="E14" s="2" t="s">
        <v>197</v>
      </c>
      <c r="F14" s="2" t="s">
        <v>191</v>
      </c>
      <c r="G14" s="9">
        <v>0</v>
      </c>
      <c r="H14" s="2">
        <f>VLOOKUP(DPRODUTOS!A14,produtos,1,)</f>
        <v>111</v>
      </c>
      <c r="I14" s="2" t="str">
        <f>VLOOKUP(DPRODUTOS!A14,produtos,2,FALSE)</f>
        <v>Carderno de Colorir</v>
      </c>
      <c r="J14" s="16">
        <f>VLOOKUP(DPRODUTOS!A14,produtos,4,)</f>
        <v>5.9</v>
      </c>
      <c r="K14" s="2">
        <f>VLOOKUP(DCLIENTES!A14,clientes,1,FALSE)</f>
        <v>211</v>
      </c>
      <c r="L14" s="2" t="str">
        <f>VLOOKUP(DCLIENTES!A14,clientes,2,FALSE)</f>
        <v>Lian Butoi</v>
      </c>
      <c r="M14" s="6">
        <f>VLOOKUP(DCLIENTES!A14,clientes,3,FALSE)</f>
        <v>93069816002</v>
      </c>
      <c r="N14" s="16">
        <f>VLOOKUP(DPRODUTOS!A14,produtos,4,)</f>
        <v>5.9</v>
      </c>
    </row>
    <row r="15" spans="1:14" ht="15">
      <c r="A15" s="2">
        <v>312</v>
      </c>
      <c r="B15" s="2" t="s">
        <v>189</v>
      </c>
      <c r="C15" s="5">
        <v>44510</v>
      </c>
      <c r="D15" s="2">
        <v>15</v>
      </c>
      <c r="E15" s="2" t="s">
        <v>196</v>
      </c>
      <c r="F15" s="2" t="s">
        <v>191</v>
      </c>
      <c r="G15" s="9">
        <v>0</v>
      </c>
      <c r="H15" s="2">
        <f>VLOOKUP(DPRODUTOS!A15,produtos,1,)</f>
        <v>112</v>
      </c>
      <c r="I15" s="2" t="str">
        <f>VLOOKUP(DPRODUTOS!A15,produtos,2,FALSE)</f>
        <v>Mochila</v>
      </c>
      <c r="J15" s="16">
        <f>VLOOKUP(DPRODUTOS!A15,produtos,4,)</f>
        <v>59.9</v>
      </c>
      <c r="K15" s="2">
        <f>VLOOKUP(DCLIENTES!A15,clientes,1,FALSE)</f>
        <v>212</v>
      </c>
      <c r="L15" s="2" t="str">
        <f>VLOOKUP(DCLIENTES!A15,clientes,2,FALSE)</f>
        <v>Dorioma Leadie</v>
      </c>
      <c r="M15" s="6">
        <f>VLOOKUP(DCLIENTES!A15,clientes,3,FALSE)</f>
        <v>77476969065</v>
      </c>
      <c r="N15" s="16">
        <f>VLOOKUP(DPRODUTOS!A15,produtos,4,)</f>
        <v>59.9</v>
      </c>
    </row>
    <row r="16" spans="1:14" ht="15">
      <c r="A16" s="2">
        <v>313</v>
      </c>
      <c r="B16" s="2" t="s">
        <v>189</v>
      </c>
      <c r="C16" s="5">
        <v>44876</v>
      </c>
      <c r="D16" s="2">
        <v>16</v>
      </c>
      <c r="E16" s="2" t="s">
        <v>196</v>
      </c>
      <c r="F16" s="2" t="s">
        <v>191</v>
      </c>
      <c r="G16" s="9">
        <v>0</v>
      </c>
      <c r="H16" s="2">
        <f>VLOOKUP(DPRODUTOS!A16,produtos,1,)</f>
        <v>113</v>
      </c>
      <c r="I16" s="2" t="str">
        <f>VLOOKUP(DPRODUTOS!A16,produtos,2,FALSE)</f>
        <v>Tesoura</v>
      </c>
      <c r="J16" s="16">
        <f>VLOOKUP(DPRODUTOS!A16,produtos,4,)</f>
        <v>4.9000000000000004</v>
      </c>
      <c r="K16" s="2">
        <f>VLOOKUP(DCLIENTES!A16,clientes,1,FALSE)</f>
        <v>213</v>
      </c>
      <c r="L16" s="2" t="str">
        <f>VLOOKUP(DCLIENTES!A16,clientes,2,FALSE)</f>
        <v>Geisa Erhen</v>
      </c>
      <c r="M16" s="6">
        <f>VLOOKUP(DCLIENTES!A16,clientes,3,FALSE)</f>
        <v>84057794000</v>
      </c>
      <c r="N16" s="16">
        <f>VLOOKUP(DPRODUTOS!A16,produtos,4,)</f>
        <v>4.9000000000000004</v>
      </c>
    </row>
    <row r="17" spans="1:14" ht="15">
      <c r="A17" s="2">
        <v>314</v>
      </c>
      <c r="B17" s="2" t="s">
        <v>189</v>
      </c>
      <c r="C17" s="5">
        <v>44877</v>
      </c>
      <c r="D17" s="2">
        <v>17</v>
      </c>
      <c r="E17" s="2" t="s">
        <v>195</v>
      </c>
      <c r="F17" s="2" t="s">
        <v>191</v>
      </c>
      <c r="G17" s="9">
        <v>0</v>
      </c>
      <c r="H17" s="2">
        <f>VLOOKUP(DPRODUTOS!A17,produtos,1,)</f>
        <v>114</v>
      </c>
      <c r="I17" s="2" t="str">
        <f>VLOOKUP(DPRODUTOS!A17,produtos,2,FALSE)</f>
        <v>Lousa</v>
      </c>
      <c r="J17" s="16">
        <f>VLOOKUP(DPRODUTOS!A17,produtos,4,)</f>
        <v>29.9</v>
      </c>
      <c r="K17" s="2">
        <f>VLOOKUP(DCLIENTES!A17,clientes,1,FALSE)</f>
        <v>214</v>
      </c>
      <c r="L17" s="2" t="str">
        <f>VLOOKUP(DCLIENTES!A17,clientes,2,FALSE)</f>
        <v>Bewa Irdai</v>
      </c>
      <c r="M17" s="6">
        <f>VLOOKUP(DCLIENTES!A17,clientes,3,FALSE)</f>
        <v>36780667048</v>
      </c>
      <c r="N17" s="16">
        <f>VLOOKUP(DPRODUTOS!A17,produtos,4,)</f>
        <v>29.9</v>
      </c>
    </row>
    <row r="18" spans="1:14" ht="15">
      <c r="A18" s="2">
        <v>315</v>
      </c>
      <c r="B18" s="2" t="s">
        <v>192</v>
      </c>
      <c r="C18" s="5">
        <v>44878</v>
      </c>
      <c r="D18" s="2">
        <v>18</v>
      </c>
      <c r="E18" s="2" t="s">
        <v>194</v>
      </c>
      <c r="F18" s="2" t="s">
        <v>198</v>
      </c>
      <c r="G18" s="9">
        <v>39.9</v>
      </c>
      <c r="H18" s="2">
        <f>VLOOKUP(DPRODUTOS!A18,produtos,1,)</f>
        <v>115</v>
      </c>
      <c r="I18" s="2" t="str">
        <f>VLOOKUP(DPRODUTOS!A18,produtos,2,FALSE)</f>
        <v>Teclado</v>
      </c>
      <c r="J18" s="16">
        <f>VLOOKUP(DPRODUTOS!A18,produtos,4,)</f>
        <v>39.590000000000003</v>
      </c>
      <c r="K18" s="2">
        <f>VLOOKUP(DCLIENTES!A18,clientes,1,FALSE)</f>
        <v>215</v>
      </c>
      <c r="L18" s="2" t="str">
        <f>VLOOKUP(DCLIENTES!A18,clientes,2,FALSE)</f>
        <v>José Bertolline</v>
      </c>
      <c r="M18" s="6">
        <f>VLOOKUP(DCLIENTES!A18,clientes,3,FALSE)</f>
        <v>95237983081</v>
      </c>
      <c r="N18" s="16">
        <f>VLOOKUP(DPRODUTOS!A18,produtos,4,)</f>
        <v>39.590000000000003</v>
      </c>
    </row>
    <row r="19" spans="1:14" ht="15">
      <c r="A19" s="2">
        <v>316</v>
      </c>
      <c r="B19" s="2" t="s">
        <v>189</v>
      </c>
      <c r="C19" s="5">
        <v>44879</v>
      </c>
      <c r="D19" s="2">
        <v>19</v>
      </c>
      <c r="E19" s="2" t="s">
        <v>195</v>
      </c>
      <c r="F19" s="2" t="s">
        <v>191</v>
      </c>
      <c r="G19" s="9">
        <v>0</v>
      </c>
      <c r="H19" s="2">
        <f>VLOOKUP(DPRODUTOS!A19,produtos,1,)</f>
        <v>116</v>
      </c>
      <c r="I19" s="2" t="str">
        <f>VLOOKUP(DPRODUTOS!A19,produtos,2,FALSE)</f>
        <v>WebCam</v>
      </c>
      <c r="J19" s="16">
        <f>VLOOKUP(DPRODUTOS!A19,produtos,4,)</f>
        <v>69.900000000000006</v>
      </c>
      <c r="K19" s="2">
        <f>VLOOKUP(DCLIENTES!A19,clientes,1,FALSE)</f>
        <v>216</v>
      </c>
      <c r="L19" s="2" t="str">
        <f>VLOOKUP(DCLIENTES!A19,clientes,2,FALSE)</f>
        <v>Ana Maria</v>
      </c>
      <c r="M19" s="6">
        <f>VLOOKUP(DCLIENTES!A19,clientes,3,FALSE)</f>
        <v>86150638006</v>
      </c>
      <c r="N19" s="16">
        <f>VLOOKUP(DPRODUTOS!A19,produtos,4,)</f>
        <v>69.900000000000006</v>
      </c>
    </row>
    <row r="20" spans="1:14" ht="15">
      <c r="A20" s="2">
        <v>317</v>
      </c>
      <c r="B20" s="2" t="s">
        <v>189</v>
      </c>
      <c r="C20" s="5">
        <v>44880</v>
      </c>
      <c r="D20" s="2">
        <v>20</v>
      </c>
      <c r="E20" s="2" t="s">
        <v>196</v>
      </c>
      <c r="F20" s="2" t="s">
        <v>191</v>
      </c>
      <c r="G20" s="9">
        <v>0</v>
      </c>
      <c r="H20" s="2">
        <f>VLOOKUP(DPRODUTOS!A20,produtos,1,)</f>
        <v>117</v>
      </c>
      <c r="I20" s="2" t="str">
        <f>VLOOKUP(DPRODUTOS!A20,produtos,2,FALSE)</f>
        <v>Estojo</v>
      </c>
      <c r="J20" s="16">
        <f>VLOOKUP(DPRODUTOS!A20,produtos,4,)</f>
        <v>5.49</v>
      </c>
      <c r="K20" s="2">
        <f>VLOOKUP(DCLIENTES!A20,clientes,1,FALSE)</f>
        <v>217</v>
      </c>
      <c r="L20" s="2" t="str">
        <f>VLOOKUP(DCLIENTES!A20,clientes,2,FALSE)</f>
        <v>Marise Miranda</v>
      </c>
      <c r="M20" s="6">
        <f>VLOOKUP(DCLIENTES!A20,clientes,3,FALSE)</f>
        <v>19261674062</v>
      </c>
      <c r="N20" s="16">
        <f>VLOOKUP(DPRODUTOS!A20,produtos,4,)</f>
        <v>5.49</v>
      </c>
    </row>
    <row r="21" spans="1:14" ht="15">
      <c r="A21" s="2">
        <v>318</v>
      </c>
      <c r="B21" s="2" t="s">
        <v>189</v>
      </c>
      <c r="C21" s="5">
        <v>44881</v>
      </c>
      <c r="D21" s="2">
        <v>21</v>
      </c>
      <c r="E21" s="2" t="s">
        <v>197</v>
      </c>
      <c r="F21" s="2" t="s">
        <v>191</v>
      </c>
      <c r="G21" s="9">
        <v>0</v>
      </c>
      <c r="H21" s="2">
        <f>VLOOKUP(DPRODUTOS!A21,produtos,1,)</f>
        <v>118</v>
      </c>
      <c r="I21" s="2" t="str">
        <f>VLOOKUP(DPRODUTOS!A21,produtos,2,FALSE)</f>
        <v xml:space="preserve">Apontador </v>
      </c>
      <c r="J21" s="16">
        <f>VLOOKUP(DPRODUTOS!A21,produtos,4,)</f>
        <v>1.9</v>
      </c>
      <c r="K21" s="2">
        <f>VLOOKUP(DCLIENTES!A21,clientes,1,FALSE)</f>
        <v>218</v>
      </c>
      <c r="L21" s="2" t="str">
        <f>VLOOKUP(DCLIENTES!A21,clientes,2,FALSE)</f>
        <v>Célia Taniwaki</v>
      </c>
      <c r="M21" s="6">
        <f>VLOOKUP(DCLIENTES!A21,clientes,3,FALSE)</f>
        <v>93899737083</v>
      </c>
      <c r="N21" s="16">
        <f>VLOOKUP(DPRODUTOS!A21,produtos,4,)</f>
        <v>1.9</v>
      </c>
    </row>
    <row r="22" spans="1:14" ht="15">
      <c r="A22" s="2">
        <v>319</v>
      </c>
      <c r="B22" s="2" t="s">
        <v>189</v>
      </c>
      <c r="C22" s="5">
        <v>44882</v>
      </c>
      <c r="D22" s="2">
        <v>22</v>
      </c>
      <c r="E22" s="2" t="s">
        <v>195</v>
      </c>
      <c r="F22" s="2" t="s">
        <v>191</v>
      </c>
      <c r="G22" s="9">
        <v>0</v>
      </c>
      <c r="H22" s="2">
        <f>VLOOKUP(DPRODUTOS!A22,produtos,1,)</f>
        <v>119</v>
      </c>
      <c r="I22" s="2" t="str">
        <f>VLOOKUP(DPRODUTOS!A22,produtos,2,FALSE)</f>
        <v>Borracha</v>
      </c>
      <c r="J22" s="16">
        <f>VLOOKUP(DPRODUTOS!A22,produtos,4,)</f>
        <v>1.59</v>
      </c>
      <c r="K22" s="2">
        <f>VLOOKUP(DCLIENTES!A22,clientes,1,FALSE)</f>
        <v>219</v>
      </c>
      <c r="L22" s="2" t="str">
        <f>VLOOKUP(DCLIENTES!A22,clientes,2,FALSE)</f>
        <v>Eduardo Verri</v>
      </c>
      <c r="M22" s="6">
        <f>VLOOKUP(DCLIENTES!A22,clientes,3,FALSE)</f>
        <v>26402176000163</v>
      </c>
      <c r="N22" s="16">
        <f>VLOOKUP(DPRODUTOS!A22,produtos,4,)</f>
        <v>1.59</v>
      </c>
    </row>
    <row r="23" spans="1:14" ht="15">
      <c r="A23" s="2">
        <v>320</v>
      </c>
      <c r="B23" s="2" t="s">
        <v>192</v>
      </c>
      <c r="C23" s="5">
        <v>44883</v>
      </c>
      <c r="D23" s="2">
        <v>23</v>
      </c>
      <c r="E23" s="2" t="s">
        <v>194</v>
      </c>
      <c r="F23" s="2" t="s">
        <v>199</v>
      </c>
      <c r="G23" s="9">
        <v>22.87</v>
      </c>
      <c r="H23" s="2">
        <f>VLOOKUP(DPRODUTOS!A23,produtos,1,)</f>
        <v>120</v>
      </c>
      <c r="I23" s="2" t="str">
        <f>VLOOKUP(DPRODUTOS!A23,produtos,2,FALSE)</f>
        <v>Folha Almaço</v>
      </c>
      <c r="J23" s="16">
        <f>VLOOKUP(DPRODUTOS!A23,produtos,4,)</f>
        <v>0.9</v>
      </c>
      <c r="K23" s="2">
        <f>VLOOKUP(DCLIENTES!A23,clientes,1,FALSE)</f>
        <v>220</v>
      </c>
      <c r="L23" s="2" t="str">
        <f>VLOOKUP(DCLIENTES!A23,clientes,2,FALSE)</f>
        <v>Márcio Santana</v>
      </c>
      <c r="M23" s="6">
        <f>VLOOKUP(DCLIENTES!A23,clientes,3,FALSE)</f>
        <v>66028377023</v>
      </c>
      <c r="N23" s="16">
        <f>VLOOKUP(DPRODUTOS!A23,produtos,4,)</f>
        <v>0.9</v>
      </c>
    </row>
    <row r="24" spans="1:14">
      <c r="H24"/>
      <c r="I24"/>
      <c r="J24"/>
      <c r="K24"/>
      <c r="L24"/>
      <c r="M24"/>
    </row>
  </sheetData>
  <phoneticPr fontId="4" type="noConversion"/>
  <dataValidations count="3">
    <dataValidation type="list" allowBlank="1" showInputMessage="1" showErrorMessage="1" sqref="E3:E23" xr:uid="{BB365116-018E-4B95-9254-18D93F13D969}">
      <formula1>"Cartão Debito, Cartão Crédito, Boleto,Dinheiro,Pix,QRCode"</formula1>
    </dataValidation>
    <dataValidation type="list" allowBlank="1" showInputMessage="1" showErrorMessage="1" sqref="F3:F23" xr:uid="{E1634F5C-5D4E-4D51-8DD7-2FB90B39B84F}">
      <formula1>"1 a 5,5 a 10,10 a 15,15 a 30"</formula1>
    </dataValidation>
    <dataValidation type="list" allowBlank="1" showInputMessage="1" showErrorMessage="1" sqref="B3:B23" xr:uid="{55CD511D-09D6-4C7C-98DE-4E273105A371}">
      <formula1>"Loja Física, E-commerce"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07301F64AE4B4A9E717480991AE78D" ma:contentTypeVersion="8" ma:contentTypeDescription="Crie um novo documento." ma:contentTypeScope="" ma:versionID="a10726bfd87d02a9f5dd2edba910e313">
  <xsd:schema xmlns:xsd="http://www.w3.org/2001/XMLSchema" xmlns:xs="http://www.w3.org/2001/XMLSchema" xmlns:p="http://schemas.microsoft.com/office/2006/metadata/properties" xmlns:ns2="ad21260b-06d3-4305-aeca-9bca67cb665b" xmlns:ns3="3e3ca64d-b66f-4de1-bf02-a703bfb2271c" targetNamespace="http://schemas.microsoft.com/office/2006/metadata/properties" ma:root="true" ma:fieldsID="67b29ddb8e5b951ec284c0dc457ff74c" ns2:_="" ns3:_="">
    <xsd:import namespace="ad21260b-06d3-4305-aeca-9bca67cb665b"/>
    <xsd:import namespace="3e3ca64d-b66f-4de1-bf02-a703bfb227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21260b-06d3-4305-aeca-9bca67cb66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8bee0d7d-e0dd-4976-8ad4-cb0783d2a5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ca64d-b66f-4de1-bf02-a703bfb2271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4cfd3b2-1ebc-4efd-9895-41020a87644d}" ma:internalName="TaxCatchAll" ma:showField="CatchAllData" ma:web="3e3ca64d-b66f-4de1-bf02-a703bfb227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21260b-06d3-4305-aeca-9bca67cb665b">
      <Terms xmlns="http://schemas.microsoft.com/office/infopath/2007/PartnerControls"/>
    </lcf76f155ced4ddcb4097134ff3c332f>
    <TaxCatchAll xmlns="3e3ca64d-b66f-4de1-bf02-a703bfb2271c" xsi:nil="true"/>
  </documentManagement>
</p:properties>
</file>

<file path=customXml/itemProps1.xml><?xml version="1.0" encoding="utf-8"?>
<ds:datastoreItem xmlns:ds="http://schemas.openxmlformats.org/officeDocument/2006/customXml" ds:itemID="{65810A13-D714-4C89-B2D6-2F462A3354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21260b-06d3-4305-aeca-9bca67cb665b"/>
    <ds:schemaRef ds:uri="3e3ca64d-b66f-4de1-bf02-a703bfb227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B3B26F-2881-4B13-A0E7-5C582D0044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D28CD0-E921-4CEB-B863-EB2ED1F92ED8}">
  <ds:schemaRefs>
    <ds:schemaRef ds:uri="http://schemas.microsoft.com/office/2006/metadata/properties"/>
    <ds:schemaRef ds:uri="http://schemas.microsoft.com/office/infopath/2007/PartnerControls"/>
    <ds:schemaRef ds:uri="ad21260b-06d3-4305-aeca-9bca67cb665b"/>
    <ds:schemaRef ds:uri="3e3ca64d-b66f-4de1-bf02-a703bfb2271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DPRODUTOS</vt:lpstr>
      <vt:lpstr>DCLIENTES</vt:lpstr>
      <vt:lpstr>FVENDAS</vt:lpstr>
      <vt:lpstr>clientes</vt:lpstr>
      <vt:lpstr>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RAFAELA SOUZA DIAS</dc:creator>
  <cp:keywords/>
  <dc:description/>
  <cp:lastModifiedBy>Rafaela</cp:lastModifiedBy>
  <cp:revision/>
  <dcterms:created xsi:type="dcterms:W3CDTF">2022-10-29T16:57:30Z</dcterms:created>
  <dcterms:modified xsi:type="dcterms:W3CDTF">2022-12-27T15:13:04Z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0x010100AC07301F64AE4B4A9E717480991AE78D</vt:lpwstr>
  </property>
  <property fmtid="{D5CDD505-2E9C-101B-9397-08002B2CF9AE}" pid="3" name="MediaServiceImageTags">
    <vt:lpwstr/>
  </property>
</Properties>
</file>