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30321f9e4cbc9028/Documents/Fraud Analytics Portfolio/Excel Projects/Fraud Incident Analysis/"/>
    </mc:Choice>
  </mc:AlternateContent>
  <xr:revisionPtr revIDLastSave="41" documentId="13_ncr:1_{BEFE557B-0FCE-4EA8-8006-58A06389593A}" xr6:coauthVersionLast="47" xr6:coauthVersionMax="47" xr10:uidLastSave="{D9C2C708-90AB-45A5-A57C-2C6E9BBF4A2A}"/>
  <bookViews>
    <workbookView xWindow="-110" yWindow="-110" windowWidth="19420" windowHeight="11020" activeTab="1" xr2:uid="{00000000-000D-0000-FFFF-FFFF00000000}"/>
  </bookViews>
  <sheets>
    <sheet name="Data" sheetId="1" r:id="rId1"/>
    <sheet name="Pivot Analysis" sheetId="6" r:id="rId2"/>
    <sheet name="Dashboard" sheetId="4" r:id="rId3"/>
    <sheet name="Insights and Recommendations" sheetId="5" r:id="rId4"/>
  </sheets>
  <definedNames>
    <definedName name="_xlnm._FilterDatabase" localSheetId="0" hidden="1">Data!$A$1:$I$1003</definedName>
    <definedName name="Slicer_Months__Date_Reported">#N/A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6" l="1"/>
  <c r="E21" i="6" s="1"/>
  <c r="C20" i="4" s="1"/>
  <c r="B19" i="4" s="1"/>
  <c r="D3" i="6"/>
  <c r="E3" i="6" s="1"/>
  <c r="C17" i="4" s="1"/>
  <c r="B16" i="4" s="1"/>
  <c r="E1003" i="1"/>
  <c r="A1002" i="1"/>
  <c r="I3" i="1"/>
  <c r="I10" i="1"/>
  <c r="I12" i="1"/>
  <c r="I14" i="1"/>
  <c r="I16" i="1"/>
  <c r="I18" i="1"/>
  <c r="I19" i="1"/>
  <c r="I24" i="1"/>
  <c r="I25" i="1"/>
  <c r="I26" i="1"/>
  <c r="I27" i="1"/>
  <c r="I29" i="1"/>
  <c r="I31" i="1"/>
  <c r="I33" i="1"/>
  <c r="I45" i="1"/>
  <c r="I47" i="1"/>
  <c r="I58" i="1"/>
  <c r="I60" i="1"/>
  <c r="I63" i="1"/>
  <c r="I66" i="1"/>
  <c r="I69" i="1"/>
  <c r="I71" i="1"/>
  <c r="I74" i="1"/>
  <c r="I77" i="1"/>
  <c r="I78" i="1"/>
  <c r="I81" i="1"/>
  <c r="I82" i="1"/>
  <c r="I90" i="1"/>
  <c r="I92" i="1"/>
  <c r="I94" i="1"/>
  <c r="I95" i="1"/>
  <c r="I96" i="1"/>
  <c r="I101" i="1"/>
  <c r="I104" i="1"/>
  <c r="I107" i="1"/>
  <c r="I109" i="1"/>
  <c r="I111" i="1"/>
  <c r="I114" i="1"/>
  <c r="I121" i="1"/>
  <c r="I123" i="1"/>
  <c r="I127" i="1"/>
  <c r="I129" i="1"/>
  <c r="I132" i="1"/>
  <c r="I141" i="1"/>
  <c r="I142" i="1"/>
  <c r="I144" i="1"/>
  <c r="I146" i="1"/>
  <c r="I149" i="1"/>
  <c r="I150" i="1"/>
  <c r="I154" i="1"/>
  <c r="I156" i="1"/>
  <c r="I160" i="1"/>
  <c r="I163" i="1"/>
  <c r="I164" i="1"/>
  <c r="I167" i="1"/>
  <c r="I169" i="1"/>
  <c r="I172" i="1"/>
  <c r="I177" i="1"/>
  <c r="I180" i="1"/>
  <c r="I182" i="1"/>
  <c r="I188" i="1"/>
  <c r="I191" i="1"/>
  <c r="I194" i="1"/>
  <c r="I195" i="1"/>
  <c r="I196" i="1"/>
  <c r="I197" i="1"/>
  <c r="I198" i="1"/>
  <c r="I200" i="1"/>
  <c r="I207" i="1"/>
  <c r="I208" i="1"/>
  <c r="I209" i="1"/>
  <c r="I212" i="1"/>
  <c r="I215" i="1"/>
  <c r="I217" i="1"/>
  <c r="I224" i="1"/>
  <c r="I225" i="1"/>
  <c r="I227" i="1"/>
  <c r="I228" i="1"/>
  <c r="I230" i="1"/>
  <c r="I232" i="1"/>
  <c r="I233" i="1"/>
  <c r="I234" i="1"/>
  <c r="I237" i="1"/>
  <c r="I239" i="1"/>
  <c r="I240" i="1"/>
  <c r="I242" i="1"/>
  <c r="I245" i="1"/>
  <c r="I249" i="1"/>
  <c r="I251" i="1"/>
  <c r="I254" i="1"/>
  <c r="I255" i="1"/>
  <c r="I257" i="1"/>
  <c r="I263" i="1"/>
  <c r="I264" i="1"/>
  <c r="I269" i="1"/>
  <c r="I276" i="1"/>
  <c r="I285" i="1"/>
  <c r="I286" i="1"/>
  <c r="I287" i="1"/>
  <c r="I288" i="1"/>
  <c r="I290" i="1"/>
  <c r="I292" i="1"/>
  <c r="I295" i="1"/>
  <c r="I303" i="1"/>
  <c r="I307" i="1"/>
  <c r="I312" i="1"/>
  <c r="I314" i="1"/>
  <c r="I317" i="1"/>
  <c r="I324" i="1"/>
  <c r="I328" i="1"/>
  <c r="I329" i="1"/>
  <c r="I338" i="1"/>
  <c r="I340" i="1"/>
  <c r="I342" i="1"/>
  <c r="I343" i="1"/>
  <c r="I345" i="1"/>
  <c r="I347" i="1"/>
  <c r="I351" i="1"/>
  <c r="I354" i="1"/>
  <c r="I357" i="1"/>
  <c r="I370" i="1"/>
  <c r="I376" i="1"/>
  <c r="I377" i="1"/>
  <c r="I382" i="1"/>
  <c r="I383" i="1"/>
  <c r="I384" i="1"/>
  <c r="I390" i="1"/>
  <c r="I391" i="1"/>
  <c r="I397" i="1"/>
  <c r="I398" i="1"/>
  <c r="I405" i="1"/>
  <c r="I414" i="1"/>
  <c r="I420" i="1"/>
  <c r="I422" i="1"/>
  <c r="I423" i="1"/>
  <c r="I425" i="1"/>
  <c r="I427" i="1"/>
  <c r="I433" i="1"/>
  <c r="I438" i="1"/>
  <c r="I440" i="1"/>
  <c r="I441" i="1"/>
  <c r="I444" i="1"/>
  <c r="I445" i="1"/>
  <c r="I447" i="1"/>
  <c r="I448" i="1"/>
  <c r="I452" i="1"/>
  <c r="I453" i="1"/>
  <c r="I455" i="1"/>
  <c r="I457" i="1"/>
  <c r="I463" i="1"/>
  <c r="I464" i="1"/>
  <c r="I467" i="1"/>
  <c r="I469" i="1"/>
  <c r="I470" i="1"/>
  <c r="I471" i="1"/>
  <c r="I472" i="1"/>
  <c r="I474" i="1"/>
  <c r="I475" i="1"/>
  <c r="I477" i="1"/>
  <c r="I479" i="1"/>
  <c r="I482" i="1"/>
  <c r="I486" i="1"/>
  <c r="I489" i="1"/>
  <c r="I492" i="1"/>
  <c r="I493" i="1"/>
  <c r="I496" i="1"/>
  <c r="I501" i="1"/>
  <c r="I502" i="1"/>
  <c r="I507" i="1"/>
  <c r="I509" i="1"/>
  <c r="I511" i="1"/>
  <c r="I513" i="1"/>
  <c r="I514" i="1"/>
  <c r="I516" i="1"/>
  <c r="I517" i="1"/>
  <c r="I521" i="1"/>
  <c r="I525" i="1"/>
  <c r="I526" i="1"/>
  <c r="I530" i="1"/>
  <c r="I533" i="1"/>
  <c r="I538" i="1"/>
  <c r="I540" i="1"/>
  <c r="I545" i="1"/>
  <c r="I546" i="1"/>
  <c r="I550" i="1"/>
  <c r="I551" i="1"/>
  <c r="I553" i="1"/>
  <c r="I554" i="1"/>
  <c r="I555" i="1"/>
  <c r="I556" i="1"/>
  <c r="I564" i="1"/>
  <c r="I566" i="1"/>
  <c r="I569" i="1"/>
  <c r="I570" i="1"/>
  <c r="I571" i="1"/>
  <c r="I572" i="1"/>
  <c r="I576" i="1"/>
  <c r="I579" i="1"/>
  <c r="I580" i="1"/>
  <c r="I582" i="1"/>
  <c r="I587" i="1"/>
  <c r="I596" i="1"/>
  <c r="I597" i="1"/>
  <c r="I599" i="1"/>
  <c r="I604" i="1"/>
  <c r="I610" i="1"/>
  <c r="I614" i="1"/>
  <c r="I615" i="1"/>
  <c r="I619" i="1"/>
  <c r="I622" i="1"/>
  <c r="I628" i="1"/>
  <c r="I635" i="1"/>
  <c r="I637" i="1"/>
  <c r="I640" i="1"/>
  <c r="I642" i="1"/>
  <c r="I645" i="1"/>
  <c r="I646" i="1"/>
  <c r="I650" i="1"/>
  <c r="I652" i="1"/>
  <c r="I654" i="1"/>
  <c r="I656" i="1"/>
  <c r="I659" i="1"/>
  <c r="I660" i="1"/>
  <c r="I662" i="1"/>
  <c r="I665" i="1"/>
  <c r="I667" i="1"/>
  <c r="I668" i="1"/>
  <c r="I669" i="1"/>
  <c r="I676" i="1"/>
  <c r="I681" i="1"/>
  <c r="I682" i="1"/>
  <c r="I684" i="1"/>
  <c r="I685" i="1"/>
  <c r="I693" i="1"/>
  <c r="I697" i="1"/>
  <c r="I699" i="1"/>
  <c r="I700" i="1"/>
  <c r="I701" i="1"/>
  <c r="I702" i="1"/>
  <c r="I703" i="1"/>
  <c r="I708" i="1"/>
  <c r="I709" i="1"/>
  <c r="I711" i="1"/>
  <c r="I712" i="1"/>
  <c r="I714" i="1"/>
  <c r="I716" i="1"/>
  <c r="I717" i="1"/>
  <c r="I718" i="1"/>
  <c r="I719" i="1"/>
  <c r="I723" i="1"/>
  <c r="I724" i="1"/>
  <c r="I727" i="1"/>
  <c r="I728" i="1"/>
  <c r="I729" i="1"/>
  <c r="I730" i="1"/>
  <c r="I731" i="1"/>
  <c r="I734" i="1"/>
  <c r="I739" i="1"/>
  <c r="I743" i="1"/>
  <c r="I744" i="1"/>
  <c r="I749" i="1"/>
  <c r="I753" i="1"/>
  <c r="I769" i="1"/>
  <c r="I771" i="1"/>
  <c r="I778" i="1"/>
  <c r="I780" i="1"/>
  <c r="I784" i="1"/>
  <c r="I785" i="1"/>
  <c r="I787" i="1"/>
  <c r="I789" i="1"/>
  <c r="I800" i="1"/>
  <c r="I801" i="1"/>
  <c r="I804" i="1"/>
  <c r="I806" i="1"/>
  <c r="I808" i="1"/>
  <c r="I809" i="1"/>
  <c r="I812" i="1"/>
  <c r="I818" i="1"/>
  <c r="I821" i="1"/>
  <c r="I825" i="1"/>
  <c r="I827" i="1"/>
  <c r="I834" i="1"/>
  <c r="I836" i="1"/>
  <c r="I838" i="1"/>
  <c r="I839" i="1"/>
  <c r="I843" i="1"/>
  <c r="I845" i="1"/>
  <c r="I851" i="1"/>
  <c r="I856" i="1"/>
  <c r="I858" i="1"/>
  <c r="I860" i="1"/>
  <c r="I861" i="1"/>
  <c r="I863" i="1"/>
  <c r="I864" i="1"/>
  <c r="I865" i="1"/>
  <c r="I867" i="1"/>
  <c r="I869" i="1"/>
  <c r="I870" i="1"/>
  <c r="I871" i="1"/>
  <c r="I875" i="1"/>
  <c r="I879" i="1"/>
  <c r="I884" i="1"/>
  <c r="I885" i="1"/>
  <c r="I886" i="1"/>
  <c r="I887" i="1"/>
  <c r="I891" i="1"/>
  <c r="I892" i="1"/>
  <c r="I895" i="1"/>
  <c r="I911" i="1"/>
  <c r="I916" i="1"/>
  <c r="I918" i="1"/>
  <c r="I919" i="1"/>
  <c r="I922" i="1"/>
  <c r="I926" i="1"/>
  <c r="I927" i="1"/>
  <c r="I930" i="1"/>
  <c r="I931" i="1"/>
  <c r="I934" i="1"/>
  <c r="I935" i="1"/>
  <c r="I940" i="1"/>
  <c r="I942" i="1"/>
  <c r="I945" i="1"/>
  <c r="I946" i="1"/>
  <c r="I951" i="1"/>
  <c r="I963" i="1"/>
  <c r="I965" i="1"/>
  <c r="I976" i="1"/>
  <c r="I988" i="1"/>
  <c r="I990" i="1"/>
  <c r="I997" i="1"/>
  <c r="I999" i="1"/>
  <c r="I1000" i="1"/>
  <c r="E1002" i="1"/>
  <c r="I1002" i="1"/>
  <c r="C14" i="4"/>
  <c r="C29" i="4"/>
  <c r="C11" i="4"/>
  <c r="C23" i="4"/>
  <c r="C26" i="4"/>
</calcChain>
</file>

<file path=xl/sharedStrings.xml><?xml version="1.0" encoding="utf-8"?>
<sst xmlns="http://schemas.openxmlformats.org/spreadsheetml/2006/main" count="4918" uniqueCount="1115">
  <si>
    <t>Incident ID</t>
  </si>
  <si>
    <t>Date Reported</t>
  </si>
  <si>
    <t>Fraud Type</t>
  </si>
  <si>
    <t>Severity</t>
  </si>
  <si>
    <t>Loss Amount</t>
  </si>
  <si>
    <t>Resolution Status</t>
  </si>
  <si>
    <t>Date Resolved</t>
  </si>
  <si>
    <t>Assigned Investigator</t>
  </si>
  <si>
    <t>INC-01000</t>
  </si>
  <si>
    <t>Money Laundering</t>
  </si>
  <si>
    <t>Medium</t>
  </si>
  <si>
    <t>Open</t>
  </si>
  <si>
    <t>INC-01001</t>
  </si>
  <si>
    <t>Low</t>
  </si>
  <si>
    <t>Resolved</t>
  </si>
  <si>
    <t>Alex Johnson</t>
  </si>
  <si>
    <t>INC-01002</t>
  </si>
  <si>
    <t>Unauthorized Access</t>
  </si>
  <si>
    <t>Under Investigation</t>
  </si>
  <si>
    <t>INC-01003</t>
  </si>
  <si>
    <t>Fake Invoices</t>
  </si>
  <si>
    <t>James Brown</t>
  </si>
  <si>
    <t>INC-01004</t>
  </si>
  <si>
    <t>Phishing</t>
  </si>
  <si>
    <t>John Doe</t>
  </si>
  <si>
    <t>INC-01005</t>
  </si>
  <si>
    <t>High</t>
  </si>
  <si>
    <t>INC-01006</t>
  </si>
  <si>
    <t>INC-01007</t>
  </si>
  <si>
    <t>Jane Smith</t>
  </si>
  <si>
    <t>INC-01008</t>
  </si>
  <si>
    <t>Maria Garcia</t>
  </si>
  <si>
    <t>INC-01009</t>
  </si>
  <si>
    <t>INC-01010</t>
  </si>
  <si>
    <t>INC-01011</t>
  </si>
  <si>
    <t>INC-01012</t>
  </si>
  <si>
    <t>INC-01013</t>
  </si>
  <si>
    <t>INC-01014</t>
  </si>
  <si>
    <t>INC-01015</t>
  </si>
  <si>
    <t>INC-01016</t>
  </si>
  <si>
    <t>INC-01017</t>
  </si>
  <si>
    <t>INC-01018</t>
  </si>
  <si>
    <t>Identity Theft</t>
  </si>
  <si>
    <t>INC-01019</t>
  </si>
  <si>
    <t>INC-01020</t>
  </si>
  <si>
    <t>INC-01021</t>
  </si>
  <si>
    <t>INC-01022</t>
  </si>
  <si>
    <t>INC-01023</t>
  </si>
  <si>
    <t>INC-01024</t>
  </si>
  <si>
    <t>INC-01025</t>
  </si>
  <si>
    <t>INC-01026</t>
  </si>
  <si>
    <t>INC-01027</t>
  </si>
  <si>
    <t>INC-01028</t>
  </si>
  <si>
    <t>INC-01029</t>
  </si>
  <si>
    <t>INC-01030</t>
  </si>
  <si>
    <t>INC-01031</t>
  </si>
  <si>
    <t>INC-01032</t>
  </si>
  <si>
    <t>INC-01033</t>
  </si>
  <si>
    <t>INC-01034</t>
  </si>
  <si>
    <t>INC-01035</t>
  </si>
  <si>
    <t>INC-01036</t>
  </si>
  <si>
    <t>INC-01037</t>
  </si>
  <si>
    <t>INC-01038</t>
  </si>
  <si>
    <t>INC-01039</t>
  </si>
  <si>
    <t>INC-01040</t>
  </si>
  <si>
    <t>INC-01041</t>
  </si>
  <si>
    <t>INC-01042</t>
  </si>
  <si>
    <t>INC-01043</t>
  </si>
  <si>
    <t>INC-01044</t>
  </si>
  <si>
    <t>INC-01045</t>
  </si>
  <si>
    <t>INC-01046</t>
  </si>
  <si>
    <t>INC-01047</t>
  </si>
  <si>
    <t>INC-01048</t>
  </si>
  <si>
    <t>INC-01049</t>
  </si>
  <si>
    <t>INC-01050</t>
  </si>
  <si>
    <t>INC-01051</t>
  </si>
  <si>
    <t>INC-01052</t>
  </si>
  <si>
    <t>INC-01053</t>
  </si>
  <si>
    <t>INC-01054</t>
  </si>
  <si>
    <t>INC-01055</t>
  </si>
  <si>
    <t>INC-01056</t>
  </si>
  <si>
    <t>INC-01057</t>
  </si>
  <si>
    <t>INC-01058</t>
  </si>
  <si>
    <t>INC-01059</t>
  </si>
  <si>
    <t>INC-01060</t>
  </si>
  <si>
    <t>INC-01061</t>
  </si>
  <si>
    <t>INC-01062</t>
  </si>
  <si>
    <t>INC-01063</t>
  </si>
  <si>
    <t>INC-01064</t>
  </si>
  <si>
    <t>INC-01065</t>
  </si>
  <si>
    <t>INC-01066</t>
  </si>
  <si>
    <t>INC-01067</t>
  </si>
  <si>
    <t>INC-01068</t>
  </si>
  <si>
    <t>INC-01069</t>
  </si>
  <si>
    <t>INC-01070</t>
  </si>
  <si>
    <t>INC-01071</t>
  </si>
  <si>
    <t>INC-01072</t>
  </si>
  <si>
    <t>INC-01073</t>
  </si>
  <si>
    <t>INC-01074</t>
  </si>
  <si>
    <t>INC-01075</t>
  </si>
  <si>
    <t>INC-01076</t>
  </si>
  <si>
    <t>INC-01077</t>
  </si>
  <si>
    <t>INC-01078</t>
  </si>
  <si>
    <t>INC-01079</t>
  </si>
  <si>
    <t>INC-01080</t>
  </si>
  <si>
    <t>INC-01081</t>
  </si>
  <si>
    <t>INC-01082</t>
  </si>
  <si>
    <t>INC-01083</t>
  </si>
  <si>
    <t>INC-01084</t>
  </si>
  <si>
    <t>INC-01085</t>
  </si>
  <si>
    <t>INC-01086</t>
  </si>
  <si>
    <t>INC-01087</t>
  </si>
  <si>
    <t>INC-01088</t>
  </si>
  <si>
    <t>INC-01089</t>
  </si>
  <si>
    <t>INC-01090</t>
  </si>
  <si>
    <t>INC-01091</t>
  </si>
  <si>
    <t>INC-01092</t>
  </si>
  <si>
    <t>INC-01093</t>
  </si>
  <si>
    <t>INC-01094</t>
  </si>
  <si>
    <t>INC-01095</t>
  </si>
  <si>
    <t>INC-01096</t>
  </si>
  <si>
    <t>INC-01097</t>
  </si>
  <si>
    <t>INC-01098</t>
  </si>
  <si>
    <t>INC-01099</t>
  </si>
  <si>
    <t>INC-01100</t>
  </si>
  <si>
    <t>INC-01101</t>
  </si>
  <si>
    <t>INC-01102</t>
  </si>
  <si>
    <t>INC-01103</t>
  </si>
  <si>
    <t>INC-01104</t>
  </si>
  <si>
    <t>INC-01105</t>
  </si>
  <si>
    <t>INC-01106</t>
  </si>
  <si>
    <t>INC-01107</t>
  </si>
  <si>
    <t>INC-01108</t>
  </si>
  <si>
    <t>INC-01109</t>
  </si>
  <si>
    <t>INC-01110</t>
  </si>
  <si>
    <t>INC-01111</t>
  </si>
  <si>
    <t>INC-01112</t>
  </si>
  <si>
    <t>INC-01113</t>
  </si>
  <si>
    <t>INC-01114</t>
  </si>
  <si>
    <t>INC-01115</t>
  </si>
  <si>
    <t>INC-01116</t>
  </si>
  <si>
    <t>INC-01117</t>
  </si>
  <si>
    <t>INC-01118</t>
  </si>
  <si>
    <t>INC-01119</t>
  </si>
  <si>
    <t>INC-01120</t>
  </si>
  <si>
    <t>INC-01121</t>
  </si>
  <si>
    <t>INC-01122</t>
  </si>
  <si>
    <t>INC-01123</t>
  </si>
  <si>
    <t>INC-01124</t>
  </si>
  <si>
    <t>INC-01125</t>
  </si>
  <si>
    <t>INC-01126</t>
  </si>
  <si>
    <t>INC-01127</t>
  </si>
  <si>
    <t>INC-01128</t>
  </si>
  <si>
    <t>INC-01129</t>
  </si>
  <si>
    <t>INC-01130</t>
  </si>
  <si>
    <t>INC-01131</t>
  </si>
  <si>
    <t>INC-01132</t>
  </si>
  <si>
    <t>INC-01133</t>
  </si>
  <si>
    <t>INC-01134</t>
  </si>
  <si>
    <t>INC-01135</t>
  </si>
  <si>
    <t>INC-01136</t>
  </si>
  <si>
    <t>INC-01137</t>
  </si>
  <si>
    <t>INC-01138</t>
  </si>
  <si>
    <t>INC-01139</t>
  </si>
  <si>
    <t>INC-01140</t>
  </si>
  <si>
    <t>INC-01141</t>
  </si>
  <si>
    <t>INC-01142</t>
  </si>
  <si>
    <t>INC-01143</t>
  </si>
  <si>
    <t>INC-01144</t>
  </si>
  <si>
    <t>INC-01145</t>
  </si>
  <si>
    <t>INC-01146</t>
  </si>
  <si>
    <t>INC-01147</t>
  </si>
  <si>
    <t>INC-01148</t>
  </si>
  <si>
    <t>INC-01149</t>
  </si>
  <si>
    <t>INC-01150</t>
  </si>
  <si>
    <t>INC-01151</t>
  </si>
  <si>
    <t>INC-01152</t>
  </si>
  <si>
    <t>INC-01153</t>
  </si>
  <si>
    <t>INC-01154</t>
  </si>
  <si>
    <t>INC-01155</t>
  </si>
  <si>
    <t>INC-01156</t>
  </si>
  <si>
    <t>INC-01157</t>
  </si>
  <si>
    <t>INC-01158</t>
  </si>
  <si>
    <t>INC-01159</t>
  </si>
  <si>
    <t>INC-01160</t>
  </si>
  <si>
    <t>INC-01161</t>
  </si>
  <si>
    <t>INC-01162</t>
  </si>
  <si>
    <t>INC-01163</t>
  </si>
  <si>
    <t>INC-01164</t>
  </si>
  <si>
    <t>INC-01165</t>
  </si>
  <si>
    <t>INC-01166</t>
  </si>
  <si>
    <t>INC-01167</t>
  </si>
  <si>
    <t>INC-01168</t>
  </si>
  <si>
    <t>INC-01169</t>
  </si>
  <si>
    <t>INC-01170</t>
  </si>
  <si>
    <t>INC-01171</t>
  </si>
  <si>
    <t>INC-01172</t>
  </si>
  <si>
    <t>INC-01173</t>
  </si>
  <si>
    <t>INC-01174</t>
  </si>
  <si>
    <t>INC-01175</t>
  </si>
  <si>
    <t>INC-01176</t>
  </si>
  <si>
    <t>INC-01177</t>
  </si>
  <si>
    <t>INC-01178</t>
  </si>
  <si>
    <t>INC-01179</t>
  </si>
  <si>
    <t>INC-01180</t>
  </si>
  <si>
    <t>INC-01181</t>
  </si>
  <si>
    <t>INC-01182</t>
  </si>
  <si>
    <t>INC-01183</t>
  </si>
  <si>
    <t>INC-01184</t>
  </si>
  <si>
    <t>INC-01185</t>
  </si>
  <si>
    <t>INC-01186</t>
  </si>
  <si>
    <t>INC-01187</t>
  </si>
  <si>
    <t>INC-01188</t>
  </si>
  <si>
    <t>INC-01189</t>
  </si>
  <si>
    <t>INC-01190</t>
  </si>
  <si>
    <t>INC-01191</t>
  </si>
  <si>
    <t>INC-01192</t>
  </si>
  <si>
    <t>INC-01193</t>
  </si>
  <si>
    <t>INC-01194</t>
  </si>
  <si>
    <t>INC-01195</t>
  </si>
  <si>
    <t>INC-01196</t>
  </si>
  <si>
    <t>INC-01197</t>
  </si>
  <si>
    <t>INC-01198</t>
  </si>
  <si>
    <t>INC-01199</t>
  </si>
  <si>
    <t>INC-01200</t>
  </si>
  <si>
    <t>INC-01201</t>
  </si>
  <si>
    <t>INC-01202</t>
  </si>
  <si>
    <t>INC-01203</t>
  </si>
  <si>
    <t>INC-01204</t>
  </si>
  <si>
    <t>INC-01205</t>
  </si>
  <si>
    <t>INC-01206</t>
  </si>
  <si>
    <t>INC-01207</t>
  </si>
  <si>
    <t>INC-01208</t>
  </si>
  <si>
    <t>INC-01209</t>
  </si>
  <si>
    <t>INC-01210</t>
  </si>
  <si>
    <t>INC-01211</t>
  </si>
  <si>
    <t>INC-01212</t>
  </si>
  <si>
    <t>INC-01213</t>
  </si>
  <si>
    <t>INC-01214</t>
  </si>
  <si>
    <t>INC-01215</t>
  </si>
  <si>
    <t>INC-01216</t>
  </si>
  <si>
    <t>INC-01217</t>
  </si>
  <si>
    <t>INC-01218</t>
  </si>
  <si>
    <t>INC-01219</t>
  </si>
  <si>
    <t>INC-01220</t>
  </si>
  <si>
    <t>INC-01221</t>
  </si>
  <si>
    <t>INC-01222</t>
  </si>
  <si>
    <t>INC-01223</t>
  </si>
  <si>
    <t>INC-01224</t>
  </si>
  <si>
    <t>INC-01225</t>
  </si>
  <si>
    <t>INC-01226</t>
  </si>
  <si>
    <t>INC-01227</t>
  </si>
  <si>
    <t>INC-01228</t>
  </si>
  <si>
    <t>INC-01229</t>
  </si>
  <si>
    <t>INC-01230</t>
  </si>
  <si>
    <t>INC-01231</t>
  </si>
  <si>
    <t>INC-01232</t>
  </si>
  <si>
    <t>INC-01233</t>
  </si>
  <si>
    <t>INC-01234</t>
  </si>
  <si>
    <t>INC-01235</t>
  </si>
  <si>
    <t>INC-01236</t>
  </si>
  <si>
    <t>INC-01237</t>
  </si>
  <si>
    <t>INC-01238</t>
  </si>
  <si>
    <t>INC-01239</t>
  </si>
  <si>
    <t>INC-01240</t>
  </si>
  <si>
    <t>INC-01241</t>
  </si>
  <si>
    <t>INC-01242</t>
  </si>
  <si>
    <t>INC-01243</t>
  </si>
  <si>
    <t>INC-01244</t>
  </si>
  <si>
    <t>INC-01245</t>
  </si>
  <si>
    <t>INC-01246</t>
  </si>
  <si>
    <t>INC-01247</t>
  </si>
  <si>
    <t>INC-01248</t>
  </si>
  <si>
    <t>INC-01249</t>
  </si>
  <si>
    <t>INC-01250</t>
  </si>
  <si>
    <t>INC-01251</t>
  </si>
  <si>
    <t>INC-01252</t>
  </si>
  <si>
    <t>INC-01253</t>
  </si>
  <si>
    <t>INC-01254</t>
  </si>
  <si>
    <t>INC-01255</t>
  </si>
  <si>
    <t>INC-01256</t>
  </si>
  <si>
    <t>INC-01257</t>
  </si>
  <si>
    <t>INC-01258</t>
  </si>
  <si>
    <t>INC-01259</t>
  </si>
  <si>
    <t>INC-01260</t>
  </si>
  <si>
    <t>INC-01261</t>
  </si>
  <si>
    <t>INC-01262</t>
  </si>
  <si>
    <t>INC-01263</t>
  </si>
  <si>
    <t>INC-01264</t>
  </si>
  <si>
    <t>INC-01265</t>
  </si>
  <si>
    <t>INC-01266</t>
  </si>
  <si>
    <t>INC-01267</t>
  </si>
  <si>
    <t>INC-01268</t>
  </si>
  <si>
    <t>INC-01269</t>
  </si>
  <si>
    <t>INC-01270</t>
  </si>
  <si>
    <t>INC-01271</t>
  </si>
  <si>
    <t>INC-01272</t>
  </si>
  <si>
    <t>INC-01273</t>
  </si>
  <si>
    <t>INC-01274</t>
  </si>
  <si>
    <t>INC-01275</t>
  </si>
  <si>
    <t>INC-01276</t>
  </si>
  <si>
    <t>INC-01277</t>
  </si>
  <si>
    <t>INC-01278</t>
  </si>
  <si>
    <t>INC-01279</t>
  </si>
  <si>
    <t>INC-01280</t>
  </si>
  <si>
    <t>INC-01281</t>
  </si>
  <si>
    <t>INC-01282</t>
  </si>
  <si>
    <t>INC-01283</t>
  </si>
  <si>
    <t>INC-01284</t>
  </si>
  <si>
    <t>INC-01285</t>
  </si>
  <si>
    <t>INC-01286</t>
  </si>
  <si>
    <t>INC-01287</t>
  </si>
  <si>
    <t>INC-01288</t>
  </si>
  <si>
    <t>INC-01289</t>
  </si>
  <si>
    <t>INC-01290</t>
  </si>
  <si>
    <t>INC-01291</t>
  </si>
  <si>
    <t>INC-01292</t>
  </si>
  <si>
    <t>INC-01293</t>
  </si>
  <si>
    <t>INC-01294</t>
  </si>
  <si>
    <t>INC-01295</t>
  </si>
  <si>
    <t>INC-01296</t>
  </si>
  <si>
    <t>INC-01297</t>
  </si>
  <si>
    <t>INC-01298</t>
  </si>
  <si>
    <t>INC-01299</t>
  </si>
  <si>
    <t>INC-01300</t>
  </si>
  <si>
    <t>INC-01301</t>
  </si>
  <si>
    <t>INC-01302</t>
  </si>
  <si>
    <t>INC-01303</t>
  </si>
  <si>
    <t>INC-01304</t>
  </si>
  <si>
    <t>INC-01305</t>
  </si>
  <si>
    <t>INC-01306</t>
  </si>
  <si>
    <t>INC-01307</t>
  </si>
  <si>
    <t>INC-01308</t>
  </si>
  <si>
    <t>INC-01309</t>
  </si>
  <si>
    <t>INC-01310</t>
  </si>
  <si>
    <t>INC-01311</t>
  </si>
  <si>
    <t>INC-01312</t>
  </si>
  <si>
    <t>INC-01313</t>
  </si>
  <si>
    <t>INC-01314</t>
  </si>
  <si>
    <t>INC-01315</t>
  </si>
  <si>
    <t>INC-01316</t>
  </si>
  <si>
    <t>INC-01317</t>
  </si>
  <si>
    <t>INC-01318</t>
  </si>
  <si>
    <t>INC-01319</t>
  </si>
  <si>
    <t>INC-01320</t>
  </si>
  <si>
    <t>INC-01321</t>
  </si>
  <si>
    <t>INC-01322</t>
  </si>
  <si>
    <t>INC-01323</t>
  </si>
  <si>
    <t>INC-01324</t>
  </si>
  <si>
    <t>INC-01325</t>
  </si>
  <si>
    <t>INC-01326</t>
  </si>
  <si>
    <t>INC-01327</t>
  </si>
  <si>
    <t>INC-01328</t>
  </si>
  <si>
    <t>INC-01329</t>
  </si>
  <si>
    <t>INC-01330</t>
  </si>
  <si>
    <t>INC-01331</t>
  </si>
  <si>
    <t>INC-01332</t>
  </si>
  <si>
    <t>INC-01333</t>
  </si>
  <si>
    <t>INC-01334</t>
  </si>
  <si>
    <t>INC-01335</t>
  </si>
  <si>
    <t>INC-01336</t>
  </si>
  <si>
    <t>INC-01337</t>
  </si>
  <si>
    <t>INC-01338</t>
  </si>
  <si>
    <t>INC-01339</t>
  </si>
  <si>
    <t>INC-01340</t>
  </si>
  <si>
    <t>INC-01341</t>
  </si>
  <si>
    <t>INC-01342</t>
  </si>
  <si>
    <t>INC-01343</t>
  </si>
  <si>
    <t>INC-01344</t>
  </si>
  <si>
    <t>INC-01345</t>
  </si>
  <si>
    <t>INC-01346</t>
  </si>
  <si>
    <t>INC-01347</t>
  </si>
  <si>
    <t>INC-01348</t>
  </si>
  <si>
    <t>INC-01349</t>
  </si>
  <si>
    <t>INC-01350</t>
  </si>
  <si>
    <t>INC-01351</t>
  </si>
  <si>
    <t>INC-01352</t>
  </si>
  <si>
    <t>INC-01353</t>
  </si>
  <si>
    <t>INC-01354</t>
  </si>
  <si>
    <t>INC-01355</t>
  </si>
  <si>
    <t>INC-01356</t>
  </si>
  <si>
    <t>INC-01357</t>
  </si>
  <si>
    <t>INC-01358</t>
  </si>
  <si>
    <t>INC-01359</t>
  </si>
  <si>
    <t>INC-01360</t>
  </si>
  <si>
    <t>INC-01361</t>
  </si>
  <si>
    <t>INC-01362</t>
  </si>
  <si>
    <t>INC-01363</t>
  </si>
  <si>
    <t>INC-01364</t>
  </si>
  <si>
    <t>INC-01365</t>
  </si>
  <si>
    <t>INC-01366</t>
  </si>
  <si>
    <t>INC-01367</t>
  </si>
  <si>
    <t>INC-01368</t>
  </si>
  <si>
    <t>INC-01369</t>
  </si>
  <si>
    <t>INC-01370</t>
  </si>
  <si>
    <t>INC-01371</t>
  </si>
  <si>
    <t>INC-01372</t>
  </si>
  <si>
    <t>INC-01373</t>
  </si>
  <si>
    <t>INC-01374</t>
  </si>
  <si>
    <t>INC-01375</t>
  </si>
  <si>
    <t>INC-01376</t>
  </si>
  <si>
    <t>INC-01377</t>
  </si>
  <si>
    <t>INC-01378</t>
  </si>
  <si>
    <t>INC-01379</t>
  </si>
  <si>
    <t>INC-01380</t>
  </si>
  <si>
    <t>INC-01381</t>
  </si>
  <si>
    <t>INC-01382</t>
  </si>
  <si>
    <t>INC-01383</t>
  </si>
  <si>
    <t>INC-01384</t>
  </si>
  <si>
    <t>INC-01385</t>
  </si>
  <si>
    <t>INC-01386</t>
  </si>
  <si>
    <t>INC-01387</t>
  </si>
  <si>
    <t>INC-01388</t>
  </si>
  <si>
    <t>INC-01389</t>
  </si>
  <si>
    <t>INC-01390</t>
  </si>
  <si>
    <t>INC-01391</t>
  </si>
  <si>
    <t>INC-01392</t>
  </si>
  <si>
    <t>INC-01393</t>
  </si>
  <si>
    <t>INC-01394</t>
  </si>
  <si>
    <t>INC-01395</t>
  </si>
  <si>
    <t>INC-01396</t>
  </si>
  <si>
    <t>INC-01397</t>
  </si>
  <si>
    <t>INC-01398</t>
  </si>
  <si>
    <t>INC-01399</t>
  </si>
  <si>
    <t>INC-01400</t>
  </si>
  <si>
    <t>INC-01401</t>
  </si>
  <si>
    <t>INC-01402</t>
  </si>
  <si>
    <t>INC-01403</t>
  </si>
  <si>
    <t>INC-01404</t>
  </si>
  <si>
    <t>INC-01405</t>
  </si>
  <si>
    <t>INC-01406</t>
  </si>
  <si>
    <t>INC-01407</t>
  </si>
  <si>
    <t>INC-01408</t>
  </si>
  <si>
    <t>INC-01409</t>
  </si>
  <si>
    <t>INC-01410</t>
  </si>
  <si>
    <t>INC-01411</t>
  </si>
  <si>
    <t>INC-01412</t>
  </si>
  <si>
    <t>INC-01413</t>
  </si>
  <si>
    <t>INC-01414</t>
  </si>
  <si>
    <t>INC-01415</t>
  </si>
  <si>
    <t>INC-01416</t>
  </si>
  <si>
    <t>INC-01417</t>
  </si>
  <si>
    <t>INC-01418</t>
  </si>
  <si>
    <t>INC-01419</t>
  </si>
  <si>
    <t>INC-01420</t>
  </si>
  <si>
    <t>INC-01421</t>
  </si>
  <si>
    <t>INC-01422</t>
  </si>
  <si>
    <t>INC-01423</t>
  </si>
  <si>
    <t>INC-01424</t>
  </si>
  <si>
    <t>INC-01425</t>
  </si>
  <si>
    <t>INC-01426</t>
  </si>
  <si>
    <t>INC-01427</t>
  </si>
  <si>
    <t>INC-01428</t>
  </si>
  <si>
    <t>INC-01429</t>
  </si>
  <si>
    <t>INC-01430</t>
  </si>
  <si>
    <t>INC-01431</t>
  </si>
  <si>
    <t>INC-01432</t>
  </si>
  <si>
    <t>INC-01433</t>
  </si>
  <si>
    <t>INC-01434</t>
  </si>
  <si>
    <t>INC-01435</t>
  </si>
  <si>
    <t>INC-01436</t>
  </si>
  <si>
    <t>INC-01437</t>
  </si>
  <si>
    <t>INC-01438</t>
  </si>
  <si>
    <t>INC-01439</t>
  </si>
  <si>
    <t>INC-01440</t>
  </si>
  <si>
    <t>INC-01441</t>
  </si>
  <si>
    <t>INC-01442</t>
  </si>
  <si>
    <t>INC-01443</t>
  </si>
  <si>
    <t>INC-01444</t>
  </si>
  <si>
    <t>INC-01445</t>
  </si>
  <si>
    <t>INC-01446</t>
  </si>
  <si>
    <t>INC-01447</t>
  </si>
  <si>
    <t>INC-01448</t>
  </si>
  <si>
    <t>INC-01449</t>
  </si>
  <si>
    <t>INC-01450</t>
  </si>
  <si>
    <t>INC-01451</t>
  </si>
  <si>
    <t>INC-01452</t>
  </si>
  <si>
    <t>INC-01453</t>
  </si>
  <si>
    <t>INC-01454</t>
  </si>
  <si>
    <t>INC-01455</t>
  </si>
  <si>
    <t>INC-01456</t>
  </si>
  <si>
    <t>INC-01457</t>
  </si>
  <si>
    <t>INC-01458</t>
  </si>
  <si>
    <t>INC-01459</t>
  </si>
  <si>
    <t>INC-01460</t>
  </si>
  <si>
    <t>INC-01461</t>
  </si>
  <si>
    <t>INC-01462</t>
  </si>
  <si>
    <t>INC-01463</t>
  </si>
  <si>
    <t>INC-01464</t>
  </si>
  <si>
    <t>INC-01465</t>
  </si>
  <si>
    <t>INC-01466</t>
  </si>
  <si>
    <t>INC-01467</t>
  </si>
  <si>
    <t>INC-01468</t>
  </si>
  <si>
    <t>INC-01469</t>
  </si>
  <si>
    <t>INC-01470</t>
  </si>
  <si>
    <t>INC-01471</t>
  </si>
  <si>
    <t>INC-01472</t>
  </si>
  <si>
    <t>INC-01473</t>
  </si>
  <si>
    <t>INC-01474</t>
  </si>
  <si>
    <t>INC-01475</t>
  </si>
  <si>
    <t>INC-01476</t>
  </si>
  <si>
    <t>INC-01477</t>
  </si>
  <si>
    <t>INC-01478</t>
  </si>
  <si>
    <t>INC-01479</t>
  </si>
  <si>
    <t>INC-01480</t>
  </si>
  <si>
    <t>INC-01481</t>
  </si>
  <si>
    <t>INC-01482</t>
  </si>
  <si>
    <t>INC-01483</t>
  </si>
  <si>
    <t>INC-01484</t>
  </si>
  <si>
    <t>INC-01485</t>
  </si>
  <si>
    <t>INC-01486</t>
  </si>
  <si>
    <t>INC-01487</t>
  </si>
  <si>
    <t>INC-01488</t>
  </si>
  <si>
    <t>INC-01489</t>
  </si>
  <si>
    <t>INC-01490</t>
  </si>
  <si>
    <t>INC-01491</t>
  </si>
  <si>
    <t>INC-01492</t>
  </si>
  <si>
    <t>INC-01493</t>
  </si>
  <si>
    <t>INC-01494</t>
  </si>
  <si>
    <t>INC-01495</t>
  </si>
  <si>
    <t>INC-01496</t>
  </si>
  <si>
    <t>INC-01497</t>
  </si>
  <si>
    <t>INC-01498</t>
  </si>
  <si>
    <t>INC-01499</t>
  </si>
  <si>
    <t>INC-01500</t>
  </si>
  <si>
    <t>INC-01501</t>
  </si>
  <si>
    <t>INC-01502</t>
  </si>
  <si>
    <t>INC-01503</t>
  </si>
  <si>
    <t>INC-01504</t>
  </si>
  <si>
    <t>INC-01505</t>
  </si>
  <si>
    <t>INC-01506</t>
  </si>
  <si>
    <t>INC-01507</t>
  </si>
  <si>
    <t>INC-01508</t>
  </si>
  <si>
    <t>INC-01509</t>
  </si>
  <si>
    <t>INC-01510</t>
  </si>
  <si>
    <t>INC-01511</t>
  </si>
  <si>
    <t>INC-01512</t>
  </si>
  <si>
    <t>INC-01513</t>
  </si>
  <si>
    <t>INC-01514</t>
  </si>
  <si>
    <t>INC-01515</t>
  </si>
  <si>
    <t>INC-01516</t>
  </si>
  <si>
    <t>INC-01517</t>
  </si>
  <si>
    <t>INC-01518</t>
  </si>
  <si>
    <t>INC-01519</t>
  </si>
  <si>
    <t>INC-01520</t>
  </si>
  <si>
    <t>INC-01521</t>
  </si>
  <si>
    <t>INC-01522</t>
  </si>
  <si>
    <t>INC-01523</t>
  </si>
  <si>
    <t>INC-01524</t>
  </si>
  <si>
    <t>INC-01525</t>
  </si>
  <si>
    <t>INC-01526</t>
  </si>
  <si>
    <t>INC-01527</t>
  </si>
  <si>
    <t>INC-01528</t>
  </si>
  <si>
    <t>INC-01529</t>
  </si>
  <si>
    <t>INC-01530</t>
  </si>
  <si>
    <t>INC-01531</t>
  </si>
  <si>
    <t>INC-01532</t>
  </si>
  <si>
    <t>INC-01533</t>
  </si>
  <si>
    <t>INC-01534</t>
  </si>
  <si>
    <t>INC-01535</t>
  </si>
  <si>
    <t>INC-01536</t>
  </si>
  <si>
    <t>INC-01537</t>
  </si>
  <si>
    <t>INC-01538</t>
  </si>
  <si>
    <t>INC-01539</t>
  </si>
  <si>
    <t>INC-01540</t>
  </si>
  <si>
    <t>INC-01541</t>
  </si>
  <si>
    <t>INC-01542</t>
  </si>
  <si>
    <t>INC-01543</t>
  </si>
  <si>
    <t>INC-01544</t>
  </si>
  <si>
    <t>INC-01545</t>
  </si>
  <si>
    <t>INC-01546</t>
  </si>
  <si>
    <t>INC-01547</t>
  </si>
  <si>
    <t>INC-01548</t>
  </si>
  <si>
    <t>INC-01549</t>
  </si>
  <si>
    <t>INC-01550</t>
  </si>
  <si>
    <t>INC-01551</t>
  </si>
  <si>
    <t>INC-01552</t>
  </si>
  <si>
    <t>INC-01553</t>
  </si>
  <si>
    <t>INC-01554</t>
  </si>
  <si>
    <t>INC-01555</t>
  </si>
  <si>
    <t>INC-01556</t>
  </si>
  <si>
    <t>INC-01557</t>
  </si>
  <si>
    <t>INC-01558</t>
  </si>
  <si>
    <t>INC-01559</t>
  </si>
  <si>
    <t>INC-01560</t>
  </si>
  <si>
    <t>INC-01561</t>
  </si>
  <si>
    <t>INC-01562</t>
  </si>
  <si>
    <t>INC-01563</t>
  </si>
  <si>
    <t>INC-01564</t>
  </si>
  <si>
    <t>INC-01565</t>
  </si>
  <si>
    <t>INC-01566</t>
  </si>
  <si>
    <t>INC-01567</t>
  </si>
  <si>
    <t>INC-01568</t>
  </si>
  <si>
    <t>INC-01569</t>
  </si>
  <si>
    <t>INC-01570</t>
  </si>
  <si>
    <t>INC-01571</t>
  </si>
  <si>
    <t>INC-01572</t>
  </si>
  <si>
    <t>INC-01573</t>
  </si>
  <si>
    <t>INC-01574</t>
  </si>
  <si>
    <t>INC-01575</t>
  </si>
  <si>
    <t>INC-01576</t>
  </si>
  <si>
    <t>INC-01577</t>
  </si>
  <si>
    <t>INC-01578</t>
  </si>
  <si>
    <t>INC-01579</t>
  </si>
  <si>
    <t>INC-01580</t>
  </si>
  <si>
    <t>INC-01581</t>
  </si>
  <si>
    <t>INC-01582</t>
  </si>
  <si>
    <t>INC-01583</t>
  </si>
  <si>
    <t>INC-01584</t>
  </si>
  <si>
    <t>INC-01585</t>
  </si>
  <si>
    <t>INC-01586</t>
  </si>
  <si>
    <t>INC-01587</t>
  </si>
  <si>
    <t>INC-01588</t>
  </si>
  <si>
    <t>INC-01589</t>
  </si>
  <si>
    <t>INC-01590</t>
  </si>
  <si>
    <t>INC-01591</t>
  </si>
  <si>
    <t>INC-01592</t>
  </si>
  <si>
    <t>INC-01593</t>
  </si>
  <si>
    <t>INC-01594</t>
  </si>
  <si>
    <t>INC-01595</t>
  </si>
  <si>
    <t>INC-01596</t>
  </si>
  <si>
    <t>INC-01597</t>
  </si>
  <si>
    <t>INC-01598</t>
  </si>
  <si>
    <t>INC-01599</t>
  </si>
  <si>
    <t>INC-01600</t>
  </si>
  <si>
    <t>INC-01601</t>
  </si>
  <si>
    <t>INC-01602</t>
  </si>
  <si>
    <t>INC-01603</t>
  </si>
  <si>
    <t>INC-01604</t>
  </si>
  <si>
    <t>INC-01605</t>
  </si>
  <si>
    <t>INC-01606</t>
  </si>
  <si>
    <t>INC-01607</t>
  </si>
  <si>
    <t>INC-01608</t>
  </si>
  <si>
    <t>INC-01609</t>
  </si>
  <si>
    <t>INC-01610</t>
  </si>
  <si>
    <t>INC-01611</t>
  </si>
  <si>
    <t>INC-01612</t>
  </si>
  <si>
    <t>INC-01613</t>
  </si>
  <si>
    <t>INC-01614</t>
  </si>
  <si>
    <t>INC-01615</t>
  </si>
  <si>
    <t>INC-01616</t>
  </si>
  <si>
    <t>INC-01617</t>
  </si>
  <si>
    <t>INC-01618</t>
  </si>
  <si>
    <t>INC-01619</t>
  </si>
  <si>
    <t>INC-01620</t>
  </si>
  <si>
    <t>INC-01621</t>
  </si>
  <si>
    <t>INC-01622</t>
  </si>
  <si>
    <t>INC-01623</t>
  </si>
  <si>
    <t>INC-01624</t>
  </si>
  <si>
    <t>INC-01625</t>
  </si>
  <si>
    <t>INC-01626</t>
  </si>
  <si>
    <t>INC-01627</t>
  </si>
  <si>
    <t>INC-01628</t>
  </si>
  <si>
    <t>INC-01629</t>
  </si>
  <si>
    <t>INC-01630</t>
  </si>
  <si>
    <t>INC-01631</t>
  </si>
  <si>
    <t>INC-01632</t>
  </si>
  <si>
    <t>INC-01633</t>
  </si>
  <si>
    <t>INC-01634</t>
  </si>
  <si>
    <t>INC-01635</t>
  </si>
  <si>
    <t>INC-01636</t>
  </si>
  <si>
    <t>INC-01637</t>
  </si>
  <si>
    <t>INC-01638</t>
  </si>
  <si>
    <t>INC-01639</t>
  </si>
  <si>
    <t>INC-01640</t>
  </si>
  <si>
    <t>INC-01641</t>
  </si>
  <si>
    <t>INC-01642</t>
  </si>
  <si>
    <t>INC-01643</t>
  </si>
  <si>
    <t>INC-01644</t>
  </si>
  <si>
    <t>INC-01645</t>
  </si>
  <si>
    <t>INC-01646</t>
  </si>
  <si>
    <t>INC-01647</t>
  </si>
  <si>
    <t>INC-01648</t>
  </si>
  <si>
    <t>INC-01649</t>
  </si>
  <si>
    <t>INC-01650</t>
  </si>
  <si>
    <t>INC-01651</t>
  </si>
  <si>
    <t>INC-01652</t>
  </si>
  <si>
    <t>INC-01653</t>
  </si>
  <si>
    <t>INC-01654</t>
  </si>
  <si>
    <t>INC-01655</t>
  </si>
  <si>
    <t>INC-01656</t>
  </si>
  <si>
    <t>INC-01657</t>
  </si>
  <si>
    <t>INC-01658</t>
  </si>
  <si>
    <t>INC-01659</t>
  </si>
  <si>
    <t>INC-01660</t>
  </si>
  <si>
    <t>INC-01661</t>
  </si>
  <si>
    <t>INC-01662</t>
  </si>
  <si>
    <t>INC-01663</t>
  </si>
  <si>
    <t>INC-01664</t>
  </si>
  <si>
    <t>INC-01665</t>
  </si>
  <si>
    <t>INC-01666</t>
  </si>
  <si>
    <t>INC-01667</t>
  </si>
  <si>
    <t>INC-01668</t>
  </si>
  <si>
    <t>INC-01669</t>
  </si>
  <si>
    <t>INC-01670</t>
  </si>
  <si>
    <t>INC-01671</t>
  </si>
  <si>
    <t>INC-01672</t>
  </si>
  <si>
    <t>INC-01673</t>
  </si>
  <si>
    <t>INC-01674</t>
  </si>
  <si>
    <t>INC-01675</t>
  </si>
  <si>
    <t>INC-01676</t>
  </si>
  <si>
    <t>INC-01677</t>
  </si>
  <si>
    <t>INC-01678</t>
  </si>
  <si>
    <t>INC-01679</t>
  </si>
  <si>
    <t>INC-01680</t>
  </si>
  <si>
    <t>INC-01681</t>
  </si>
  <si>
    <t>INC-01682</t>
  </si>
  <si>
    <t>INC-01683</t>
  </si>
  <si>
    <t>INC-01684</t>
  </si>
  <si>
    <t>INC-01685</t>
  </si>
  <si>
    <t>INC-01686</t>
  </si>
  <si>
    <t>INC-01687</t>
  </si>
  <si>
    <t>INC-01688</t>
  </si>
  <si>
    <t>INC-01689</t>
  </si>
  <si>
    <t>INC-01690</t>
  </si>
  <si>
    <t>INC-01691</t>
  </si>
  <si>
    <t>INC-01692</t>
  </si>
  <si>
    <t>INC-01693</t>
  </si>
  <si>
    <t>INC-01694</t>
  </si>
  <si>
    <t>INC-01695</t>
  </si>
  <si>
    <t>INC-01696</t>
  </si>
  <si>
    <t>INC-01697</t>
  </si>
  <si>
    <t>INC-01698</t>
  </si>
  <si>
    <t>INC-01699</t>
  </si>
  <si>
    <t>INC-01700</t>
  </si>
  <si>
    <t>INC-01701</t>
  </si>
  <si>
    <t>INC-01702</t>
  </si>
  <si>
    <t>INC-01703</t>
  </si>
  <si>
    <t>INC-01704</t>
  </si>
  <si>
    <t>INC-01705</t>
  </si>
  <si>
    <t>INC-01706</t>
  </si>
  <si>
    <t>INC-01707</t>
  </si>
  <si>
    <t>INC-01708</t>
  </si>
  <si>
    <t>INC-01709</t>
  </si>
  <si>
    <t>INC-01710</t>
  </si>
  <si>
    <t>INC-01711</t>
  </si>
  <si>
    <t>INC-01712</t>
  </si>
  <si>
    <t>INC-01713</t>
  </si>
  <si>
    <t>INC-01714</t>
  </si>
  <si>
    <t>INC-01715</t>
  </si>
  <si>
    <t>INC-01716</t>
  </si>
  <si>
    <t>INC-01717</t>
  </si>
  <si>
    <t>INC-01718</t>
  </si>
  <si>
    <t>INC-01719</t>
  </si>
  <si>
    <t>INC-01720</t>
  </si>
  <si>
    <t>INC-01721</t>
  </si>
  <si>
    <t>INC-01722</t>
  </si>
  <si>
    <t>INC-01723</t>
  </si>
  <si>
    <t>INC-01724</t>
  </si>
  <si>
    <t>INC-01725</t>
  </si>
  <si>
    <t>INC-01726</t>
  </si>
  <si>
    <t>INC-01727</t>
  </si>
  <si>
    <t>INC-01728</t>
  </si>
  <si>
    <t>INC-01729</t>
  </si>
  <si>
    <t>INC-01730</t>
  </si>
  <si>
    <t>INC-01731</t>
  </si>
  <si>
    <t>INC-01732</t>
  </si>
  <si>
    <t>INC-01733</t>
  </si>
  <si>
    <t>INC-01734</t>
  </si>
  <si>
    <t>INC-01735</t>
  </si>
  <si>
    <t>INC-01736</t>
  </si>
  <si>
    <t>INC-01737</t>
  </si>
  <si>
    <t>INC-01738</t>
  </si>
  <si>
    <t>INC-01739</t>
  </si>
  <si>
    <t>INC-01740</t>
  </si>
  <si>
    <t>INC-01741</t>
  </si>
  <si>
    <t>INC-01742</t>
  </si>
  <si>
    <t>INC-01743</t>
  </si>
  <si>
    <t>INC-01744</t>
  </si>
  <si>
    <t>INC-01745</t>
  </si>
  <si>
    <t>INC-01746</t>
  </si>
  <si>
    <t>INC-01747</t>
  </si>
  <si>
    <t>INC-01748</t>
  </si>
  <si>
    <t>INC-01749</t>
  </si>
  <si>
    <t>INC-01750</t>
  </si>
  <si>
    <t>INC-01751</t>
  </si>
  <si>
    <t>INC-01752</t>
  </si>
  <si>
    <t>INC-01753</t>
  </si>
  <si>
    <t>INC-01754</t>
  </si>
  <si>
    <t>INC-01755</t>
  </si>
  <si>
    <t>INC-01756</t>
  </si>
  <si>
    <t>INC-01757</t>
  </si>
  <si>
    <t>INC-01758</t>
  </si>
  <si>
    <t>INC-01759</t>
  </si>
  <si>
    <t>INC-01760</t>
  </si>
  <si>
    <t>INC-01761</t>
  </si>
  <si>
    <t>INC-01762</t>
  </si>
  <si>
    <t>INC-01763</t>
  </si>
  <si>
    <t>INC-01764</t>
  </si>
  <si>
    <t>INC-01765</t>
  </si>
  <si>
    <t>INC-01766</t>
  </si>
  <si>
    <t>INC-01767</t>
  </si>
  <si>
    <t>INC-01768</t>
  </si>
  <si>
    <t>INC-01769</t>
  </si>
  <si>
    <t>INC-01770</t>
  </si>
  <si>
    <t>INC-01771</t>
  </si>
  <si>
    <t>INC-01772</t>
  </si>
  <si>
    <t>INC-01773</t>
  </si>
  <si>
    <t>INC-01774</t>
  </si>
  <si>
    <t>INC-01775</t>
  </si>
  <si>
    <t>INC-01776</t>
  </si>
  <si>
    <t>INC-01777</t>
  </si>
  <si>
    <t>INC-01778</t>
  </si>
  <si>
    <t>INC-01779</t>
  </si>
  <si>
    <t>INC-01780</t>
  </si>
  <si>
    <t>INC-01781</t>
  </si>
  <si>
    <t>INC-01782</t>
  </si>
  <si>
    <t>INC-01783</t>
  </si>
  <si>
    <t>INC-01784</t>
  </si>
  <si>
    <t>INC-01785</t>
  </si>
  <si>
    <t>INC-01786</t>
  </si>
  <si>
    <t>INC-01787</t>
  </si>
  <si>
    <t>INC-01788</t>
  </si>
  <si>
    <t>INC-01789</t>
  </si>
  <si>
    <t>INC-01790</t>
  </si>
  <si>
    <t>INC-01791</t>
  </si>
  <si>
    <t>INC-01792</t>
  </si>
  <si>
    <t>INC-01793</t>
  </si>
  <si>
    <t>INC-01794</t>
  </si>
  <si>
    <t>INC-01795</t>
  </si>
  <si>
    <t>INC-01796</t>
  </si>
  <si>
    <t>INC-01797</t>
  </si>
  <si>
    <t>INC-01798</t>
  </si>
  <si>
    <t>INC-01799</t>
  </si>
  <si>
    <t>INC-01800</t>
  </si>
  <si>
    <t>INC-01801</t>
  </si>
  <si>
    <t>INC-01802</t>
  </si>
  <si>
    <t>INC-01803</t>
  </si>
  <si>
    <t>INC-01804</t>
  </si>
  <si>
    <t>INC-01805</t>
  </si>
  <si>
    <t>INC-01806</t>
  </si>
  <si>
    <t>INC-01807</t>
  </si>
  <si>
    <t>INC-01808</t>
  </si>
  <si>
    <t>INC-01809</t>
  </si>
  <si>
    <t>INC-01810</t>
  </si>
  <si>
    <t>INC-01811</t>
  </si>
  <si>
    <t>INC-01812</t>
  </si>
  <si>
    <t>INC-01813</t>
  </si>
  <si>
    <t>INC-01814</t>
  </si>
  <si>
    <t>INC-01815</t>
  </si>
  <si>
    <t>INC-01816</t>
  </si>
  <si>
    <t>INC-01817</t>
  </si>
  <si>
    <t>INC-01818</t>
  </si>
  <si>
    <t>INC-01819</t>
  </si>
  <si>
    <t>INC-01820</t>
  </si>
  <si>
    <t>INC-01821</t>
  </si>
  <si>
    <t>INC-01822</t>
  </si>
  <si>
    <t>INC-01823</t>
  </si>
  <si>
    <t>INC-01824</t>
  </si>
  <si>
    <t>INC-01825</t>
  </si>
  <si>
    <t>INC-01826</t>
  </si>
  <si>
    <t>INC-01827</t>
  </si>
  <si>
    <t>INC-01828</t>
  </si>
  <si>
    <t>INC-01829</t>
  </si>
  <si>
    <t>INC-01830</t>
  </si>
  <si>
    <t>INC-01831</t>
  </si>
  <si>
    <t>INC-01832</t>
  </si>
  <si>
    <t>INC-01833</t>
  </si>
  <si>
    <t>INC-01834</t>
  </si>
  <si>
    <t>INC-01835</t>
  </si>
  <si>
    <t>INC-01836</t>
  </si>
  <si>
    <t>INC-01837</t>
  </si>
  <si>
    <t>INC-01838</t>
  </si>
  <si>
    <t>INC-01839</t>
  </si>
  <si>
    <t>INC-01840</t>
  </si>
  <si>
    <t>INC-01841</t>
  </si>
  <si>
    <t>INC-01842</t>
  </si>
  <si>
    <t>INC-01843</t>
  </si>
  <si>
    <t>INC-01844</t>
  </si>
  <si>
    <t>INC-01845</t>
  </si>
  <si>
    <t>INC-01846</t>
  </si>
  <si>
    <t>INC-01847</t>
  </si>
  <si>
    <t>INC-01848</t>
  </si>
  <si>
    <t>INC-01849</t>
  </si>
  <si>
    <t>INC-01850</t>
  </si>
  <si>
    <t>INC-01851</t>
  </si>
  <si>
    <t>INC-01852</t>
  </si>
  <si>
    <t>INC-01853</t>
  </si>
  <si>
    <t>INC-01854</t>
  </si>
  <si>
    <t>INC-01855</t>
  </si>
  <si>
    <t>INC-01856</t>
  </si>
  <si>
    <t>INC-01857</t>
  </si>
  <si>
    <t>INC-01858</t>
  </si>
  <si>
    <t>INC-01859</t>
  </si>
  <si>
    <t>INC-01860</t>
  </si>
  <si>
    <t>INC-01861</t>
  </si>
  <si>
    <t>INC-01862</t>
  </si>
  <si>
    <t>INC-01863</t>
  </si>
  <si>
    <t>INC-01864</t>
  </si>
  <si>
    <t>INC-01865</t>
  </si>
  <si>
    <t>INC-01866</t>
  </si>
  <si>
    <t>INC-01867</t>
  </si>
  <si>
    <t>INC-01868</t>
  </si>
  <si>
    <t>INC-01869</t>
  </si>
  <si>
    <t>INC-01870</t>
  </si>
  <si>
    <t>INC-01871</t>
  </si>
  <si>
    <t>INC-01872</t>
  </si>
  <si>
    <t>INC-01873</t>
  </si>
  <si>
    <t>INC-01874</t>
  </si>
  <si>
    <t>INC-01875</t>
  </si>
  <si>
    <t>INC-01876</t>
  </si>
  <si>
    <t>INC-01877</t>
  </si>
  <si>
    <t>INC-01878</t>
  </si>
  <si>
    <t>INC-01879</t>
  </si>
  <si>
    <t>INC-01880</t>
  </si>
  <si>
    <t>INC-01881</t>
  </si>
  <si>
    <t>INC-01882</t>
  </si>
  <si>
    <t>INC-01883</t>
  </si>
  <si>
    <t>INC-01884</t>
  </si>
  <si>
    <t>INC-01885</t>
  </si>
  <si>
    <t>INC-01886</t>
  </si>
  <si>
    <t>INC-01887</t>
  </si>
  <si>
    <t>INC-01888</t>
  </si>
  <si>
    <t>INC-01889</t>
  </si>
  <si>
    <t>INC-01890</t>
  </si>
  <si>
    <t>INC-01891</t>
  </si>
  <si>
    <t>INC-01892</t>
  </si>
  <si>
    <t>INC-01893</t>
  </si>
  <si>
    <t>INC-01894</t>
  </si>
  <si>
    <t>INC-01895</t>
  </si>
  <si>
    <t>INC-01896</t>
  </si>
  <si>
    <t>INC-01897</t>
  </si>
  <si>
    <t>INC-01898</t>
  </si>
  <si>
    <t>INC-01899</t>
  </si>
  <si>
    <t>INC-01900</t>
  </si>
  <si>
    <t>INC-01901</t>
  </si>
  <si>
    <t>INC-01902</t>
  </si>
  <si>
    <t>INC-01903</t>
  </si>
  <si>
    <t>INC-01904</t>
  </si>
  <si>
    <t>INC-01905</t>
  </si>
  <si>
    <t>INC-01906</t>
  </si>
  <si>
    <t>INC-01907</t>
  </si>
  <si>
    <t>INC-01908</t>
  </si>
  <si>
    <t>INC-01909</t>
  </si>
  <si>
    <t>INC-01910</t>
  </si>
  <si>
    <t>INC-01911</t>
  </si>
  <si>
    <t>INC-01912</t>
  </si>
  <si>
    <t>INC-01913</t>
  </si>
  <si>
    <t>INC-01914</t>
  </si>
  <si>
    <t>INC-01915</t>
  </si>
  <si>
    <t>INC-01916</t>
  </si>
  <si>
    <t>INC-01917</t>
  </si>
  <si>
    <t>INC-01918</t>
  </si>
  <si>
    <t>INC-01919</t>
  </si>
  <si>
    <t>INC-01920</t>
  </si>
  <si>
    <t>INC-01921</t>
  </si>
  <si>
    <t>INC-01922</t>
  </si>
  <si>
    <t>INC-01923</t>
  </si>
  <si>
    <t>INC-01924</t>
  </si>
  <si>
    <t>INC-01925</t>
  </si>
  <si>
    <t>INC-01926</t>
  </si>
  <si>
    <t>INC-01927</t>
  </si>
  <si>
    <t>INC-01928</t>
  </si>
  <si>
    <t>INC-01929</t>
  </si>
  <si>
    <t>INC-01930</t>
  </si>
  <si>
    <t>INC-01931</t>
  </si>
  <si>
    <t>INC-01932</t>
  </si>
  <si>
    <t>INC-01933</t>
  </si>
  <si>
    <t>INC-01934</t>
  </si>
  <si>
    <t>INC-01935</t>
  </si>
  <si>
    <t>INC-01936</t>
  </si>
  <si>
    <t>INC-01937</t>
  </si>
  <si>
    <t>INC-01938</t>
  </si>
  <si>
    <t>INC-01939</t>
  </si>
  <si>
    <t>INC-01940</t>
  </si>
  <si>
    <t>INC-01941</t>
  </si>
  <si>
    <t>INC-01942</t>
  </si>
  <si>
    <t>INC-01943</t>
  </si>
  <si>
    <t>INC-01944</t>
  </si>
  <si>
    <t>INC-01945</t>
  </si>
  <si>
    <t>INC-01946</t>
  </si>
  <si>
    <t>INC-01947</t>
  </si>
  <si>
    <t>INC-01948</t>
  </si>
  <si>
    <t>INC-01949</t>
  </si>
  <si>
    <t>INC-01950</t>
  </si>
  <si>
    <t>INC-01951</t>
  </si>
  <si>
    <t>INC-01952</t>
  </si>
  <si>
    <t>INC-01953</t>
  </si>
  <si>
    <t>INC-01954</t>
  </si>
  <si>
    <t>INC-01955</t>
  </si>
  <si>
    <t>INC-01956</t>
  </si>
  <si>
    <t>INC-01957</t>
  </si>
  <si>
    <t>INC-01958</t>
  </si>
  <si>
    <t>INC-01959</t>
  </si>
  <si>
    <t>INC-01960</t>
  </si>
  <si>
    <t>INC-01961</t>
  </si>
  <si>
    <t>INC-01962</t>
  </si>
  <si>
    <t>INC-01963</t>
  </si>
  <si>
    <t>INC-01964</t>
  </si>
  <si>
    <t>INC-01965</t>
  </si>
  <si>
    <t>INC-01966</t>
  </si>
  <si>
    <t>INC-01967</t>
  </si>
  <si>
    <t>INC-01968</t>
  </si>
  <si>
    <t>INC-01969</t>
  </si>
  <si>
    <t>INC-01970</t>
  </si>
  <si>
    <t>INC-01971</t>
  </si>
  <si>
    <t>INC-01972</t>
  </si>
  <si>
    <t>INC-01973</t>
  </si>
  <si>
    <t>INC-01974</t>
  </si>
  <si>
    <t>INC-01975</t>
  </si>
  <si>
    <t>INC-01976</t>
  </si>
  <si>
    <t>INC-01977</t>
  </si>
  <si>
    <t>INC-01978</t>
  </si>
  <si>
    <t>INC-01979</t>
  </si>
  <si>
    <t>INC-01980</t>
  </si>
  <si>
    <t>INC-01981</t>
  </si>
  <si>
    <t>INC-01982</t>
  </si>
  <si>
    <t>INC-01983</t>
  </si>
  <si>
    <t>INC-01984</t>
  </si>
  <si>
    <t>INC-01985</t>
  </si>
  <si>
    <t>INC-01986</t>
  </si>
  <si>
    <t>INC-01987</t>
  </si>
  <si>
    <t>INC-01988</t>
  </si>
  <si>
    <t>INC-01989</t>
  </si>
  <si>
    <t>INC-01990</t>
  </si>
  <si>
    <t>INC-01991</t>
  </si>
  <si>
    <t>INC-01992</t>
  </si>
  <si>
    <t>INC-01993</t>
  </si>
  <si>
    <t>INC-01994</t>
  </si>
  <si>
    <t>INC-01995</t>
  </si>
  <si>
    <t>INC-01996</t>
  </si>
  <si>
    <t>INC-01997</t>
  </si>
  <si>
    <t>INC-01998</t>
  </si>
  <si>
    <t>INC-01999</t>
  </si>
  <si>
    <t>Grand Total</t>
  </si>
  <si>
    <t>Feb</t>
  </si>
  <si>
    <t>Mar</t>
  </si>
  <si>
    <t>Apr</t>
  </si>
  <si>
    <t>May</t>
  </si>
  <si>
    <t>Jun</t>
  </si>
  <si>
    <t>Jul</t>
  </si>
  <si>
    <t>Aug</t>
  </si>
  <si>
    <t>Sep</t>
  </si>
  <si>
    <t>Oct</t>
  </si>
  <si>
    <t>Nov</t>
  </si>
  <si>
    <t>Dec</t>
  </si>
  <si>
    <t>Time Taken to Resolve Case</t>
  </si>
  <si>
    <t>MoM % Change</t>
  </si>
  <si>
    <t>Month</t>
  </si>
  <si>
    <t>Transactions Reported</t>
  </si>
  <si>
    <t>Loss Value</t>
  </si>
  <si>
    <t>Cases Reported</t>
  </si>
  <si>
    <t>Jan</t>
  </si>
  <si>
    <t>FRAUD INCIDENT REPORT FOR THE YEAR 2024</t>
  </si>
  <si>
    <t>MoM Change in Cases Reported</t>
  </si>
  <si>
    <t>MoM Change in Loss Value</t>
  </si>
  <si>
    <t>Open Cases</t>
  </si>
  <si>
    <t>Average of Time Taken to Resolve Case</t>
  </si>
  <si>
    <t>This trend could mean:</t>
  </si>
  <si>
    <t xml:space="preserve">   •  Backlogs or investigation issues</t>
  </si>
  <si>
    <t xml:space="preserve">   •  Possible misclassification of case severity</t>
  </si>
  <si>
    <t>Column Labels</t>
  </si>
  <si>
    <t>Resolution Rate</t>
  </si>
  <si>
    <t>Investigation Rate</t>
  </si>
  <si>
    <t>INSIGHTS</t>
  </si>
  <si>
    <t>The analysis covers the following:</t>
  </si>
  <si>
    <t>Overview:</t>
  </si>
  <si>
    <t>Sum of Loss Amount</t>
  </si>
  <si>
    <t>4. Seasonality and Trend Analysis</t>
  </si>
  <si>
    <t>Cases</t>
  </si>
  <si>
    <t>Unauthorised Access</t>
  </si>
  <si>
    <t>Average Loss Per Case</t>
  </si>
  <si>
    <t>3. Fraud Type Analysis:</t>
  </si>
  <si>
    <t>From the above, it can be concluded that:</t>
  </si>
  <si>
    <t>July: -12%</t>
  </si>
  <si>
    <t>September: -9%</t>
  </si>
  <si>
    <t>In conclusion:</t>
  </si>
  <si>
    <t xml:space="preserve"> Just like with case count, December is a critical month, but the loss value spike is even sharper — indicating not just more cases, but much bigger financial damage happening at the end of the year.</t>
  </si>
  <si>
    <t>MoM Change in Cases VS MoM Change in Loss Value</t>
  </si>
  <si>
    <t>RECOMMENDATIONS</t>
  </si>
  <si>
    <t>Fraud Types:</t>
  </si>
  <si>
    <t>Seasonal Trend:</t>
  </si>
  <si>
    <t>5. Correlation Analysis</t>
  </si>
  <si>
    <r>
      <t xml:space="preserve">1. </t>
    </r>
    <r>
      <rPr>
        <sz val="10"/>
        <color theme="1"/>
        <rFont val="Calibri"/>
        <family val="2"/>
        <scheme val="minor"/>
      </rPr>
      <t xml:space="preserve">Unusual Delays in </t>
    </r>
    <r>
      <rPr>
        <b/>
        <sz val="10"/>
        <color theme="1"/>
        <rFont val="Calibri"/>
        <family val="2"/>
        <scheme val="minor"/>
      </rPr>
      <t>Medium-Risk</t>
    </r>
    <r>
      <rPr>
        <sz val="10"/>
        <color theme="1"/>
        <rFont val="Calibri"/>
        <family val="2"/>
        <scheme val="minor"/>
      </rPr>
      <t xml:space="preserve"> and </t>
    </r>
    <r>
      <rPr>
        <b/>
        <sz val="10"/>
        <color theme="1"/>
        <rFont val="Calibri"/>
        <family val="2"/>
        <scheme val="minor"/>
      </rPr>
      <t>Low-Risk</t>
    </r>
    <r>
      <rPr>
        <sz val="10"/>
        <color theme="1"/>
        <rFont val="Calibri"/>
        <family val="2"/>
        <scheme val="minor"/>
      </rPr>
      <t xml:space="preserve"> Fraud Case Resolution</t>
    </r>
    <r>
      <rPr>
        <b/>
        <sz val="10"/>
        <color theme="1"/>
        <rFont val="Calibri"/>
        <family val="2"/>
        <scheme val="minor"/>
      </rPr>
      <t>:</t>
    </r>
  </si>
  <si>
    <r>
      <t xml:space="preserve">Despite being classified as low-risk or medium-risk, a notable number of fraud cases are taking up to </t>
    </r>
    <r>
      <rPr>
        <b/>
        <sz val="10"/>
        <color theme="1"/>
        <rFont val="Calibri"/>
        <family val="2"/>
        <scheme val="minor"/>
      </rPr>
      <t>60 days or more</t>
    </r>
    <r>
      <rPr>
        <sz val="10"/>
        <color theme="1"/>
        <rFont val="Calibri"/>
        <family val="2"/>
        <scheme val="minor"/>
      </rPr>
      <t xml:space="preserve"> to resolve, a duration typically expected of high-risk cases. </t>
    </r>
  </si>
  <si>
    <r>
      <t xml:space="preserve">2. </t>
    </r>
    <r>
      <rPr>
        <sz val="10"/>
        <color theme="1"/>
        <rFont val="Calibri"/>
        <family val="2"/>
        <scheme val="minor"/>
      </rPr>
      <t xml:space="preserve">No </t>
    </r>
    <r>
      <rPr>
        <b/>
        <sz val="10"/>
        <color theme="1"/>
        <rFont val="Calibri"/>
        <family val="2"/>
        <scheme val="minor"/>
      </rPr>
      <t>Open Cases</t>
    </r>
    <r>
      <rPr>
        <sz val="10"/>
        <color theme="1"/>
        <rFont val="Calibri"/>
        <family val="2"/>
        <scheme val="minor"/>
      </rPr>
      <t xml:space="preserve"> have been assigned to any investigator</t>
    </r>
  </si>
  <si>
    <r>
      <t xml:space="preserve">   •  Phishing</t>
    </r>
    <r>
      <rPr>
        <sz val="10"/>
        <color theme="1"/>
        <rFont val="Calibri"/>
        <family val="2"/>
        <scheme val="minor"/>
      </rPr>
      <t xml:space="preserve"> has the </t>
    </r>
    <r>
      <rPr>
        <b/>
        <sz val="10"/>
        <color theme="1"/>
        <rFont val="Calibri"/>
        <family val="2"/>
        <scheme val="minor"/>
      </rPr>
      <t>highest number of cases (215)</t>
    </r>
    <r>
      <rPr>
        <sz val="10"/>
        <color theme="1"/>
        <rFont val="Calibri"/>
        <family val="2"/>
        <scheme val="minor"/>
      </rPr>
      <t xml:space="preserve">, but its </t>
    </r>
    <r>
      <rPr>
        <b/>
        <sz val="10"/>
        <color theme="1"/>
        <rFont val="Calibri"/>
        <family val="2"/>
        <scheme val="minor"/>
      </rPr>
      <t>average loss per case</t>
    </r>
    <r>
      <rPr>
        <sz val="10"/>
        <color theme="1"/>
        <rFont val="Calibri"/>
        <family val="2"/>
        <scheme val="minor"/>
      </rPr>
      <t xml:space="preserve"> (49,113.08) is </t>
    </r>
    <r>
      <rPr>
        <b/>
        <sz val="10"/>
        <color theme="1"/>
        <rFont val="Calibri"/>
        <family val="2"/>
        <scheme val="minor"/>
      </rPr>
      <t>lower than Money Laundering and Identity Theft</t>
    </r>
    <r>
      <rPr>
        <sz val="10"/>
        <color theme="1"/>
        <rFont val="Calibri"/>
        <family val="2"/>
        <scheme val="minor"/>
      </rPr>
      <t>.</t>
    </r>
  </si>
  <si>
    <r>
      <t xml:space="preserve">   •  The spike in June for both cases and losses suggests a </t>
    </r>
    <r>
      <rPr>
        <b/>
        <sz val="10"/>
        <color theme="1"/>
        <rFont val="Calibri"/>
        <family val="2"/>
        <scheme val="minor"/>
      </rPr>
      <t>seasonal trend</t>
    </r>
  </si>
  <si>
    <r>
      <t xml:space="preserve">   •  June represents a </t>
    </r>
    <r>
      <rPr>
        <b/>
        <sz val="10"/>
        <color theme="1"/>
        <rFont val="Calibri"/>
        <family val="2"/>
        <scheme val="minor"/>
      </rPr>
      <t>critical risk period</t>
    </r>
    <r>
      <rPr>
        <sz val="10"/>
        <color theme="1"/>
        <rFont val="Calibri"/>
        <family val="2"/>
        <scheme val="minor"/>
      </rPr>
      <t>, indicating a possible seasonal pattern in cybercrime activity</t>
    </r>
  </si>
  <si>
    <r>
      <t xml:space="preserve">   •  December</t>
    </r>
    <r>
      <rPr>
        <sz val="10"/>
        <color theme="1"/>
        <rFont val="Calibri"/>
        <family val="2"/>
        <scheme val="minor"/>
      </rPr>
      <t xml:space="preserve"> recorded the </t>
    </r>
    <r>
      <rPr>
        <b/>
        <sz val="10"/>
        <color theme="1"/>
        <rFont val="Calibri"/>
        <family val="2"/>
        <scheme val="minor"/>
      </rPr>
      <t>highest month-over-month (MoM) growth</t>
    </r>
    <r>
      <rPr>
        <sz val="10"/>
        <color theme="1"/>
        <rFont val="Calibri"/>
        <family val="2"/>
        <scheme val="minor"/>
      </rPr>
      <t xml:space="preserve"> at </t>
    </r>
    <r>
      <rPr>
        <b/>
        <sz val="10"/>
        <color theme="1"/>
        <rFont val="Calibri"/>
        <family val="2"/>
        <scheme val="minor"/>
      </rPr>
      <t>+24%</t>
    </r>
    <r>
      <rPr>
        <sz val="10"/>
        <color theme="1"/>
        <rFont val="Calibri"/>
        <family val="2"/>
        <scheme val="minor"/>
      </rPr>
      <t xml:space="preserve">, after a sharp decline in </t>
    </r>
    <r>
      <rPr>
        <b/>
        <sz val="10"/>
        <color theme="1"/>
        <rFont val="Calibri"/>
        <family val="2"/>
        <scheme val="minor"/>
      </rPr>
      <t>November at -23%</t>
    </r>
    <r>
      <rPr>
        <sz val="10"/>
        <color theme="1"/>
        <rFont val="Calibri"/>
        <family val="2"/>
        <scheme val="minor"/>
      </rPr>
      <t>.</t>
    </r>
  </si>
  <si>
    <r>
      <t xml:space="preserve">   •  December has the biggest surge in loss value (+34%)</t>
    </r>
    <r>
      <rPr>
        <sz val="10"/>
        <color theme="1"/>
        <rFont val="Calibri"/>
        <family val="2"/>
        <scheme val="minor"/>
      </rPr>
      <t>, much higher than any other month</t>
    </r>
    <r>
      <rPr>
        <b/>
        <sz val="10"/>
        <color theme="1"/>
        <rFont val="Calibri"/>
        <family val="2"/>
        <scheme val="minor"/>
      </rPr>
      <t>.</t>
    </r>
  </si>
  <si>
    <r>
      <rPr>
        <b/>
        <sz val="10"/>
        <color theme="1"/>
        <rFont val="Calibri"/>
        <family val="2"/>
        <scheme val="minor"/>
      </rPr>
      <t xml:space="preserve">   •  September</t>
    </r>
    <r>
      <rPr>
        <sz val="10"/>
        <color theme="1"/>
        <rFont val="Calibri"/>
        <family val="2"/>
        <scheme val="minor"/>
      </rPr>
      <t xml:space="preserve"> and </t>
    </r>
    <r>
      <rPr>
        <b/>
        <sz val="10"/>
        <color theme="1"/>
        <rFont val="Calibri"/>
        <family val="2"/>
        <scheme val="minor"/>
      </rPr>
      <t>November</t>
    </r>
    <r>
      <rPr>
        <sz val="10"/>
        <color theme="1"/>
        <rFont val="Calibri"/>
        <family val="2"/>
        <scheme val="minor"/>
      </rPr>
      <t xml:space="preserve"> have the largest declines in loss value (</t>
    </r>
    <r>
      <rPr>
        <b/>
        <sz val="10"/>
        <color theme="1"/>
        <rFont val="Calibri"/>
        <family val="2"/>
        <scheme val="minor"/>
      </rPr>
      <t>-17% each</t>
    </r>
    <r>
      <rPr>
        <sz val="10"/>
        <color theme="1"/>
        <rFont val="Calibri"/>
        <family val="2"/>
        <scheme val="minor"/>
      </rPr>
      <t>).</t>
    </r>
  </si>
  <si>
    <r>
      <t>December is the riskiest month</t>
    </r>
    <r>
      <rPr>
        <sz val="10"/>
        <color theme="1"/>
        <rFont val="Calibri"/>
        <family val="2"/>
        <scheme val="minor"/>
      </rPr>
      <t xml:space="preserve"> for both </t>
    </r>
    <r>
      <rPr>
        <b/>
        <sz val="10"/>
        <color theme="1"/>
        <rFont val="Calibri"/>
        <family val="2"/>
        <scheme val="minor"/>
      </rPr>
      <t>case numbers</t>
    </r>
    <r>
      <rPr>
        <sz val="10"/>
        <color theme="1"/>
        <rFont val="Calibri"/>
        <family val="2"/>
        <scheme val="minor"/>
      </rPr>
      <t xml:space="preserve"> and </t>
    </r>
    <r>
      <rPr>
        <b/>
        <sz val="10"/>
        <color theme="1"/>
        <rFont val="Calibri"/>
        <family val="2"/>
        <scheme val="minor"/>
      </rPr>
      <t>financial loss</t>
    </r>
    <r>
      <rPr>
        <sz val="10"/>
        <color theme="1"/>
        <rFont val="Calibri"/>
        <family val="2"/>
        <scheme val="minor"/>
      </rPr>
      <t xml:space="preserve">, but the </t>
    </r>
    <r>
      <rPr>
        <b/>
        <sz val="10"/>
        <color theme="1"/>
        <rFont val="Calibri"/>
        <family val="2"/>
        <scheme val="minor"/>
      </rPr>
      <t>impact (loss per case)</t>
    </r>
    <r>
      <rPr>
        <sz val="10"/>
        <color theme="1"/>
        <rFont val="Calibri"/>
        <family val="2"/>
        <scheme val="minor"/>
      </rPr>
      <t xml:space="preserve"> seems to grow even more than the case count itself.</t>
    </r>
  </si>
  <si>
    <r>
      <t>November is the weakest month</t>
    </r>
    <r>
      <rPr>
        <sz val="10"/>
        <color theme="1"/>
        <rFont val="Calibri"/>
        <family val="2"/>
        <scheme val="minor"/>
      </rPr>
      <t>, showing major drops both in case numbers and losses.</t>
    </r>
  </si>
  <si>
    <r>
      <t xml:space="preserve">Fraudsters seem to </t>
    </r>
    <r>
      <rPr>
        <b/>
        <sz val="10"/>
        <color theme="1"/>
        <rFont val="Calibri"/>
        <family val="2"/>
        <scheme val="minor"/>
      </rPr>
      <t>prepare for a big year-end attack</t>
    </r>
    <r>
      <rPr>
        <sz val="10"/>
        <color theme="1"/>
        <rFont val="Calibri"/>
        <family val="2"/>
        <scheme val="minor"/>
      </rPr>
      <t>, leading to fewer, but larger losses around December.</t>
    </r>
  </si>
  <si>
    <r>
      <t xml:space="preserve">There is no correlation between </t>
    </r>
    <r>
      <rPr>
        <b/>
        <sz val="10"/>
        <color theme="1"/>
        <rFont val="Calibri"/>
        <family val="2"/>
        <scheme val="minor"/>
      </rPr>
      <t>Loss Amount</t>
    </r>
    <r>
      <rPr>
        <sz val="10"/>
        <color theme="1"/>
        <rFont val="Calibri"/>
        <family val="2"/>
        <scheme val="minor"/>
      </rPr>
      <t xml:space="preserve"> and</t>
    </r>
    <r>
      <rPr>
        <b/>
        <sz val="10"/>
        <color theme="1"/>
        <rFont val="Calibri"/>
        <family val="2"/>
        <scheme val="minor"/>
      </rPr>
      <t xml:space="preserve"> Case Severity</t>
    </r>
  </si>
  <si>
    <r>
      <t>Expand public awareness campaigns</t>
    </r>
    <r>
      <rPr>
        <sz val="10"/>
        <color theme="1"/>
        <rFont val="Calibri"/>
        <family val="2"/>
        <scheme val="minor"/>
      </rPr>
      <t xml:space="preserve"> (emails, social media alerts) to educate users about </t>
    </r>
    <r>
      <rPr>
        <b/>
        <sz val="10"/>
        <color theme="1"/>
        <rFont val="Calibri"/>
        <family val="2"/>
        <scheme val="minor"/>
      </rPr>
      <t>phishing</t>
    </r>
    <r>
      <rPr>
        <sz val="10"/>
        <color theme="1"/>
        <rFont val="Calibri"/>
        <family val="2"/>
        <scheme val="minor"/>
      </rPr>
      <t xml:space="preserve"> since it remains the most frequent</t>
    </r>
  </si>
  <si>
    <r>
      <t xml:space="preserve">Maintain </t>
    </r>
    <r>
      <rPr>
        <b/>
        <sz val="10"/>
        <color theme="1"/>
        <rFont val="Calibri"/>
        <family val="2"/>
        <scheme val="minor"/>
      </rPr>
      <t>strict invoice verification processes</t>
    </r>
    <r>
      <rPr>
        <sz val="10"/>
        <color theme="1"/>
        <rFont val="Calibri"/>
        <family val="2"/>
        <scheme val="minor"/>
      </rPr>
      <t xml:space="preserve"> and </t>
    </r>
    <r>
      <rPr>
        <b/>
        <sz val="10"/>
        <color theme="1"/>
        <rFont val="Calibri"/>
        <family val="2"/>
        <scheme val="minor"/>
      </rPr>
      <t>vendor audits</t>
    </r>
    <r>
      <rPr>
        <sz val="10"/>
        <color theme="1"/>
        <rFont val="Calibri"/>
        <family val="2"/>
        <scheme val="minor"/>
      </rPr>
      <t>, since these frauds are frequent but usually smaller. Automation can help reduce risk cost-effectively</t>
    </r>
  </si>
  <si>
    <r>
      <t>Deploy additional security resources</t>
    </r>
    <r>
      <rPr>
        <sz val="10"/>
        <color theme="1"/>
        <rFont val="Calibri"/>
        <family val="2"/>
        <scheme val="minor"/>
      </rPr>
      <t xml:space="preserve"> (incident response, monitoring) in </t>
    </r>
    <r>
      <rPr>
        <b/>
        <sz val="10"/>
        <color theme="1"/>
        <rFont val="Calibri"/>
        <family val="2"/>
        <scheme val="minor"/>
      </rPr>
      <t>Q4</t>
    </r>
    <r>
      <rPr>
        <sz val="10"/>
        <color theme="1"/>
        <rFont val="Calibri"/>
        <family val="2"/>
        <scheme val="minor"/>
      </rPr>
      <t>, particularly from mid-November onward</t>
    </r>
  </si>
  <si>
    <r>
      <t>Launch special end-of-year awareness campaigns</t>
    </r>
    <r>
      <rPr>
        <sz val="10"/>
        <color theme="1"/>
        <rFont val="Calibri"/>
        <family val="2"/>
        <scheme val="minor"/>
      </rPr>
      <t xml:space="preserve"> customers warning about scams during the festive season</t>
    </r>
  </si>
  <si>
    <r>
      <t xml:space="preserve">Analyze mid-year cases carefully to </t>
    </r>
    <r>
      <rPr>
        <b/>
        <sz val="10"/>
        <color theme="1"/>
        <rFont val="Calibri"/>
        <family val="2"/>
        <scheme val="minor"/>
      </rPr>
      <t>detect evolving fraud patterns</t>
    </r>
    <r>
      <rPr>
        <sz val="10"/>
        <color theme="1"/>
        <rFont val="Calibri"/>
        <family val="2"/>
        <scheme val="minor"/>
      </rPr>
      <t xml:space="preserve"> that might escalate toward year-end</t>
    </r>
  </si>
  <si>
    <r>
      <t>Introduce transaction limits, enhanced verification, or manual review thresholds</t>
    </r>
    <r>
      <rPr>
        <sz val="10"/>
        <color theme="1"/>
        <rFont val="Calibri"/>
        <family val="2"/>
        <scheme val="minor"/>
      </rPr>
      <t xml:space="preserve"> for high-value activities in December</t>
    </r>
  </si>
  <si>
    <r>
      <t>Partner with payment providers and banks</t>
    </r>
    <r>
      <rPr>
        <sz val="10"/>
        <color theme="1"/>
        <rFont val="Calibri"/>
        <family val="2"/>
        <scheme val="minor"/>
      </rPr>
      <t xml:space="preserve"> to flag unusual high-value transactions immediately during the year-end</t>
    </r>
  </si>
  <si>
    <r>
      <t xml:space="preserve">   • </t>
    </r>
    <r>
      <rPr>
        <b/>
        <sz val="10"/>
        <color theme="1"/>
        <rFont val="Calibri"/>
        <family val="2"/>
        <scheme val="minor"/>
      </rPr>
      <t xml:space="preserve"> Money Laundering </t>
    </r>
    <r>
      <rPr>
        <sz val="10"/>
        <color theme="1"/>
        <rFont val="Calibri"/>
        <family val="2"/>
        <scheme val="minor"/>
      </rPr>
      <t xml:space="preserve">and </t>
    </r>
    <r>
      <rPr>
        <b/>
        <sz val="10"/>
        <color theme="1"/>
        <rFont val="Calibri"/>
        <family val="2"/>
        <scheme val="minor"/>
      </rPr>
      <t>Identity Theft</t>
    </r>
    <r>
      <rPr>
        <sz val="10"/>
        <color theme="1"/>
        <rFont val="Calibri"/>
        <family val="2"/>
        <scheme val="minor"/>
      </rPr>
      <t xml:space="preserve"> are the costliest per incident</t>
    </r>
  </si>
  <si>
    <t>Count of Incident ID</t>
  </si>
  <si>
    <t>Additional Insight:</t>
  </si>
  <si>
    <r>
      <t xml:space="preserve">   • Phishing </t>
    </r>
    <r>
      <rPr>
        <sz val="10"/>
        <color theme="1"/>
        <rFont val="Calibri"/>
        <family val="2"/>
      </rPr>
      <t xml:space="preserve">and </t>
    </r>
    <r>
      <rPr>
        <b/>
        <sz val="10"/>
        <color theme="1"/>
        <rFont val="Calibri"/>
        <family val="2"/>
      </rPr>
      <t xml:space="preserve">Unauthorised Access </t>
    </r>
    <r>
      <rPr>
        <sz val="10"/>
        <color theme="1"/>
        <rFont val="Calibri"/>
        <family val="2"/>
      </rPr>
      <t xml:space="preserve">have the highest number of high severity cases with a count of </t>
    </r>
    <r>
      <rPr>
        <b/>
        <sz val="10"/>
        <color theme="1"/>
        <rFont val="Calibri"/>
        <family val="2"/>
      </rPr>
      <t>75</t>
    </r>
    <r>
      <rPr>
        <sz val="10"/>
        <color theme="1"/>
        <rFont val="Calibri"/>
        <family val="2"/>
      </rPr>
      <t xml:space="preserve"> and </t>
    </r>
    <r>
      <rPr>
        <b/>
        <sz val="10"/>
        <color theme="1"/>
        <rFont val="Calibri"/>
        <family val="2"/>
      </rPr>
      <t>74</t>
    </r>
    <r>
      <rPr>
        <sz val="10"/>
        <color theme="1"/>
        <rFont val="Calibri"/>
        <family val="2"/>
      </rPr>
      <t xml:space="preserve"> cases respectively</t>
    </r>
    <r>
      <rPr>
        <b/>
        <sz val="10"/>
        <color theme="1"/>
        <rFont val="Calibri"/>
        <family val="2"/>
      </rPr>
      <t>.</t>
    </r>
  </si>
  <si>
    <r>
      <t xml:space="preserve">Focus </t>
    </r>
    <r>
      <rPr>
        <b/>
        <sz val="10"/>
        <color theme="1"/>
        <rFont val="Calibri"/>
        <family val="2"/>
        <scheme val="minor"/>
      </rPr>
      <t>enhanced monitoring and analytics</t>
    </r>
    <r>
      <rPr>
        <sz val="10"/>
        <color theme="1"/>
        <rFont val="Calibri"/>
        <family val="2"/>
        <scheme val="minor"/>
      </rPr>
      <t xml:space="preserve"> on detecting early signs of</t>
    </r>
    <r>
      <rPr>
        <b/>
        <sz val="10"/>
        <color theme="1"/>
        <rFont val="Calibri"/>
        <family val="2"/>
        <scheme val="minor"/>
      </rPr>
      <t xml:space="preserve"> money laundering</t>
    </r>
    <r>
      <rPr>
        <sz val="10"/>
        <color theme="1"/>
        <rFont val="Calibri"/>
        <family val="2"/>
        <scheme val="minor"/>
      </rPr>
      <t xml:space="preserve"> and</t>
    </r>
    <r>
      <rPr>
        <b/>
        <sz val="10"/>
        <color theme="1"/>
        <rFont val="Calibri"/>
        <family val="2"/>
        <scheme val="minor"/>
      </rPr>
      <t xml:space="preserve"> identity theft</t>
    </r>
    <r>
      <rPr>
        <sz val="10"/>
        <color theme="1"/>
        <rFont val="Calibri"/>
        <family val="2"/>
        <scheme val="minor"/>
      </rPr>
      <t xml:space="preserve"> activities (e.g unusual transaction patterns, synthetic identities)</t>
    </r>
  </si>
  <si>
    <r>
      <t xml:space="preserve">There’s a consistent </t>
    </r>
    <r>
      <rPr>
        <b/>
        <sz val="10"/>
        <color theme="1"/>
        <rFont val="Calibri"/>
        <family val="2"/>
        <scheme val="minor"/>
      </rPr>
      <t>late year drop in financial losses</t>
    </r>
    <r>
      <rPr>
        <sz val="10"/>
        <color theme="1"/>
        <rFont val="Calibri"/>
        <family val="2"/>
        <scheme val="minor"/>
      </rPr>
      <t xml:space="preserve">, suggesting that while fraud cases might still happen, the </t>
    </r>
    <r>
      <rPr>
        <b/>
        <sz val="10"/>
        <color theme="1"/>
        <rFont val="Calibri"/>
        <family val="2"/>
        <scheme val="minor"/>
      </rPr>
      <t>average loss per case could be smaller during these months</t>
    </r>
  </si>
  <si>
    <t xml:space="preserve">   •   Volatility in Mid-Year with Drops in July and September</t>
  </si>
  <si>
    <t>Noticeable declines occur in:</t>
  </si>
  <si>
    <r>
      <t xml:space="preserve">   •  </t>
    </r>
    <r>
      <rPr>
        <b/>
        <sz val="10"/>
        <color theme="1"/>
        <rFont val="Calibri"/>
        <family val="2"/>
        <scheme val="minor"/>
      </rPr>
      <t>5 investigators</t>
    </r>
    <r>
      <rPr>
        <sz val="10"/>
        <color theme="1"/>
        <rFont val="Calibri"/>
        <family val="2"/>
        <scheme val="minor"/>
      </rPr>
      <t>: John Doe, James Brown,  Maria Garcia, Jane Smith, Alex Johnson</t>
    </r>
  </si>
  <si>
    <r>
      <t xml:space="preserve">   •  </t>
    </r>
    <r>
      <rPr>
        <b/>
        <sz val="10"/>
        <color theme="1"/>
        <rFont val="Calibri"/>
        <family val="2"/>
        <scheme val="minor"/>
      </rPr>
      <t>Fraud Types</t>
    </r>
    <r>
      <rPr>
        <sz val="10"/>
        <color theme="1"/>
        <rFont val="Calibri"/>
        <family val="2"/>
        <scheme val="minor"/>
      </rPr>
      <t>: Phishing, Money Laundering, Fake Invoices, Unauthrized Access and Identity Theft</t>
    </r>
  </si>
  <si>
    <r>
      <t xml:space="preserve">   •  </t>
    </r>
    <r>
      <rPr>
        <b/>
        <sz val="10"/>
        <color theme="1"/>
        <rFont val="Calibri"/>
        <family val="2"/>
        <scheme val="minor"/>
      </rPr>
      <t xml:space="preserve">1,000 </t>
    </r>
    <r>
      <rPr>
        <sz val="10"/>
        <color theme="1"/>
        <rFont val="Calibri"/>
        <family val="2"/>
        <scheme val="minor"/>
      </rPr>
      <t xml:space="preserve">transactions </t>
    </r>
  </si>
  <si>
    <r>
      <t xml:space="preserve">   •  </t>
    </r>
    <r>
      <rPr>
        <b/>
        <sz val="10"/>
        <color theme="1"/>
        <rFont val="Calibri"/>
        <family val="2"/>
        <scheme val="minor"/>
      </rPr>
      <t>Year</t>
    </r>
    <r>
      <rPr>
        <sz val="10"/>
        <color theme="1"/>
        <rFont val="Calibri"/>
        <family val="2"/>
        <scheme val="minor"/>
      </rPr>
      <t>: 2024</t>
    </r>
  </si>
  <si>
    <t xml:space="preserve">   •  Resource allocation issues</t>
  </si>
  <si>
    <r>
      <t xml:space="preserve">This creates a </t>
    </r>
    <r>
      <rPr>
        <b/>
        <sz val="10"/>
        <color theme="1"/>
        <rFont val="Calibri"/>
        <family val="2"/>
        <scheme val="minor"/>
      </rPr>
      <t>serious risk of delayed investigations</t>
    </r>
    <r>
      <rPr>
        <sz val="10"/>
        <color theme="1"/>
        <rFont val="Calibri"/>
        <family val="2"/>
        <scheme val="minor"/>
      </rPr>
      <t xml:space="preserve">, increased backlogs, unresolved frauds, and </t>
    </r>
    <r>
      <rPr>
        <b/>
        <sz val="10"/>
        <color theme="1"/>
        <rFont val="Calibri"/>
        <family val="2"/>
        <scheme val="minor"/>
      </rPr>
      <t>potential financial and reputational losses</t>
    </r>
    <r>
      <rPr>
        <sz val="10"/>
        <color theme="1"/>
        <rFont val="Calibri"/>
        <family val="2"/>
        <scheme val="minor"/>
      </rPr>
      <t>.</t>
    </r>
  </si>
  <si>
    <r>
      <t xml:space="preserve">   •  </t>
    </r>
    <r>
      <rPr>
        <b/>
        <sz val="10"/>
        <color theme="1"/>
        <rFont val="Calibri"/>
        <family val="2"/>
        <scheme val="minor"/>
      </rPr>
      <t xml:space="preserve">Q2 </t>
    </r>
    <r>
      <rPr>
        <sz val="10"/>
        <color theme="1"/>
        <rFont val="Calibri"/>
        <family val="2"/>
        <scheme val="minor"/>
      </rPr>
      <t xml:space="preserve">has the highest fraud cases with a count of </t>
    </r>
    <r>
      <rPr>
        <b/>
        <sz val="10"/>
        <color theme="1"/>
        <rFont val="Calibri"/>
        <family val="2"/>
        <scheme val="minor"/>
      </rPr>
      <t>272.</t>
    </r>
  </si>
  <si>
    <r>
      <t xml:space="preserve">   •  Analysis shows that </t>
    </r>
    <r>
      <rPr>
        <b/>
        <sz val="10"/>
        <color theme="1"/>
        <rFont val="Calibri"/>
        <family val="2"/>
        <scheme val="minor"/>
      </rPr>
      <t>June accounts for both the highest number of fraud cases and the greatest financial losses</t>
    </r>
    <r>
      <rPr>
        <sz val="10"/>
        <color theme="1"/>
        <rFont val="Calibri"/>
        <family val="2"/>
        <scheme val="minor"/>
      </rPr>
      <t xml:space="preserve"> across all fraud types</t>
    </r>
  </si>
  <si>
    <r>
      <t xml:space="preserve">   •  </t>
    </r>
    <r>
      <rPr>
        <b/>
        <sz val="10"/>
        <color theme="1"/>
        <rFont val="Calibri"/>
        <family val="2"/>
        <scheme val="minor"/>
      </rPr>
      <t xml:space="preserve">Q2 </t>
    </r>
    <r>
      <rPr>
        <sz val="10"/>
        <color theme="1"/>
        <rFont val="Calibri"/>
        <family val="2"/>
        <scheme val="minor"/>
      </rPr>
      <t xml:space="preserve">also accounts for the highest financial losses of </t>
    </r>
    <r>
      <rPr>
        <b/>
        <sz val="10"/>
        <color theme="1"/>
        <rFont val="Calibri"/>
        <family val="2"/>
        <scheme val="minor"/>
      </rPr>
      <t>13,253,670.18</t>
    </r>
  </si>
  <si>
    <r>
      <t xml:space="preserve">July to September (Q3) show a </t>
    </r>
    <r>
      <rPr>
        <b/>
        <sz val="10"/>
        <color theme="1"/>
        <rFont val="Calibri"/>
        <family val="2"/>
        <scheme val="minor"/>
      </rPr>
      <t>declining fraud activity</t>
    </r>
    <r>
      <rPr>
        <sz val="10"/>
        <color theme="1"/>
        <rFont val="Calibri"/>
        <family val="2"/>
        <scheme val="minor"/>
      </rPr>
      <t xml:space="preserve">, which could mean </t>
    </r>
    <r>
      <rPr>
        <b/>
        <sz val="10"/>
        <color theme="1"/>
        <rFont val="Calibri"/>
        <family val="2"/>
        <scheme val="minor"/>
      </rPr>
      <t>fraudsters slow down this period</t>
    </r>
    <r>
      <rPr>
        <sz val="10"/>
        <color theme="1"/>
        <rFont val="Calibri"/>
        <family val="2"/>
        <scheme val="minor"/>
      </rPr>
      <t xml:space="preserve"> or</t>
    </r>
    <r>
      <rPr>
        <b/>
        <sz val="10"/>
        <color theme="1"/>
        <rFont val="Calibri"/>
        <family val="2"/>
        <scheme val="minor"/>
      </rPr>
      <t xml:space="preserve"> security reinforcements are more effective</t>
    </r>
    <r>
      <rPr>
        <sz val="10"/>
        <color theme="1"/>
        <rFont val="Calibri"/>
        <family val="2"/>
        <scheme val="minor"/>
      </rPr>
      <t>.</t>
    </r>
  </si>
  <si>
    <r>
      <t xml:space="preserve">Use </t>
    </r>
    <r>
      <rPr>
        <b/>
        <sz val="10"/>
        <color theme="1"/>
        <rFont val="Calibri"/>
        <family val="2"/>
        <scheme val="minor"/>
      </rPr>
      <t>Q3</t>
    </r>
    <r>
      <rPr>
        <sz val="10"/>
        <color theme="1"/>
        <rFont val="Calibri"/>
        <family val="2"/>
        <scheme val="minor"/>
      </rPr>
      <t xml:space="preserve"> (July–September) for </t>
    </r>
    <r>
      <rPr>
        <b/>
        <sz val="10"/>
        <color theme="1"/>
        <rFont val="Calibri"/>
        <family val="2"/>
        <scheme val="minor"/>
      </rPr>
      <t>system upgrades</t>
    </r>
    <r>
      <rPr>
        <sz val="10"/>
        <color theme="1"/>
        <rFont val="Calibri"/>
        <family val="2"/>
        <scheme val="minor"/>
      </rPr>
      <t xml:space="preserve"> to prepare for the busy season</t>
    </r>
  </si>
  <si>
    <r>
      <t xml:space="preserve">   •  Fake Invoices</t>
    </r>
    <r>
      <rPr>
        <sz val="10"/>
        <color theme="1"/>
        <rFont val="Calibri"/>
        <family val="2"/>
        <scheme val="minor"/>
      </rPr>
      <t xml:space="preserve"> account for </t>
    </r>
    <r>
      <rPr>
        <b/>
        <sz val="10"/>
        <color theme="1"/>
        <rFont val="Calibri"/>
        <family val="2"/>
        <scheme val="minor"/>
      </rPr>
      <t xml:space="preserve">206 cases, which is one case below Money Laundering, </t>
    </r>
    <r>
      <rPr>
        <sz val="10"/>
        <color theme="1"/>
        <rFont val="Calibri"/>
        <family val="2"/>
        <scheme val="minor"/>
      </rPr>
      <t xml:space="preserve">but the </t>
    </r>
    <r>
      <rPr>
        <b/>
        <sz val="10"/>
        <color theme="1"/>
        <rFont val="Calibri"/>
        <family val="2"/>
        <scheme val="minor"/>
      </rPr>
      <t>lowest average loss per case.</t>
    </r>
  </si>
  <si>
    <t>Ensure details of invoices are consistent with purchase order, delivery notes, date and vendor. Any case of discrepancy should be flagged immediately.</t>
  </si>
  <si>
    <t>A one-off huge transfer which is not consistent with a customer's spending behavior should be flagged.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</si>
</sst>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dd/mm/yyyy;@" x16r2:formatCode16="[$-en-NG,1]dd/mm/yyyy;@"/>
    <numFmt numFmtId="165" formatCode="#,##0.00;[Red]#,##0.00"/>
    <numFmt numFmtId="166" formatCode="_-* #,##0_-;\-* #,##0_-;_-* &quot;-&quot;??_-;_-@_-"/>
    <numFmt numFmtId="167" formatCode="#,##0_ ;[Red]\-#,##0\ "/>
    <numFmt numFmtId="168" formatCode="[$$-1009]#,##0.00;\-[$$-1009]#,##0.00"/>
    <numFmt numFmtId="169" formatCode="#,##0_ ;\-#,##0\ "/>
  </numFmts>
  <fonts count="13"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sz val="14"/>
      <color theme="1"/>
      <name val="Calibri"/>
      <family val="2"/>
      <scheme val="minor"/>
    </font>
    <font>
      <b/>
      <sz val="16"/>
      <color theme="1"/>
      <name val="Calibri"/>
      <family val="2"/>
      <scheme val="minor"/>
    </font>
    <font>
      <b/>
      <sz val="22"/>
      <color theme="1"/>
      <name val="Calibri"/>
      <family val="2"/>
      <scheme val="minor"/>
    </font>
    <font>
      <b/>
      <sz val="10"/>
      <color theme="1"/>
      <name val="Calibri"/>
      <family val="2"/>
      <scheme val="minor"/>
    </font>
    <font>
      <sz val="10"/>
      <color theme="1"/>
      <name val="Calibri"/>
      <family val="2"/>
      <scheme val="minor"/>
    </font>
    <font>
      <sz val="10"/>
      <color theme="1"/>
      <name val="Aptos Narrow"/>
      <family val="2"/>
    </font>
    <font>
      <b/>
      <i/>
      <sz val="10"/>
      <color theme="1"/>
      <name val="Calibri"/>
      <family val="2"/>
      <scheme val="minor"/>
    </font>
    <font>
      <b/>
      <sz val="10"/>
      <color theme="1"/>
      <name val="Calibri"/>
      <family val="2"/>
    </font>
    <font>
      <sz val="10"/>
      <color theme="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style="thin">
        <color indexed="64"/>
      </top>
      <bottom style="double">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5" fontId="1" fillId="0" borderId="2" xfId="1" applyNumberFormat="1" applyFont="1" applyBorder="1"/>
    <xf numFmtId="167" fontId="1" fillId="0" borderId="2" xfId="0" applyNumberFormat="1" applyFont="1" applyBorder="1" applyAlignment="1">
      <alignment horizontal="center"/>
    </xf>
    <xf numFmtId="166" fontId="1" fillId="0" borderId="2" xfId="1" applyNumberFormat="1" applyFont="1" applyBorder="1" applyAlignment="1">
      <alignment vertical="center"/>
    </xf>
    <xf numFmtId="9" fontId="0" fillId="0" borderId="0" xfId="2" applyFont="1"/>
    <xf numFmtId="0" fontId="1" fillId="0" borderId="0" xfId="0" applyFont="1"/>
    <xf numFmtId="9" fontId="1" fillId="0" borderId="0" xfId="2" applyFont="1"/>
    <xf numFmtId="43" fontId="0" fillId="0" borderId="0" xfId="0" applyNumberFormat="1"/>
    <xf numFmtId="9" fontId="3" fillId="0" borderId="0" xfId="2" applyFont="1"/>
    <xf numFmtId="9" fontId="3" fillId="0" borderId="0" xfId="2" applyFont="1" applyFill="1"/>
    <xf numFmtId="166" fontId="0" fillId="0" borderId="0" xfId="0" applyNumberFormat="1"/>
    <xf numFmtId="169" fontId="4" fillId="0" borderId="0" xfId="1" applyNumberFormat="1" applyFont="1" applyAlignment="1">
      <alignment horizontal="left" vertical="top" wrapText="1"/>
    </xf>
    <xf numFmtId="168" fontId="4" fillId="0" borderId="0" xfId="1" applyNumberFormat="1" applyFont="1" applyAlignment="1">
      <alignment horizontal="left"/>
    </xf>
    <xf numFmtId="0" fontId="5" fillId="0" borderId="0" xfId="0" applyFont="1" applyAlignment="1">
      <alignment horizontal="left"/>
    </xf>
    <xf numFmtId="0" fontId="6" fillId="0" borderId="0" xfId="0" applyFont="1" applyAlignment="1">
      <alignment horizontal="left"/>
    </xf>
    <xf numFmtId="0" fontId="5" fillId="0" borderId="0" xfId="0" applyFont="1"/>
    <xf numFmtId="9" fontId="4" fillId="0" borderId="0" xfId="0" applyNumberFormat="1" applyFont="1" applyAlignment="1">
      <alignment horizontal="left"/>
    </xf>
    <xf numFmtId="0" fontId="4" fillId="0" borderId="0" xfId="0" applyFont="1" applyAlignment="1">
      <alignment horizontal="left"/>
    </xf>
    <xf numFmtId="9" fontId="4" fillId="0" borderId="0" xfId="2" applyFont="1" applyAlignment="1">
      <alignment horizontal="left"/>
    </xf>
    <xf numFmtId="0" fontId="7" fillId="0" borderId="0" xfId="0" applyFont="1"/>
    <xf numFmtId="0" fontId="8" fillId="0" borderId="0" xfId="0" applyFont="1"/>
    <xf numFmtId="0" fontId="9" fillId="0" borderId="0" xfId="0" applyFont="1"/>
    <xf numFmtId="0" fontId="7" fillId="0" borderId="0" xfId="0" applyFont="1" applyAlignment="1">
      <alignment horizontal="center"/>
    </xf>
    <xf numFmtId="0" fontId="8" fillId="0" borderId="0" xfId="0" applyFont="1" applyAlignment="1">
      <alignment horizontal="center"/>
    </xf>
    <xf numFmtId="4" fontId="8" fillId="0" borderId="0" xfId="0" applyNumberFormat="1" applyFont="1"/>
    <xf numFmtId="4" fontId="8" fillId="0" borderId="0" xfId="0" applyNumberFormat="1" applyFont="1" applyAlignment="1">
      <alignment horizontal="center"/>
    </xf>
    <xf numFmtId="0" fontId="10" fillId="0" borderId="0" xfId="0" applyFont="1"/>
    <xf numFmtId="0" fontId="7" fillId="0" borderId="0" xfId="0" applyFont="1" applyAlignment="1">
      <alignment horizontal="left" vertical="center" indent="1"/>
    </xf>
    <xf numFmtId="0" fontId="11" fillId="0" borderId="0" xfId="0" applyFont="1"/>
    <xf numFmtId="0" fontId="1" fillId="0" borderId="0" xfId="0" applyFont="1" applyAlignment="1">
      <alignment horizontal="center"/>
    </xf>
    <xf numFmtId="9" fontId="0" fillId="0" borderId="0" xfId="0" applyNumberFormat="1" applyAlignment="1">
      <alignment horizontal="center" vertical="center"/>
    </xf>
    <xf numFmtId="0" fontId="0" fillId="0" borderId="0" xfId="0" applyAlignment="1">
      <alignment horizontal="center" vertical="center"/>
    </xf>
    <xf numFmtId="0" fontId="0" fillId="0" borderId="0" xfId="0" applyNumberFormat="1"/>
  </cellXfs>
  <cellStyles count="3">
    <cellStyle name="Comma" xfId="1" builtinId="3"/>
    <cellStyle name="Normal" xfId="0" builtinId="0"/>
    <cellStyle name="Percent" xfId="2" builtinId="5"/>
  </cellStyles>
  <dxfs count="26">
    <dxf>
      <font>
        <color rgb="FF9C0006"/>
      </font>
    </dxf>
    <dxf>
      <font>
        <color rgb="FF00B050"/>
      </font>
    </dxf>
    <dxf>
      <font>
        <color rgb="FF00B050"/>
      </font>
    </dxf>
    <dxf>
      <font>
        <color rgb="FF00B050"/>
      </font>
    </dxf>
    <dxf>
      <font>
        <color rgb="FF00B050"/>
      </font>
    </dxf>
    <dxf>
      <font>
        <color rgb="FF9C0006"/>
      </font>
    </dxf>
    <dxf>
      <font>
        <color rgb="FF00B050"/>
      </font>
    </dxf>
    <dxf>
      <font>
        <color rgb="FF00B050"/>
      </font>
    </dxf>
    <dxf>
      <font>
        <color rgb="FF00B050"/>
      </font>
    </dxf>
    <dxf>
      <numFmt numFmtId="166" formatCode="_-* #,##0_-;\-* #,##0_-;_-* &quot;-&quot;??_-;_-@_-"/>
    </dxf>
    <dxf>
      <numFmt numFmtId="35" formatCode="_-* #,##0.00_-;\-* #,##0.00_-;_-* &quot;-&quot;??_-;_-@_-"/>
    </dxf>
    <dxf>
      <numFmt numFmtId="35" formatCode="_-* #,##0.00_-;\-* #,##0.00_-;_-* &quot;-&quot;??_-;_-@_-"/>
    </dxf>
    <dxf>
      <numFmt numFmtId="35" formatCode="_-* #,##0.00_-;\-* #,##0.0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35" formatCode="_-* #,##0.00_-;\-* #,##0.00_-;_-* &quot;-&quot;??_-;_-@_-"/>
    </dxf>
    <dxf>
      <numFmt numFmtId="35" formatCode="_-* #,##0.00_-;\-* #,##0.00_-;_-* &quot;-&quot;??_-;_-@_-"/>
    </dxf>
    <dxf>
      <numFmt numFmtId="166" formatCode="_-* #,##0_-;\-* #,##0_-;_-* &quot;-&quot;??_-;_-@_-"/>
    </dxf>
    <dxf>
      <numFmt numFmtId="35" formatCode="_-* #,##0.00_-;\-* #,##0.00_-;_-* &quot;-&quot;??_-;_-@_-"/>
    </dxf>
    <dxf>
      <numFmt numFmtId="166" formatCode="_-* #,##0_-;\-* #,##0_-;_-* &quot;-&quot;??_-;_-@_-"/>
    </dxf>
    <dxf>
      <font>
        <b/>
        <i val="0"/>
        <sz val="12"/>
        <name val="Calibri"/>
        <family val="2"/>
        <scheme val="minor"/>
      </font>
    </dxf>
    <dxf>
      <border>
        <left style="medium">
          <color auto="1"/>
        </left>
        <right style="medium">
          <color auto="1"/>
        </right>
        <top style="medium">
          <color auto="1"/>
        </top>
        <bottom style="medium">
          <color auto="1"/>
        </bottom>
      </border>
    </dxf>
  </dxfs>
  <tableStyles count="1" defaultTableStyle="TableStyleMedium2" defaultPivotStyle="PivotStyleLight16">
    <tableStyle name="Slicer Style 1" pivot="0" table="0" count="6" xr9:uid="{ED30DD3E-19E4-48C4-A6F3-8A524628CAFE}">
      <tableStyleElement type="wholeTable" dxfId="25"/>
      <tableStyleElement type="headerRow" dxfId="24"/>
    </tableStyle>
  </tableStyles>
  <colors>
    <mruColors>
      <color rgb="FF16355A"/>
    </mruColors>
  </colors>
  <extLst>
    <ext xmlns:x14="http://schemas.microsoft.com/office/spreadsheetml/2009/9/main" uri="{46F421CA-312F-682f-3DD2-61675219B42D}">
      <x14:dxfs count="4">
        <dxf>
          <font>
            <b/>
            <i val="0"/>
            <sz val="16"/>
            <color auto="1"/>
            <name val="Calibri"/>
            <family val="2"/>
            <scheme val="minor"/>
          </font>
          <fill>
            <patternFill>
              <bgColor theme="0"/>
            </patternFill>
          </fill>
        </dxf>
        <dxf>
          <font>
            <b/>
            <i val="0"/>
            <sz val="16"/>
            <color auto="1"/>
            <name val="Calibri"/>
            <family val="2"/>
            <scheme val="minor"/>
          </font>
          <fill>
            <patternFill>
              <bgColor theme="0"/>
            </patternFill>
          </fill>
        </dxf>
        <dxf>
          <font>
            <b/>
            <i val="0"/>
            <sz val="14"/>
            <color theme="0"/>
            <name val="Calibri"/>
            <family val="2"/>
            <scheme val="minor"/>
          </font>
          <fill>
            <patternFill>
              <bgColor theme="3" tint="-0.499984740745262"/>
            </patternFill>
          </fill>
          <border>
            <left style="medium">
              <color auto="1"/>
            </left>
            <right style="medium">
              <color auto="1"/>
            </right>
            <top style="medium">
              <color auto="1"/>
            </top>
            <bottom style="medium">
              <color auto="1"/>
            </bottom>
          </border>
        </dxf>
        <dxf>
          <font>
            <b/>
            <i val="0"/>
            <sz val="14"/>
            <color auto="1"/>
            <name val="Calibri"/>
            <family val="2"/>
            <scheme val="minor"/>
          </font>
          <fill>
            <patternFill patternType="solid">
              <fgColor auto="1"/>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Analysis!PivotTable2</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Cases</a:t>
            </a:r>
            <a:r>
              <a:rPr lang="en-US" baseline="0">
                <a:ln w="0">
                  <a:solidFill>
                    <a:schemeClr val="tx1"/>
                  </a:solidFill>
                </a:ln>
                <a:solidFill>
                  <a:schemeClr val="tx1"/>
                </a:solidFill>
              </a:rPr>
              <a:t> Reported by Fraud Type</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Analysis'!$H$3</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Analysis'!$G$4:$G$9</c:f>
              <c:strCache>
                <c:ptCount val="5"/>
                <c:pt idx="0">
                  <c:v>Phishing</c:v>
                </c:pt>
                <c:pt idx="1">
                  <c:v>Money Laundering</c:v>
                </c:pt>
                <c:pt idx="2">
                  <c:v>Fake Invoices</c:v>
                </c:pt>
                <c:pt idx="3">
                  <c:v>Unauthorized Access</c:v>
                </c:pt>
                <c:pt idx="4">
                  <c:v>Identity Theft</c:v>
                </c:pt>
              </c:strCache>
            </c:strRef>
          </c:cat>
          <c:val>
            <c:numRef>
              <c:f>'Pivot Analysis'!$H$4:$H$9</c:f>
              <c:numCache>
                <c:formatCode>General</c:formatCode>
                <c:ptCount val="5"/>
                <c:pt idx="0">
                  <c:v>215</c:v>
                </c:pt>
                <c:pt idx="1">
                  <c:v>207</c:v>
                </c:pt>
                <c:pt idx="2">
                  <c:v>206</c:v>
                </c:pt>
                <c:pt idx="3">
                  <c:v>194</c:v>
                </c:pt>
                <c:pt idx="4">
                  <c:v>178</c:v>
                </c:pt>
              </c:numCache>
            </c:numRef>
          </c:val>
          <c:extLst>
            <c:ext xmlns:c16="http://schemas.microsoft.com/office/drawing/2014/chart" uri="{C3380CC4-5D6E-409C-BE32-E72D297353CC}">
              <c16:uniqueId val="{00000000-664B-4493-9781-76EFA1A22962}"/>
            </c:ext>
          </c:extLst>
        </c:ser>
        <c:dLbls>
          <c:showLegendKey val="0"/>
          <c:showVal val="0"/>
          <c:showCatName val="0"/>
          <c:showSerName val="0"/>
          <c:showPercent val="0"/>
          <c:showBubbleSize val="0"/>
        </c:dLbls>
        <c:gapWidth val="219"/>
        <c:overlap val="-27"/>
        <c:axId val="596800112"/>
        <c:axId val="1066341024"/>
      </c:barChart>
      <c:catAx>
        <c:axId val="59680011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066341024"/>
        <c:crosses val="autoZero"/>
        <c:auto val="1"/>
        <c:lblAlgn val="ctr"/>
        <c:lblOffset val="100"/>
        <c:noMultiLvlLbl val="0"/>
      </c:catAx>
      <c:valAx>
        <c:axId val="1066341024"/>
        <c:scaling>
          <c:orientation val="minMax"/>
        </c:scaling>
        <c:delete val="1"/>
        <c:axPos val="l"/>
        <c:numFmt formatCode="General" sourceLinked="1"/>
        <c:majorTickMark val="none"/>
        <c:minorTickMark val="none"/>
        <c:tickLblPos val="nextTo"/>
        <c:crossAx val="596800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Analysis!PivotTable3</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Loss</a:t>
            </a:r>
            <a:r>
              <a:rPr lang="en-US" baseline="0">
                <a:ln w="0">
                  <a:solidFill>
                    <a:schemeClr val="tx1"/>
                  </a:solidFill>
                </a:ln>
                <a:solidFill>
                  <a:schemeClr val="tx1"/>
                </a:solidFill>
              </a:rPr>
              <a:t> Value by Fraud Type</a:t>
            </a:r>
            <a:endParaRPr lang="en-US">
              <a:ln w="0">
                <a:solidFill>
                  <a:schemeClr val="tx1"/>
                </a:solidFill>
              </a:l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Analysis'!$H$12</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Analysis'!$G$13:$G$18</c:f>
              <c:strCache>
                <c:ptCount val="5"/>
                <c:pt idx="0">
                  <c:v>Money Laundering</c:v>
                </c:pt>
                <c:pt idx="1">
                  <c:v>Phishing</c:v>
                </c:pt>
                <c:pt idx="2">
                  <c:v>Fake Invoices</c:v>
                </c:pt>
                <c:pt idx="3">
                  <c:v>Unauthorized Access</c:v>
                </c:pt>
                <c:pt idx="4">
                  <c:v>Identity Theft</c:v>
                </c:pt>
              </c:strCache>
            </c:strRef>
          </c:cat>
          <c:val>
            <c:numRef>
              <c:f>'Pivot Analysis'!$H$13:$H$18</c:f>
              <c:numCache>
                <c:formatCode>_(* #,##0.00_);_(* \(#,##0.00\);_(* "-"??_);_(@_)</c:formatCode>
                <c:ptCount val="5"/>
                <c:pt idx="0">
                  <c:v>10850922.639999999</c:v>
                </c:pt>
                <c:pt idx="1">
                  <c:v>10559311.679999998</c:v>
                </c:pt>
                <c:pt idx="2">
                  <c:v>9899404.8999999948</c:v>
                </c:pt>
                <c:pt idx="3">
                  <c:v>9532121.8300000001</c:v>
                </c:pt>
                <c:pt idx="4">
                  <c:v>9104056.4600000028</c:v>
                </c:pt>
              </c:numCache>
            </c:numRef>
          </c:val>
          <c:extLst>
            <c:ext xmlns:c16="http://schemas.microsoft.com/office/drawing/2014/chart" uri="{C3380CC4-5D6E-409C-BE32-E72D297353CC}">
              <c16:uniqueId val="{00000000-2F2D-461F-96CE-4B9DE403D471}"/>
            </c:ext>
          </c:extLst>
        </c:ser>
        <c:dLbls>
          <c:showLegendKey val="0"/>
          <c:showVal val="0"/>
          <c:showCatName val="0"/>
          <c:showSerName val="0"/>
          <c:showPercent val="0"/>
          <c:showBubbleSize val="0"/>
        </c:dLbls>
        <c:gapWidth val="219"/>
        <c:overlap val="-27"/>
        <c:axId val="1140768656"/>
        <c:axId val="1140780176"/>
      </c:barChart>
      <c:catAx>
        <c:axId val="11407686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40780176"/>
        <c:crosses val="autoZero"/>
        <c:auto val="1"/>
        <c:lblAlgn val="ctr"/>
        <c:lblOffset val="100"/>
        <c:noMultiLvlLbl val="0"/>
      </c:catAx>
      <c:valAx>
        <c:axId val="1140780176"/>
        <c:scaling>
          <c:orientation val="minMax"/>
        </c:scaling>
        <c:delete val="1"/>
        <c:axPos val="l"/>
        <c:numFmt formatCode="_(* #,##0.00_);_(* \(#,##0.00\);_(* &quot;-&quot;??_);_(@_)" sourceLinked="1"/>
        <c:majorTickMark val="none"/>
        <c:minorTickMark val="none"/>
        <c:tickLblPos val="nextTo"/>
        <c:crossAx val="1140768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Analysis!PivotTable6</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Cases Reported by Severity</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Analysis'!$H$21</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Analysis'!$G$22:$G$25</c:f>
              <c:strCache>
                <c:ptCount val="3"/>
                <c:pt idx="0">
                  <c:v>Low</c:v>
                </c:pt>
                <c:pt idx="1">
                  <c:v>Medium</c:v>
                </c:pt>
                <c:pt idx="2">
                  <c:v>High</c:v>
                </c:pt>
              </c:strCache>
            </c:strRef>
          </c:cat>
          <c:val>
            <c:numRef>
              <c:f>'Pivot Analysis'!$H$22:$H$25</c:f>
              <c:numCache>
                <c:formatCode>General</c:formatCode>
                <c:ptCount val="3"/>
                <c:pt idx="0">
                  <c:v>334</c:v>
                </c:pt>
                <c:pt idx="1">
                  <c:v>333</c:v>
                </c:pt>
                <c:pt idx="2">
                  <c:v>333</c:v>
                </c:pt>
              </c:numCache>
            </c:numRef>
          </c:val>
          <c:extLst>
            <c:ext xmlns:c16="http://schemas.microsoft.com/office/drawing/2014/chart" uri="{C3380CC4-5D6E-409C-BE32-E72D297353CC}">
              <c16:uniqueId val="{00000000-5B62-4BF4-AFAA-01E8202A8880}"/>
            </c:ext>
          </c:extLst>
        </c:ser>
        <c:dLbls>
          <c:showLegendKey val="0"/>
          <c:showVal val="0"/>
          <c:showCatName val="0"/>
          <c:showSerName val="0"/>
          <c:showPercent val="0"/>
          <c:showBubbleSize val="0"/>
        </c:dLbls>
        <c:gapWidth val="219"/>
        <c:overlap val="-27"/>
        <c:axId val="1142004224"/>
        <c:axId val="1142004704"/>
      </c:barChart>
      <c:catAx>
        <c:axId val="11420042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42004704"/>
        <c:crosses val="autoZero"/>
        <c:auto val="1"/>
        <c:lblAlgn val="ctr"/>
        <c:lblOffset val="100"/>
        <c:noMultiLvlLbl val="0"/>
      </c:catAx>
      <c:valAx>
        <c:axId val="1142004704"/>
        <c:scaling>
          <c:orientation val="minMax"/>
        </c:scaling>
        <c:delete val="1"/>
        <c:axPos val="l"/>
        <c:numFmt formatCode="General" sourceLinked="1"/>
        <c:majorTickMark val="none"/>
        <c:minorTickMark val="none"/>
        <c:tickLblPos val="nextTo"/>
        <c:crossAx val="1142004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Analysis!PivotTable5</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Loss</a:t>
            </a:r>
            <a:r>
              <a:rPr lang="en-US" baseline="0">
                <a:ln w="0">
                  <a:solidFill>
                    <a:schemeClr val="tx1"/>
                  </a:solidFill>
                </a:ln>
                <a:solidFill>
                  <a:schemeClr val="tx1"/>
                </a:solidFill>
              </a:rPr>
              <a:t> Value by Severity</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Analysis'!$H$28</c:f>
              <c:strCache>
                <c:ptCount val="1"/>
                <c:pt idx="0">
                  <c:v>Total</c:v>
                </c:pt>
              </c:strCache>
            </c:strRef>
          </c:tx>
          <c:spPr>
            <a:solidFill>
              <a:schemeClr val="tx2">
                <a:lumMod val="50000"/>
              </a:schemeClr>
            </a:solidFill>
            <a:ln>
              <a:noFill/>
            </a:ln>
            <a:effectLst/>
          </c:spPr>
          <c:invertIfNegative val="0"/>
          <c:cat>
            <c:strRef>
              <c:f>'Pivot Analysis'!$G$29:$G$32</c:f>
              <c:strCache>
                <c:ptCount val="3"/>
                <c:pt idx="0">
                  <c:v>High</c:v>
                </c:pt>
                <c:pt idx="1">
                  <c:v>Low</c:v>
                </c:pt>
                <c:pt idx="2">
                  <c:v>Medium</c:v>
                </c:pt>
              </c:strCache>
            </c:strRef>
          </c:cat>
          <c:val>
            <c:numRef>
              <c:f>'Pivot Analysis'!$H$29:$H$32</c:f>
              <c:numCache>
                <c:formatCode>_(* #,##0.00_);_(* \(#,##0.00\);_(* "-"??_);_(@_)</c:formatCode>
                <c:ptCount val="3"/>
                <c:pt idx="0">
                  <c:v>16958735.049999997</c:v>
                </c:pt>
                <c:pt idx="1">
                  <c:v>16827728.879999999</c:v>
                </c:pt>
                <c:pt idx="2">
                  <c:v>16159353.579999993</c:v>
                </c:pt>
              </c:numCache>
            </c:numRef>
          </c:val>
          <c:extLst>
            <c:ext xmlns:c16="http://schemas.microsoft.com/office/drawing/2014/chart" uri="{C3380CC4-5D6E-409C-BE32-E72D297353CC}">
              <c16:uniqueId val="{00000002-926E-43F0-BE51-425807D37D51}"/>
            </c:ext>
          </c:extLst>
        </c:ser>
        <c:dLbls>
          <c:showLegendKey val="0"/>
          <c:showVal val="0"/>
          <c:showCatName val="0"/>
          <c:showSerName val="0"/>
          <c:showPercent val="0"/>
          <c:showBubbleSize val="0"/>
        </c:dLbls>
        <c:gapWidth val="219"/>
        <c:overlap val="-27"/>
        <c:axId val="1165138208"/>
        <c:axId val="1165150208"/>
      </c:barChart>
      <c:catAx>
        <c:axId val="11651382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65150208"/>
        <c:crosses val="autoZero"/>
        <c:auto val="1"/>
        <c:lblAlgn val="ctr"/>
        <c:lblOffset val="100"/>
        <c:noMultiLvlLbl val="0"/>
      </c:catAx>
      <c:valAx>
        <c:axId val="1165150208"/>
        <c:scaling>
          <c:orientation val="minMax"/>
        </c:scaling>
        <c:delete val="1"/>
        <c:axPos val="l"/>
        <c:numFmt formatCode="_(* #,##0.00_);_(* \(#,##0.00\);_(* &quot;-&quot;??_);_(@_)" sourceLinked="1"/>
        <c:majorTickMark val="none"/>
        <c:minorTickMark val="none"/>
        <c:tickLblPos val="nextTo"/>
        <c:crossAx val="1165138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Analysis!PivotTable10</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a:ln w="0">
                  <a:solidFill>
                    <a:schemeClr val="tx1"/>
                  </a:solidFill>
                </a:ln>
                <a:solidFill>
                  <a:schemeClr val="tx1"/>
                </a:solidFill>
              </a:rPr>
              <a:t>Cases Assigned by Investigator</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71296296296296"/>
          <c:w val="0.92910586176727905"/>
          <c:h val="0.58662839020122481"/>
        </c:manualLayout>
      </c:layout>
      <c:barChart>
        <c:barDir val="col"/>
        <c:grouping val="clustered"/>
        <c:varyColors val="0"/>
        <c:ser>
          <c:idx val="0"/>
          <c:order val="0"/>
          <c:tx>
            <c:strRef>
              <c:f>'Pivot Analysis'!$K$19:$K$20</c:f>
              <c:strCache>
                <c:ptCount val="1"/>
                <c:pt idx="0">
                  <c:v>Under Investigation</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Analysis'!$J$21:$J$26</c:f>
              <c:strCache>
                <c:ptCount val="5"/>
                <c:pt idx="0">
                  <c:v>James Brown</c:v>
                </c:pt>
                <c:pt idx="1">
                  <c:v>John Doe</c:v>
                </c:pt>
                <c:pt idx="2">
                  <c:v>Maria Garcia</c:v>
                </c:pt>
                <c:pt idx="3">
                  <c:v>Jane Smith</c:v>
                </c:pt>
                <c:pt idx="4">
                  <c:v>Alex Johnson</c:v>
                </c:pt>
              </c:strCache>
            </c:strRef>
          </c:cat>
          <c:val>
            <c:numRef>
              <c:f>'Pivot Analysis'!$K$21:$K$26</c:f>
              <c:numCache>
                <c:formatCode>General</c:formatCode>
                <c:ptCount val="5"/>
                <c:pt idx="0">
                  <c:v>78</c:v>
                </c:pt>
                <c:pt idx="1">
                  <c:v>69</c:v>
                </c:pt>
                <c:pt idx="2">
                  <c:v>65</c:v>
                </c:pt>
                <c:pt idx="3">
                  <c:v>59</c:v>
                </c:pt>
                <c:pt idx="4">
                  <c:v>57</c:v>
                </c:pt>
              </c:numCache>
            </c:numRef>
          </c:val>
          <c:extLst>
            <c:ext xmlns:c16="http://schemas.microsoft.com/office/drawing/2014/chart" uri="{C3380CC4-5D6E-409C-BE32-E72D297353CC}">
              <c16:uniqueId val="{00000000-A88E-46D2-89A3-DEFA4E3CFD79}"/>
            </c:ext>
          </c:extLst>
        </c:ser>
        <c:ser>
          <c:idx val="1"/>
          <c:order val="1"/>
          <c:tx>
            <c:strRef>
              <c:f>'Pivot Analysis'!$L$19:$L$20</c:f>
              <c:strCache>
                <c:ptCount val="1"/>
                <c:pt idx="0">
                  <c:v>Resolved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Analysis'!$J$21:$J$26</c:f>
              <c:strCache>
                <c:ptCount val="5"/>
                <c:pt idx="0">
                  <c:v>James Brown</c:v>
                </c:pt>
                <c:pt idx="1">
                  <c:v>John Doe</c:v>
                </c:pt>
                <c:pt idx="2">
                  <c:v>Maria Garcia</c:v>
                </c:pt>
                <c:pt idx="3">
                  <c:v>Jane Smith</c:v>
                </c:pt>
                <c:pt idx="4">
                  <c:v>Alex Johnson</c:v>
                </c:pt>
              </c:strCache>
            </c:strRef>
          </c:cat>
          <c:val>
            <c:numRef>
              <c:f>'Pivot Analysis'!$L$21:$L$26</c:f>
              <c:numCache>
                <c:formatCode>General</c:formatCode>
                <c:ptCount val="5"/>
                <c:pt idx="0">
                  <c:v>73</c:v>
                </c:pt>
                <c:pt idx="1">
                  <c:v>61</c:v>
                </c:pt>
                <c:pt idx="2">
                  <c:v>57</c:v>
                </c:pt>
                <c:pt idx="3">
                  <c:v>67</c:v>
                </c:pt>
                <c:pt idx="4">
                  <c:v>74</c:v>
                </c:pt>
              </c:numCache>
            </c:numRef>
          </c:val>
          <c:extLst>
            <c:ext xmlns:c16="http://schemas.microsoft.com/office/drawing/2014/chart" uri="{C3380CC4-5D6E-409C-BE32-E72D297353CC}">
              <c16:uniqueId val="{00000001-88C2-4F01-A539-4DD3752DCBA4}"/>
            </c:ext>
          </c:extLst>
        </c:ser>
        <c:dLbls>
          <c:showLegendKey val="0"/>
          <c:showVal val="0"/>
          <c:showCatName val="0"/>
          <c:showSerName val="0"/>
          <c:showPercent val="0"/>
          <c:showBubbleSize val="0"/>
        </c:dLbls>
        <c:gapWidth val="150"/>
        <c:axId val="1165151168"/>
        <c:axId val="1165137248"/>
      </c:barChart>
      <c:catAx>
        <c:axId val="11651511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65137248"/>
        <c:crosses val="autoZero"/>
        <c:auto val="1"/>
        <c:lblAlgn val="ctr"/>
        <c:lblOffset val="100"/>
        <c:noMultiLvlLbl val="0"/>
      </c:catAx>
      <c:valAx>
        <c:axId val="1165137248"/>
        <c:scaling>
          <c:orientation val="minMax"/>
        </c:scaling>
        <c:delete val="1"/>
        <c:axPos val="l"/>
        <c:numFmt formatCode="General" sourceLinked="1"/>
        <c:majorTickMark val="none"/>
        <c:minorTickMark val="none"/>
        <c:tickLblPos val="nextTo"/>
        <c:crossAx val="1165151168"/>
        <c:crosses val="autoZero"/>
        <c:crossBetween val="between"/>
      </c:valAx>
      <c:spPr>
        <a:noFill/>
        <a:ln>
          <a:noFill/>
        </a:ln>
        <a:effectLst/>
      </c:spPr>
    </c:plotArea>
    <c:legend>
      <c:legendPos val="b"/>
      <c:layout>
        <c:manualLayout>
          <c:xMode val="edge"/>
          <c:yMode val="edge"/>
          <c:x val="0.26397899059960878"/>
          <c:y val="0.85923773612805443"/>
          <c:w val="0.41358122214439963"/>
          <c:h val="0.14076208310714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[Fraud_Incident_Report.xlsx]Pivot Analysis!PivotTable13</c:name>
    <c:fmtId val="3"/>
  </c:pivotSource>
  <c:chart>
    <c:title>
      <c:tx>
        <c:rich>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r>
              <a:rPr lang="en-US" baseline="0">
                <a:ln w="0">
                  <a:solidFill>
                    <a:schemeClr val="tx1"/>
                  </a:solidFill>
                </a:ln>
                <a:solidFill>
                  <a:schemeClr val="tx1"/>
                </a:solidFill>
              </a:rPr>
              <a:t>Average Time Taken to Resolve A Case (Days)</a:t>
            </a:r>
            <a:endParaRPr lang="en-US">
              <a:ln w="0">
                <a:solidFill>
                  <a:schemeClr val="tx1"/>
                </a:solidFill>
              </a:l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Analysis'!$K$31</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Analysis'!$J$32:$J$37</c:f>
              <c:strCache>
                <c:ptCount val="5"/>
                <c:pt idx="0">
                  <c:v>James Brown</c:v>
                </c:pt>
                <c:pt idx="1">
                  <c:v>John Doe</c:v>
                </c:pt>
                <c:pt idx="2">
                  <c:v>Alex Johnson</c:v>
                </c:pt>
                <c:pt idx="3">
                  <c:v>Maria Garcia</c:v>
                </c:pt>
                <c:pt idx="4">
                  <c:v>Jane Smith</c:v>
                </c:pt>
              </c:strCache>
            </c:strRef>
          </c:cat>
          <c:val>
            <c:numRef>
              <c:f>'Pivot Analysis'!$K$32:$K$37</c:f>
              <c:numCache>
                <c:formatCode>_-* #,##0_-;\-* #,##0_-;_-* "-"??_-;_-@_-</c:formatCode>
                <c:ptCount val="5"/>
                <c:pt idx="0">
                  <c:v>61.027397260273972</c:v>
                </c:pt>
                <c:pt idx="1">
                  <c:v>52.065573770491802</c:v>
                </c:pt>
                <c:pt idx="2">
                  <c:v>51</c:v>
                </c:pt>
                <c:pt idx="3">
                  <c:v>47.245614035087719</c:v>
                </c:pt>
                <c:pt idx="4">
                  <c:v>45.119402985074629</c:v>
                </c:pt>
              </c:numCache>
            </c:numRef>
          </c:val>
          <c:extLst>
            <c:ext xmlns:c16="http://schemas.microsoft.com/office/drawing/2014/chart" uri="{C3380CC4-5D6E-409C-BE32-E72D297353CC}">
              <c16:uniqueId val="{00000000-7FA4-43D5-86B6-A98B82CFD8D9}"/>
            </c:ext>
          </c:extLst>
        </c:ser>
        <c:dLbls>
          <c:showLegendKey val="0"/>
          <c:showVal val="0"/>
          <c:showCatName val="0"/>
          <c:showSerName val="0"/>
          <c:showPercent val="0"/>
          <c:showBubbleSize val="0"/>
        </c:dLbls>
        <c:gapWidth val="219"/>
        <c:overlap val="-27"/>
        <c:axId val="1126388096"/>
        <c:axId val="1126393856"/>
      </c:barChart>
      <c:catAx>
        <c:axId val="11263880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solidFill>
                <a:latin typeface="+mn-lt"/>
                <a:ea typeface="+mn-ea"/>
                <a:cs typeface="+mn-cs"/>
              </a:defRPr>
            </a:pPr>
            <a:endParaRPr lang="en-NG"/>
          </a:p>
        </c:txPr>
        <c:crossAx val="1126393856"/>
        <c:crosses val="autoZero"/>
        <c:auto val="1"/>
        <c:lblAlgn val="ctr"/>
        <c:lblOffset val="100"/>
        <c:noMultiLvlLbl val="0"/>
      </c:catAx>
      <c:valAx>
        <c:axId val="1126393856"/>
        <c:scaling>
          <c:orientation val="minMax"/>
        </c:scaling>
        <c:delete val="1"/>
        <c:axPos val="l"/>
        <c:numFmt formatCode="_-* #,##0_-;\-* #,##0_-;_-* &quot;-&quot;??_-;_-@_-" sourceLinked="1"/>
        <c:majorTickMark val="none"/>
        <c:minorTickMark val="none"/>
        <c:tickLblPos val="nextTo"/>
        <c:crossAx val="1126388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microsoft.com/office/2007/relationships/hdphoto" Target="../media/hdphoto1.wdp"/><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6.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chart" Target="../charts/chart1.xml"/><Relationship Id="rId15" Type="http://schemas.microsoft.com/office/2007/relationships/hdphoto" Target="../media/hdphoto2.wdp"/><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273050</xdr:colOff>
      <xdr:row>12</xdr:row>
      <xdr:rowOff>44450</xdr:rowOff>
    </xdr:from>
    <xdr:to>
      <xdr:col>1</xdr:col>
      <xdr:colOff>603250</xdr:colOff>
      <xdr:row>14</xdr:row>
      <xdr:rowOff>0</xdr:rowOff>
    </xdr:to>
    <xdr:pic>
      <xdr:nvPicPr>
        <xdr:cNvPr id="3" name="Graphic 2" descr="Money with solid fill">
          <a:extLst>
            <a:ext uri="{FF2B5EF4-FFF2-40B4-BE49-F238E27FC236}">
              <a16:creationId xmlns:a16="http://schemas.microsoft.com/office/drawing/2014/main" id="{DD0EA4C7-55DB-28A1-63EE-7E3BBAAFBB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82650" y="1098550"/>
          <a:ext cx="330200" cy="457200"/>
        </a:xfrm>
        <a:prstGeom prst="rect">
          <a:avLst/>
        </a:prstGeom>
      </xdr:spPr>
    </xdr:pic>
    <xdr:clientData/>
  </xdr:twoCellAnchor>
  <xdr:twoCellAnchor editAs="oneCell">
    <xdr:from>
      <xdr:col>1</xdr:col>
      <xdr:colOff>266700</xdr:colOff>
      <xdr:row>9</xdr:row>
      <xdr:rowOff>38100</xdr:rowOff>
    </xdr:from>
    <xdr:to>
      <xdr:col>1</xdr:col>
      <xdr:colOff>615950</xdr:colOff>
      <xdr:row>10</xdr:row>
      <xdr:rowOff>177800</xdr:rowOff>
    </xdr:to>
    <xdr:pic>
      <xdr:nvPicPr>
        <xdr:cNvPr id="5" name="Graphic 4" descr="Briefcase with solid fill">
          <a:extLst>
            <a:ext uri="{FF2B5EF4-FFF2-40B4-BE49-F238E27FC236}">
              <a16:creationId xmlns:a16="http://schemas.microsoft.com/office/drawing/2014/main" id="{2F0B25A1-E654-E82B-2D3B-9C9C61FD297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6300" y="590550"/>
          <a:ext cx="349250" cy="406400"/>
        </a:xfrm>
        <a:prstGeom prst="rect">
          <a:avLst/>
        </a:prstGeom>
      </xdr:spPr>
    </xdr:pic>
    <xdr:clientData/>
  </xdr:twoCellAnchor>
  <xdr:twoCellAnchor editAs="oneCell">
    <xdr:from>
      <xdr:col>7</xdr:col>
      <xdr:colOff>76200</xdr:colOff>
      <xdr:row>4</xdr:row>
      <xdr:rowOff>0</xdr:rowOff>
    </xdr:from>
    <xdr:to>
      <xdr:col>18</xdr:col>
      <xdr:colOff>165101</xdr:colOff>
      <xdr:row>9</xdr:row>
      <xdr:rowOff>57149</xdr:rowOff>
    </xdr:to>
    <mc:AlternateContent xmlns:mc="http://schemas.openxmlformats.org/markup-compatibility/2006" xmlns:a14="http://schemas.microsoft.com/office/drawing/2010/main">
      <mc:Choice Requires="a14">
        <xdr:graphicFrame macro="">
          <xdr:nvGraphicFramePr>
            <xdr:cNvPr id="6" name="Months (Date Reported)">
              <a:extLst>
                <a:ext uri="{FF2B5EF4-FFF2-40B4-BE49-F238E27FC236}">
                  <a16:creationId xmlns:a16="http://schemas.microsoft.com/office/drawing/2014/main" id="{58CCA81A-AE4B-4FDE-A535-E8EFBA0D2326}"/>
                </a:ext>
              </a:extLst>
            </xdr:cNvPr>
            <xdr:cNvGraphicFramePr/>
          </xdr:nvGraphicFramePr>
          <xdr:xfrm>
            <a:off x="0" y="0"/>
            <a:ext cx="0" cy="0"/>
          </xdr:xfrm>
          <a:graphic>
            <a:graphicData uri="http://schemas.microsoft.com/office/drawing/2010/slicer">
              <sle:slicer xmlns:sle="http://schemas.microsoft.com/office/drawing/2010/slicer" name="Months (Date Reported)"/>
            </a:graphicData>
          </a:graphic>
        </xdr:graphicFrame>
      </mc:Choice>
      <mc:Fallback xmlns="">
        <xdr:sp macro="" textlink="">
          <xdr:nvSpPr>
            <xdr:cNvPr id="0" name=""/>
            <xdr:cNvSpPr>
              <a:spLocks noTextEdit="1"/>
            </xdr:cNvSpPr>
          </xdr:nvSpPr>
          <xdr:spPr>
            <a:xfrm>
              <a:off x="6242050" y="736601"/>
              <a:ext cx="6794500" cy="8699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11</xdr:row>
      <xdr:rowOff>0</xdr:rowOff>
    </xdr:from>
    <xdr:to>
      <xdr:col>11</xdr:col>
      <xdr:colOff>304800</xdr:colOff>
      <xdr:row>24</xdr:row>
      <xdr:rowOff>165100</xdr:rowOff>
    </xdr:to>
    <xdr:graphicFrame macro="">
      <xdr:nvGraphicFramePr>
        <xdr:cNvPr id="7" name="Chart 6">
          <a:extLst>
            <a:ext uri="{FF2B5EF4-FFF2-40B4-BE49-F238E27FC236}">
              <a16:creationId xmlns:a16="http://schemas.microsoft.com/office/drawing/2014/main" id="{82829160-5D30-4E6C-9137-FA4E2D08C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11</xdr:row>
      <xdr:rowOff>0</xdr:rowOff>
    </xdr:from>
    <xdr:to>
      <xdr:col>20</xdr:col>
      <xdr:colOff>304800</xdr:colOff>
      <xdr:row>24</xdr:row>
      <xdr:rowOff>165100</xdr:rowOff>
    </xdr:to>
    <xdr:graphicFrame macro="">
      <xdr:nvGraphicFramePr>
        <xdr:cNvPr id="8" name="Chart 7">
          <a:extLst>
            <a:ext uri="{FF2B5EF4-FFF2-40B4-BE49-F238E27FC236}">
              <a16:creationId xmlns:a16="http://schemas.microsoft.com/office/drawing/2014/main" id="{C69D94E4-777C-4975-89A3-EE481EBF4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27</xdr:row>
      <xdr:rowOff>0</xdr:rowOff>
    </xdr:from>
    <xdr:to>
      <xdr:col>11</xdr:col>
      <xdr:colOff>304800</xdr:colOff>
      <xdr:row>41</xdr:row>
      <xdr:rowOff>165100</xdr:rowOff>
    </xdr:to>
    <xdr:graphicFrame macro="">
      <xdr:nvGraphicFramePr>
        <xdr:cNvPr id="9" name="Chart 8">
          <a:extLst>
            <a:ext uri="{FF2B5EF4-FFF2-40B4-BE49-F238E27FC236}">
              <a16:creationId xmlns:a16="http://schemas.microsoft.com/office/drawing/2014/main" id="{C7260C79-3DAD-4089-9B30-9C96C3137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27</xdr:row>
      <xdr:rowOff>0</xdr:rowOff>
    </xdr:from>
    <xdr:to>
      <xdr:col>20</xdr:col>
      <xdr:colOff>304800</xdr:colOff>
      <xdr:row>41</xdr:row>
      <xdr:rowOff>165100</xdr:rowOff>
    </xdr:to>
    <xdr:graphicFrame macro="">
      <xdr:nvGraphicFramePr>
        <xdr:cNvPr id="10" name="Chart 9">
          <a:extLst>
            <a:ext uri="{FF2B5EF4-FFF2-40B4-BE49-F238E27FC236}">
              <a16:creationId xmlns:a16="http://schemas.microsoft.com/office/drawing/2014/main" id="{36CD5E51-999C-42A7-BAC9-A77A585E6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44</xdr:row>
      <xdr:rowOff>0</xdr:rowOff>
    </xdr:from>
    <xdr:to>
      <xdr:col>11</xdr:col>
      <xdr:colOff>304800</xdr:colOff>
      <xdr:row>58</xdr:row>
      <xdr:rowOff>165100</xdr:rowOff>
    </xdr:to>
    <xdr:graphicFrame macro="">
      <xdr:nvGraphicFramePr>
        <xdr:cNvPr id="11" name="Chart 10">
          <a:extLst>
            <a:ext uri="{FF2B5EF4-FFF2-40B4-BE49-F238E27FC236}">
              <a16:creationId xmlns:a16="http://schemas.microsoft.com/office/drawing/2014/main" id="{8E9A4BEC-9C3F-45D3-83DF-3DAAD34E6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558800</xdr:colOff>
      <xdr:row>43</xdr:row>
      <xdr:rowOff>177800</xdr:rowOff>
    </xdr:from>
    <xdr:to>
      <xdr:col>20</xdr:col>
      <xdr:colOff>254000</xdr:colOff>
      <xdr:row>58</xdr:row>
      <xdr:rowOff>158750</xdr:rowOff>
    </xdr:to>
    <xdr:graphicFrame macro="">
      <xdr:nvGraphicFramePr>
        <xdr:cNvPr id="4" name="Chart 3">
          <a:extLst>
            <a:ext uri="{FF2B5EF4-FFF2-40B4-BE49-F238E27FC236}">
              <a16:creationId xmlns:a16="http://schemas.microsoft.com/office/drawing/2014/main" id="{74619EF8-60B6-4ADF-B778-1D7AFCBBC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222250</xdr:colOff>
      <xdr:row>27</xdr:row>
      <xdr:rowOff>0</xdr:rowOff>
    </xdr:from>
    <xdr:to>
      <xdr:col>1</xdr:col>
      <xdr:colOff>584200</xdr:colOff>
      <xdr:row>28</xdr:row>
      <xdr:rowOff>196850</xdr:rowOff>
    </xdr:to>
    <xdr:pic>
      <xdr:nvPicPr>
        <xdr:cNvPr id="13" name="Picture 12">
          <a:extLst>
            <a:ext uri="{FF2B5EF4-FFF2-40B4-BE49-F238E27FC236}">
              <a16:creationId xmlns:a16="http://schemas.microsoft.com/office/drawing/2014/main" id="{C255A9D3-66EC-9869-919F-B6745D3CCB8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31850" y="6000750"/>
          <a:ext cx="361950" cy="463550"/>
        </a:xfrm>
        <a:prstGeom prst="rect">
          <a:avLst/>
        </a:prstGeom>
      </xdr:spPr>
    </xdr:pic>
    <xdr:clientData/>
  </xdr:twoCellAnchor>
  <xdr:twoCellAnchor editAs="oneCell">
    <xdr:from>
      <xdr:col>1</xdr:col>
      <xdr:colOff>285750</xdr:colOff>
      <xdr:row>21</xdr:row>
      <xdr:rowOff>69850</xdr:rowOff>
    </xdr:from>
    <xdr:to>
      <xdr:col>1</xdr:col>
      <xdr:colOff>647700</xdr:colOff>
      <xdr:row>23</xdr:row>
      <xdr:rowOff>38100</xdr:rowOff>
    </xdr:to>
    <xdr:pic>
      <xdr:nvPicPr>
        <xdr:cNvPr id="15" name="Picture 14">
          <a:extLst>
            <a:ext uri="{FF2B5EF4-FFF2-40B4-BE49-F238E27FC236}">
              <a16:creationId xmlns:a16="http://schemas.microsoft.com/office/drawing/2014/main" id="{EE20FDAB-77F0-3CA5-1247-AF1165C7B096}"/>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colorTemperature colorTemp="11200"/>
                  </a14:imgEffect>
                </a14:imgLayer>
              </a14:imgProps>
            </a:ext>
            <a:ext uri="{28A0092B-C50C-407E-A947-70E740481C1C}">
              <a14:useLocalDpi xmlns:a14="http://schemas.microsoft.com/office/drawing/2010/main" val="0"/>
            </a:ext>
          </a:extLst>
        </a:blip>
        <a:stretch>
          <a:fillRect/>
        </a:stretch>
      </xdr:blipFill>
      <xdr:spPr>
        <a:xfrm>
          <a:off x="895350" y="4699000"/>
          <a:ext cx="361950" cy="469900"/>
        </a:xfrm>
        <a:prstGeom prst="rect">
          <a:avLst/>
        </a:prstGeom>
      </xdr:spPr>
    </xdr:pic>
    <xdr:clientData/>
  </xdr:twoCellAnchor>
  <xdr:twoCellAnchor editAs="oneCell">
    <xdr:from>
      <xdr:col>1</xdr:col>
      <xdr:colOff>152400</xdr:colOff>
      <xdr:row>24</xdr:row>
      <xdr:rowOff>6350</xdr:rowOff>
    </xdr:from>
    <xdr:to>
      <xdr:col>1</xdr:col>
      <xdr:colOff>685800</xdr:colOff>
      <xdr:row>26</xdr:row>
      <xdr:rowOff>50800</xdr:rowOff>
    </xdr:to>
    <xdr:pic>
      <xdr:nvPicPr>
        <xdr:cNvPr id="19" name="Picture 18">
          <a:extLst>
            <a:ext uri="{FF2B5EF4-FFF2-40B4-BE49-F238E27FC236}">
              <a16:creationId xmlns:a16="http://schemas.microsoft.com/office/drawing/2014/main" id="{4BDC6A4B-29D6-16CC-05B9-3CDC6DBDC0FA}"/>
            </a:ext>
          </a:extLst>
        </xdr:cNvPr>
        <xdr:cNvPicPr>
          <a:picLocks noChangeAspect="1"/>
        </xdr:cNvPicPr>
      </xdr:nvPicPr>
      <xdr:blipFill>
        <a:blip xmlns:r="http://schemas.openxmlformats.org/officeDocument/2006/relationships" r:embed="rId14" cstate="print">
          <a:biLevel thresh="75000"/>
          <a:extLst>
            <a:ext uri="{BEBA8EAE-BF5A-486C-A8C5-ECC9F3942E4B}">
              <a14:imgProps xmlns:a14="http://schemas.microsoft.com/office/drawing/2010/main">
                <a14:imgLayer r:embed="rId15">
                  <a14:imgEffect>
                    <a14:sharpenSoften amount="-50000"/>
                  </a14:imgEffect>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762000" y="5321300"/>
          <a:ext cx="533400" cy="5461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6.216440972225" createdVersion="8" refreshedVersion="8" minRefreshableVersion="3" recordCount="1000" xr:uid="{AFE80836-FE49-4759-94A0-FB4ECD216F23}">
  <cacheSource type="worksheet">
    <worksheetSource ref="A1:I1001" sheet="Data"/>
  </cacheSource>
  <cacheFields count="11">
    <cacheField name="Incident ID" numFmtId="0">
      <sharedItems count="1000">
        <s v="INC-01000"/>
        <s v="INC-01001"/>
        <s v="INC-01002"/>
        <s v="INC-01003"/>
        <s v="INC-01004"/>
        <s v="INC-01005"/>
        <s v="INC-01006"/>
        <s v="INC-01007"/>
        <s v="INC-01008"/>
        <s v="INC-01009"/>
        <s v="INC-01010"/>
        <s v="INC-01011"/>
        <s v="INC-01012"/>
        <s v="INC-01013"/>
        <s v="INC-01014"/>
        <s v="INC-01015"/>
        <s v="INC-01016"/>
        <s v="INC-01017"/>
        <s v="INC-01018"/>
        <s v="INC-01019"/>
        <s v="INC-01020"/>
        <s v="INC-01021"/>
        <s v="INC-01022"/>
        <s v="INC-01023"/>
        <s v="INC-01024"/>
        <s v="INC-01025"/>
        <s v="INC-01026"/>
        <s v="INC-01027"/>
        <s v="INC-01028"/>
        <s v="INC-01029"/>
        <s v="INC-01030"/>
        <s v="INC-01031"/>
        <s v="INC-01032"/>
        <s v="INC-01033"/>
        <s v="INC-01034"/>
        <s v="INC-01035"/>
        <s v="INC-01036"/>
        <s v="INC-01037"/>
        <s v="INC-01038"/>
        <s v="INC-01039"/>
        <s v="INC-01040"/>
        <s v="INC-01041"/>
        <s v="INC-01042"/>
        <s v="INC-01043"/>
        <s v="INC-01044"/>
        <s v="INC-01045"/>
        <s v="INC-01046"/>
        <s v="INC-01047"/>
        <s v="INC-01048"/>
        <s v="INC-01049"/>
        <s v="INC-01050"/>
        <s v="INC-01051"/>
        <s v="INC-01052"/>
        <s v="INC-01053"/>
        <s v="INC-01054"/>
        <s v="INC-01055"/>
        <s v="INC-01056"/>
        <s v="INC-01057"/>
        <s v="INC-01058"/>
        <s v="INC-01059"/>
        <s v="INC-01060"/>
        <s v="INC-01061"/>
        <s v="INC-01062"/>
        <s v="INC-01063"/>
        <s v="INC-01064"/>
        <s v="INC-01065"/>
        <s v="INC-01066"/>
        <s v="INC-01067"/>
        <s v="INC-01068"/>
        <s v="INC-01069"/>
        <s v="INC-01070"/>
        <s v="INC-01071"/>
        <s v="INC-01072"/>
        <s v="INC-01073"/>
        <s v="INC-01074"/>
        <s v="INC-01075"/>
        <s v="INC-01076"/>
        <s v="INC-01077"/>
        <s v="INC-01078"/>
        <s v="INC-01079"/>
        <s v="INC-01080"/>
        <s v="INC-01081"/>
        <s v="INC-01082"/>
        <s v="INC-01083"/>
        <s v="INC-01084"/>
        <s v="INC-01085"/>
        <s v="INC-01086"/>
        <s v="INC-01087"/>
        <s v="INC-01088"/>
        <s v="INC-01089"/>
        <s v="INC-01090"/>
        <s v="INC-01091"/>
        <s v="INC-01092"/>
        <s v="INC-01093"/>
        <s v="INC-01094"/>
        <s v="INC-01095"/>
        <s v="INC-01096"/>
        <s v="INC-01097"/>
        <s v="INC-01098"/>
        <s v="INC-01099"/>
        <s v="INC-01100"/>
        <s v="INC-01101"/>
        <s v="INC-01102"/>
        <s v="INC-01103"/>
        <s v="INC-01104"/>
        <s v="INC-01105"/>
        <s v="INC-01106"/>
        <s v="INC-01107"/>
        <s v="INC-01108"/>
        <s v="INC-01109"/>
        <s v="INC-01110"/>
        <s v="INC-01111"/>
        <s v="INC-01112"/>
        <s v="INC-01113"/>
        <s v="INC-01114"/>
        <s v="INC-01115"/>
        <s v="INC-01116"/>
        <s v="INC-01117"/>
        <s v="INC-01118"/>
        <s v="INC-01119"/>
        <s v="INC-01120"/>
        <s v="INC-01121"/>
        <s v="INC-01122"/>
        <s v="INC-01123"/>
        <s v="INC-01124"/>
        <s v="INC-01125"/>
        <s v="INC-01126"/>
        <s v="INC-01127"/>
        <s v="INC-01128"/>
        <s v="INC-01129"/>
        <s v="INC-01130"/>
        <s v="INC-01131"/>
        <s v="INC-01132"/>
        <s v="INC-01133"/>
        <s v="INC-01134"/>
        <s v="INC-01135"/>
        <s v="INC-01136"/>
        <s v="INC-01137"/>
        <s v="INC-01138"/>
        <s v="INC-01139"/>
        <s v="INC-01140"/>
        <s v="INC-01141"/>
        <s v="INC-01142"/>
        <s v="INC-01143"/>
        <s v="INC-01144"/>
        <s v="INC-01145"/>
        <s v="INC-01146"/>
        <s v="INC-01147"/>
        <s v="INC-01148"/>
        <s v="INC-01149"/>
        <s v="INC-01150"/>
        <s v="INC-01151"/>
        <s v="INC-01152"/>
        <s v="INC-01153"/>
        <s v="INC-01154"/>
        <s v="INC-01155"/>
        <s v="INC-01156"/>
        <s v="INC-01157"/>
        <s v="INC-01158"/>
        <s v="INC-01159"/>
        <s v="INC-01160"/>
        <s v="INC-01161"/>
        <s v="INC-01162"/>
        <s v="INC-01163"/>
        <s v="INC-01164"/>
        <s v="INC-01165"/>
        <s v="INC-01166"/>
        <s v="INC-01167"/>
        <s v="INC-01168"/>
        <s v="INC-01169"/>
        <s v="INC-01170"/>
        <s v="INC-01171"/>
        <s v="INC-01172"/>
        <s v="INC-01173"/>
        <s v="INC-01174"/>
        <s v="INC-01175"/>
        <s v="INC-01176"/>
        <s v="INC-01177"/>
        <s v="INC-01178"/>
        <s v="INC-01179"/>
        <s v="INC-01180"/>
        <s v="INC-01181"/>
        <s v="INC-01182"/>
        <s v="INC-01183"/>
        <s v="INC-01184"/>
        <s v="INC-01185"/>
        <s v="INC-01186"/>
        <s v="INC-01187"/>
        <s v="INC-01188"/>
        <s v="INC-01189"/>
        <s v="INC-01190"/>
        <s v="INC-01191"/>
        <s v="INC-01192"/>
        <s v="INC-01193"/>
        <s v="INC-01194"/>
        <s v="INC-01195"/>
        <s v="INC-01196"/>
        <s v="INC-01197"/>
        <s v="INC-01198"/>
        <s v="INC-01199"/>
        <s v="INC-01200"/>
        <s v="INC-01201"/>
        <s v="INC-01202"/>
        <s v="INC-01203"/>
        <s v="INC-01204"/>
        <s v="INC-01205"/>
        <s v="INC-01206"/>
        <s v="INC-01207"/>
        <s v="INC-01208"/>
        <s v="INC-01209"/>
        <s v="INC-01210"/>
        <s v="INC-01211"/>
        <s v="INC-01212"/>
        <s v="INC-01213"/>
        <s v="INC-01214"/>
        <s v="INC-01215"/>
        <s v="INC-01216"/>
        <s v="INC-01217"/>
        <s v="INC-01218"/>
        <s v="INC-01219"/>
        <s v="INC-01220"/>
        <s v="INC-01221"/>
        <s v="INC-01222"/>
        <s v="INC-01223"/>
        <s v="INC-01224"/>
        <s v="INC-01225"/>
        <s v="INC-01226"/>
        <s v="INC-01227"/>
        <s v="INC-01228"/>
        <s v="INC-01229"/>
        <s v="INC-01230"/>
        <s v="INC-01231"/>
        <s v="INC-01232"/>
        <s v="INC-01233"/>
        <s v="INC-01234"/>
        <s v="INC-01235"/>
        <s v="INC-01236"/>
        <s v="INC-01237"/>
        <s v="INC-01238"/>
        <s v="INC-01239"/>
        <s v="INC-01240"/>
        <s v="INC-01241"/>
        <s v="INC-01242"/>
        <s v="INC-01243"/>
        <s v="INC-01244"/>
        <s v="INC-01245"/>
        <s v="INC-01246"/>
        <s v="INC-01247"/>
        <s v="INC-01248"/>
        <s v="INC-01249"/>
        <s v="INC-01250"/>
        <s v="INC-01251"/>
        <s v="INC-01252"/>
        <s v="INC-01253"/>
        <s v="INC-01254"/>
        <s v="INC-01255"/>
        <s v="INC-01256"/>
        <s v="INC-01257"/>
        <s v="INC-01258"/>
        <s v="INC-01259"/>
        <s v="INC-01260"/>
        <s v="INC-01261"/>
        <s v="INC-01262"/>
        <s v="INC-01263"/>
        <s v="INC-01264"/>
        <s v="INC-01265"/>
        <s v="INC-01266"/>
        <s v="INC-01267"/>
        <s v="INC-01268"/>
        <s v="INC-01269"/>
        <s v="INC-01270"/>
        <s v="INC-01271"/>
        <s v="INC-01272"/>
        <s v="INC-01273"/>
        <s v="INC-01274"/>
        <s v="INC-01275"/>
        <s v="INC-01276"/>
        <s v="INC-01277"/>
        <s v="INC-01278"/>
        <s v="INC-01279"/>
        <s v="INC-01280"/>
        <s v="INC-01281"/>
        <s v="INC-01282"/>
        <s v="INC-01283"/>
        <s v="INC-01284"/>
        <s v="INC-01285"/>
        <s v="INC-01286"/>
        <s v="INC-01287"/>
        <s v="INC-01288"/>
        <s v="INC-01289"/>
        <s v="INC-01290"/>
        <s v="INC-01291"/>
        <s v="INC-01292"/>
        <s v="INC-01293"/>
        <s v="INC-01294"/>
        <s v="INC-01295"/>
        <s v="INC-01296"/>
        <s v="INC-01297"/>
        <s v="INC-01298"/>
        <s v="INC-01299"/>
        <s v="INC-01300"/>
        <s v="INC-01301"/>
        <s v="INC-01302"/>
        <s v="INC-01303"/>
        <s v="INC-01304"/>
        <s v="INC-01305"/>
        <s v="INC-01306"/>
        <s v="INC-01307"/>
        <s v="INC-01308"/>
        <s v="INC-01309"/>
        <s v="INC-01310"/>
        <s v="INC-01311"/>
        <s v="INC-01312"/>
        <s v="INC-01313"/>
        <s v="INC-01314"/>
        <s v="INC-01315"/>
        <s v="INC-01316"/>
        <s v="INC-01317"/>
        <s v="INC-01318"/>
        <s v="INC-01319"/>
        <s v="INC-01320"/>
        <s v="INC-01321"/>
        <s v="INC-01322"/>
        <s v="INC-01323"/>
        <s v="INC-01324"/>
        <s v="INC-01325"/>
        <s v="INC-01326"/>
        <s v="INC-01327"/>
        <s v="INC-01328"/>
        <s v="INC-01329"/>
        <s v="INC-01330"/>
        <s v="INC-01331"/>
        <s v="INC-01332"/>
        <s v="INC-01333"/>
        <s v="INC-01334"/>
        <s v="INC-01335"/>
        <s v="INC-01336"/>
        <s v="INC-01337"/>
        <s v="INC-01338"/>
        <s v="INC-01339"/>
        <s v="INC-01340"/>
        <s v="INC-01341"/>
        <s v="INC-01342"/>
        <s v="INC-01343"/>
        <s v="INC-01344"/>
        <s v="INC-01345"/>
        <s v="INC-01346"/>
        <s v="INC-01347"/>
        <s v="INC-01348"/>
        <s v="INC-01349"/>
        <s v="INC-01350"/>
        <s v="INC-01351"/>
        <s v="INC-01352"/>
        <s v="INC-01353"/>
        <s v="INC-01354"/>
        <s v="INC-01355"/>
        <s v="INC-01356"/>
        <s v="INC-01357"/>
        <s v="INC-01358"/>
        <s v="INC-01359"/>
        <s v="INC-01360"/>
        <s v="INC-01361"/>
        <s v="INC-01362"/>
        <s v="INC-01363"/>
        <s v="INC-01364"/>
        <s v="INC-01365"/>
        <s v="INC-01366"/>
        <s v="INC-01367"/>
        <s v="INC-01368"/>
        <s v="INC-01369"/>
        <s v="INC-01370"/>
        <s v="INC-01371"/>
        <s v="INC-01372"/>
        <s v="INC-01373"/>
        <s v="INC-01374"/>
        <s v="INC-01375"/>
        <s v="INC-01376"/>
        <s v="INC-01377"/>
        <s v="INC-01378"/>
        <s v="INC-01379"/>
        <s v="INC-01380"/>
        <s v="INC-01381"/>
        <s v="INC-01382"/>
        <s v="INC-01383"/>
        <s v="INC-01384"/>
        <s v="INC-01385"/>
        <s v="INC-01386"/>
        <s v="INC-01387"/>
        <s v="INC-01388"/>
        <s v="INC-01389"/>
        <s v="INC-01390"/>
        <s v="INC-01391"/>
        <s v="INC-01392"/>
        <s v="INC-01393"/>
        <s v="INC-01394"/>
        <s v="INC-01395"/>
        <s v="INC-01396"/>
        <s v="INC-01397"/>
        <s v="INC-01398"/>
        <s v="INC-01399"/>
        <s v="INC-01400"/>
        <s v="INC-01401"/>
        <s v="INC-01402"/>
        <s v="INC-01403"/>
        <s v="INC-01404"/>
        <s v="INC-01405"/>
        <s v="INC-01406"/>
        <s v="INC-01407"/>
        <s v="INC-01408"/>
        <s v="INC-01409"/>
        <s v="INC-01410"/>
        <s v="INC-01411"/>
        <s v="INC-01412"/>
        <s v="INC-01413"/>
        <s v="INC-01414"/>
        <s v="INC-01415"/>
        <s v="INC-01416"/>
        <s v="INC-01417"/>
        <s v="INC-01418"/>
        <s v="INC-01419"/>
        <s v="INC-01420"/>
        <s v="INC-01421"/>
        <s v="INC-01422"/>
        <s v="INC-01423"/>
        <s v="INC-01424"/>
        <s v="INC-01425"/>
        <s v="INC-01426"/>
        <s v="INC-01427"/>
        <s v="INC-01428"/>
        <s v="INC-01429"/>
        <s v="INC-01430"/>
        <s v="INC-01431"/>
        <s v="INC-01432"/>
        <s v="INC-01433"/>
        <s v="INC-01434"/>
        <s v="INC-01435"/>
        <s v="INC-01436"/>
        <s v="INC-01437"/>
        <s v="INC-01438"/>
        <s v="INC-01439"/>
        <s v="INC-01440"/>
        <s v="INC-01441"/>
        <s v="INC-01442"/>
        <s v="INC-01443"/>
        <s v="INC-01444"/>
        <s v="INC-01445"/>
        <s v="INC-01446"/>
        <s v="INC-01447"/>
        <s v="INC-01448"/>
        <s v="INC-01449"/>
        <s v="INC-01450"/>
        <s v="INC-01451"/>
        <s v="INC-01452"/>
        <s v="INC-01453"/>
        <s v="INC-01454"/>
        <s v="INC-01455"/>
        <s v="INC-01456"/>
        <s v="INC-01457"/>
        <s v="INC-01458"/>
        <s v="INC-01459"/>
        <s v="INC-01460"/>
        <s v="INC-01461"/>
        <s v="INC-01462"/>
        <s v="INC-01463"/>
        <s v="INC-01464"/>
        <s v="INC-01465"/>
        <s v="INC-01466"/>
        <s v="INC-01467"/>
        <s v="INC-01468"/>
        <s v="INC-01469"/>
        <s v="INC-01470"/>
        <s v="INC-01471"/>
        <s v="INC-01472"/>
        <s v="INC-01473"/>
        <s v="INC-01474"/>
        <s v="INC-01475"/>
        <s v="INC-01476"/>
        <s v="INC-01477"/>
        <s v="INC-01478"/>
        <s v="INC-01479"/>
        <s v="INC-01480"/>
        <s v="INC-01481"/>
        <s v="INC-01482"/>
        <s v="INC-01483"/>
        <s v="INC-01484"/>
        <s v="INC-01485"/>
        <s v="INC-01486"/>
        <s v="INC-01487"/>
        <s v="INC-01488"/>
        <s v="INC-01489"/>
        <s v="INC-01490"/>
        <s v="INC-01491"/>
        <s v="INC-01492"/>
        <s v="INC-01493"/>
        <s v="INC-01494"/>
        <s v="INC-01495"/>
        <s v="INC-01496"/>
        <s v="INC-01497"/>
        <s v="INC-01498"/>
        <s v="INC-01499"/>
        <s v="INC-01500"/>
        <s v="INC-01501"/>
        <s v="INC-01502"/>
        <s v="INC-01503"/>
        <s v="INC-01504"/>
        <s v="INC-01505"/>
        <s v="INC-01506"/>
        <s v="INC-01507"/>
        <s v="INC-01508"/>
        <s v="INC-01509"/>
        <s v="INC-01510"/>
        <s v="INC-01511"/>
        <s v="INC-01512"/>
        <s v="INC-01513"/>
        <s v="INC-01514"/>
        <s v="INC-01515"/>
        <s v="INC-01516"/>
        <s v="INC-01517"/>
        <s v="INC-01518"/>
        <s v="INC-01519"/>
        <s v="INC-01520"/>
        <s v="INC-01521"/>
        <s v="INC-01522"/>
        <s v="INC-01523"/>
        <s v="INC-01524"/>
        <s v="INC-01525"/>
        <s v="INC-01526"/>
        <s v="INC-01527"/>
        <s v="INC-01528"/>
        <s v="INC-01529"/>
        <s v="INC-01530"/>
        <s v="INC-01531"/>
        <s v="INC-01532"/>
        <s v="INC-01533"/>
        <s v="INC-01534"/>
        <s v="INC-01535"/>
        <s v="INC-01536"/>
        <s v="INC-01537"/>
        <s v="INC-01538"/>
        <s v="INC-01539"/>
        <s v="INC-01540"/>
        <s v="INC-01541"/>
        <s v="INC-01542"/>
        <s v="INC-01543"/>
        <s v="INC-01544"/>
        <s v="INC-01545"/>
        <s v="INC-01546"/>
        <s v="INC-01547"/>
        <s v="INC-01548"/>
        <s v="INC-01549"/>
        <s v="INC-01550"/>
        <s v="INC-01551"/>
        <s v="INC-01552"/>
        <s v="INC-01553"/>
        <s v="INC-01554"/>
        <s v="INC-01555"/>
        <s v="INC-01556"/>
        <s v="INC-01557"/>
        <s v="INC-01558"/>
        <s v="INC-01559"/>
        <s v="INC-01560"/>
        <s v="INC-01561"/>
        <s v="INC-01562"/>
        <s v="INC-01563"/>
        <s v="INC-01564"/>
        <s v="INC-01565"/>
        <s v="INC-01566"/>
        <s v="INC-01567"/>
        <s v="INC-01568"/>
        <s v="INC-01569"/>
        <s v="INC-01570"/>
        <s v="INC-01571"/>
        <s v="INC-01572"/>
        <s v="INC-01573"/>
        <s v="INC-01574"/>
        <s v="INC-01575"/>
        <s v="INC-01576"/>
        <s v="INC-01577"/>
        <s v="INC-01578"/>
        <s v="INC-01579"/>
        <s v="INC-01580"/>
        <s v="INC-01581"/>
        <s v="INC-01582"/>
        <s v="INC-01583"/>
        <s v="INC-01584"/>
        <s v="INC-01585"/>
        <s v="INC-01586"/>
        <s v="INC-01587"/>
        <s v="INC-01588"/>
        <s v="INC-01589"/>
        <s v="INC-01590"/>
        <s v="INC-01591"/>
        <s v="INC-01592"/>
        <s v="INC-01593"/>
        <s v="INC-01594"/>
        <s v="INC-01595"/>
        <s v="INC-01596"/>
        <s v="INC-01597"/>
        <s v="INC-01598"/>
        <s v="INC-01599"/>
        <s v="INC-01600"/>
        <s v="INC-01601"/>
        <s v="INC-01602"/>
        <s v="INC-01603"/>
        <s v="INC-01604"/>
        <s v="INC-01605"/>
        <s v="INC-01606"/>
        <s v="INC-01607"/>
        <s v="INC-01608"/>
        <s v="INC-01609"/>
        <s v="INC-01610"/>
        <s v="INC-01611"/>
        <s v="INC-01612"/>
        <s v="INC-01613"/>
        <s v="INC-01614"/>
        <s v="INC-01615"/>
        <s v="INC-01616"/>
        <s v="INC-01617"/>
        <s v="INC-01618"/>
        <s v="INC-01619"/>
        <s v="INC-01620"/>
        <s v="INC-01621"/>
        <s v="INC-01622"/>
        <s v="INC-01623"/>
        <s v="INC-01624"/>
        <s v="INC-01625"/>
        <s v="INC-01626"/>
        <s v="INC-01627"/>
        <s v="INC-01628"/>
        <s v="INC-01629"/>
        <s v="INC-01630"/>
        <s v="INC-01631"/>
        <s v="INC-01632"/>
        <s v="INC-01633"/>
        <s v="INC-01634"/>
        <s v="INC-01635"/>
        <s v="INC-01636"/>
        <s v="INC-01637"/>
        <s v="INC-01638"/>
        <s v="INC-01639"/>
        <s v="INC-01640"/>
        <s v="INC-01641"/>
        <s v="INC-01642"/>
        <s v="INC-01643"/>
        <s v="INC-01644"/>
        <s v="INC-01645"/>
        <s v="INC-01646"/>
        <s v="INC-01647"/>
        <s v="INC-01648"/>
        <s v="INC-01649"/>
        <s v="INC-01650"/>
        <s v="INC-01651"/>
        <s v="INC-01652"/>
        <s v="INC-01653"/>
        <s v="INC-01654"/>
        <s v="INC-01655"/>
        <s v="INC-01656"/>
        <s v="INC-01657"/>
        <s v="INC-01658"/>
        <s v="INC-01659"/>
        <s v="INC-01660"/>
        <s v="INC-01661"/>
        <s v="INC-01662"/>
        <s v="INC-01663"/>
        <s v="INC-01664"/>
        <s v="INC-01665"/>
        <s v="INC-01666"/>
        <s v="INC-01667"/>
        <s v="INC-01668"/>
        <s v="INC-01669"/>
        <s v="INC-01670"/>
        <s v="INC-01671"/>
        <s v="INC-01672"/>
        <s v="INC-01673"/>
        <s v="INC-01674"/>
        <s v="INC-01675"/>
        <s v="INC-01676"/>
        <s v="INC-01677"/>
        <s v="INC-01678"/>
        <s v="INC-01679"/>
        <s v="INC-01680"/>
        <s v="INC-01681"/>
        <s v="INC-01682"/>
        <s v="INC-01683"/>
        <s v="INC-01684"/>
        <s v="INC-01685"/>
        <s v="INC-01686"/>
        <s v="INC-01687"/>
        <s v="INC-01688"/>
        <s v="INC-01689"/>
        <s v="INC-01690"/>
        <s v="INC-01691"/>
        <s v="INC-01692"/>
        <s v="INC-01693"/>
        <s v="INC-01694"/>
        <s v="INC-01695"/>
        <s v="INC-01696"/>
        <s v="INC-01697"/>
        <s v="INC-01698"/>
        <s v="INC-01699"/>
        <s v="INC-01700"/>
        <s v="INC-01701"/>
        <s v="INC-01702"/>
        <s v="INC-01703"/>
        <s v="INC-01704"/>
        <s v="INC-01705"/>
        <s v="INC-01706"/>
        <s v="INC-01707"/>
        <s v="INC-01708"/>
        <s v="INC-01709"/>
        <s v="INC-01710"/>
        <s v="INC-01711"/>
        <s v="INC-01712"/>
        <s v="INC-01713"/>
        <s v="INC-01714"/>
        <s v="INC-01715"/>
        <s v="INC-01716"/>
        <s v="INC-01717"/>
        <s v="INC-01718"/>
        <s v="INC-01719"/>
        <s v="INC-01720"/>
        <s v="INC-01721"/>
        <s v="INC-01722"/>
        <s v="INC-01723"/>
        <s v="INC-01724"/>
        <s v="INC-01725"/>
        <s v="INC-01726"/>
        <s v="INC-01727"/>
        <s v="INC-01728"/>
        <s v="INC-01729"/>
        <s v="INC-01730"/>
        <s v="INC-01731"/>
        <s v="INC-01732"/>
        <s v="INC-01733"/>
        <s v="INC-01734"/>
        <s v="INC-01735"/>
        <s v="INC-01736"/>
        <s v="INC-01737"/>
        <s v="INC-01738"/>
        <s v="INC-01739"/>
        <s v="INC-01740"/>
        <s v="INC-01741"/>
        <s v="INC-01742"/>
        <s v="INC-01743"/>
        <s v="INC-01744"/>
        <s v="INC-01745"/>
        <s v="INC-01746"/>
        <s v="INC-01747"/>
        <s v="INC-01748"/>
        <s v="INC-01749"/>
        <s v="INC-01750"/>
        <s v="INC-01751"/>
        <s v="INC-01752"/>
        <s v="INC-01753"/>
        <s v="INC-01754"/>
        <s v="INC-01755"/>
        <s v="INC-01756"/>
        <s v="INC-01757"/>
        <s v="INC-01758"/>
        <s v="INC-01759"/>
        <s v="INC-01760"/>
        <s v="INC-01761"/>
        <s v="INC-01762"/>
        <s v="INC-01763"/>
        <s v="INC-01764"/>
        <s v="INC-01765"/>
        <s v="INC-01766"/>
        <s v="INC-01767"/>
        <s v="INC-01768"/>
        <s v="INC-01769"/>
        <s v="INC-01770"/>
        <s v="INC-01771"/>
        <s v="INC-01772"/>
        <s v="INC-01773"/>
        <s v="INC-01774"/>
        <s v="INC-01775"/>
        <s v="INC-01776"/>
        <s v="INC-01777"/>
        <s v="INC-01778"/>
        <s v="INC-01779"/>
        <s v="INC-01780"/>
        <s v="INC-01781"/>
        <s v="INC-01782"/>
        <s v="INC-01783"/>
        <s v="INC-01784"/>
        <s v="INC-01785"/>
        <s v="INC-01786"/>
        <s v="INC-01787"/>
        <s v="INC-01788"/>
        <s v="INC-01789"/>
        <s v="INC-01790"/>
        <s v="INC-01791"/>
        <s v="INC-01792"/>
        <s v="INC-01793"/>
        <s v="INC-01794"/>
        <s v="INC-01795"/>
        <s v="INC-01796"/>
        <s v="INC-01797"/>
        <s v="INC-01798"/>
        <s v="INC-01799"/>
        <s v="INC-01800"/>
        <s v="INC-01801"/>
        <s v="INC-01802"/>
        <s v="INC-01803"/>
        <s v="INC-01804"/>
        <s v="INC-01805"/>
        <s v="INC-01806"/>
        <s v="INC-01807"/>
        <s v="INC-01808"/>
        <s v="INC-01809"/>
        <s v="INC-01810"/>
        <s v="INC-01811"/>
        <s v="INC-01812"/>
        <s v="INC-01813"/>
        <s v="INC-01814"/>
        <s v="INC-01815"/>
        <s v="INC-01816"/>
        <s v="INC-01817"/>
        <s v="INC-01818"/>
        <s v="INC-01819"/>
        <s v="INC-01820"/>
        <s v="INC-01821"/>
        <s v="INC-01822"/>
        <s v="INC-01823"/>
        <s v="INC-01824"/>
        <s v="INC-01825"/>
        <s v="INC-01826"/>
        <s v="INC-01827"/>
        <s v="INC-01828"/>
        <s v="INC-01829"/>
        <s v="INC-01830"/>
        <s v="INC-01831"/>
        <s v="INC-01832"/>
        <s v="INC-01833"/>
        <s v="INC-01834"/>
        <s v="INC-01835"/>
        <s v="INC-01836"/>
        <s v="INC-01837"/>
        <s v="INC-01838"/>
        <s v="INC-01839"/>
        <s v="INC-01840"/>
        <s v="INC-01841"/>
        <s v="INC-01842"/>
        <s v="INC-01843"/>
        <s v="INC-01844"/>
        <s v="INC-01845"/>
        <s v="INC-01846"/>
        <s v="INC-01847"/>
        <s v="INC-01848"/>
        <s v="INC-01849"/>
        <s v="INC-01850"/>
        <s v="INC-01851"/>
        <s v="INC-01852"/>
        <s v="INC-01853"/>
        <s v="INC-01854"/>
        <s v="INC-01855"/>
        <s v="INC-01856"/>
        <s v="INC-01857"/>
        <s v="INC-01858"/>
        <s v="INC-01859"/>
        <s v="INC-01860"/>
        <s v="INC-01861"/>
        <s v="INC-01862"/>
        <s v="INC-01863"/>
        <s v="INC-01864"/>
        <s v="INC-01865"/>
        <s v="INC-01866"/>
        <s v="INC-01867"/>
        <s v="INC-01868"/>
        <s v="INC-01869"/>
        <s v="INC-01870"/>
        <s v="INC-01871"/>
        <s v="INC-01872"/>
        <s v="INC-01873"/>
        <s v="INC-01874"/>
        <s v="INC-01875"/>
        <s v="INC-01876"/>
        <s v="INC-01877"/>
        <s v="INC-01878"/>
        <s v="INC-01879"/>
        <s v="INC-01880"/>
        <s v="INC-01881"/>
        <s v="INC-01882"/>
        <s v="INC-01883"/>
        <s v="INC-01884"/>
        <s v="INC-01885"/>
        <s v="INC-01886"/>
        <s v="INC-01887"/>
        <s v="INC-01888"/>
        <s v="INC-01889"/>
        <s v="INC-01890"/>
        <s v="INC-01891"/>
        <s v="INC-01892"/>
        <s v="INC-01893"/>
        <s v="INC-01894"/>
        <s v="INC-01895"/>
        <s v="INC-01896"/>
        <s v="INC-01897"/>
        <s v="INC-01898"/>
        <s v="INC-01899"/>
        <s v="INC-01900"/>
        <s v="INC-01901"/>
        <s v="INC-01902"/>
        <s v="INC-01903"/>
        <s v="INC-01904"/>
        <s v="INC-01905"/>
        <s v="INC-01906"/>
        <s v="INC-01907"/>
        <s v="INC-01908"/>
        <s v="INC-01909"/>
        <s v="INC-01910"/>
        <s v="INC-01911"/>
        <s v="INC-01912"/>
        <s v="INC-01913"/>
        <s v="INC-01914"/>
        <s v="INC-01915"/>
        <s v="INC-01916"/>
        <s v="INC-01917"/>
        <s v="INC-01918"/>
        <s v="INC-01919"/>
        <s v="INC-01920"/>
        <s v="INC-01921"/>
        <s v="INC-01922"/>
        <s v="INC-01923"/>
        <s v="INC-01924"/>
        <s v="INC-01925"/>
        <s v="INC-01926"/>
        <s v="INC-01927"/>
        <s v="INC-01928"/>
        <s v="INC-01929"/>
        <s v="INC-01930"/>
        <s v="INC-01931"/>
        <s v="INC-01932"/>
        <s v="INC-01933"/>
        <s v="INC-01934"/>
        <s v="INC-01935"/>
        <s v="INC-01936"/>
        <s v="INC-01937"/>
        <s v="INC-01938"/>
        <s v="INC-01939"/>
        <s v="INC-01940"/>
        <s v="INC-01941"/>
        <s v="INC-01942"/>
        <s v="INC-01943"/>
        <s v="INC-01944"/>
        <s v="INC-01945"/>
        <s v="INC-01946"/>
        <s v="INC-01947"/>
        <s v="INC-01948"/>
        <s v="INC-01949"/>
        <s v="INC-01950"/>
        <s v="INC-01951"/>
        <s v="INC-01952"/>
        <s v="INC-01953"/>
        <s v="INC-01954"/>
        <s v="INC-01955"/>
        <s v="INC-01956"/>
        <s v="INC-01957"/>
        <s v="INC-01958"/>
        <s v="INC-01959"/>
        <s v="INC-01960"/>
        <s v="INC-01961"/>
        <s v="INC-01962"/>
        <s v="INC-01963"/>
        <s v="INC-01964"/>
        <s v="INC-01965"/>
        <s v="INC-01966"/>
        <s v="INC-01967"/>
        <s v="INC-01968"/>
        <s v="INC-01969"/>
        <s v="INC-01970"/>
        <s v="INC-01971"/>
        <s v="INC-01972"/>
        <s v="INC-01973"/>
        <s v="INC-01974"/>
        <s v="INC-01975"/>
        <s v="INC-01976"/>
        <s v="INC-01977"/>
        <s v="INC-01978"/>
        <s v="INC-01979"/>
        <s v="INC-01980"/>
        <s v="INC-01981"/>
        <s v="INC-01982"/>
        <s v="INC-01983"/>
        <s v="INC-01984"/>
        <s v="INC-01985"/>
        <s v="INC-01986"/>
        <s v="INC-01987"/>
        <s v="INC-01988"/>
        <s v="INC-01989"/>
        <s v="INC-01990"/>
        <s v="INC-01991"/>
        <s v="INC-01992"/>
        <s v="INC-01993"/>
        <s v="INC-01994"/>
        <s v="INC-01995"/>
        <s v="INC-01996"/>
        <s v="INC-01997"/>
        <s v="INC-01998"/>
        <s v="INC-01999"/>
      </sharedItems>
    </cacheField>
    <cacheField name="Date Reported" numFmtId="164">
      <sharedItems containsSemiMixedTypes="0" containsNonDate="0" containsDate="1" containsString="0" minDate="2024-01-01T00:00:00" maxDate="2025-01-01T00:00:00" count="344">
        <d v="2024-09-02T00:00:00"/>
        <d v="2024-10-10T00:00:00"/>
        <d v="2024-04-03T00:00:00"/>
        <d v="2024-04-16T00:00:00"/>
        <d v="2024-04-25T00:00:00"/>
        <d v="2024-01-06T00:00:00"/>
        <d v="2024-05-17T00:00:00"/>
        <d v="2024-07-16T00:00:00"/>
        <d v="2024-12-06T00:00:00"/>
        <d v="2024-01-11T00:00:00"/>
        <d v="2024-04-24T00:00:00"/>
        <d v="2024-05-07T00:00:00"/>
        <d v="2024-03-24T00:00:00"/>
        <d v="2024-09-25T00:00:00"/>
        <d v="2024-03-04T00:00:00"/>
        <d v="2024-05-10T00:00:00"/>
        <d v="2024-05-30T00:00:00"/>
        <d v="2024-10-13T00:00:00"/>
        <d v="2024-09-14T00:00:00"/>
        <d v="2024-02-18T00:00:00"/>
        <d v="2024-01-10T00:00:00"/>
        <d v="2024-02-22T00:00:00"/>
        <d v="2024-05-19T00:00:00"/>
        <d v="2024-07-21T00:00:00"/>
        <d v="2024-03-26T00:00:00"/>
        <d v="2024-10-11T00:00:00"/>
        <d v="2024-07-10T00:00:00"/>
        <d v="2024-10-26T00:00:00"/>
        <d v="2024-05-25T00:00:00"/>
        <d v="2024-10-02T00:00:00"/>
        <d v="2024-04-30T00:00:00"/>
        <d v="2024-12-30T00:00:00"/>
        <d v="2024-04-06T00:00:00"/>
        <d v="2024-05-06T00:00:00"/>
        <d v="2024-05-28T00:00:00"/>
        <d v="2024-09-03T00:00:00"/>
        <d v="2024-02-14T00:00:00"/>
        <d v="2024-02-04T00:00:00"/>
        <d v="2024-10-18T00:00:00"/>
        <d v="2024-10-23T00:00:00"/>
        <d v="2024-06-14T00:00:00"/>
        <d v="2024-02-23T00:00:00"/>
        <d v="2024-11-16T00:00:00"/>
        <d v="2024-08-01T00:00:00"/>
        <d v="2024-01-09T00:00:00"/>
        <d v="2024-07-01T00:00:00"/>
        <d v="2024-08-29T00:00:00"/>
        <d v="2024-01-18T00:00:00"/>
        <d v="2024-11-17T00:00:00"/>
        <d v="2024-01-25T00:00:00"/>
        <d v="2024-05-24T00:00:00"/>
        <d v="2024-08-25T00:00:00"/>
        <d v="2024-09-07T00:00:00"/>
        <d v="2024-03-14T00:00:00"/>
        <d v="2024-12-25T00:00:00"/>
        <d v="2024-08-04T00:00:00"/>
        <d v="2024-06-13T00:00:00"/>
        <d v="2024-12-26T00:00:00"/>
        <d v="2024-05-31T00:00:00"/>
        <d v="2024-10-01T00:00:00"/>
        <d v="2024-03-07T00:00:00"/>
        <d v="2024-09-17T00:00:00"/>
        <d v="2024-02-01T00:00:00"/>
        <d v="2024-10-07T00:00:00"/>
        <d v="2024-08-26T00:00:00"/>
        <d v="2024-04-17T00:00:00"/>
        <d v="2024-07-05T00:00:00"/>
        <d v="2024-09-21T00:00:00"/>
        <d v="2024-08-16T00:00:00"/>
        <d v="2024-01-14T00:00:00"/>
        <d v="2024-11-01T00:00:00"/>
        <d v="2024-03-09T00:00:00"/>
        <d v="2024-02-15T00:00:00"/>
        <d v="2024-11-27T00:00:00"/>
        <d v="2024-06-06T00:00:00"/>
        <d v="2024-11-18T00:00:00"/>
        <d v="2024-12-13T00:00:00"/>
        <d v="2024-09-08T00:00:00"/>
        <d v="2024-06-01T00:00:00"/>
        <d v="2024-09-09T00:00:00"/>
        <d v="2024-03-06T00:00:00"/>
        <d v="2024-07-06T00:00:00"/>
        <d v="2024-08-23T00:00:00"/>
        <d v="2024-09-29T00:00:00"/>
        <d v="2024-12-09T00:00:00"/>
        <d v="2024-01-07T00:00:00"/>
        <d v="2024-11-13T00:00:00"/>
        <d v="2024-08-08T00:00:00"/>
        <d v="2024-06-23T00:00:00"/>
        <d v="2024-07-24T00:00:00"/>
        <d v="2024-04-14T00:00:00"/>
        <d v="2024-08-14T00:00:00"/>
        <d v="2024-06-21T00:00:00"/>
        <d v="2024-01-21T00:00:00"/>
        <d v="2024-11-14T00:00:00"/>
        <d v="2024-08-13T00:00:00"/>
        <d v="2024-06-02T00:00:00"/>
        <d v="2024-06-27T00:00:00"/>
        <d v="2024-04-22T00:00:00"/>
        <d v="2024-06-26T00:00:00"/>
        <d v="2024-03-02T00:00:00"/>
        <d v="2024-11-29T00:00:00"/>
        <d v="2024-03-25T00:00:00"/>
        <d v="2024-06-04T00:00:00"/>
        <d v="2024-01-26T00:00:00"/>
        <d v="2024-04-28T00:00:00"/>
        <d v="2024-03-08T00:00:00"/>
        <d v="2024-12-08T00:00:00"/>
        <d v="2024-06-09T00:00:00"/>
        <d v="2024-07-11T00:00:00"/>
        <d v="2024-07-19T00:00:00"/>
        <d v="2024-07-13T00:00:00"/>
        <d v="2024-10-04T00:00:00"/>
        <d v="2024-05-23T00:00:00"/>
        <d v="2024-12-14T00:00:00"/>
        <d v="2024-01-13T00:00:00"/>
        <d v="2024-03-22T00:00:00"/>
        <d v="2024-02-16T00:00:00"/>
        <d v="2024-02-25T00:00:00"/>
        <d v="2024-01-15T00:00:00"/>
        <d v="2024-06-17T00:00:00"/>
        <d v="2024-12-22T00:00:00"/>
        <d v="2024-07-29T00:00:00"/>
        <d v="2024-08-20T00:00:00"/>
        <d v="2024-04-09T00:00:00"/>
        <d v="2024-02-20T00:00:00"/>
        <d v="2024-10-24T00:00:00"/>
        <d v="2024-06-05T00:00:00"/>
        <d v="2024-05-29T00:00:00"/>
        <d v="2024-11-10T00:00:00"/>
        <d v="2024-01-19T00:00:00"/>
        <d v="2024-12-23T00:00:00"/>
        <d v="2024-07-02T00:00:00"/>
        <d v="2024-03-18T00:00:00"/>
        <d v="2024-11-19T00:00:00"/>
        <d v="2024-09-27T00:00:00"/>
        <d v="2024-09-01T00:00:00"/>
        <d v="2024-07-26T00:00:00"/>
        <d v="2024-01-04T00:00:00"/>
        <d v="2024-11-07T00:00:00"/>
        <d v="2024-10-25T00:00:00"/>
        <d v="2024-07-25T00:00:00"/>
        <d v="2024-10-16T00:00:00"/>
        <d v="2024-01-23T00:00:00"/>
        <d v="2024-05-20T00:00:00"/>
        <d v="2024-05-18T00:00:00"/>
        <d v="2024-08-27T00:00:00"/>
        <d v="2024-04-18T00:00:00"/>
        <d v="2024-12-11T00:00:00"/>
        <d v="2024-02-28T00:00:00"/>
        <d v="2024-08-07T00:00:00"/>
        <d v="2024-12-28T00:00:00"/>
        <d v="2024-08-24T00:00:00"/>
        <d v="2024-02-19T00:00:00"/>
        <d v="2024-05-03T00:00:00"/>
        <d v="2024-03-21T00:00:00"/>
        <d v="2024-11-28T00:00:00"/>
        <d v="2024-10-20T00:00:00"/>
        <d v="2024-01-02T00:00:00"/>
        <d v="2024-02-06T00:00:00"/>
        <d v="2024-03-29T00:00:00"/>
        <d v="2024-03-05T00:00:00"/>
        <d v="2024-02-24T00:00:00"/>
        <d v="2024-04-07T00:00:00"/>
        <d v="2024-11-30T00:00:00"/>
        <d v="2024-10-28T00:00:00"/>
        <d v="2024-07-09T00:00:00"/>
        <d v="2024-08-28T00:00:00"/>
        <d v="2024-01-16T00:00:00"/>
        <d v="2024-02-08T00:00:00"/>
        <d v="2024-07-12T00:00:00"/>
        <d v="2024-09-04T00:00:00"/>
        <d v="2024-10-12T00:00:00"/>
        <d v="2024-06-18T00:00:00"/>
        <d v="2024-07-30T00:00:00"/>
        <d v="2024-08-22T00:00:00"/>
        <d v="2024-12-31T00:00:00"/>
        <d v="2024-03-03T00:00:00"/>
        <d v="2024-01-17T00:00:00"/>
        <d v="2024-02-11T00:00:00"/>
        <d v="2024-01-27T00:00:00"/>
        <d v="2024-04-02T00:00:00"/>
        <d v="2024-05-02T00:00:00"/>
        <d v="2024-01-03T00:00:00"/>
        <d v="2024-03-10T00:00:00"/>
        <d v="2024-01-30T00:00:00"/>
        <d v="2024-11-20T00:00:00"/>
        <d v="2024-03-20T00:00:00"/>
        <d v="2024-02-29T00:00:00"/>
        <d v="2024-07-23T00:00:00"/>
        <d v="2024-10-15T00:00:00"/>
        <d v="2024-03-27T00:00:00"/>
        <d v="2024-12-16T00:00:00"/>
        <d v="2024-10-30T00:00:00"/>
        <d v="2024-12-04T00:00:00"/>
        <d v="2024-10-31T00:00:00"/>
        <d v="2024-06-07T00:00:00"/>
        <d v="2024-04-13T00:00:00"/>
        <d v="2024-04-12T00:00:00"/>
        <d v="2024-06-19T00:00:00"/>
        <d v="2024-06-25T00:00:00"/>
        <d v="2024-02-03T00:00:00"/>
        <d v="2024-06-28T00:00:00"/>
        <d v="2024-07-18T00:00:00"/>
        <d v="2024-05-12T00:00:00"/>
        <d v="2024-09-05T00:00:00"/>
        <d v="2024-04-11T00:00:00"/>
        <d v="2024-10-14T00:00:00"/>
        <d v="2024-04-05T00:00:00"/>
        <d v="2024-01-05T00:00:00"/>
        <d v="2024-04-20T00:00:00"/>
        <d v="2024-12-29T00:00:00"/>
        <d v="2024-10-17T00:00:00"/>
        <d v="2024-03-11T00:00:00"/>
        <d v="2024-11-22T00:00:00"/>
        <d v="2024-08-18T00:00:00"/>
        <d v="2024-02-07T00:00:00"/>
        <d v="2024-09-23T00:00:00"/>
        <d v="2024-07-15T00:00:00"/>
        <d v="2024-11-15T00:00:00"/>
        <d v="2024-05-15T00:00:00"/>
        <d v="2024-09-28T00:00:00"/>
        <d v="2024-04-15T00:00:00"/>
        <d v="2024-09-22T00:00:00"/>
        <d v="2024-06-20T00:00:00"/>
        <d v="2024-02-21T00:00:00"/>
        <d v="2024-11-26T00:00:00"/>
        <d v="2024-12-18T00:00:00"/>
        <d v="2024-09-10T00:00:00"/>
        <d v="2024-02-02T00:00:00"/>
        <d v="2024-09-20T00:00:00"/>
        <d v="2024-04-01T00:00:00"/>
        <d v="2024-05-11T00:00:00"/>
        <d v="2024-12-02T00:00:00"/>
        <d v="2024-06-08T00:00:00"/>
        <d v="2024-07-31T00:00:00"/>
        <d v="2024-09-12T00:00:00"/>
        <d v="2024-04-19T00:00:00"/>
        <d v="2024-11-02T00:00:00"/>
        <d v="2024-10-27T00:00:00"/>
        <d v="2024-02-13T00:00:00"/>
        <d v="2024-09-15T00:00:00"/>
        <d v="2024-02-05T00:00:00"/>
        <d v="2024-08-11T00:00:00"/>
        <d v="2024-07-28T00:00:00"/>
        <d v="2024-06-03T00:00:00"/>
        <d v="2024-07-04T00:00:00"/>
        <d v="2024-12-15T00:00:00"/>
        <d v="2024-07-07T00:00:00"/>
        <d v="2024-07-03T00:00:00"/>
        <d v="2024-10-09T00:00:00"/>
        <d v="2024-12-01T00:00:00"/>
        <d v="2024-12-05T00:00:00"/>
        <d v="2024-06-15T00:00:00"/>
        <d v="2024-08-15T00:00:00"/>
        <d v="2024-10-19T00:00:00"/>
        <d v="2024-06-22T00:00:00"/>
        <d v="2024-05-27T00:00:00"/>
        <d v="2024-08-03T00:00:00"/>
        <d v="2024-10-22T00:00:00"/>
        <d v="2024-01-29T00:00:00"/>
        <d v="2024-11-04T00:00:00"/>
        <d v="2024-01-28T00:00:00"/>
        <d v="2024-05-14T00:00:00"/>
        <d v="2024-12-27T00:00:00"/>
        <d v="2024-10-03T00:00:00"/>
        <d v="2024-01-20T00:00:00"/>
        <d v="2024-06-30T00:00:00"/>
        <d v="2024-10-21T00:00:00"/>
        <d v="2024-04-21T00:00:00"/>
        <d v="2024-04-08T00:00:00"/>
        <d v="2024-09-18T00:00:00"/>
        <d v="2024-11-03T00:00:00"/>
        <d v="2024-05-01T00:00:00"/>
        <d v="2024-05-05T00:00:00"/>
        <d v="2024-07-17T00:00:00"/>
        <d v="2024-12-12T00:00:00"/>
        <d v="2024-08-12T00:00:00"/>
        <d v="2024-05-08T00:00:00"/>
        <d v="2024-05-22T00:00:00"/>
        <d v="2024-03-17T00:00:00"/>
        <d v="2024-02-17T00:00:00"/>
        <d v="2024-10-08T00:00:00"/>
        <d v="2024-06-29T00:00:00"/>
        <d v="2024-08-09T00:00:00"/>
        <d v="2024-09-06T00:00:00"/>
        <d v="2024-08-02T00:00:00"/>
        <d v="2024-01-22T00:00:00"/>
        <d v="2024-12-17T00:00:00"/>
        <d v="2024-04-29T00:00:00"/>
        <d v="2024-06-12T00:00:00"/>
        <d v="2024-01-31T00:00:00"/>
        <d v="2024-11-09T00:00:00"/>
        <d v="2024-10-29T00:00:00"/>
        <d v="2024-05-13T00:00:00"/>
        <d v="2024-12-07T00:00:00"/>
        <d v="2024-11-05T00:00:00"/>
        <d v="2024-09-16T00:00:00"/>
        <d v="2024-12-24T00:00:00"/>
        <d v="2024-08-19T00:00:00"/>
        <d v="2024-06-10T00:00:00"/>
        <d v="2024-12-20T00:00:00"/>
        <d v="2024-04-23T00:00:00"/>
        <d v="2024-11-21T00:00:00"/>
        <d v="2024-03-15T00:00:00"/>
        <d v="2024-02-10T00:00:00"/>
        <d v="2024-01-12T00:00:00"/>
        <d v="2024-09-24T00:00:00"/>
        <d v="2024-06-11T00:00:00"/>
        <d v="2024-05-09T00:00:00"/>
        <d v="2024-09-26T00:00:00"/>
        <d v="2024-03-12T00:00:00"/>
        <d v="2024-02-09T00:00:00"/>
        <d v="2024-05-26T00:00:00"/>
        <d v="2024-03-30T00:00:00"/>
        <d v="2024-03-28T00:00:00"/>
        <d v="2024-08-06T00:00:00"/>
        <d v="2024-09-13T00:00:00"/>
        <d v="2024-07-27T00:00:00"/>
        <d v="2024-08-17T00:00:00"/>
        <d v="2024-01-08T00:00:00"/>
        <d v="2024-01-24T00:00:00"/>
        <d v="2024-11-12T00:00:00"/>
        <d v="2024-06-16T00:00:00"/>
        <d v="2024-12-03T00:00:00"/>
        <d v="2024-03-01T00:00:00"/>
        <d v="2024-05-16T00:00:00"/>
        <d v="2024-11-24T00:00:00"/>
        <d v="2024-04-10T00:00:00"/>
        <d v="2024-04-27T00:00:00"/>
        <d v="2024-09-11T00:00:00"/>
        <d v="2024-01-01T00:00:00"/>
        <d v="2024-07-14T00:00:00"/>
        <d v="2024-03-23T00:00:00"/>
        <d v="2024-08-05T00:00:00"/>
        <d v="2024-07-20T00:00:00"/>
        <d v="2024-02-26T00:00:00"/>
        <d v="2024-08-31T00:00:00"/>
        <d v="2024-08-30T00:00:00"/>
        <d v="2024-02-27T00:00:00"/>
        <d v="2024-02-12T00:00:00"/>
        <d v="2024-04-04T00:00:00"/>
        <d v="2024-03-16T00:00:00"/>
        <d v="2024-07-22T00:00:00"/>
      </sharedItems>
      <fieldGroup par="10"/>
    </cacheField>
    <cacheField name="Fraud Type" numFmtId="0">
      <sharedItems count="5">
        <s v="Money Laundering"/>
        <s v="Unauthorized Access"/>
        <s v="Fake Invoices"/>
        <s v="Phishing"/>
        <s v="Identity Theft"/>
      </sharedItems>
    </cacheField>
    <cacheField name="Severity" numFmtId="0">
      <sharedItems count="3">
        <s v="Medium"/>
        <s v="Low"/>
        <s v="High"/>
      </sharedItems>
    </cacheField>
    <cacheField name="Loss Amount" numFmtId="165">
      <sharedItems containsSemiMixedTypes="0" containsString="0" containsNumber="1" minValue="531.54999999999995" maxValue="99711.32"/>
    </cacheField>
    <cacheField name="Resolution Status" numFmtId="0">
      <sharedItems count="3">
        <s v="Open"/>
        <s v="Resolved"/>
        <s v="Under Investigation"/>
      </sharedItems>
    </cacheField>
    <cacheField name="Date Resolved" numFmtId="164">
      <sharedItems containsNonDate="0" containsDate="1" containsString="0" containsBlank="1" minDate="2024-01-22T00:00:00" maxDate="2025-04-09T00:00:00"/>
    </cacheField>
    <cacheField name="Assigned Investigator" numFmtId="0">
      <sharedItems containsBlank="1" count="6">
        <m/>
        <s v="Alex Johnson"/>
        <s v="James Brown"/>
        <s v="John Doe"/>
        <s v="Jane Smith"/>
        <s v="Maria Garcia"/>
      </sharedItems>
    </cacheField>
    <cacheField name="Time Taken to Resolve Case" numFmtId="0">
      <sharedItems containsString="0" containsBlank="1" containsNumber="1" containsInteger="1" minValue="1" maxValue="100"/>
    </cacheField>
    <cacheField name="Days (Date Reported)" numFmtId="0" databaseField="0">
      <fieldGroup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Reported)"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204957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8529.82"/>
    <x v="0"/>
    <m/>
    <x v="0"/>
    <m/>
  </r>
  <r>
    <x v="1"/>
    <x v="1"/>
    <x v="0"/>
    <x v="1"/>
    <n v="20551.939999999999"/>
    <x v="1"/>
    <d v="2024-12-22T00:00:00"/>
    <x v="1"/>
    <n v="73"/>
  </r>
  <r>
    <x v="2"/>
    <x v="2"/>
    <x v="1"/>
    <x v="1"/>
    <n v="16366.52"/>
    <x v="2"/>
    <m/>
    <x v="1"/>
    <m/>
  </r>
  <r>
    <x v="3"/>
    <x v="3"/>
    <x v="2"/>
    <x v="1"/>
    <n v="34107.47"/>
    <x v="2"/>
    <m/>
    <x v="2"/>
    <m/>
  </r>
  <r>
    <x v="4"/>
    <x v="4"/>
    <x v="3"/>
    <x v="0"/>
    <n v="45161.82"/>
    <x v="2"/>
    <m/>
    <x v="3"/>
    <m/>
  </r>
  <r>
    <x v="5"/>
    <x v="5"/>
    <x v="2"/>
    <x v="2"/>
    <n v="32544.73"/>
    <x v="2"/>
    <m/>
    <x v="2"/>
    <m/>
  </r>
  <r>
    <x v="6"/>
    <x v="6"/>
    <x v="1"/>
    <x v="1"/>
    <n v="44646.55"/>
    <x v="0"/>
    <m/>
    <x v="0"/>
    <m/>
  </r>
  <r>
    <x v="7"/>
    <x v="7"/>
    <x v="1"/>
    <x v="0"/>
    <n v="60894.82"/>
    <x v="2"/>
    <m/>
    <x v="4"/>
    <m/>
  </r>
  <r>
    <x v="8"/>
    <x v="8"/>
    <x v="3"/>
    <x v="0"/>
    <n v="21945.85"/>
    <x v="1"/>
    <d v="2025-01-04T00:00:00"/>
    <x v="5"/>
    <n v="29"/>
  </r>
  <r>
    <x v="9"/>
    <x v="9"/>
    <x v="2"/>
    <x v="0"/>
    <n v="34357.11"/>
    <x v="2"/>
    <m/>
    <x v="3"/>
    <m/>
  </r>
  <r>
    <x v="10"/>
    <x v="10"/>
    <x v="1"/>
    <x v="2"/>
    <n v="7481.37"/>
    <x v="1"/>
    <d v="2024-05-18T00:00:00"/>
    <x v="3"/>
    <n v="24"/>
  </r>
  <r>
    <x v="11"/>
    <x v="11"/>
    <x v="1"/>
    <x v="2"/>
    <n v="33471.14"/>
    <x v="2"/>
    <m/>
    <x v="4"/>
    <m/>
  </r>
  <r>
    <x v="12"/>
    <x v="12"/>
    <x v="0"/>
    <x v="0"/>
    <n v="81838.34"/>
    <x v="1"/>
    <d v="2024-03-27T00:00:00"/>
    <x v="1"/>
    <n v="3"/>
  </r>
  <r>
    <x v="13"/>
    <x v="13"/>
    <x v="3"/>
    <x v="2"/>
    <n v="41848.730000000003"/>
    <x v="0"/>
    <m/>
    <x v="0"/>
    <m/>
  </r>
  <r>
    <x v="14"/>
    <x v="14"/>
    <x v="0"/>
    <x v="2"/>
    <n v="58924.52"/>
    <x v="1"/>
    <d v="2024-05-18T00:00:00"/>
    <x v="2"/>
    <n v="75"/>
  </r>
  <r>
    <x v="15"/>
    <x v="15"/>
    <x v="2"/>
    <x v="0"/>
    <n v="75505.14"/>
    <x v="2"/>
    <m/>
    <x v="3"/>
    <m/>
  </r>
  <r>
    <x v="16"/>
    <x v="16"/>
    <x v="1"/>
    <x v="1"/>
    <n v="59030.080000000002"/>
    <x v="1"/>
    <d v="2024-06-11T00:00:00"/>
    <x v="1"/>
    <n v="12"/>
  </r>
  <r>
    <x v="17"/>
    <x v="17"/>
    <x v="1"/>
    <x v="2"/>
    <n v="99302.34"/>
    <x v="1"/>
    <d v="2024-11-05T00:00:00"/>
    <x v="3"/>
    <n v="23"/>
  </r>
  <r>
    <x v="18"/>
    <x v="18"/>
    <x v="4"/>
    <x v="1"/>
    <n v="93322.34"/>
    <x v="0"/>
    <m/>
    <x v="0"/>
    <m/>
  </r>
  <r>
    <x v="19"/>
    <x v="19"/>
    <x v="1"/>
    <x v="2"/>
    <n v="5087.05"/>
    <x v="0"/>
    <m/>
    <x v="0"/>
    <m/>
  </r>
  <r>
    <x v="20"/>
    <x v="20"/>
    <x v="4"/>
    <x v="0"/>
    <n v="7981.27"/>
    <x v="2"/>
    <m/>
    <x v="2"/>
    <m/>
  </r>
  <r>
    <x v="21"/>
    <x v="21"/>
    <x v="3"/>
    <x v="2"/>
    <n v="35316.99"/>
    <x v="2"/>
    <m/>
    <x v="4"/>
    <m/>
  </r>
  <r>
    <x v="22"/>
    <x v="22"/>
    <x v="3"/>
    <x v="2"/>
    <n v="24873.59"/>
    <x v="1"/>
    <d v="2024-06-20T00:00:00"/>
    <x v="5"/>
    <n v="32"/>
  </r>
  <r>
    <x v="23"/>
    <x v="23"/>
    <x v="1"/>
    <x v="1"/>
    <n v="594.49"/>
    <x v="1"/>
    <d v="2024-08-10T00:00:00"/>
    <x v="4"/>
    <n v="20"/>
  </r>
  <r>
    <x v="24"/>
    <x v="24"/>
    <x v="1"/>
    <x v="2"/>
    <n v="50689.919999999998"/>
    <x v="1"/>
    <d v="2024-05-27T00:00:00"/>
    <x v="1"/>
    <n v="62"/>
  </r>
  <r>
    <x v="25"/>
    <x v="25"/>
    <x v="0"/>
    <x v="0"/>
    <n v="93745.88"/>
    <x v="1"/>
    <d v="2024-10-30T00:00:00"/>
    <x v="2"/>
    <n v="19"/>
  </r>
  <r>
    <x v="26"/>
    <x v="26"/>
    <x v="2"/>
    <x v="1"/>
    <n v="75045.7"/>
    <x v="2"/>
    <m/>
    <x v="5"/>
    <m/>
  </r>
  <r>
    <x v="27"/>
    <x v="27"/>
    <x v="3"/>
    <x v="1"/>
    <n v="25820.560000000001"/>
    <x v="1"/>
    <d v="2025-01-22T00:00:00"/>
    <x v="2"/>
    <n v="88"/>
  </r>
  <r>
    <x v="28"/>
    <x v="28"/>
    <x v="2"/>
    <x v="0"/>
    <n v="98171.61"/>
    <x v="0"/>
    <m/>
    <x v="0"/>
    <m/>
  </r>
  <r>
    <x v="29"/>
    <x v="29"/>
    <x v="4"/>
    <x v="0"/>
    <n v="46839.51"/>
    <x v="1"/>
    <d v="2024-10-22T00:00:00"/>
    <x v="3"/>
    <n v="20"/>
  </r>
  <r>
    <x v="30"/>
    <x v="30"/>
    <x v="4"/>
    <x v="2"/>
    <n v="87590.88"/>
    <x v="0"/>
    <m/>
    <x v="0"/>
    <m/>
  </r>
  <r>
    <x v="31"/>
    <x v="31"/>
    <x v="0"/>
    <x v="2"/>
    <n v="54803.48"/>
    <x v="1"/>
    <d v="2025-04-07T00:00:00"/>
    <x v="1"/>
    <n v="98"/>
  </r>
  <r>
    <x v="32"/>
    <x v="32"/>
    <x v="4"/>
    <x v="0"/>
    <n v="22302.89"/>
    <x v="0"/>
    <m/>
    <x v="0"/>
    <m/>
  </r>
  <r>
    <x v="33"/>
    <x v="33"/>
    <x v="4"/>
    <x v="2"/>
    <n v="91613.54"/>
    <x v="2"/>
    <m/>
    <x v="1"/>
    <m/>
  </r>
  <r>
    <x v="34"/>
    <x v="34"/>
    <x v="3"/>
    <x v="0"/>
    <n v="21530.32"/>
    <x v="2"/>
    <m/>
    <x v="2"/>
    <m/>
  </r>
  <r>
    <x v="35"/>
    <x v="35"/>
    <x v="0"/>
    <x v="1"/>
    <n v="48790.98"/>
    <x v="2"/>
    <m/>
    <x v="3"/>
    <m/>
  </r>
  <r>
    <x v="36"/>
    <x v="36"/>
    <x v="3"/>
    <x v="1"/>
    <n v="89668.44"/>
    <x v="2"/>
    <m/>
    <x v="4"/>
    <m/>
  </r>
  <r>
    <x v="37"/>
    <x v="37"/>
    <x v="3"/>
    <x v="0"/>
    <n v="48636.79"/>
    <x v="0"/>
    <m/>
    <x v="0"/>
    <m/>
  </r>
  <r>
    <x v="38"/>
    <x v="38"/>
    <x v="0"/>
    <x v="2"/>
    <n v="58523.14"/>
    <x v="2"/>
    <m/>
    <x v="1"/>
    <m/>
  </r>
  <r>
    <x v="39"/>
    <x v="39"/>
    <x v="3"/>
    <x v="2"/>
    <n v="78619.3"/>
    <x v="2"/>
    <m/>
    <x v="3"/>
    <m/>
  </r>
  <r>
    <x v="40"/>
    <x v="40"/>
    <x v="0"/>
    <x v="1"/>
    <n v="41045.379999999997"/>
    <x v="2"/>
    <m/>
    <x v="3"/>
    <m/>
  </r>
  <r>
    <x v="41"/>
    <x v="41"/>
    <x v="2"/>
    <x v="0"/>
    <n v="21989.86"/>
    <x v="0"/>
    <m/>
    <x v="0"/>
    <m/>
  </r>
  <r>
    <x v="42"/>
    <x v="14"/>
    <x v="0"/>
    <x v="2"/>
    <n v="20454.86"/>
    <x v="2"/>
    <m/>
    <x v="3"/>
    <m/>
  </r>
  <r>
    <x v="43"/>
    <x v="42"/>
    <x v="4"/>
    <x v="1"/>
    <n v="86794.68"/>
    <x v="1"/>
    <d v="2025-01-17T00:00:00"/>
    <x v="3"/>
    <n v="62"/>
  </r>
  <r>
    <x v="44"/>
    <x v="43"/>
    <x v="0"/>
    <x v="2"/>
    <n v="67847"/>
    <x v="0"/>
    <m/>
    <x v="0"/>
    <m/>
  </r>
  <r>
    <x v="45"/>
    <x v="44"/>
    <x v="2"/>
    <x v="0"/>
    <n v="87810.73"/>
    <x v="1"/>
    <d v="2024-04-18T00:00:00"/>
    <x v="5"/>
    <n v="100"/>
  </r>
  <r>
    <x v="46"/>
    <x v="45"/>
    <x v="3"/>
    <x v="0"/>
    <n v="83989.11"/>
    <x v="0"/>
    <m/>
    <x v="0"/>
    <m/>
  </r>
  <r>
    <x v="47"/>
    <x v="46"/>
    <x v="2"/>
    <x v="0"/>
    <n v="32299.16"/>
    <x v="2"/>
    <m/>
    <x v="3"/>
    <m/>
  </r>
  <r>
    <x v="48"/>
    <x v="47"/>
    <x v="4"/>
    <x v="2"/>
    <n v="6101.5"/>
    <x v="2"/>
    <m/>
    <x v="1"/>
    <m/>
  </r>
  <r>
    <x v="49"/>
    <x v="48"/>
    <x v="1"/>
    <x v="0"/>
    <n v="30375.1"/>
    <x v="2"/>
    <m/>
    <x v="5"/>
    <m/>
  </r>
  <r>
    <x v="50"/>
    <x v="49"/>
    <x v="3"/>
    <x v="0"/>
    <n v="71883.399999999994"/>
    <x v="2"/>
    <m/>
    <x v="3"/>
    <m/>
  </r>
  <r>
    <x v="51"/>
    <x v="9"/>
    <x v="1"/>
    <x v="0"/>
    <n v="8547.73"/>
    <x v="2"/>
    <m/>
    <x v="2"/>
    <m/>
  </r>
  <r>
    <x v="52"/>
    <x v="50"/>
    <x v="1"/>
    <x v="1"/>
    <n v="68508.87"/>
    <x v="2"/>
    <m/>
    <x v="3"/>
    <m/>
  </r>
  <r>
    <x v="53"/>
    <x v="51"/>
    <x v="2"/>
    <x v="1"/>
    <n v="99614.57"/>
    <x v="2"/>
    <m/>
    <x v="4"/>
    <m/>
  </r>
  <r>
    <x v="54"/>
    <x v="52"/>
    <x v="0"/>
    <x v="1"/>
    <n v="66243.16"/>
    <x v="0"/>
    <m/>
    <x v="0"/>
    <m/>
  </r>
  <r>
    <x v="55"/>
    <x v="52"/>
    <x v="2"/>
    <x v="1"/>
    <n v="76308.479999999996"/>
    <x v="2"/>
    <m/>
    <x v="2"/>
    <m/>
  </r>
  <r>
    <x v="56"/>
    <x v="53"/>
    <x v="2"/>
    <x v="0"/>
    <n v="74522.559999999998"/>
    <x v="1"/>
    <d v="2024-03-21T00:00:00"/>
    <x v="1"/>
    <n v="7"/>
  </r>
  <r>
    <x v="57"/>
    <x v="54"/>
    <x v="1"/>
    <x v="0"/>
    <n v="69743.86"/>
    <x v="0"/>
    <m/>
    <x v="0"/>
    <m/>
  </r>
  <r>
    <x v="58"/>
    <x v="55"/>
    <x v="0"/>
    <x v="1"/>
    <n v="84666.3"/>
    <x v="1"/>
    <d v="2024-10-02T00:00:00"/>
    <x v="1"/>
    <n v="59"/>
  </r>
  <r>
    <x v="59"/>
    <x v="56"/>
    <x v="0"/>
    <x v="2"/>
    <n v="63024.71"/>
    <x v="2"/>
    <m/>
    <x v="2"/>
    <m/>
  </r>
  <r>
    <x v="60"/>
    <x v="57"/>
    <x v="0"/>
    <x v="0"/>
    <n v="32459.24"/>
    <x v="0"/>
    <m/>
    <x v="0"/>
    <m/>
  </r>
  <r>
    <x v="61"/>
    <x v="58"/>
    <x v="1"/>
    <x v="0"/>
    <n v="98456.88"/>
    <x v="1"/>
    <d v="2024-07-14T00:00:00"/>
    <x v="3"/>
    <n v="44"/>
  </r>
  <r>
    <x v="62"/>
    <x v="59"/>
    <x v="2"/>
    <x v="0"/>
    <n v="89115.5"/>
    <x v="0"/>
    <m/>
    <x v="0"/>
    <m/>
  </r>
  <r>
    <x v="63"/>
    <x v="60"/>
    <x v="1"/>
    <x v="0"/>
    <n v="11306.9"/>
    <x v="0"/>
    <m/>
    <x v="0"/>
    <m/>
  </r>
  <r>
    <x v="64"/>
    <x v="61"/>
    <x v="3"/>
    <x v="2"/>
    <n v="64146.74"/>
    <x v="1"/>
    <d v="2024-09-20T00:00:00"/>
    <x v="4"/>
    <n v="3"/>
  </r>
  <r>
    <x v="65"/>
    <x v="62"/>
    <x v="0"/>
    <x v="2"/>
    <n v="89147.26"/>
    <x v="0"/>
    <m/>
    <x v="0"/>
    <m/>
  </r>
  <r>
    <x v="66"/>
    <x v="63"/>
    <x v="3"/>
    <x v="1"/>
    <n v="1309.92"/>
    <x v="0"/>
    <m/>
    <x v="0"/>
    <m/>
  </r>
  <r>
    <x v="67"/>
    <x v="64"/>
    <x v="2"/>
    <x v="1"/>
    <n v="59618.73"/>
    <x v="1"/>
    <d v="2024-11-16T00:00:00"/>
    <x v="5"/>
    <n v="82"/>
  </r>
  <r>
    <x v="68"/>
    <x v="65"/>
    <x v="2"/>
    <x v="2"/>
    <n v="72134.8"/>
    <x v="0"/>
    <m/>
    <x v="0"/>
    <m/>
  </r>
  <r>
    <x v="69"/>
    <x v="66"/>
    <x v="0"/>
    <x v="1"/>
    <n v="1631.95"/>
    <x v="1"/>
    <d v="2024-09-02T00:00:00"/>
    <x v="3"/>
    <n v="59"/>
  </r>
  <r>
    <x v="70"/>
    <x v="67"/>
    <x v="1"/>
    <x v="0"/>
    <n v="62053.47"/>
    <x v="0"/>
    <m/>
    <x v="0"/>
    <m/>
  </r>
  <r>
    <x v="71"/>
    <x v="68"/>
    <x v="3"/>
    <x v="1"/>
    <n v="54715.06"/>
    <x v="2"/>
    <m/>
    <x v="3"/>
    <m/>
  </r>
  <r>
    <x v="72"/>
    <x v="69"/>
    <x v="2"/>
    <x v="1"/>
    <n v="7859.4"/>
    <x v="1"/>
    <d v="2024-04-03T00:00:00"/>
    <x v="5"/>
    <n v="80"/>
  </r>
  <r>
    <x v="73"/>
    <x v="58"/>
    <x v="1"/>
    <x v="1"/>
    <n v="27533.03"/>
    <x v="2"/>
    <m/>
    <x v="1"/>
    <m/>
  </r>
  <r>
    <x v="74"/>
    <x v="70"/>
    <x v="0"/>
    <x v="0"/>
    <n v="99514.3"/>
    <x v="2"/>
    <m/>
    <x v="2"/>
    <m/>
  </r>
  <r>
    <x v="75"/>
    <x v="20"/>
    <x v="2"/>
    <x v="2"/>
    <n v="43605.89"/>
    <x v="1"/>
    <d v="2024-01-22T00:00:00"/>
    <x v="3"/>
    <n v="12"/>
  </r>
  <r>
    <x v="76"/>
    <x v="71"/>
    <x v="3"/>
    <x v="0"/>
    <n v="80713.070000000007"/>
    <x v="1"/>
    <d v="2024-03-18T00:00:00"/>
    <x v="3"/>
    <n v="9"/>
  </r>
  <r>
    <x v="77"/>
    <x v="72"/>
    <x v="3"/>
    <x v="2"/>
    <n v="81956.42"/>
    <x v="0"/>
    <m/>
    <x v="0"/>
    <m/>
  </r>
  <r>
    <x v="78"/>
    <x v="22"/>
    <x v="0"/>
    <x v="0"/>
    <n v="16029.01"/>
    <x v="2"/>
    <m/>
    <x v="2"/>
    <m/>
  </r>
  <r>
    <x v="79"/>
    <x v="73"/>
    <x v="2"/>
    <x v="2"/>
    <n v="60977.75"/>
    <x v="1"/>
    <d v="2025-02-19T00:00:00"/>
    <x v="1"/>
    <n v="84"/>
  </r>
  <r>
    <x v="80"/>
    <x v="74"/>
    <x v="2"/>
    <x v="2"/>
    <n v="85174.27"/>
    <x v="1"/>
    <d v="2024-08-09T00:00:00"/>
    <x v="2"/>
    <n v="64"/>
  </r>
  <r>
    <x v="81"/>
    <x v="43"/>
    <x v="3"/>
    <x v="0"/>
    <n v="79212.02"/>
    <x v="0"/>
    <m/>
    <x v="0"/>
    <m/>
  </r>
  <r>
    <x v="82"/>
    <x v="75"/>
    <x v="3"/>
    <x v="0"/>
    <n v="36057.99"/>
    <x v="2"/>
    <m/>
    <x v="1"/>
    <m/>
  </r>
  <r>
    <x v="83"/>
    <x v="76"/>
    <x v="4"/>
    <x v="1"/>
    <n v="82258.17"/>
    <x v="0"/>
    <m/>
    <x v="0"/>
    <m/>
  </r>
  <r>
    <x v="84"/>
    <x v="77"/>
    <x v="4"/>
    <x v="2"/>
    <n v="57662.76"/>
    <x v="2"/>
    <m/>
    <x v="2"/>
    <m/>
  </r>
  <r>
    <x v="85"/>
    <x v="36"/>
    <x v="0"/>
    <x v="0"/>
    <n v="59566.34"/>
    <x v="2"/>
    <m/>
    <x v="1"/>
    <m/>
  </r>
  <r>
    <x v="86"/>
    <x v="78"/>
    <x v="2"/>
    <x v="1"/>
    <n v="20385.04"/>
    <x v="0"/>
    <m/>
    <x v="0"/>
    <m/>
  </r>
  <r>
    <x v="87"/>
    <x v="59"/>
    <x v="2"/>
    <x v="0"/>
    <n v="31577.63"/>
    <x v="2"/>
    <m/>
    <x v="5"/>
    <m/>
  </r>
  <r>
    <x v="88"/>
    <x v="79"/>
    <x v="2"/>
    <x v="0"/>
    <n v="45181.01"/>
    <x v="1"/>
    <d v="2024-11-07T00:00:00"/>
    <x v="4"/>
    <n v="59"/>
  </r>
  <r>
    <x v="89"/>
    <x v="57"/>
    <x v="4"/>
    <x v="0"/>
    <n v="76633.320000000007"/>
    <x v="2"/>
    <m/>
    <x v="3"/>
    <m/>
  </r>
  <r>
    <x v="90"/>
    <x v="80"/>
    <x v="0"/>
    <x v="1"/>
    <n v="99711.32"/>
    <x v="1"/>
    <d v="2024-05-01T00:00:00"/>
    <x v="5"/>
    <n v="56"/>
  </r>
  <r>
    <x v="91"/>
    <x v="81"/>
    <x v="2"/>
    <x v="2"/>
    <n v="47130.67"/>
    <x v="0"/>
    <m/>
    <x v="0"/>
    <m/>
  </r>
  <r>
    <x v="92"/>
    <x v="82"/>
    <x v="3"/>
    <x v="1"/>
    <n v="99175.5"/>
    <x v="1"/>
    <d v="2024-11-30T00:00:00"/>
    <x v="2"/>
    <n v="99"/>
  </r>
  <r>
    <x v="93"/>
    <x v="83"/>
    <x v="3"/>
    <x v="0"/>
    <n v="60354.11"/>
    <x v="1"/>
    <d v="2024-12-12T00:00:00"/>
    <x v="1"/>
    <n v="74"/>
  </r>
  <r>
    <x v="94"/>
    <x v="84"/>
    <x v="4"/>
    <x v="0"/>
    <n v="98864.71"/>
    <x v="1"/>
    <d v="2025-02-19T00:00:00"/>
    <x v="3"/>
    <n v="72"/>
  </r>
  <r>
    <x v="95"/>
    <x v="51"/>
    <x v="3"/>
    <x v="2"/>
    <n v="70251.100000000006"/>
    <x v="2"/>
    <m/>
    <x v="5"/>
    <m/>
  </r>
  <r>
    <x v="96"/>
    <x v="85"/>
    <x v="4"/>
    <x v="1"/>
    <n v="16981.72"/>
    <x v="2"/>
    <m/>
    <x v="2"/>
    <m/>
  </r>
  <r>
    <x v="97"/>
    <x v="86"/>
    <x v="0"/>
    <x v="0"/>
    <n v="72522.100000000006"/>
    <x v="2"/>
    <m/>
    <x v="2"/>
    <m/>
  </r>
  <r>
    <x v="98"/>
    <x v="87"/>
    <x v="3"/>
    <x v="1"/>
    <n v="47133.7"/>
    <x v="2"/>
    <m/>
    <x v="5"/>
    <m/>
  </r>
  <r>
    <x v="99"/>
    <x v="88"/>
    <x v="1"/>
    <x v="1"/>
    <n v="42073.35"/>
    <x v="1"/>
    <d v="2024-09-19T00:00:00"/>
    <x v="1"/>
    <n v="88"/>
  </r>
  <r>
    <x v="100"/>
    <x v="89"/>
    <x v="1"/>
    <x v="1"/>
    <n v="63859.93"/>
    <x v="2"/>
    <m/>
    <x v="3"/>
    <m/>
  </r>
  <r>
    <x v="101"/>
    <x v="90"/>
    <x v="0"/>
    <x v="0"/>
    <n v="22155.35"/>
    <x v="0"/>
    <m/>
    <x v="0"/>
    <m/>
  </r>
  <r>
    <x v="102"/>
    <x v="91"/>
    <x v="0"/>
    <x v="1"/>
    <n v="69780.38"/>
    <x v="1"/>
    <d v="2024-08-30T00:00:00"/>
    <x v="2"/>
    <n v="16"/>
  </r>
  <r>
    <x v="103"/>
    <x v="10"/>
    <x v="3"/>
    <x v="0"/>
    <n v="83717.119999999995"/>
    <x v="0"/>
    <m/>
    <x v="0"/>
    <m/>
  </r>
  <r>
    <x v="104"/>
    <x v="16"/>
    <x v="1"/>
    <x v="0"/>
    <n v="29916.65"/>
    <x v="0"/>
    <m/>
    <x v="0"/>
    <m/>
  </r>
  <r>
    <x v="105"/>
    <x v="79"/>
    <x v="0"/>
    <x v="2"/>
    <n v="82465.36"/>
    <x v="1"/>
    <d v="2024-11-23T00:00:00"/>
    <x v="3"/>
    <n v="75"/>
  </r>
  <r>
    <x v="106"/>
    <x v="92"/>
    <x v="4"/>
    <x v="1"/>
    <n v="17257.169999999998"/>
    <x v="2"/>
    <m/>
    <x v="1"/>
    <m/>
  </r>
  <r>
    <x v="107"/>
    <x v="93"/>
    <x v="3"/>
    <x v="2"/>
    <n v="52862.239999999998"/>
    <x v="1"/>
    <d v="2024-03-06T00:00:00"/>
    <x v="1"/>
    <n v="45"/>
  </r>
  <r>
    <x v="108"/>
    <x v="94"/>
    <x v="3"/>
    <x v="1"/>
    <n v="94155.25"/>
    <x v="2"/>
    <m/>
    <x v="3"/>
    <m/>
  </r>
  <r>
    <x v="109"/>
    <x v="95"/>
    <x v="0"/>
    <x v="1"/>
    <n v="2207.54"/>
    <x v="1"/>
    <d v="2024-10-31T00:00:00"/>
    <x v="3"/>
    <n v="79"/>
  </r>
  <r>
    <x v="110"/>
    <x v="14"/>
    <x v="4"/>
    <x v="0"/>
    <n v="91835.65"/>
    <x v="2"/>
    <m/>
    <x v="2"/>
    <m/>
  </r>
  <r>
    <x v="111"/>
    <x v="96"/>
    <x v="2"/>
    <x v="0"/>
    <n v="43582.64"/>
    <x v="2"/>
    <m/>
    <x v="4"/>
    <m/>
  </r>
  <r>
    <x v="112"/>
    <x v="64"/>
    <x v="1"/>
    <x v="2"/>
    <n v="12480.21"/>
    <x v="1"/>
    <d v="2024-10-27T00:00:00"/>
    <x v="2"/>
    <n v="62"/>
  </r>
  <r>
    <x v="113"/>
    <x v="97"/>
    <x v="2"/>
    <x v="2"/>
    <n v="53164.05"/>
    <x v="2"/>
    <m/>
    <x v="3"/>
    <m/>
  </r>
  <r>
    <x v="114"/>
    <x v="98"/>
    <x v="3"/>
    <x v="2"/>
    <n v="4629.08"/>
    <x v="0"/>
    <m/>
    <x v="0"/>
    <m/>
  </r>
  <r>
    <x v="115"/>
    <x v="47"/>
    <x v="4"/>
    <x v="2"/>
    <n v="89089.25"/>
    <x v="0"/>
    <m/>
    <x v="0"/>
    <m/>
  </r>
  <r>
    <x v="116"/>
    <x v="99"/>
    <x v="4"/>
    <x v="0"/>
    <n v="95408.94"/>
    <x v="2"/>
    <m/>
    <x v="5"/>
    <m/>
  </r>
  <r>
    <x v="117"/>
    <x v="75"/>
    <x v="2"/>
    <x v="0"/>
    <n v="25817.52"/>
    <x v="0"/>
    <m/>
    <x v="0"/>
    <m/>
  </r>
  <r>
    <x v="118"/>
    <x v="100"/>
    <x v="2"/>
    <x v="2"/>
    <n v="19274.37"/>
    <x v="0"/>
    <m/>
    <x v="0"/>
    <m/>
  </r>
  <r>
    <x v="119"/>
    <x v="101"/>
    <x v="1"/>
    <x v="1"/>
    <n v="58317.26"/>
    <x v="1"/>
    <d v="2025-03-02T00:00:00"/>
    <x v="3"/>
    <n v="93"/>
  </r>
  <r>
    <x v="120"/>
    <x v="102"/>
    <x v="3"/>
    <x v="1"/>
    <n v="71114.42"/>
    <x v="2"/>
    <m/>
    <x v="4"/>
    <m/>
  </r>
  <r>
    <x v="121"/>
    <x v="103"/>
    <x v="2"/>
    <x v="0"/>
    <n v="60777.5"/>
    <x v="1"/>
    <d v="2024-07-16T00:00:00"/>
    <x v="4"/>
    <n v="42"/>
  </r>
  <r>
    <x v="122"/>
    <x v="104"/>
    <x v="0"/>
    <x v="2"/>
    <n v="99248.44"/>
    <x v="2"/>
    <m/>
    <x v="5"/>
    <m/>
  </r>
  <r>
    <x v="123"/>
    <x v="105"/>
    <x v="4"/>
    <x v="2"/>
    <n v="50350.52"/>
    <x v="2"/>
    <m/>
    <x v="5"/>
    <m/>
  </r>
  <r>
    <x v="124"/>
    <x v="106"/>
    <x v="0"/>
    <x v="1"/>
    <n v="65468.58"/>
    <x v="2"/>
    <m/>
    <x v="5"/>
    <m/>
  </r>
  <r>
    <x v="125"/>
    <x v="64"/>
    <x v="0"/>
    <x v="2"/>
    <n v="35156.54"/>
    <x v="1"/>
    <d v="2024-11-28T00:00:00"/>
    <x v="2"/>
    <n v="94"/>
  </r>
  <r>
    <x v="126"/>
    <x v="107"/>
    <x v="4"/>
    <x v="1"/>
    <n v="93687.44"/>
    <x v="2"/>
    <m/>
    <x v="5"/>
    <m/>
  </r>
  <r>
    <x v="127"/>
    <x v="108"/>
    <x v="3"/>
    <x v="1"/>
    <n v="80154.87"/>
    <x v="1"/>
    <d v="2024-07-14T00:00:00"/>
    <x v="4"/>
    <n v="35"/>
  </r>
  <r>
    <x v="128"/>
    <x v="109"/>
    <x v="4"/>
    <x v="1"/>
    <n v="25548.74"/>
    <x v="2"/>
    <m/>
    <x v="4"/>
    <m/>
  </r>
  <r>
    <x v="129"/>
    <x v="110"/>
    <x v="4"/>
    <x v="1"/>
    <n v="68491.5"/>
    <x v="0"/>
    <m/>
    <x v="0"/>
    <m/>
  </r>
  <r>
    <x v="130"/>
    <x v="64"/>
    <x v="2"/>
    <x v="0"/>
    <n v="83893.51"/>
    <x v="1"/>
    <d v="2024-09-30T00:00:00"/>
    <x v="5"/>
    <n v="35"/>
  </r>
  <r>
    <x v="131"/>
    <x v="62"/>
    <x v="0"/>
    <x v="0"/>
    <n v="42822.06"/>
    <x v="0"/>
    <m/>
    <x v="0"/>
    <m/>
  </r>
  <r>
    <x v="132"/>
    <x v="111"/>
    <x v="4"/>
    <x v="2"/>
    <n v="757.45"/>
    <x v="2"/>
    <m/>
    <x v="5"/>
    <m/>
  </r>
  <r>
    <x v="133"/>
    <x v="77"/>
    <x v="0"/>
    <x v="2"/>
    <n v="78876.570000000007"/>
    <x v="0"/>
    <m/>
    <x v="0"/>
    <m/>
  </r>
  <r>
    <x v="134"/>
    <x v="112"/>
    <x v="0"/>
    <x v="2"/>
    <n v="17806.759999999998"/>
    <x v="0"/>
    <m/>
    <x v="0"/>
    <m/>
  </r>
  <r>
    <x v="135"/>
    <x v="113"/>
    <x v="1"/>
    <x v="1"/>
    <n v="74138.52"/>
    <x v="2"/>
    <m/>
    <x v="1"/>
    <m/>
  </r>
  <r>
    <x v="136"/>
    <x v="114"/>
    <x v="0"/>
    <x v="2"/>
    <n v="95368.36"/>
    <x v="2"/>
    <m/>
    <x v="3"/>
    <m/>
  </r>
  <r>
    <x v="137"/>
    <x v="3"/>
    <x v="3"/>
    <x v="0"/>
    <n v="41770.370000000003"/>
    <x v="2"/>
    <m/>
    <x v="5"/>
    <m/>
  </r>
  <r>
    <x v="138"/>
    <x v="16"/>
    <x v="4"/>
    <x v="1"/>
    <n v="16216.24"/>
    <x v="0"/>
    <m/>
    <x v="0"/>
    <m/>
  </r>
  <r>
    <x v="139"/>
    <x v="101"/>
    <x v="2"/>
    <x v="0"/>
    <n v="30518.69"/>
    <x v="1"/>
    <d v="2025-01-04T00:00:00"/>
    <x v="1"/>
    <n v="36"/>
  </r>
  <r>
    <x v="140"/>
    <x v="81"/>
    <x v="0"/>
    <x v="1"/>
    <n v="37793.050000000003"/>
    <x v="1"/>
    <d v="2024-09-30T00:00:00"/>
    <x v="5"/>
    <n v="86"/>
  </r>
  <r>
    <x v="141"/>
    <x v="115"/>
    <x v="0"/>
    <x v="2"/>
    <n v="30596.74"/>
    <x v="0"/>
    <m/>
    <x v="0"/>
    <m/>
  </r>
  <r>
    <x v="142"/>
    <x v="1"/>
    <x v="0"/>
    <x v="1"/>
    <n v="90571.47"/>
    <x v="1"/>
    <d v="2024-12-09T00:00:00"/>
    <x v="1"/>
    <n v="60"/>
  </r>
  <r>
    <x v="143"/>
    <x v="25"/>
    <x v="1"/>
    <x v="2"/>
    <n v="44296.42"/>
    <x v="0"/>
    <m/>
    <x v="0"/>
    <m/>
  </r>
  <r>
    <x v="144"/>
    <x v="116"/>
    <x v="2"/>
    <x v="2"/>
    <n v="84024.14"/>
    <x v="1"/>
    <d v="2024-04-05T00:00:00"/>
    <x v="1"/>
    <n v="14"/>
  </r>
  <r>
    <x v="145"/>
    <x v="117"/>
    <x v="1"/>
    <x v="2"/>
    <n v="83043.05"/>
    <x v="0"/>
    <m/>
    <x v="0"/>
    <m/>
  </r>
  <r>
    <x v="146"/>
    <x v="118"/>
    <x v="3"/>
    <x v="0"/>
    <n v="95544.960000000006"/>
    <x v="2"/>
    <m/>
    <x v="2"/>
    <m/>
  </r>
  <r>
    <x v="147"/>
    <x v="16"/>
    <x v="4"/>
    <x v="2"/>
    <n v="67177.279999999999"/>
    <x v="1"/>
    <d v="2024-07-18T00:00:00"/>
    <x v="4"/>
    <n v="49"/>
  </r>
  <r>
    <x v="148"/>
    <x v="119"/>
    <x v="3"/>
    <x v="2"/>
    <n v="10421.84"/>
    <x v="1"/>
    <d v="2024-03-02T00:00:00"/>
    <x v="1"/>
    <n v="47"/>
  </r>
  <r>
    <x v="149"/>
    <x v="120"/>
    <x v="1"/>
    <x v="2"/>
    <n v="36316.300000000003"/>
    <x v="0"/>
    <m/>
    <x v="0"/>
    <m/>
  </r>
  <r>
    <x v="150"/>
    <x v="121"/>
    <x v="0"/>
    <x v="0"/>
    <n v="64050.29"/>
    <x v="2"/>
    <m/>
    <x v="2"/>
    <m/>
  </r>
  <r>
    <x v="151"/>
    <x v="122"/>
    <x v="0"/>
    <x v="1"/>
    <n v="21396.47"/>
    <x v="0"/>
    <m/>
    <x v="0"/>
    <m/>
  </r>
  <r>
    <x v="152"/>
    <x v="123"/>
    <x v="0"/>
    <x v="0"/>
    <n v="28520.6"/>
    <x v="1"/>
    <d v="2024-11-13T00:00:00"/>
    <x v="2"/>
    <n v="85"/>
  </r>
  <r>
    <x v="153"/>
    <x v="124"/>
    <x v="0"/>
    <x v="1"/>
    <n v="61400.1"/>
    <x v="0"/>
    <m/>
    <x v="0"/>
    <m/>
  </r>
  <r>
    <x v="154"/>
    <x v="125"/>
    <x v="4"/>
    <x v="0"/>
    <n v="37018.449999999997"/>
    <x v="1"/>
    <d v="2024-05-07T00:00:00"/>
    <x v="2"/>
    <n v="77"/>
  </r>
  <r>
    <x v="155"/>
    <x v="126"/>
    <x v="1"/>
    <x v="2"/>
    <n v="22466.71"/>
    <x v="2"/>
    <m/>
    <x v="2"/>
    <m/>
  </r>
  <r>
    <x v="156"/>
    <x v="81"/>
    <x v="1"/>
    <x v="2"/>
    <n v="28852.53"/>
    <x v="0"/>
    <m/>
    <x v="0"/>
    <m/>
  </r>
  <r>
    <x v="157"/>
    <x v="124"/>
    <x v="2"/>
    <x v="2"/>
    <n v="87980.61"/>
    <x v="0"/>
    <m/>
    <x v="0"/>
    <m/>
  </r>
  <r>
    <x v="158"/>
    <x v="127"/>
    <x v="3"/>
    <x v="1"/>
    <n v="91701.23"/>
    <x v="1"/>
    <d v="2024-07-09T00:00:00"/>
    <x v="2"/>
    <n v="34"/>
  </r>
  <r>
    <x v="159"/>
    <x v="128"/>
    <x v="1"/>
    <x v="2"/>
    <n v="18604.2"/>
    <x v="0"/>
    <m/>
    <x v="0"/>
    <m/>
  </r>
  <r>
    <x v="160"/>
    <x v="129"/>
    <x v="3"/>
    <x v="2"/>
    <n v="35052.49"/>
    <x v="2"/>
    <m/>
    <x v="1"/>
    <m/>
  </r>
  <r>
    <x v="161"/>
    <x v="130"/>
    <x v="3"/>
    <x v="0"/>
    <n v="81068.12"/>
    <x v="1"/>
    <d v="2024-03-20T00:00:00"/>
    <x v="2"/>
    <n v="61"/>
  </r>
  <r>
    <x v="162"/>
    <x v="131"/>
    <x v="2"/>
    <x v="0"/>
    <n v="34823.629999999997"/>
    <x v="1"/>
    <d v="2025-03-18T00:00:00"/>
    <x v="1"/>
    <n v="85"/>
  </r>
  <r>
    <x v="163"/>
    <x v="132"/>
    <x v="4"/>
    <x v="0"/>
    <n v="53813.15"/>
    <x v="0"/>
    <m/>
    <x v="0"/>
    <m/>
  </r>
  <r>
    <x v="164"/>
    <x v="133"/>
    <x v="2"/>
    <x v="1"/>
    <n v="97043.24"/>
    <x v="0"/>
    <m/>
    <x v="0"/>
    <m/>
  </r>
  <r>
    <x v="165"/>
    <x v="41"/>
    <x v="1"/>
    <x v="1"/>
    <n v="53736.65"/>
    <x v="1"/>
    <d v="2024-03-13T00:00:00"/>
    <x v="1"/>
    <n v="19"/>
  </r>
  <r>
    <x v="166"/>
    <x v="134"/>
    <x v="3"/>
    <x v="0"/>
    <n v="52402.81"/>
    <x v="2"/>
    <m/>
    <x v="5"/>
    <m/>
  </r>
  <r>
    <x v="167"/>
    <x v="135"/>
    <x v="3"/>
    <x v="2"/>
    <n v="51013.72"/>
    <x v="1"/>
    <d v="2024-11-16T00:00:00"/>
    <x v="5"/>
    <n v="50"/>
  </r>
  <r>
    <x v="168"/>
    <x v="136"/>
    <x v="2"/>
    <x v="1"/>
    <n v="30463.01"/>
    <x v="0"/>
    <m/>
    <x v="0"/>
    <m/>
  </r>
  <r>
    <x v="169"/>
    <x v="90"/>
    <x v="3"/>
    <x v="0"/>
    <n v="78404.649999999994"/>
    <x v="0"/>
    <m/>
    <x v="0"/>
    <m/>
  </r>
  <r>
    <x v="170"/>
    <x v="137"/>
    <x v="1"/>
    <x v="2"/>
    <n v="71122.34"/>
    <x v="1"/>
    <d v="2024-09-24T00:00:00"/>
    <x v="3"/>
    <n v="60"/>
  </r>
  <r>
    <x v="171"/>
    <x v="34"/>
    <x v="3"/>
    <x v="0"/>
    <n v="69724.87"/>
    <x v="0"/>
    <m/>
    <x v="0"/>
    <m/>
  </r>
  <r>
    <x v="172"/>
    <x v="14"/>
    <x v="4"/>
    <x v="1"/>
    <n v="91408.47"/>
    <x v="0"/>
    <m/>
    <x v="0"/>
    <m/>
  </r>
  <r>
    <x v="173"/>
    <x v="138"/>
    <x v="0"/>
    <x v="1"/>
    <n v="13030.33"/>
    <x v="0"/>
    <m/>
    <x v="0"/>
    <m/>
  </r>
  <r>
    <x v="174"/>
    <x v="116"/>
    <x v="0"/>
    <x v="2"/>
    <n v="10653.69"/>
    <x v="0"/>
    <m/>
    <x v="0"/>
    <m/>
  </r>
  <r>
    <x v="175"/>
    <x v="20"/>
    <x v="2"/>
    <x v="2"/>
    <n v="85443.39"/>
    <x v="1"/>
    <d v="2024-02-17T00:00:00"/>
    <x v="1"/>
    <n v="38"/>
  </r>
  <r>
    <x v="176"/>
    <x v="2"/>
    <x v="2"/>
    <x v="1"/>
    <n v="45509.94"/>
    <x v="2"/>
    <m/>
    <x v="4"/>
    <m/>
  </r>
  <r>
    <x v="177"/>
    <x v="58"/>
    <x v="1"/>
    <x v="2"/>
    <n v="56838.97"/>
    <x v="0"/>
    <m/>
    <x v="0"/>
    <m/>
  </r>
  <r>
    <x v="178"/>
    <x v="139"/>
    <x v="4"/>
    <x v="0"/>
    <n v="95929.7"/>
    <x v="1"/>
    <d v="2024-12-19T00:00:00"/>
    <x v="5"/>
    <n v="42"/>
  </r>
  <r>
    <x v="179"/>
    <x v="140"/>
    <x v="2"/>
    <x v="2"/>
    <n v="14130.34"/>
    <x v="0"/>
    <m/>
    <x v="0"/>
    <m/>
  </r>
  <r>
    <x v="180"/>
    <x v="141"/>
    <x v="1"/>
    <x v="0"/>
    <n v="68491.05"/>
    <x v="1"/>
    <d v="2024-08-04T00:00:00"/>
    <x v="5"/>
    <n v="10"/>
  </r>
  <r>
    <x v="181"/>
    <x v="142"/>
    <x v="3"/>
    <x v="1"/>
    <n v="24164.99"/>
    <x v="0"/>
    <m/>
    <x v="0"/>
    <m/>
  </r>
  <r>
    <x v="182"/>
    <x v="5"/>
    <x v="2"/>
    <x v="0"/>
    <n v="6961.94"/>
    <x v="2"/>
    <m/>
    <x v="3"/>
    <m/>
  </r>
  <r>
    <x v="183"/>
    <x v="143"/>
    <x v="0"/>
    <x v="0"/>
    <n v="2034.91"/>
    <x v="0"/>
    <m/>
    <x v="0"/>
    <m/>
  </r>
  <r>
    <x v="184"/>
    <x v="55"/>
    <x v="1"/>
    <x v="0"/>
    <n v="61001.77"/>
    <x v="0"/>
    <m/>
    <x v="0"/>
    <m/>
  </r>
  <r>
    <x v="185"/>
    <x v="144"/>
    <x v="0"/>
    <x v="1"/>
    <n v="48876.36"/>
    <x v="0"/>
    <m/>
    <x v="0"/>
    <m/>
  </r>
  <r>
    <x v="186"/>
    <x v="43"/>
    <x v="2"/>
    <x v="1"/>
    <n v="68360.28"/>
    <x v="1"/>
    <d v="2024-10-06T00:00:00"/>
    <x v="2"/>
    <n v="66"/>
  </r>
  <r>
    <x v="187"/>
    <x v="145"/>
    <x v="1"/>
    <x v="0"/>
    <n v="16906.13"/>
    <x v="2"/>
    <m/>
    <x v="3"/>
    <m/>
  </r>
  <r>
    <x v="188"/>
    <x v="45"/>
    <x v="3"/>
    <x v="2"/>
    <n v="88377.99"/>
    <x v="0"/>
    <m/>
    <x v="0"/>
    <m/>
  </r>
  <r>
    <x v="189"/>
    <x v="146"/>
    <x v="0"/>
    <x v="2"/>
    <n v="60856.62"/>
    <x v="1"/>
    <d v="2024-10-07T00:00:00"/>
    <x v="3"/>
    <n v="41"/>
  </r>
  <r>
    <x v="190"/>
    <x v="147"/>
    <x v="2"/>
    <x v="2"/>
    <n v="16019.54"/>
    <x v="2"/>
    <m/>
    <x v="4"/>
    <m/>
  </r>
  <r>
    <x v="191"/>
    <x v="74"/>
    <x v="1"/>
    <x v="1"/>
    <n v="60752.1"/>
    <x v="0"/>
    <m/>
    <x v="0"/>
    <m/>
  </r>
  <r>
    <x v="192"/>
    <x v="113"/>
    <x v="0"/>
    <x v="1"/>
    <n v="79325.38"/>
    <x v="1"/>
    <d v="2024-06-29T00:00:00"/>
    <x v="3"/>
    <n v="37"/>
  </r>
  <r>
    <x v="193"/>
    <x v="148"/>
    <x v="4"/>
    <x v="1"/>
    <n v="69108.75"/>
    <x v="1"/>
    <d v="2024-12-19T00:00:00"/>
    <x v="4"/>
    <n v="8"/>
  </r>
  <r>
    <x v="194"/>
    <x v="149"/>
    <x v="1"/>
    <x v="0"/>
    <n v="71142.58"/>
    <x v="1"/>
    <d v="2024-05-19T00:00:00"/>
    <x v="1"/>
    <n v="81"/>
  </r>
  <r>
    <x v="195"/>
    <x v="68"/>
    <x v="4"/>
    <x v="2"/>
    <n v="27625.21"/>
    <x v="1"/>
    <d v="2024-09-26T00:00:00"/>
    <x v="4"/>
    <n v="41"/>
  </r>
  <r>
    <x v="196"/>
    <x v="127"/>
    <x v="1"/>
    <x v="1"/>
    <n v="53512.36"/>
    <x v="1"/>
    <d v="2024-08-21T00:00:00"/>
    <x v="2"/>
    <n v="77"/>
  </r>
  <r>
    <x v="197"/>
    <x v="150"/>
    <x v="1"/>
    <x v="2"/>
    <n v="64104.93"/>
    <x v="0"/>
    <m/>
    <x v="0"/>
    <m/>
  </r>
  <r>
    <x v="198"/>
    <x v="151"/>
    <x v="2"/>
    <x v="2"/>
    <n v="13157.3"/>
    <x v="1"/>
    <d v="2025-02-08T00:00:00"/>
    <x v="1"/>
    <n v="42"/>
  </r>
  <r>
    <x v="199"/>
    <x v="152"/>
    <x v="0"/>
    <x v="2"/>
    <n v="23386.69"/>
    <x v="0"/>
    <m/>
    <x v="0"/>
    <m/>
  </r>
  <r>
    <x v="200"/>
    <x v="153"/>
    <x v="4"/>
    <x v="1"/>
    <n v="55580.51"/>
    <x v="0"/>
    <m/>
    <x v="0"/>
    <m/>
  </r>
  <r>
    <x v="201"/>
    <x v="154"/>
    <x v="4"/>
    <x v="0"/>
    <n v="10102.24"/>
    <x v="2"/>
    <m/>
    <x v="3"/>
    <m/>
  </r>
  <r>
    <x v="202"/>
    <x v="155"/>
    <x v="2"/>
    <x v="1"/>
    <n v="12461.41"/>
    <x v="0"/>
    <m/>
    <x v="0"/>
    <m/>
  </r>
  <r>
    <x v="203"/>
    <x v="84"/>
    <x v="0"/>
    <x v="2"/>
    <n v="89786.61"/>
    <x v="2"/>
    <m/>
    <x v="2"/>
    <m/>
  </r>
  <r>
    <x v="204"/>
    <x v="156"/>
    <x v="4"/>
    <x v="1"/>
    <n v="67527.28"/>
    <x v="2"/>
    <m/>
    <x v="2"/>
    <m/>
  </r>
  <r>
    <x v="205"/>
    <x v="157"/>
    <x v="1"/>
    <x v="1"/>
    <n v="95327.69"/>
    <x v="1"/>
    <d v="2024-11-21T00:00:00"/>
    <x v="1"/>
    <n v="32"/>
  </r>
  <r>
    <x v="206"/>
    <x v="158"/>
    <x v="1"/>
    <x v="2"/>
    <n v="80172.37"/>
    <x v="1"/>
    <d v="2024-02-22T00:00:00"/>
    <x v="4"/>
    <n v="51"/>
  </r>
  <r>
    <x v="207"/>
    <x v="159"/>
    <x v="3"/>
    <x v="2"/>
    <n v="85198.54"/>
    <x v="1"/>
    <d v="2024-03-23T00:00:00"/>
    <x v="2"/>
    <n v="46"/>
  </r>
  <r>
    <x v="208"/>
    <x v="160"/>
    <x v="1"/>
    <x v="2"/>
    <n v="30564.91"/>
    <x v="0"/>
    <m/>
    <x v="0"/>
    <m/>
  </r>
  <r>
    <x v="209"/>
    <x v="62"/>
    <x v="2"/>
    <x v="1"/>
    <n v="17765.580000000002"/>
    <x v="0"/>
    <m/>
    <x v="0"/>
    <m/>
  </r>
  <r>
    <x v="210"/>
    <x v="161"/>
    <x v="2"/>
    <x v="2"/>
    <n v="58091.51"/>
    <x v="1"/>
    <d v="2024-03-11T00:00:00"/>
    <x v="5"/>
    <n v="6"/>
  </r>
  <r>
    <x v="211"/>
    <x v="162"/>
    <x v="3"/>
    <x v="1"/>
    <n v="70454.58"/>
    <x v="2"/>
    <m/>
    <x v="5"/>
    <m/>
  </r>
  <r>
    <x v="212"/>
    <x v="163"/>
    <x v="1"/>
    <x v="0"/>
    <n v="20519.2"/>
    <x v="0"/>
    <m/>
    <x v="0"/>
    <m/>
  </r>
  <r>
    <x v="213"/>
    <x v="164"/>
    <x v="2"/>
    <x v="0"/>
    <n v="45201.15"/>
    <x v="1"/>
    <d v="2025-01-12T00:00:00"/>
    <x v="2"/>
    <n v="43"/>
  </r>
  <r>
    <x v="214"/>
    <x v="10"/>
    <x v="4"/>
    <x v="1"/>
    <n v="53816.67"/>
    <x v="2"/>
    <m/>
    <x v="3"/>
    <m/>
  </r>
  <r>
    <x v="215"/>
    <x v="165"/>
    <x v="2"/>
    <x v="2"/>
    <n v="98433.91"/>
    <x v="1"/>
    <d v="2024-12-13T00:00:00"/>
    <x v="5"/>
    <n v="46"/>
  </r>
  <r>
    <x v="216"/>
    <x v="61"/>
    <x v="2"/>
    <x v="0"/>
    <n v="54528.61"/>
    <x v="2"/>
    <m/>
    <x v="1"/>
    <m/>
  </r>
  <r>
    <x v="217"/>
    <x v="132"/>
    <x v="1"/>
    <x v="1"/>
    <n v="3229.99"/>
    <x v="0"/>
    <m/>
    <x v="0"/>
    <m/>
  </r>
  <r>
    <x v="218"/>
    <x v="138"/>
    <x v="1"/>
    <x v="1"/>
    <n v="23723.78"/>
    <x v="0"/>
    <m/>
    <x v="0"/>
    <m/>
  </r>
  <r>
    <x v="219"/>
    <x v="166"/>
    <x v="4"/>
    <x v="2"/>
    <n v="68797.919999999998"/>
    <x v="0"/>
    <m/>
    <x v="0"/>
    <m/>
  </r>
  <r>
    <x v="220"/>
    <x v="31"/>
    <x v="1"/>
    <x v="1"/>
    <n v="65130.400000000001"/>
    <x v="2"/>
    <m/>
    <x v="4"/>
    <m/>
  </r>
  <r>
    <x v="221"/>
    <x v="167"/>
    <x v="3"/>
    <x v="1"/>
    <n v="21602.55"/>
    <x v="2"/>
    <m/>
    <x v="1"/>
    <m/>
  </r>
  <r>
    <x v="222"/>
    <x v="52"/>
    <x v="3"/>
    <x v="0"/>
    <n v="98989.71"/>
    <x v="1"/>
    <d v="2024-12-14T00:00:00"/>
    <x v="3"/>
    <n v="98"/>
  </r>
  <r>
    <x v="223"/>
    <x v="4"/>
    <x v="3"/>
    <x v="2"/>
    <n v="78682.52"/>
    <x v="1"/>
    <d v="2024-07-15T00:00:00"/>
    <x v="2"/>
    <n v="81"/>
  </r>
  <r>
    <x v="224"/>
    <x v="168"/>
    <x v="2"/>
    <x v="1"/>
    <n v="83817.39"/>
    <x v="2"/>
    <m/>
    <x v="1"/>
    <m/>
  </r>
  <r>
    <x v="225"/>
    <x v="169"/>
    <x v="2"/>
    <x v="1"/>
    <n v="88360.92"/>
    <x v="1"/>
    <d v="2024-03-01T00:00:00"/>
    <x v="4"/>
    <n v="22"/>
  </r>
  <r>
    <x v="226"/>
    <x v="41"/>
    <x v="4"/>
    <x v="0"/>
    <n v="81938.3"/>
    <x v="1"/>
    <d v="2024-05-08T00:00:00"/>
    <x v="4"/>
    <n v="75"/>
  </r>
  <r>
    <x v="227"/>
    <x v="170"/>
    <x v="3"/>
    <x v="0"/>
    <n v="45869.66"/>
    <x v="2"/>
    <m/>
    <x v="4"/>
    <m/>
  </r>
  <r>
    <x v="228"/>
    <x v="26"/>
    <x v="2"/>
    <x v="2"/>
    <n v="38244.82"/>
    <x v="1"/>
    <d v="2024-08-30T00:00:00"/>
    <x v="2"/>
    <n v="51"/>
  </r>
  <r>
    <x v="229"/>
    <x v="22"/>
    <x v="3"/>
    <x v="1"/>
    <n v="82630.240000000005"/>
    <x v="0"/>
    <m/>
    <x v="0"/>
    <m/>
  </r>
  <r>
    <x v="230"/>
    <x v="25"/>
    <x v="1"/>
    <x v="1"/>
    <n v="11959.32"/>
    <x v="1"/>
    <d v="2024-10-23T00:00:00"/>
    <x v="4"/>
    <n v="12"/>
  </r>
  <r>
    <x v="231"/>
    <x v="171"/>
    <x v="2"/>
    <x v="1"/>
    <n v="60850.18"/>
    <x v="1"/>
    <d v="2024-09-18T00:00:00"/>
    <x v="3"/>
    <n v="14"/>
  </r>
  <r>
    <x v="232"/>
    <x v="172"/>
    <x v="4"/>
    <x v="2"/>
    <n v="75923.91"/>
    <x v="1"/>
    <d v="2024-10-25T00:00:00"/>
    <x v="1"/>
    <n v="13"/>
  </r>
  <r>
    <x v="233"/>
    <x v="9"/>
    <x v="1"/>
    <x v="0"/>
    <n v="37898.93"/>
    <x v="0"/>
    <m/>
    <x v="0"/>
    <m/>
  </r>
  <r>
    <x v="234"/>
    <x v="173"/>
    <x v="2"/>
    <x v="2"/>
    <n v="73878.600000000006"/>
    <x v="0"/>
    <m/>
    <x v="0"/>
    <m/>
  </r>
  <r>
    <x v="235"/>
    <x v="23"/>
    <x v="2"/>
    <x v="0"/>
    <n v="34366.300000000003"/>
    <x v="1"/>
    <d v="2024-08-23T00:00:00"/>
    <x v="5"/>
    <n v="33"/>
  </r>
  <r>
    <x v="236"/>
    <x v="174"/>
    <x v="1"/>
    <x v="1"/>
    <n v="10227.799999999999"/>
    <x v="2"/>
    <m/>
    <x v="4"/>
    <m/>
  </r>
  <r>
    <x v="237"/>
    <x v="36"/>
    <x v="2"/>
    <x v="1"/>
    <n v="17231.54"/>
    <x v="1"/>
    <d v="2024-03-25T00:00:00"/>
    <x v="2"/>
    <n v="40"/>
  </r>
  <r>
    <x v="238"/>
    <x v="175"/>
    <x v="3"/>
    <x v="2"/>
    <n v="98986.8"/>
    <x v="1"/>
    <d v="2024-11-14T00:00:00"/>
    <x v="2"/>
    <n v="84"/>
  </r>
  <r>
    <x v="239"/>
    <x v="40"/>
    <x v="2"/>
    <x v="0"/>
    <n v="13950.35"/>
    <x v="0"/>
    <m/>
    <x v="0"/>
    <m/>
  </r>
  <r>
    <x v="240"/>
    <x v="176"/>
    <x v="1"/>
    <x v="1"/>
    <n v="7068.97"/>
    <x v="1"/>
    <d v="2025-03-07T00:00:00"/>
    <x v="2"/>
    <n v="66"/>
  </r>
  <r>
    <x v="241"/>
    <x v="177"/>
    <x v="1"/>
    <x v="0"/>
    <n v="59293.58"/>
    <x v="2"/>
    <m/>
    <x v="1"/>
    <m/>
  </r>
  <r>
    <x v="242"/>
    <x v="178"/>
    <x v="0"/>
    <x v="0"/>
    <n v="37089.96"/>
    <x v="0"/>
    <m/>
    <x v="0"/>
    <m/>
  </r>
  <r>
    <x v="243"/>
    <x v="44"/>
    <x v="1"/>
    <x v="2"/>
    <n v="63109.55"/>
    <x v="1"/>
    <d v="2024-02-04T00:00:00"/>
    <x v="1"/>
    <n v="26"/>
  </r>
  <r>
    <x v="244"/>
    <x v="179"/>
    <x v="0"/>
    <x v="0"/>
    <n v="97421.25"/>
    <x v="2"/>
    <m/>
    <x v="1"/>
    <m/>
  </r>
  <r>
    <x v="245"/>
    <x v="12"/>
    <x v="0"/>
    <x v="0"/>
    <n v="16597.900000000001"/>
    <x v="0"/>
    <m/>
    <x v="0"/>
    <m/>
  </r>
  <r>
    <x v="246"/>
    <x v="180"/>
    <x v="1"/>
    <x v="0"/>
    <n v="94051.04"/>
    <x v="0"/>
    <m/>
    <x v="0"/>
    <m/>
  </r>
  <r>
    <x v="247"/>
    <x v="181"/>
    <x v="4"/>
    <x v="1"/>
    <n v="74256.149999999994"/>
    <x v="1"/>
    <d v="2024-04-28T00:00:00"/>
    <x v="4"/>
    <n v="26"/>
  </r>
  <r>
    <x v="248"/>
    <x v="182"/>
    <x v="0"/>
    <x v="1"/>
    <n v="6422.73"/>
    <x v="0"/>
    <m/>
    <x v="0"/>
    <m/>
  </r>
  <r>
    <x v="249"/>
    <x v="183"/>
    <x v="3"/>
    <x v="2"/>
    <n v="92100"/>
    <x v="1"/>
    <d v="2024-03-19T00:00:00"/>
    <x v="3"/>
    <n v="76"/>
  </r>
  <r>
    <x v="250"/>
    <x v="184"/>
    <x v="1"/>
    <x v="2"/>
    <n v="32707.34"/>
    <x v="0"/>
    <m/>
    <x v="0"/>
    <m/>
  </r>
  <r>
    <x v="251"/>
    <x v="185"/>
    <x v="4"/>
    <x v="2"/>
    <n v="35827.910000000003"/>
    <x v="2"/>
    <m/>
    <x v="1"/>
    <m/>
  </r>
  <r>
    <x v="252"/>
    <x v="186"/>
    <x v="2"/>
    <x v="2"/>
    <n v="12383.93"/>
    <x v="1"/>
    <d v="2024-12-06T00:00:00"/>
    <x v="3"/>
    <n v="16"/>
  </r>
  <r>
    <x v="253"/>
    <x v="187"/>
    <x v="1"/>
    <x v="0"/>
    <n v="34051.129999999997"/>
    <x v="1"/>
    <d v="2024-04-23T00:00:00"/>
    <x v="4"/>
    <n v="34"/>
  </r>
  <r>
    <x v="254"/>
    <x v="96"/>
    <x v="2"/>
    <x v="0"/>
    <n v="29733.86"/>
    <x v="0"/>
    <m/>
    <x v="0"/>
    <m/>
  </r>
  <r>
    <x v="255"/>
    <x v="48"/>
    <x v="3"/>
    <x v="1"/>
    <n v="23799.41"/>
    <x v="1"/>
    <d v="2025-01-19T00:00:00"/>
    <x v="4"/>
    <n v="63"/>
  </r>
  <r>
    <x v="256"/>
    <x v="25"/>
    <x v="3"/>
    <x v="2"/>
    <n v="6518.24"/>
    <x v="2"/>
    <m/>
    <x v="2"/>
    <m/>
  </r>
  <r>
    <x v="257"/>
    <x v="188"/>
    <x v="4"/>
    <x v="0"/>
    <n v="2843.03"/>
    <x v="0"/>
    <m/>
    <x v="0"/>
    <m/>
  </r>
  <r>
    <x v="258"/>
    <x v="189"/>
    <x v="3"/>
    <x v="2"/>
    <n v="65834.58"/>
    <x v="2"/>
    <m/>
    <x v="5"/>
    <m/>
  </r>
  <r>
    <x v="259"/>
    <x v="3"/>
    <x v="2"/>
    <x v="2"/>
    <n v="47006.559999999998"/>
    <x v="0"/>
    <m/>
    <x v="0"/>
    <m/>
  </r>
  <r>
    <x v="260"/>
    <x v="136"/>
    <x v="2"/>
    <x v="2"/>
    <n v="56275.68"/>
    <x v="2"/>
    <m/>
    <x v="2"/>
    <m/>
  </r>
  <r>
    <x v="261"/>
    <x v="171"/>
    <x v="4"/>
    <x v="1"/>
    <n v="72946.350000000006"/>
    <x v="1"/>
    <d v="2024-10-01T00:00:00"/>
    <x v="5"/>
    <n v="27"/>
  </r>
  <r>
    <x v="262"/>
    <x v="46"/>
    <x v="3"/>
    <x v="2"/>
    <n v="23388.83"/>
    <x v="1"/>
    <d v="2024-12-04T00:00:00"/>
    <x v="3"/>
    <n v="97"/>
  </r>
  <r>
    <x v="263"/>
    <x v="190"/>
    <x v="3"/>
    <x v="2"/>
    <n v="33711.08"/>
    <x v="2"/>
    <m/>
    <x v="2"/>
    <m/>
  </r>
  <r>
    <x v="264"/>
    <x v="191"/>
    <x v="3"/>
    <x v="1"/>
    <n v="94700.86"/>
    <x v="0"/>
    <m/>
    <x v="0"/>
    <m/>
  </r>
  <r>
    <x v="265"/>
    <x v="17"/>
    <x v="1"/>
    <x v="2"/>
    <n v="19023.73"/>
    <x v="0"/>
    <m/>
    <x v="0"/>
    <m/>
  </r>
  <r>
    <x v="266"/>
    <x v="150"/>
    <x v="4"/>
    <x v="1"/>
    <n v="29866.58"/>
    <x v="2"/>
    <m/>
    <x v="2"/>
    <m/>
  </r>
  <r>
    <x v="267"/>
    <x v="169"/>
    <x v="3"/>
    <x v="0"/>
    <n v="1167.98"/>
    <x v="1"/>
    <d v="2024-03-28T00:00:00"/>
    <x v="3"/>
    <n v="49"/>
  </r>
  <r>
    <x v="268"/>
    <x v="149"/>
    <x v="1"/>
    <x v="1"/>
    <n v="81503.37"/>
    <x v="0"/>
    <m/>
    <x v="0"/>
    <m/>
  </r>
  <r>
    <x v="269"/>
    <x v="192"/>
    <x v="4"/>
    <x v="2"/>
    <n v="10960.63"/>
    <x v="2"/>
    <m/>
    <x v="5"/>
    <m/>
  </r>
  <r>
    <x v="270"/>
    <x v="0"/>
    <x v="3"/>
    <x v="1"/>
    <n v="82979.820000000007"/>
    <x v="2"/>
    <m/>
    <x v="3"/>
    <m/>
  </r>
  <r>
    <x v="271"/>
    <x v="135"/>
    <x v="3"/>
    <x v="2"/>
    <n v="37382.93"/>
    <x v="2"/>
    <m/>
    <x v="4"/>
    <m/>
  </r>
  <r>
    <x v="272"/>
    <x v="193"/>
    <x v="1"/>
    <x v="0"/>
    <n v="16897.79"/>
    <x v="2"/>
    <m/>
    <x v="2"/>
    <m/>
  </r>
  <r>
    <x v="273"/>
    <x v="58"/>
    <x v="1"/>
    <x v="1"/>
    <n v="14622.38"/>
    <x v="0"/>
    <m/>
    <x v="0"/>
    <m/>
  </r>
  <r>
    <x v="274"/>
    <x v="194"/>
    <x v="2"/>
    <x v="2"/>
    <n v="31185.42"/>
    <x v="1"/>
    <d v="2025-02-06T00:00:00"/>
    <x v="2"/>
    <n v="64"/>
  </r>
  <r>
    <x v="275"/>
    <x v="195"/>
    <x v="0"/>
    <x v="0"/>
    <n v="50279.19"/>
    <x v="0"/>
    <m/>
    <x v="0"/>
    <m/>
  </r>
  <r>
    <x v="276"/>
    <x v="196"/>
    <x v="4"/>
    <x v="2"/>
    <n v="11788.67"/>
    <x v="2"/>
    <m/>
    <x v="5"/>
    <m/>
  </r>
  <r>
    <x v="277"/>
    <x v="197"/>
    <x v="0"/>
    <x v="0"/>
    <n v="22880.82"/>
    <x v="0"/>
    <m/>
    <x v="0"/>
    <m/>
  </r>
  <r>
    <x v="278"/>
    <x v="198"/>
    <x v="1"/>
    <x v="1"/>
    <n v="80754.31"/>
    <x v="0"/>
    <m/>
    <x v="0"/>
    <m/>
  </r>
  <r>
    <x v="279"/>
    <x v="199"/>
    <x v="3"/>
    <x v="2"/>
    <n v="30878.17"/>
    <x v="0"/>
    <m/>
    <x v="0"/>
    <m/>
  </r>
  <r>
    <x v="280"/>
    <x v="200"/>
    <x v="3"/>
    <x v="1"/>
    <n v="96629.87"/>
    <x v="0"/>
    <m/>
    <x v="0"/>
    <m/>
  </r>
  <r>
    <x v="281"/>
    <x v="198"/>
    <x v="3"/>
    <x v="2"/>
    <n v="79622.350000000006"/>
    <x v="0"/>
    <m/>
    <x v="0"/>
    <m/>
  </r>
  <r>
    <x v="282"/>
    <x v="201"/>
    <x v="0"/>
    <x v="1"/>
    <n v="16132.44"/>
    <x v="2"/>
    <m/>
    <x v="3"/>
    <m/>
  </r>
  <r>
    <x v="283"/>
    <x v="52"/>
    <x v="1"/>
    <x v="2"/>
    <n v="28184.14"/>
    <x v="1"/>
    <d v="2024-10-28T00:00:00"/>
    <x v="2"/>
    <n v="51"/>
  </r>
  <r>
    <x v="284"/>
    <x v="77"/>
    <x v="1"/>
    <x v="0"/>
    <n v="70376.759999999995"/>
    <x v="1"/>
    <d v="2024-11-29T00:00:00"/>
    <x v="2"/>
    <n v="82"/>
  </r>
  <r>
    <x v="285"/>
    <x v="97"/>
    <x v="4"/>
    <x v="0"/>
    <n v="26197.47"/>
    <x v="1"/>
    <d v="2024-07-28T00:00:00"/>
    <x v="4"/>
    <n v="31"/>
  </r>
  <r>
    <x v="286"/>
    <x v="105"/>
    <x v="2"/>
    <x v="1"/>
    <n v="85356.28"/>
    <x v="1"/>
    <d v="2024-05-15T00:00:00"/>
    <x v="1"/>
    <n v="17"/>
  </r>
  <r>
    <x v="287"/>
    <x v="12"/>
    <x v="2"/>
    <x v="0"/>
    <n v="4636.24"/>
    <x v="0"/>
    <m/>
    <x v="0"/>
    <m/>
  </r>
  <r>
    <x v="288"/>
    <x v="202"/>
    <x v="4"/>
    <x v="1"/>
    <n v="47784.2"/>
    <x v="1"/>
    <d v="2024-09-08T00:00:00"/>
    <x v="1"/>
    <n v="72"/>
  </r>
  <r>
    <x v="289"/>
    <x v="203"/>
    <x v="1"/>
    <x v="0"/>
    <n v="45113.29"/>
    <x v="2"/>
    <m/>
    <x v="3"/>
    <m/>
  </r>
  <r>
    <x v="290"/>
    <x v="204"/>
    <x v="3"/>
    <x v="2"/>
    <n v="67800.53"/>
    <x v="1"/>
    <d v="2024-06-07T00:00:00"/>
    <x v="3"/>
    <n v="26"/>
  </r>
  <r>
    <x v="291"/>
    <x v="10"/>
    <x v="2"/>
    <x v="0"/>
    <n v="73399.199999999997"/>
    <x v="0"/>
    <m/>
    <x v="0"/>
    <m/>
  </r>
  <r>
    <x v="292"/>
    <x v="175"/>
    <x v="0"/>
    <x v="0"/>
    <n v="35239.050000000003"/>
    <x v="2"/>
    <m/>
    <x v="2"/>
    <m/>
  </r>
  <r>
    <x v="293"/>
    <x v="114"/>
    <x v="3"/>
    <x v="1"/>
    <n v="79696.58"/>
    <x v="1"/>
    <d v="2024-12-17T00:00:00"/>
    <x v="3"/>
    <n v="3"/>
  </r>
  <r>
    <x v="294"/>
    <x v="67"/>
    <x v="3"/>
    <x v="0"/>
    <n v="53785.17"/>
    <x v="0"/>
    <m/>
    <x v="0"/>
    <m/>
  </r>
  <r>
    <x v="295"/>
    <x v="13"/>
    <x v="0"/>
    <x v="1"/>
    <n v="80775.179999999993"/>
    <x v="2"/>
    <m/>
    <x v="1"/>
    <m/>
  </r>
  <r>
    <x v="296"/>
    <x v="205"/>
    <x v="2"/>
    <x v="0"/>
    <n v="42355.82"/>
    <x v="2"/>
    <m/>
    <x v="3"/>
    <m/>
  </r>
  <r>
    <x v="297"/>
    <x v="76"/>
    <x v="4"/>
    <x v="0"/>
    <n v="21738.93"/>
    <x v="2"/>
    <m/>
    <x v="3"/>
    <m/>
  </r>
  <r>
    <x v="298"/>
    <x v="97"/>
    <x v="0"/>
    <x v="2"/>
    <n v="72418.789999999994"/>
    <x v="2"/>
    <m/>
    <x v="5"/>
    <m/>
  </r>
  <r>
    <x v="299"/>
    <x v="130"/>
    <x v="3"/>
    <x v="1"/>
    <n v="3918.5"/>
    <x v="0"/>
    <m/>
    <x v="0"/>
    <m/>
  </r>
  <r>
    <x v="300"/>
    <x v="206"/>
    <x v="0"/>
    <x v="0"/>
    <n v="76121.23"/>
    <x v="2"/>
    <m/>
    <x v="2"/>
    <m/>
  </r>
  <r>
    <x v="301"/>
    <x v="62"/>
    <x v="0"/>
    <x v="1"/>
    <n v="34614.080000000002"/>
    <x v="1"/>
    <d v="2024-04-18T00:00:00"/>
    <x v="3"/>
    <n v="77"/>
  </r>
  <r>
    <x v="302"/>
    <x v="207"/>
    <x v="3"/>
    <x v="1"/>
    <n v="33312.550000000003"/>
    <x v="0"/>
    <m/>
    <x v="0"/>
    <m/>
  </r>
  <r>
    <x v="303"/>
    <x v="177"/>
    <x v="3"/>
    <x v="2"/>
    <n v="24270.639999999999"/>
    <x v="0"/>
    <m/>
    <x v="0"/>
    <m/>
  </r>
  <r>
    <x v="304"/>
    <x v="196"/>
    <x v="2"/>
    <x v="1"/>
    <n v="37653.01"/>
    <x v="0"/>
    <m/>
    <x v="0"/>
    <m/>
  </r>
  <r>
    <x v="305"/>
    <x v="208"/>
    <x v="1"/>
    <x v="1"/>
    <n v="25044.36"/>
    <x v="1"/>
    <d v="2024-06-13T00:00:00"/>
    <x v="1"/>
    <n v="69"/>
  </r>
  <r>
    <x v="306"/>
    <x v="209"/>
    <x v="0"/>
    <x v="1"/>
    <n v="88241.15"/>
    <x v="0"/>
    <m/>
    <x v="0"/>
    <m/>
  </r>
  <r>
    <x v="307"/>
    <x v="210"/>
    <x v="4"/>
    <x v="2"/>
    <n v="40124.53"/>
    <x v="2"/>
    <m/>
    <x v="4"/>
    <m/>
  </r>
  <r>
    <x v="308"/>
    <x v="75"/>
    <x v="1"/>
    <x v="1"/>
    <n v="21084.42"/>
    <x v="0"/>
    <m/>
    <x v="0"/>
    <m/>
  </r>
  <r>
    <x v="309"/>
    <x v="158"/>
    <x v="1"/>
    <x v="2"/>
    <n v="77754.929999999993"/>
    <x v="0"/>
    <m/>
    <x v="0"/>
    <m/>
  </r>
  <r>
    <x v="310"/>
    <x v="211"/>
    <x v="0"/>
    <x v="2"/>
    <n v="19577.25"/>
    <x v="1"/>
    <d v="2025-03-16T00:00:00"/>
    <x v="2"/>
    <n v="77"/>
  </r>
  <r>
    <x v="311"/>
    <x v="90"/>
    <x v="3"/>
    <x v="0"/>
    <n v="29821.49"/>
    <x v="2"/>
    <m/>
    <x v="5"/>
    <m/>
  </r>
  <r>
    <x v="312"/>
    <x v="122"/>
    <x v="3"/>
    <x v="1"/>
    <n v="87706.62"/>
    <x v="1"/>
    <d v="2024-08-21T00:00:00"/>
    <x v="3"/>
    <n v="23"/>
  </r>
  <r>
    <x v="313"/>
    <x v="125"/>
    <x v="2"/>
    <x v="1"/>
    <n v="28864.13"/>
    <x v="2"/>
    <m/>
    <x v="3"/>
    <m/>
  </r>
  <r>
    <x v="314"/>
    <x v="145"/>
    <x v="2"/>
    <x v="0"/>
    <n v="83381.33"/>
    <x v="2"/>
    <m/>
    <x v="2"/>
    <m/>
  </r>
  <r>
    <x v="315"/>
    <x v="87"/>
    <x v="0"/>
    <x v="0"/>
    <n v="52032.47"/>
    <x v="1"/>
    <d v="2024-10-05T00:00:00"/>
    <x v="2"/>
    <n v="58"/>
  </r>
  <r>
    <x v="316"/>
    <x v="96"/>
    <x v="1"/>
    <x v="2"/>
    <n v="5895.42"/>
    <x v="2"/>
    <m/>
    <x v="2"/>
    <m/>
  </r>
  <r>
    <x v="317"/>
    <x v="30"/>
    <x v="0"/>
    <x v="2"/>
    <n v="81832.03"/>
    <x v="0"/>
    <m/>
    <x v="0"/>
    <m/>
  </r>
  <r>
    <x v="318"/>
    <x v="212"/>
    <x v="2"/>
    <x v="0"/>
    <n v="16327.46"/>
    <x v="2"/>
    <m/>
    <x v="2"/>
    <m/>
  </r>
  <r>
    <x v="319"/>
    <x v="213"/>
    <x v="3"/>
    <x v="1"/>
    <n v="92582.85"/>
    <x v="0"/>
    <m/>
    <x v="0"/>
    <m/>
  </r>
  <r>
    <x v="320"/>
    <x v="214"/>
    <x v="4"/>
    <x v="2"/>
    <n v="81795.289999999994"/>
    <x v="0"/>
    <m/>
    <x v="0"/>
    <m/>
  </r>
  <r>
    <x v="321"/>
    <x v="176"/>
    <x v="4"/>
    <x v="1"/>
    <n v="49354.11"/>
    <x v="0"/>
    <m/>
    <x v="0"/>
    <m/>
  </r>
  <r>
    <x v="322"/>
    <x v="110"/>
    <x v="3"/>
    <x v="0"/>
    <n v="42090.71"/>
    <x v="1"/>
    <d v="2024-08-14T00:00:00"/>
    <x v="5"/>
    <n v="26"/>
  </r>
  <r>
    <x v="323"/>
    <x v="161"/>
    <x v="0"/>
    <x v="2"/>
    <n v="87067.81"/>
    <x v="2"/>
    <m/>
    <x v="1"/>
    <m/>
  </r>
  <r>
    <x v="324"/>
    <x v="215"/>
    <x v="0"/>
    <x v="2"/>
    <n v="48701.68"/>
    <x v="0"/>
    <m/>
    <x v="0"/>
    <m/>
  </r>
  <r>
    <x v="325"/>
    <x v="96"/>
    <x v="4"/>
    <x v="0"/>
    <n v="13280.78"/>
    <x v="0"/>
    <m/>
    <x v="0"/>
    <m/>
  </r>
  <r>
    <x v="326"/>
    <x v="30"/>
    <x v="2"/>
    <x v="1"/>
    <n v="46444.53"/>
    <x v="1"/>
    <d v="2024-07-07T00:00:00"/>
    <x v="3"/>
    <n v="68"/>
  </r>
  <r>
    <x v="327"/>
    <x v="71"/>
    <x v="1"/>
    <x v="0"/>
    <n v="41395.99"/>
    <x v="1"/>
    <d v="2024-03-20T00:00:00"/>
    <x v="3"/>
    <n v="11"/>
  </r>
  <r>
    <x v="328"/>
    <x v="17"/>
    <x v="2"/>
    <x v="0"/>
    <n v="38576.44"/>
    <x v="2"/>
    <m/>
    <x v="2"/>
    <m/>
  </r>
  <r>
    <x v="329"/>
    <x v="216"/>
    <x v="0"/>
    <x v="2"/>
    <n v="20695.27"/>
    <x v="0"/>
    <m/>
    <x v="0"/>
    <m/>
  </r>
  <r>
    <x v="330"/>
    <x v="15"/>
    <x v="1"/>
    <x v="2"/>
    <n v="64620.52"/>
    <x v="2"/>
    <m/>
    <x v="3"/>
    <m/>
  </r>
  <r>
    <x v="331"/>
    <x v="217"/>
    <x v="3"/>
    <x v="2"/>
    <n v="13956.94"/>
    <x v="0"/>
    <m/>
    <x v="0"/>
    <m/>
  </r>
  <r>
    <x v="332"/>
    <x v="218"/>
    <x v="0"/>
    <x v="1"/>
    <n v="80141.78"/>
    <x v="0"/>
    <m/>
    <x v="0"/>
    <m/>
  </r>
  <r>
    <x v="333"/>
    <x v="219"/>
    <x v="1"/>
    <x v="2"/>
    <n v="59429.4"/>
    <x v="2"/>
    <m/>
    <x v="5"/>
    <m/>
  </r>
  <r>
    <x v="334"/>
    <x v="220"/>
    <x v="2"/>
    <x v="0"/>
    <n v="74163.789999999994"/>
    <x v="0"/>
    <m/>
    <x v="0"/>
    <m/>
  </r>
  <r>
    <x v="335"/>
    <x v="217"/>
    <x v="4"/>
    <x v="0"/>
    <n v="68107.67"/>
    <x v="0"/>
    <m/>
    <x v="0"/>
    <m/>
  </r>
  <r>
    <x v="336"/>
    <x v="221"/>
    <x v="3"/>
    <x v="1"/>
    <n v="91755.520000000004"/>
    <x v="1"/>
    <d v="2024-11-24T00:00:00"/>
    <x v="1"/>
    <n v="57"/>
  </r>
  <r>
    <x v="337"/>
    <x v="138"/>
    <x v="1"/>
    <x v="1"/>
    <n v="64394.06"/>
    <x v="2"/>
    <m/>
    <x v="3"/>
    <m/>
  </r>
  <r>
    <x v="338"/>
    <x v="222"/>
    <x v="1"/>
    <x v="0"/>
    <n v="69394.600000000006"/>
    <x v="1"/>
    <d v="2024-05-31T00:00:00"/>
    <x v="1"/>
    <n v="46"/>
  </r>
  <r>
    <x v="339"/>
    <x v="223"/>
    <x v="1"/>
    <x v="2"/>
    <n v="46910.1"/>
    <x v="2"/>
    <m/>
    <x v="4"/>
    <m/>
  </r>
  <r>
    <x v="340"/>
    <x v="197"/>
    <x v="1"/>
    <x v="2"/>
    <n v="49422.07"/>
    <x v="1"/>
    <d v="2024-06-28T00:00:00"/>
    <x v="1"/>
    <n v="76"/>
  </r>
  <r>
    <x v="341"/>
    <x v="63"/>
    <x v="3"/>
    <x v="1"/>
    <n v="6962.54"/>
    <x v="1"/>
    <d v="2024-12-12T00:00:00"/>
    <x v="2"/>
    <n v="66"/>
  </r>
  <r>
    <x v="342"/>
    <x v="224"/>
    <x v="1"/>
    <x v="2"/>
    <n v="6939.27"/>
    <x v="2"/>
    <m/>
    <x v="1"/>
    <m/>
  </r>
  <r>
    <x v="343"/>
    <x v="196"/>
    <x v="4"/>
    <x v="1"/>
    <n v="91454.98"/>
    <x v="1"/>
    <d v="2024-09-04T00:00:00"/>
    <x v="3"/>
    <n v="89"/>
  </r>
  <r>
    <x v="344"/>
    <x v="161"/>
    <x v="2"/>
    <x v="1"/>
    <n v="55081.05"/>
    <x v="0"/>
    <m/>
    <x v="0"/>
    <m/>
  </r>
  <r>
    <x v="345"/>
    <x v="129"/>
    <x v="1"/>
    <x v="1"/>
    <n v="2594.81"/>
    <x v="1"/>
    <d v="2025-02-17T00:00:00"/>
    <x v="2"/>
    <n v="99"/>
  </r>
  <r>
    <x v="346"/>
    <x v="225"/>
    <x v="3"/>
    <x v="1"/>
    <n v="96017.15"/>
    <x v="2"/>
    <m/>
    <x v="4"/>
    <m/>
  </r>
  <r>
    <x v="347"/>
    <x v="226"/>
    <x v="4"/>
    <x v="1"/>
    <n v="98373.92"/>
    <x v="0"/>
    <m/>
    <x v="0"/>
    <m/>
  </r>
  <r>
    <x v="348"/>
    <x v="218"/>
    <x v="1"/>
    <x v="0"/>
    <n v="16290.34"/>
    <x v="2"/>
    <m/>
    <x v="5"/>
    <m/>
  </r>
  <r>
    <x v="349"/>
    <x v="202"/>
    <x v="4"/>
    <x v="2"/>
    <n v="3316.75"/>
    <x v="1"/>
    <d v="2024-07-30T00:00:00"/>
    <x v="2"/>
    <n v="32"/>
  </r>
  <r>
    <x v="350"/>
    <x v="227"/>
    <x v="2"/>
    <x v="0"/>
    <n v="29631.23"/>
    <x v="0"/>
    <m/>
    <x v="0"/>
    <m/>
  </r>
  <r>
    <x v="351"/>
    <x v="228"/>
    <x v="4"/>
    <x v="0"/>
    <n v="25698.76"/>
    <x v="0"/>
    <m/>
    <x v="0"/>
    <m/>
  </r>
  <r>
    <x v="352"/>
    <x v="162"/>
    <x v="1"/>
    <x v="0"/>
    <n v="45276.82"/>
    <x v="1"/>
    <d v="2024-05-19T00:00:00"/>
    <x v="3"/>
    <n v="85"/>
  </r>
  <r>
    <x v="353"/>
    <x v="229"/>
    <x v="4"/>
    <x v="0"/>
    <n v="57111.76"/>
    <x v="2"/>
    <m/>
    <x v="2"/>
    <m/>
  </r>
  <r>
    <x v="354"/>
    <x v="134"/>
    <x v="3"/>
    <x v="1"/>
    <n v="14036.53"/>
    <x v="2"/>
    <m/>
    <x v="5"/>
    <m/>
  </r>
  <r>
    <x v="355"/>
    <x v="225"/>
    <x v="0"/>
    <x v="0"/>
    <n v="38049.699999999997"/>
    <x v="1"/>
    <d v="2024-03-09T00:00:00"/>
    <x v="1"/>
    <n v="17"/>
  </r>
  <r>
    <x v="356"/>
    <x v="87"/>
    <x v="4"/>
    <x v="1"/>
    <n v="29638.45"/>
    <x v="0"/>
    <m/>
    <x v="0"/>
    <m/>
  </r>
  <r>
    <x v="357"/>
    <x v="230"/>
    <x v="1"/>
    <x v="0"/>
    <n v="84505.14"/>
    <x v="2"/>
    <m/>
    <x v="2"/>
    <m/>
  </r>
  <r>
    <x v="358"/>
    <x v="49"/>
    <x v="1"/>
    <x v="2"/>
    <n v="38397.71"/>
    <x v="2"/>
    <m/>
    <x v="4"/>
    <m/>
  </r>
  <r>
    <x v="359"/>
    <x v="231"/>
    <x v="0"/>
    <x v="1"/>
    <n v="75435.399999999994"/>
    <x v="2"/>
    <m/>
    <x v="4"/>
    <m/>
  </r>
  <r>
    <x v="360"/>
    <x v="232"/>
    <x v="1"/>
    <x v="1"/>
    <n v="50037.97"/>
    <x v="0"/>
    <m/>
    <x v="0"/>
    <m/>
  </r>
  <r>
    <x v="361"/>
    <x v="233"/>
    <x v="2"/>
    <x v="1"/>
    <n v="57465.36"/>
    <x v="0"/>
    <m/>
    <x v="0"/>
    <m/>
  </r>
  <r>
    <x v="362"/>
    <x v="145"/>
    <x v="4"/>
    <x v="1"/>
    <n v="79773.320000000007"/>
    <x v="2"/>
    <m/>
    <x v="2"/>
    <m/>
  </r>
  <r>
    <x v="363"/>
    <x v="163"/>
    <x v="0"/>
    <x v="0"/>
    <n v="14373.38"/>
    <x v="2"/>
    <m/>
    <x v="4"/>
    <m/>
  </r>
  <r>
    <x v="364"/>
    <x v="5"/>
    <x v="3"/>
    <x v="2"/>
    <n v="6291.2"/>
    <x v="0"/>
    <m/>
    <x v="0"/>
    <m/>
  </r>
  <r>
    <x v="365"/>
    <x v="160"/>
    <x v="0"/>
    <x v="2"/>
    <n v="85913.22"/>
    <x v="0"/>
    <m/>
    <x v="0"/>
    <m/>
  </r>
  <r>
    <x v="366"/>
    <x v="29"/>
    <x v="4"/>
    <x v="1"/>
    <n v="25616.1"/>
    <x v="0"/>
    <m/>
    <x v="0"/>
    <m/>
  </r>
  <r>
    <x v="367"/>
    <x v="94"/>
    <x v="3"/>
    <x v="1"/>
    <n v="53612.4"/>
    <x v="2"/>
    <m/>
    <x v="1"/>
    <m/>
  </r>
  <r>
    <x v="368"/>
    <x v="234"/>
    <x v="1"/>
    <x v="0"/>
    <n v="5253.51"/>
    <x v="1"/>
    <d v="2024-07-25T00:00:00"/>
    <x v="4"/>
    <n v="47"/>
  </r>
  <r>
    <x v="369"/>
    <x v="146"/>
    <x v="2"/>
    <x v="1"/>
    <n v="23200.21"/>
    <x v="0"/>
    <m/>
    <x v="0"/>
    <m/>
  </r>
  <r>
    <x v="370"/>
    <x v="86"/>
    <x v="0"/>
    <x v="2"/>
    <n v="77427.100000000006"/>
    <x v="2"/>
    <m/>
    <x v="4"/>
    <m/>
  </r>
  <r>
    <x v="371"/>
    <x v="46"/>
    <x v="2"/>
    <x v="1"/>
    <n v="89474.31"/>
    <x v="2"/>
    <m/>
    <x v="1"/>
    <m/>
  </r>
  <r>
    <x v="372"/>
    <x v="172"/>
    <x v="0"/>
    <x v="2"/>
    <n v="89872.7"/>
    <x v="0"/>
    <m/>
    <x v="0"/>
    <m/>
  </r>
  <r>
    <x v="373"/>
    <x v="219"/>
    <x v="3"/>
    <x v="2"/>
    <n v="39368.42"/>
    <x v="2"/>
    <m/>
    <x v="3"/>
    <m/>
  </r>
  <r>
    <x v="374"/>
    <x v="199"/>
    <x v="3"/>
    <x v="1"/>
    <n v="4551.16"/>
    <x v="1"/>
    <d v="2024-08-18T00:00:00"/>
    <x v="4"/>
    <n v="60"/>
  </r>
  <r>
    <x v="375"/>
    <x v="235"/>
    <x v="1"/>
    <x v="2"/>
    <n v="96606.5"/>
    <x v="1"/>
    <d v="2024-10-21T00:00:00"/>
    <x v="3"/>
    <n v="82"/>
  </r>
  <r>
    <x v="376"/>
    <x v="159"/>
    <x v="2"/>
    <x v="0"/>
    <n v="72769.210000000006"/>
    <x v="0"/>
    <m/>
    <x v="0"/>
    <m/>
  </r>
  <r>
    <x v="377"/>
    <x v="38"/>
    <x v="3"/>
    <x v="2"/>
    <n v="73733.42"/>
    <x v="0"/>
    <m/>
    <x v="0"/>
    <m/>
  </r>
  <r>
    <x v="378"/>
    <x v="33"/>
    <x v="3"/>
    <x v="0"/>
    <n v="10052.06"/>
    <x v="2"/>
    <m/>
    <x v="3"/>
    <m/>
  </r>
  <r>
    <x v="379"/>
    <x v="172"/>
    <x v="0"/>
    <x v="2"/>
    <n v="55985.440000000002"/>
    <x v="2"/>
    <m/>
    <x v="1"/>
    <m/>
  </r>
  <r>
    <x v="380"/>
    <x v="236"/>
    <x v="1"/>
    <x v="2"/>
    <n v="73799.22"/>
    <x v="1"/>
    <d v="2024-09-24T00:00:00"/>
    <x v="4"/>
    <n v="12"/>
  </r>
  <r>
    <x v="381"/>
    <x v="237"/>
    <x v="0"/>
    <x v="0"/>
    <n v="5124.83"/>
    <x v="1"/>
    <d v="2024-05-11T00:00:00"/>
    <x v="2"/>
    <n v="22"/>
  </r>
  <r>
    <x v="382"/>
    <x v="238"/>
    <x v="2"/>
    <x v="2"/>
    <n v="85330.65"/>
    <x v="1"/>
    <d v="2024-12-24T00:00:00"/>
    <x v="1"/>
    <n v="52"/>
  </r>
  <r>
    <x v="383"/>
    <x v="109"/>
    <x v="2"/>
    <x v="2"/>
    <n v="24575.23"/>
    <x v="2"/>
    <m/>
    <x v="2"/>
    <m/>
  </r>
  <r>
    <x v="384"/>
    <x v="239"/>
    <x v="3"/>
    <x v="1"/>
    <n v="77819.399999999994"/>
    <x v="2"/>
    <m/>
    <x v="1"/>
    <m/>
  </r>
  <r>
    <x v="385"/>
    <x v="223"/>
    <x v="0"/>
    <x v="0"/>
    <n v="40921.42"/>
    <x v="0"/>
    <m/>
    <x v="0"/>
    <m/>
  </r>
  <r>
    <x v="386"/>
    <x v="146"/>
    <x v="1"/>
    <x v="2"/>
    <n v="36620.85"/>
    <x v="2"/>
    <m/>
    <x v="2"/>
    <m/>
  </r>
  <r>
    <x v="387"/>
    <x v="240"/>
    <x v="3"/>
    <x v="1"/>
    <n v="6339.99"/>
    <x v="0"/>
    <m/>
    <x v="0"/>
    <m/>
  </r>
  <r>
    <x v="388"/>
    <x v="153"/>
    <x v="1"/>
    <x v="2"/>
    <n v="79817.38"/>
    <x v="1"/>
    <d v="2024-03-06T00:00:00"/>
    <x v="1"/>
    <n v="16"/>
  </r>
  <r>
    <x v="389"/>
    <x v="43"/>
    <x v="0"/>
    <x v="1"/>
    <n v="80098.19"/>
    <x v="1"/>
    <d v="2024-09-19T00:00:00"/>
    <x v="5"/>
    <n v="49"/>
  </r>
  <r>
    <x v="390"/>
    <x v="241"/>
    <x v="2"/>
    <x v="1"/>
    <n v="7053.26"/>
    <x v="2"/>
    <m/>
    <x v="3"/>
    <m/>
  </r>
  <r>
    <x v="391"/>
    <x v="242"/>
    <x v="3"/>
    <x v="1"/>
    <n v="96108.56"/>
    <x v="2"/>
    <m/>
    <x v="1"/>
    <m/>
  </r>
  <r>
    <x v="392"/>
    <x v="11"/>
    <x v="2"/>
    <x v="1"/>
    <n v="23147.279999999999"/>
    <x v="0"/>
    <m/>
    <x v="0"/>
    <m/>
  </r>
  <r>
    <x v="393"/>
    <x v="243"/>
    <x v="3"/>
    <x v="2"/>
    <n v="19784.63"/>
    <x v="0"/>
    <m/>
    <x v="0"/>
    <m/>
  </r>
  <r>
    <x v="394"/>
    <x v="244"/>
    <x v="3"/>
    <x v="2"/>
    <n v="62252.65"/>
    <x v="2"/>
    <m/>
    <x v="2"/>
    <m/>
  </r>
  <r>
    <x v="395"/>
    <x v="245"/>
    <x v="1"/>
    <x v="0"/>
    <n v="18852.349999999999"/>
    <x v="1"/>
    <d v="2024-08-25T00:00:00"/>
    <x v="1"/>
    <n v="83"/>
  </r>
  <r>
    <x v="396"/>
    <x v="44"/>
    <x v="3"/>
    <x v="2"/>
    <n v="3078.21"/>
    <x v="1"/>
    <d v="2024-01-24T00:00:00"/>
    <x v="1"/>
    <n v="15"/>
  </r>
  <r>
    <x v="397"/>
    <x v="246"/>
    <x v="3"/>
    <x v="1"/>
    <n v="12172.01"/>
    <x v="0"/>
    <m/>
    <x v="0"/>
    <m/>
  </r>
  <r>
    <x v="398"/>
    <x v="247"/>
    <x v="2"/>
    <x v="1"/>
    <n v="20650.669999999998"/>
    <x v="0"/>
    <m/>
    <x v="0"/>
    <m/>
  </r>
  <r>
    <x v="399"/>
    <x v="82"/>
    <x v="2"/>
    <x v="1"/>
    <n v="65599.69"/>
    <x v="2"/>
    <m/>
    <x v="4"/>
    <m/>
  </r>
  <r>
    <x v="400"/>
    <x v="74"/>
    <x v="1"/>
    <x v="2"/>
    <n v="38329.81"/>
    <x v="2"/>
    <m/>
    <x v="2"/>
    <m/>
  </r>
  <r>
    <x v="401"/>
    <x v="56"/>
    <x v="0"/>
    <x v="1"/>
    <n v="96871.29"/>
    <x v="0"/>
    <m/>
    <x v="0"/>
    <m/>
  </r>
  <r>
    <x v="402"/>
    <x v="248"/>
    <x v="4"/>
    <x v="1"/>
    <n v="69097.179999999993"/>
    <x v="2"/>
    <m/>
    <x v="2"/>
    <m/>
  </r>
  <r>
    <x v="403"/>
    <x v="186"/>
    <x v="3"/>
    <x v="0"/>
    <n v="6696.46"/>
    <x v="1"/>
    <d v="2025-01-29T00:00:00"/>
    <x v="1"/>
    <n v="70"/>
  </r>
  <r>
    <x v="404"/>
    <x v="59"/>
    <x v="3"/>
    <x v="0"/>
    <n v="9492.7999999999993"/>
    <x v="0"/>
    <m/>
    <x v="0"/>
    <m/>
  </r>
  <r>
    <x v="405"/>
    <x v="249"/>
    <x v="0"/>
    <x v="1"/>
    <n v="72436.55"/>
    <x v="2"/>
    <m/>
    <x v="2"/>
    <m/>
  </r>
  <r>
    <x v="406"/>
    <x v="110"/>
    <x v="1"/>
    <x v="0"/>
    <n v="54614.7"/>
    <x v="2"/>
    <m/>
    <x v="5"/>
    <m/>
  </r>
  <r>
    <x v="407"/>
    <x v="250"/>
    <x v="0"/>
    <x v="0"/>
    <n v="18660.2"/>
    <x v="2"/>
    <m/>
    <x v="3"/>
    <m/>
  </r>
  <r>
    <x v="408"/>
    <x v="251"/>
    <x v="2"/>
    <x v="0"/>
    <n v="96068.93"/>
    <x v="0"/>
    <m/>
    <x v="0"/>
    <m/>
  </r>
  <r>
    <x v="409"/>
    <x v="169"/>
    <x v="3"/>
    <x v="2"/>
    <n v="24463.74"/>
    <x v="2"/>
    <m/>
    <x v="2"/>
    <m/>
  </r>
  <r>
    <x v="410"/>
    <x v="229"/>
    <x v="3"/>
    <x v="0"/>
    <n v="41820.79"/>
    <x v="0"/>
    <m/>
    <x v="0"/>
    <m/>
  </r>
  <r>
    <x v="411"/>
    <x v="140"/>
    <x v="3"/>
    <x v="1"/>
    <n v="44509.81"/>
    <x v="0"/>
    <m/>
    <x v="0"/>
    <m/>
  </r>
  <r>
    <x v="412"/>
    <x v="119"/>
    <x v="2"/>
    <x v="0"/>
    <n v="1010.09"/>
    <x v="1"/>
    <d v="2024-04-19T00:00:00"/>
    <x v="2"/>
    <n v="95"/>
  </r>
  <r>
    <x v="413"/>
    <x v="85"/>
    <x v="4"/>
    <x v="2"/>
    <n v="82283.16"/>
    <x v="0"/>
    <m/>
    <x v="0"/>
    <m/>
  </r>
  <r>
    <x v="414"/>
    <x v="252"/>
    <x v="0"/>
    <x v="2"/>
    <n v="93874.38"/>
    <x v="2"/>
    <m/>
    <x v="5"/>
    <m/>
  </r>
  <r>
    <x v="415"/>
    <x v="253"/>
    <x v="1"/>
    <x v="1"/>
    <n v="64186.36"/>
    <x v="2"/>
    <m/>
    <x v="5"/>
    <m/>
  </r>
  <r>
    <x v="416"/>
    <x v="76"/>
    <x v="2"/>
    <x v="0"/>
    <n v="37782.53"/>
    <x v="0"/>
    <m/>
    <x v="0"/>
    <m/>
  </r>
  <r>
    <x v="417"/>
    <x v="36"/>
    <x v="3"/>
    <x v="0"/>
    <n v="1064.9000000000001"/>
    <x v="2"/>
    <m/>
    <x v="4"/>
    <m/>
  </r>
  <r>
    <x v="418"/>
    <x v="153"/>
    <x v="3"/>
    <x v="2"/>
    <n v="84909.27"/>
    <x v="1"/>
    <d v="2024-04-20T00:00:00"/>
    <x v="3"/>
    <n v="61"/>
  </r>
  <r>
    <x v="419"/>
    <x v="254"/>
    <x v="0"/>
    <x v="2"/>
    <n v="63245.440000000002"/>
    <x v="0"/>
    <m/>
    <x v="0"/>
    <m/>
  </r>
  <r>
    <x v="420"/>
    <x v="235"/>
    <x v="0"/>
    <x v="1"/>
    <n v="43746.28"/>
    <x v="1"/>
    <d v="2024-09-07T00:00:00"/>
    <x v="1"/>
    <n v="38"/>
  </r>
  <r>
    <x v="421"/>
    <x v="23"/>
    <x v="2"/>
    <x v="2"/>
    <n v="47183.96"/>
    <x v="1"/>
    <d v="2024-10-04T00:00:00"/>
    <x v="2"/>
    <n v="75"/>
  </r>
  <r>
    <x v="422"/>
    <x v="66"/>
    <x v="3"/>
    <x v="1"/>
    <n v="9109.56"/>
    <x v="0"/>
    <m/>
    <x v="0"/>
    <m/>
  </r>
  <r>
    <x v="423"/>
    <x v="255"/>
    <x v="1"/>
    <x v="2"/>
    <n v="96976.41"/>
    <x v="1"/>
    <d v="2024-12-14T00:00:00"/>
    <x v="3"/>
    <n v="56"/>
  </r>
  <r>
    <x v="424"/>
    <x v="45"/>
    <x v="0"/>
    <x v="0"/>
    <n v="1505.06"/>
    <x v="0"/>
    <m/>
    <x v="0"/>
    <m/>
  </r>
  <r>
    <x v="425"/>
    <x v="211"/>
    <x v="0"/>
    <x v="1"/>
    <n v="4905.33"/>
    <x v="1"/>
    <d v="2025-04-08T00:00:00"/>
    <x v="3"/>
    <n v="100"/>
  </r>
  <r>
    <x v="426"/>
    <x v="177"/>
    <x v="2"/>
    <x v="2"/>
    <n v="80852.22"/>
    <x v="2"/>
    <m/>
    <x v="3"/>
    <m/>
  </r>
  <r>
    <x v="427"/>
    <x v="256"/>
    <x v="1"/>
    <x v="0"/>
    <n v="94576.8"/>
    <x v="0"/>
    <m/>
    <x v="0"/>
    <m/>
  </r>
  <r>
    <x v="428"/>
    <x v="12"/>
    <x v="0"/>
    <x v="0"/>
    <n v="63291.24"/>
    <x v="0"/>
    <m/>
    <x v="0"/>
    <m/>
  </r>
  <r>
    <x v="429"/>
    <x v="207"/>
    <x v="4"/>
    <x v="1"/>
    <n v="70300.78"/>
    <x v="0"/>
    <m/>
    <x v="0"/>
    <m/>
  </r>
  <r>
    <x v="430"/>
    <x v="199"/>
    <x v="2"/>
    <x v="0"/>
    <n v="81406.37"/>
    <x v="2"/>
    <m/>
    <x v="3"/>
    <m/>
  </r>
  <r>
    <x v="431"/>
    <x v="154"/>
    <x v="2"/>
    <x v="2"/>
    <n v="44775.6"/>
    <x v="1"/>
    <d v="2024-07-25T00:00:00"/>
    <x v="5"/>
    <n v="83"/>
  </r>
  <r>
    <x v="432"/>
    <x v="257"/>
    <x v="2"/>
    <x v="2"/>
    <n v="48284.06"/>
    <x v="2"/>
    <m/>
    <x v="1"/>
    <m/>
  </r>
  <r>
    <x v="433"/>
    <x v="33"/>
    <x v="3"/>
    <x v="1"/>
    <n v="68131.62"/>
    <x v="0"/>
    <m/>
    <x v="0"/>
    <m/>
  </r>
  <r>
    <x v="434"/>
    <x v="258"/>
    <x v="0"/>
    <x v="0"/>
    <n v="63595.68"/>
    <x v="0"/>
    <m/>
    <x v="0"/>
    <m/>
  </r>
  <r>
    <x v="435"/>
    <x v="170"/>
    <x v="2"/>
    <x v="1"/>
    <n v="56817.94"/>
    <x v="0"/>
    <m/>
    <x v="0"/>
    <m/>
  </r>
  <r>
    <x v="436"/>
    <x v="37"/>
    <x v="4"/>
    <x v="0"/>
    <n v="94476.75"/>
    <x v="1"/>
    <d v="2024-03-02T00:00:00"/>
    <x v="1"/>
    <n v="27"/>
  </r>
  <r>
    <x v="437"/>
    <x v="200"/>
    <x v="1"/>
    <x v="0"/>
    <n v="19976.169999999998"/>
    <x v="2"/>
    <m/>
    <x v="2"/>
    <m/>
  </r>
  <r>
    <x v="438"/>
    <x v="2"/>
    <x v="3"/>
    <x v="0"/>
    <n v="88952.55"/>
    <x v="1"/>
    <d v="2024-05-10T00:00:00"/>
    <x v="5"/>
    <n v="37"/>
  </r>
  <r>
    <x v="439"/>
    <x v="259"/>
    <x v="0"/>
    <x v="0"/>
    <n v="43213.31"/>
    <x v="1"/>
    <d v="2025-01-18T00:00:00"/>
    <x v="4"/>
    <n v="88"/>
  </r>
  <r>
    <x v="440"/>
    <x v="260"/>
    <x v="2"/>
    <x v="0"/>
    <n v="77678.31"/>
    <x v="2"/>
    <m/>
    <x v="5"/>
    <m/>
  </r>
  <r>
    <x v="441"/>
    <x v="261"/>
    <x v="4"/>
    <x v="0"/>
    <n v="55576.75"/>
    <x v="2"/>
    <m/>
    <x v="5"/>
    <m/>
  </r>
  <r>
    <x v="442"/>
    <x v="89"/>
    <x v="3"/>
    <x v="2"/>
    <n v="35955.74"/>
    <x v="1"/>
    <d v="2024-09-11T00:00:00"/>
    <x v="3"/>
    <n v="49"/>
  </r>
  <r>
    <x v="443"/>
    <x v="262"/>
    <x v="3"/>
    <x v="0"/>
    <n v="36538.03"/>
    <x v="1"/>
    <d v="2024-03-19T00:00:00"/>
    <x v="4"/>
    <n v="51"/>
  </r>
  <r>
    <x v="444"/>
    <x v="259"/>
    <x v="4"/>
    <x v="1"/>
    <n v="40665.99"/>
    <x v="2"/>
    <m/>
    <x v="5"/>
    <m/>
  </r>
  <r>
    <x v="445"/>
    <x v="36"/>
    <x v="4"/>
    <x v="2"/>
    <n v="13893.44"/>
    <x v="1"/>
    <d v="2024-03-06T00:00:00"/>
    <x v="4"/>
    <n v="21"/>
  </r>
  <r>
    <x v="446"/>
    <x v="137"/>
    <x v="2"/>
    <x v="0"/>
    <n v="96405.53"/>
    <x v="1"/>
    <d v="2024-09-09T00:00:00"/>
    <x v="1"/>
    <n v="45"/>
  </r>
  <r>
    <x v="447"/>
    <x v="49"/>
    <x v="2"/>
    <x v="2"/>
    <n v="4969.76"/>
    <x v="0"/>
    <m/>
    <x v="0"/>
    <m/>
  </r>
  <r>
    <x v="448"/>
    <x v="81"/>
    <x v="4"/>
    <x v="2"/>
    <n v="6218.43"/>
    <x v="2"/>
    <m/>
    <x v="1"/>
    <m/>
  </r>
  <r>
    <x v="449"/>
    <x v="172"/>
    <x v="1"/>
    <x v="2"/>
    <n v="46007.32"/>
    <x v="2"/>
    <m/>
    <x v="2"/>
    <m/>
  </r>
  <r>
    <x v="450"/>
    <x v="263"/>
    <x v="2"/>
    <x v="2"/>
    <n v="39994.6"/>
    <x v="1"/>
    <d v="2024-08-01T00:00:00"/>
    <x v="2"/>
    <n v="79"/>
  </r>
  <r>
    <x v="451"/>
    <x v="264"/>
    <x v="2"/>
    <x v="2"/>
    <n v="8377.59"/>
    <x v="1"/>
    <d v="2025-02-04T00:00:00"/>
    <x v="1"/>
    <n v="39"/>
  </r>
  <r>
    <x v="452"/>
    <x v="77"/>
    <x v="0"/>
    <x v="2"/>
    <n v="9368.5499999999993"/>
    <x v="0"/>
    <m/>
    <x v="0"/>
    <m/>
  </r>
  <r>
    <x v="453"/>
    <x v="30"/>
    <x v="0"/>
    <x v="2"/>
    <n v="73632.350000000006"/>
    <x v="1"/>
    <d v="2024-05-06T00:00:00"/>
    <x v="4"/>
    <n v="6"/>
  </r>
  <r>
    <x v="454"/>
    <x v="265"/>
    <x v="4"/>
    <x v="2"/>
    <n v="59732.2"/>
    <x v="2"/>
    <m/>
    <x v="3"/>
    <m/>
  </r>
  <r>
    <x v="455"/>
    <x v="52"/>
    <x v="2"/>
    <x v="1"/>
    <n v="34987.33"/>
    <x v="1"/>
    <d v="2024-11-29T00:00:00"/>
    <x v="1"/>
    <n v="83"/>
  </r>
  <r>
    <x v="456"/>
    <x v="266"/>
    <x v="3"/>
    <x v="2"/>
    <n v="45679.75"/>
    <x v="2"/>
    <m/>
    <x v="1"/>
    <m/>
  </r>
  <r>
    <x v="457"/>
    <x v="44"/>
    <x v="4"/>
    <x v="0"/>
    <n v="83154.58"/>
    <x v="2"/>
    <m/>
    <x v="3"/>
    <m/>
  </r>
  <r>
    <x v="458"/>
    <x v="267"/>
    <x v="3"/>
    <x v="2"/>
    <n v="50647.06"/>
    <x v="2"/>
    <m/>
    <x v="1"/>
    <m/>
  </r>
  <r>
    <x v="459"/>
    <x v="3"/>
    <x v="3"/>
    <x v="2"/>
    <n v="52679.28"/>
    <x v="0"/>
    <m/>
    <x v="0"/>
    <m/>
  </r>
  <r>
    <x v="460"/>
    <x v="60"/>
    <x v="3"/>
    <x v="2"/>
    <n v="87325.9"/>
    <x v="2"/>
    <m/>
    <x v="2"/>
    <m/>
  </r>
  <r>
    <x v="461"/>
    <x v="171"/>
    <x v="0"/>
    <x v="1"/>
    <n v="62593.8"/>
    <x v="1"/>
    <d v="2024-09-27T00:00:00"/>
    <x v="5"/>
    <n v="23"/>
  </r>
  <r>
    <x v="462"/>
    <x v="228"/>
    <x v="4"/>
    <x v="2"/>
    <n v="56075.81"/>
    <x v="1"/>
    <d v="2024-11-15T00:00:00"/>
    <x v="2"/>
    <n v="66"/>
  </r>
  <r>
    <x v="463"/>
    <x v="257"/>
    <x v="1"/>
    <x v="1"/>
    <n v="76038.070000000007"/>
    <x v="0"/>
    <m/>
    <x v="0"/>
    <m/>
  </r>
  <r>
    <x v="464"/>
    <x v="42"/>
    <x v="0"/>
    <x v="2"/>
    <n v="71026.789999999994"/>
    <x v="0"/>
    <m/>
    <x v="0"/>
    <m/>
  </r>
  <r>
    <x v="465"/>
    <x v="105"/>
    <x v="0"/>
    <x v="0"/>
    <n v="50403.7"/>
    <x v="1"/>
    <d v="2024-05-07T00:00:00"/>
    <x v="2"/>
    <n v="9"/>
  </r>
  <r>
    <x v="466"/>
    <x v="131"/>
    <x v="0"/>
    <x v="2"/>
    <n v="26968.59"/>
    <x v="0"/>
    <m/>
    <x v="0"/>
    <m/>
  </r>
  <r>
    <x v="467"/>
    <x v="268"/>
    <x v="2"/>
    <x v="2"/>
    <n v="48142.43"/>
    <x v="1"/>
    <d v="2024-10-27T00:00:00"/>
    <x v="4"/>
    <n v="6"/>
  </r>
  <r>
    <x v="468"/>
    <x v="269"/>
    <x v="2"/>
    <x v="1"/>
    <n v="2678.02"/>
    <x v="1"/>
    <d v="2024-07-06T00:00:00"/>
    <x v="4"/>
    <n v="76"/>
  </r>
  <r>
    <x v="469"/>
    <x v="270"/>
    <x v="2"/>
    <x v="1"/>
    <n v="68010.95"/>
    <x v="1"/>
    <d v="2024-05-29T00:00:00"/>
    <x v="5"/>
    <n v="51"/>
  </r>
  <r>
    <x v="470"/>
    <x v="151"/>
    <x v="4"/>
    <x v="0"/>
    <n v="29009.69"/>
    <x v="1"/>
    <d v="2025-02-18T00:00:00"/>
    <x v="3"/>
    <n v="52"/>
  </r>
  <r>
    <x v="471"/>
    <x v="271"/>
    <x v="1"/>
    <x v="1"/>
    <n v="74858.710000000006"/>
    <x v="2"/>
    <m/>
    <x v="4"/>
    <m/>
  </r>
  <r>
    <x v="472"/>
    <x v="150"/>
    <x v="4"/>
    <x v="0"/>
    <n v="5469.27"/>
    <x v="1"/>
    <d v="2024-09-18T00:00:00"/>
    <x v="5"/>
    <n v="42"/>
  </r>
  <r>
    <x v="473"/>
    <x v="272"/>
    <x v="3"/>
    <x v="1"/>
    <n v="65823.09"/>
    <x v="1"/>
    <d v="2024-12-08T00:00:00"/>
    <x v="1"/>
    <n v="35"/>
  </r>
  <r>
    <x v="474"/>
    <x v="253"/>
    <x v="3"/>
    <x v="1"/>
    <n v="14832.35"/>
    <x v="2"/>
    <m/>
    <x v="2"/>
    <m/>
  </r>
  <r>
    <x v="475"/>
    <x v="273"/>
    <x v="2"/>
    <x v="0"/>
    <n v="67573.11"/>
    <x v="1"/>
    <d v="2024-07-21T00:00:00"/>
    <x v="5"/>
    <n v="81"/>
  </r>
  <r>
    <x v="476"/>
    <x v="129"/>
    <x v="2"/>
    <x v="2"/>
    <n v="15368.85"/>
    <x v="0"/>
    <m/>
    <x v="0"/>
    <m/>
  </r>
  <r>
    <x v="477"/>
    <x v="274"/>
    <x v="3"/>
    <x v="0"/>
    <n v="23685.52"/>
    <x v="1"/>
    <d v="2024-06-05T00:00:00"/>
    <x v="2"/>
    <n v="31"/>
  </r>
  <r>
    <x v="478"/>
    <x v="230"/>
    <x v="0"/>
    <x v="1"/>
    <n v="21971.91"/>
    <x v="0"/>
    <m/>
    <x v="0"/>
    <m/>
  </r>
  <r>
    <x v="479"/>
    <x v="157"/>
    <x v="3"/>
    <x v="0"/>
    <n v="55777.57"/>
    <x v="0"/>
    <m/>
    <x v="0"/>
    <m/>
  </r>
  <r>
    <x v="480"/>
    <x v="103"/>
    <x v="3"/>
    <x v="2"/>
    <n v="27502.1"/>
    <x v="1"/>
    <d v="2024-08-11T00:00:00"/>
    <x v="2"/>
    <n v="68"/>
  </r>
  <r>
    <x v="481"/>
    <x v="50"/>
    <x v="4"/>
    <x v="1"/>
    <n v="14638.21"/>
    <x v="2"/>
    <m/>
    <x v="1"/>
    <m/>
  </r>
  <r>
    <x v="482"/>
    <x v="22"/>
    <x v="2"/>
    <x v="2"/>
    <n v="44313.68"/>
    <x v="2"/>
    <m/>
    <x v="5"/>
    <m/>
  </r>
  <r>
    <x v="483"/>
    <x v="275"/>
    <x v="1"/>
    <x v="2"/>
    <n v="89261.51"/>
    <x v="0"/>
    <m/>
    <x v="0"/>
    <m/>
  </r>
  <r>
    <x v="484"/>
    <x v="276"/>
    <x v="0"/>
    <x v="0"/>
    <n v="34181.040000000001"/>
    <x v="1"/>
    <d v="2025-01-02T00:00:00"/>
    <x v="2"/>
    <n v="21"/>
  </r>
  <r>
    <x v="485"/>
    <x v="277"/>
    <x v="4"/>
    <x v="2"/>
    <n v="14208.14"/>
    <x v="0"/>
    <m/>
    <x v="0"/>
    <m/>
  </r>
  <r>
    <x v="486"/>
    <x v="92"/>
    <x v="2"/>
    <x v="2"/>
    <n v="95765.48"/>
    <x v="2"/>
    <m/>
    <x v="5"/>
    <m/>
  </r>
  <r>
    <x v="487"/>
    <x v="25"/>
    <x v="4"/>
    <x v="2"/>
    <n v="71679.8"/>
    <x v="1"/>
    <d v="2024-12-18T00:00:00"/>
    <x v="2"/>
    <n v="68"/>
  </r>
  <r>
    <x v="488"/>
    <x v="107"/>
    <x v="4"/>
    <x v="0"/>
    <n v="42436.08"/>
    <x v="2"/>
    <m/>
    <x v="5"/>
    <m/>
  </r>
  <r>
    <x v="489"/>
    <x v="54"/>
    <x v="3"/>
    <x v="0"/>
    <n v="7106.4"/>
    <x v="2"/>
    <m/>
    <x v="1"/>
    <m/>
  </r>
  <r>
    <x v="490"/>
    <x v="278"/>
    <x v="0"/>
    <x v="0"/>
    <n v="60806.400000000001"/>
    <x v="1"/>
    <d v="2024-07-24T00:00:00"/>
    <x v="1"/>
    <n v="77"/>
  </r>
  <r>
    <x v="491"/>
    <x v="39"/>
    <x v="1"/>
    <x v="0"/>
    <n v="21948.17"/>
    <x v="1"/>
    <d v="2024-11-27T00:00:00"/>
    <x v="1"/>
    <n v="35"/>
  </r>
  <r>
    <x v="492"/>
    <x v="279"/>
    <x v="4"/>
    <x v="2"/>
    <n v="44815.11"/>
    <x v="0"/>
    <m/>
    <x v="0"/>
    <m/>
  </r>
  <r>
    <x v="493"/>
    <x v="158"/>
    <x v="3"/>
    <x v="0"/>
    <n v="53196.63"/>
    <x v="0"/>
    <m/>
    <x v="0"/>
    <m/>
  </r>
  <r>
    <x v="494"/>
    <x v="194"/>
    <x v="4"/>
    <x v="1"/>
    <n v="34909.03"/>
    <x v="1"/>
    <d v="2025-02-07T00:00:00"/>
    <x v="2"/>
    <n v="65"/>
  </r>
  <r>
    <x v="495"/>
    <x v="56"/>
    <x v="2"/>
    <x v="0"/>
    <n v="60143.95"/>
    <x v="0"/>
    <m/>
    <x v="0"/>
    <m/>
  </r>
  <r>
    <x v="496"/>
    <x v="36"/>
    <x v="1"/>
    <x v="2"/>
    <n v="18116.09"/>
    <x v="0"/>
    <m/>
    <x v="0"/>
    <m/>
  </r>
  <r>
    <x v="497"/>
    <x v="40"/>
    <x v="4"/>
    <x v="2"/>
    <n v="31764.71"/>
    <x v="0"/>
    <m/>
    <x v="0"/>
    <m/>
  </r>
  <r>
    <x v="498"/>
    <x v="263"/>
    <x v="3"/>
    <x v="1"/>
    <n v="96525.83"/>
    <x v="2"/>
    <m/>
    <x v="2"/>
    <m/>
  </r>
  <r>
    <x v="499"/>
    <x v="105"/>
    <x v="0"/>
    <x v="0"/>
    <n v="31720.19"/>
    <x v="1"/>
    <d v="2024-06-14T00:00:00"/>
    <x v="2"/>
    <n v="47"/>
  </r>
  <r>
    <x v="500"/>
    <x v="280"/>
    <x v="1"/>
    <x v="1"/>
    <n v="86244.56"/>
    <x v="1"/>
    <d v="2024-06-23T00:00:00"/>
    <x v="2"/>
    <n v="98"/>
  </r>
  <r>
    <x v="501"/>
    <x v="224"/>
    <x v="1"/>
    <x v="1"/>
    <n v="56019.89"/>
    <x v="0"/>
    <m/>
    <x v="0"/>
    <m/>
  </r>
  <r>
    <x v="502"/>
    <x v="36"/>
    <x v="0"/>
    <x v="0"/>
    <n v="77473.279999999999"/>
    <x v="0"/>
    <m/>
    <x v="0"/>
    <m/>
  </r>
  <r>
    <x v="503"/>
    <x v="204"/>
    <x v="3"/>
    <x v="0"/>
    <n v="42891.88"/>
    <x v="2"/>
    <m/>
    <x v="2"/>
    <m/>
  </r>
  <r>
    <x v="504"/>
    <x v="47"/>
    <x v="1"/>
    <x v="1"/>
    <n v="23429.919999999998"/>
    <x v="0"/>
    <m/>
    <x v="0"/>
    <m/>
  </r>
  <r>
    <x v="505"/>
    <x v="38"/>
    <x v="2"/>
    <x v="2"/>
    <n v="84486.9"/>
    <x v="1"/>
    <d v="2024-11-06T00:00:00"/>
    <x v="2"/>
    <n v="19"/>
  </r>
  <r>
    <x v="506"/>
    <x v="56"/>
    <x v="2"/>
    <x v="0"/>
    <n v="53122.83"/>
    <x v="2"/>
    <m/>
    <x v="2"/>
    <m/>
  </r>
  <r>
    <x v="507"/>
    <x v="281"/>
    <x v="4"/>
    <x v="0"/>
    <n v="94504"/>
    <x v="1"/>
    <d v="2024-03-18T00:00:00"/>
    <x v="1"/>
    <n v="30"/>
  </r>
  <r>
    <x v="508"/>
    <x v="81"/>
    <x v="1"/>
    <x v="0"/>
    <n v="40336.949999999997"/>
    <x v="0"/>
    <m/>
    <x v="0"/>
    <m/>
  </r>
  <r>
    <x v="509"/>
    <x v="191"/>
    <x v="1"/>
    <x v="0"/>
    <n v="85676.14"/>
    <x v="1"/>
    <d v="2024-07-02T00:00:00"/>
    <x v="2"/>
    <n v="97"/>
  </r>
  <r>
    <x v="510"/>
    <x v="282"/>
    <x v="2"/>
    <x v="0"/>
    <n v="3805.33"/>
    <x v="0"/>
    <m/>
    <x v="0"/>
    <m/>
  </r>
  <r>
    <x v="511"/>
    <x v="184"/>
    <x v="3"/>
    <x v="1"/>
    <n v="7289.54"/>
    <x v="1"/>
    <d v="2024-03-29T00:00:00"/>
    <x v="2"/>
    <n v="19"/>
  </r>
  <r>
    <x v="512"/>
    <x v="275"/>
    <x v="4"/>
    <x v="1"/>
    <n v="20280.91"/>
    <x v="1"/>
    <d v="2024-10-11T00:00:00"/>
    <x v="2"/>
    <n v="86"/>
  </r>
  <r>
    <x v="513"/>
    <x v="75"/>
    <x v="4"/>
    <x v="2"/>
    <n v="87715.75"/>
    <x v="0"/>
    <m/>
    <x v="0"/>
    <m/>
  </r>
  <r>
    <x v="514"/>
    <x v="97"/>
    <x v="0"/>
    <x v="1"/>
    <n v="22272.62"/>
    <x v="1"/>
    <d v="2024-07-22T00:00:00"/>
    <x v="4"/>
    <n v="25"/>
  </r>
  <r>
    <x v="515"/>
    <x v="238"/>
    <x v="1"/>
    <x v="1"/>
    <n v="43949.08"/>
    <x v="1"/>
    <d v="2025-02-10T00:00:00"/>
    <x v="5"/>
    <n v="100"/>
  </r>
  <r>
    <x v="516"/>
    <x v="41"/>
    <x v="4"/>
    <x v="2"/>
    <n v="62141.18"/>
    <x v="0"/>
    <m/>
    <x v="0"/>
    <m/>
  </r>
  <r>
    <x v="517"/>
    <x v="117"/>
    <x v="3"/>
    <x v="1"/>
    <n v="59602.27"/>
    <x v="2"/>
    <m/>
    <x v="4"/>
    <m/>
  </r>
  <r>
    <x v="518"/>
    <x v="152"/>
    <x v="1"/>
    <x v="1"/>
    <n v="84241.44"/>
    <x v="0"/>
    <m/>
    <x v="0"/>
    <m/>
  </r>
  <r>
    <x v="519"/>
    <x v="262"/>
    <x v="4"/>
    <x v="2"/>
    <n v="94405.39"/>
    <x v="1"/>
    <d v="2024-03-01T00:00:00"/>
    <x v="1"/>
    <n v="33"/>
  </r>
  <r>
    <x v="520"/>
    <x v="283"/>
    <x v="0"/>
    <x v="1"/>
    <n v="41317.620000000003"/>
    <x v="0"/>
    <m/>
    <x v="0"/>
    <m/>
  </r>
  <r>
    <x v="521"/>
    <x v="170"/>
    <x v="3"/>
    <x v="2"/>
    <n v="75482.149999999994"/>
    <x v="2"/>
    <m/>
    <x v="3"/>
    <m/>
  </r>
  <r>
    <x v="522"/>
    <x v="284"/>
    <x v="3"/>
    <x v="0"/>
    <n v="49202.94"/>
    <x v="0"/>
    <m/>
    <x v="0"/>
    <m/>
  </r>
  <r>
    <x v="523"/>
    <x v="285"/>
    <x v="2"/>
    <x v="1"/>
    <n v="35886.85"/>
    <x v="1"/>
    <d v="2024-09-24T00:00:00"/>
    <x v="3"/>
    <n v="18"/>
  </r>
  <r>
    <x v="524"/>
    <x v="54"/>
    <x v="4"/>
    <x v="2"/>
    <n v="89221.48"/>
    <x v="1"/>
    <d v="2025-01-16T00:00:00"/>
    <x v="4"/>
    <n v="22"/>
  </r>
  <r>
    <x v="525"/>
    <x v="240"/>
    <x v="3"/>
    <x v="0"/>
    <n v="31560.34"/>
    <x v="2"/>
    <m/>
    <x v="2"/>
    <m/>
  </r>
  <r>
    <x v="526"/>
    <x v="146"/>
    <x v="1"/>
    <x v="0"/>
    <n v="43737.85"/>
    <x v="2"/>
    <m/>
    <x v="4"/>
    <m/>
  </r>
  <r>
    <x v="527"/>
    <x v="97"/>
    <x v="0"/>
    <x v="2"/>
    <n v="60450.3"/>
    <x v="2"/>
    <m/>
    <x v="5"/>
    <m/>
  </r>
  <r>
    <x v="528"/>
    <x v="286"/>
    <x v="0"/>
    <x v="1"/>
    <n v="57392.31"/>
    <x v="1"/>
    <d v="2024-10-18T00:00:00"/>
    <x v="3"/>
    <n v="77"/>
  </r>
  <r>
    <x v="529"/>
    <x v="69"/>
    <x v="1"/>
    <x v="2"/>
    <n v="58028.98"/>
    <x v="0"/>
    <m/>
    <x v="0"/>
    <m/>
  </r>
  <r>
    <x v="530"/>
    <x v="259"/>
    <x v="3"/>
    <x v="2"/>
    <n v="31218.7"/>
    <x v="2"/>
    <m/>
    <x v="1"/>
    <m/>
  </r>
  <r>
    <x v="531"/>
    <x v="287"/>
    <x v="1"/>
    <x v="0"/>
    <n v="66026.740000000005"/>
    <x v="1"/>
    <d v="2024-02-25T00:00:00"/>
    <x v="4"/>
    <n v="34"/>
  </r>
  <r>
    <x v="532"/>
    <x v="172"/>
    <x v="3"/>
    <x v="1"/>
    <n v="56342.83"/>
    <x v="2"/>
    <m/>
    <x v="3"/>
    <m/>
  </r>
  <r>
    <x v="533"/>
    <x v="102"/>
    <x v="2"/>
    <x v="2"/>
    <n v="60217.17"/>
    <x v="0"/>
    <m/>
    <x v="0"/>
    <m/>
  </r>
  <r>
    <x v="534"/>
    <x v="288"/>
    <x v="4"/>
    <x v="0"/>
    <n v="6354.56"/>
    <x v="0"/>
    <m/>
    <x v="0"/>
    <m/>
  </r>
  <r>
    <x v="535"/>
    <x v="262"/>
    <x v="3"/>
    <x v="2"/>
    <n v="31576.76"/>
    <x v="0"/>
    <m/>
    <x v="0"/>
    <m/>
  </r>
  <r>
    <x v="536"/>
    <x v="289"/>
    <x v="1"/>
    <x v="2"/>
    <n v="36233.89"/>
    <x v="1"/>
    <d v="2024-06-10T00:00:00"/>
    <x v="4"/>
    <n v="42"/>
  </r>
  <r>
    <x v="537"/>
    <x v="189"/>
    <x v="0"/>
    <x v="1"/>
    <n v="62557.599999999999"/>
    <x v="2"/>
    <m/>
    <x v="3"/>
    <m/>
  </r>
  <r>
    <x v="538"/>
    <x v="213"/>
    <x v="3"/>
    <x v="2"/>
    <n v="43603.41"/>
    <x v="1"/>
    <d v="2024-06-16T00:00:00"/>
    <x v="2"/>
    <n v="97"/>
  </r>
  <r>
    <x v="539"/>
    <x v="95"/>
    <x v="1"/>
    <x v="1"/>
    <n v="68223.839999999997"/>
    <x v="2"/>
    <m/>
    <x v="4"/>
    <m/>
  </r>
  <r>
    <x v="540"/>
    <x v="290"/>
    <x v="1"/>
    <x v="2"/>
    <n v="46826.05"/>
    <x v="2"/>
    <m/>
    <x v="3"/>
    <m/>
  </r>
  <r>
    <x v="541"/>
    <x v="261"/>
    <x v="0"/>
    <x v="1"/>
    <n v="43181.77"/>
    <x v="0"/>
    <m/>
    <x v="0"/>
    <m/>
  </r>
  <r>
    <x v="542"/>
    <x v="291"/>
    <x v="2"/>
    <x v="0"/>
    <n v="29111.82"/>
    <x v="2"/>
    <m/>
    <x v="5"/>
    <m/>
  </r>
  <r>
    <x v="543"/>
    <x v="197"/>
    <x v="3"/>
    <x v="2"/>
    <n v="99410.27"/>
    <x v="1"/>
    <d v="2024-07-01T00:00:00"/>
    <x v="3"/>
    <n v="79"/>
  </r>
  <r>
    <x v="544"/>
    <x v="1"/>
    <x v="4"/>
    <x v="1"/>
    <n v="40975.19"/>
    <x v="1"/>
    <d v="2025-01-05T00:00:00"/>
    <x v="4"/>
    <n v="87"/>
  </r>
  <r>
    <x v="545"/>
    <x v="256"/>
    <x v="0"/>
    <x v="2"/>
    <n v="49184.31"/>
    <x v="2"/>
    <m/>
    <x v="5"/>
    <m/>
  </r>
  <r>
    <x v="546"/>
    <x v="184"/>
    <x v="2"/>
    <x v="1"/>
    <n v="9481.92"/>
    <x v="0"/>
    <m/>
    <x v="0"/>
    <m/>
  </r>
  <r>
    <x v="547"/>
    <x v="292"/>
    <x v="4"/>
    <x v="2"/>
    <n v="70487.59"/>
    <x v="2"/>
    <m/>
    <x v="3"/>
    <m/>
  </r>
  <r>
    <x v="548"/>
    <x v="269"/>
    <x v="3"/>
    <x v="1"/>
    <n v="16978.13"/>
    <x v="1"/>
    <d v="2024-07-20T00:00:00"/>
    <x v="2"/>
    <n v="90"/>
  </r>
  <r>
    <x v="549"/>
    <x v="293"/>
    <x v="3"/>
    <x v="1"/>
    <n v="42629.36"/>
    <x v="1"/>
    <d v="2024-11-27T00:00:00"/>
    <x v="4"/>
    <n v="29"/>
  </r>
  <r>
    <x v="550"/>
    <x v="240"/>
    <x v="3"/>
    <x v="2"/>
    <n v="63764.94"/>
    <x v="0"/>
    <m/>
    <x v="0"/>
    <m/>
  </r>
  <r>
    <x v="551"/>
    <x v="20"/>
    <x v="4"/>
    <x v="2"/>
    <n v="99279.5"/>
    <x v="1"/>
    <d v="2024-03-12T00:00:00"/>
    <x v="4"/>
    <n v="62"/>
  </r>
  <r>
    <x v="552"/>
    <x v="30"/>
    <x v="1"/>
    <x v="2"/>
    <n v="81730.33"/>
    <x v="1"/>
    <d v="2024-07-07T00:00:00"/>
    <x v="4"/>
    <n v="68"/>
  </r>
  <r>
    <x v="553"/>
    <x v="219"/>
    <x v="3"/>
    <x v="1"/>
    <n v="26014.82"/>
    <x v="1"/>
    <d v="2024-12-07T00:00:00"/>
    <x v="5"/>
    <n v="22"/>
  </r>
  <r>
    <x v="554"/>
    <x v="94"/>
    <x v="3"/>
    <x v="1"/>
    <n v="13382.9"/>
    <x v="1"/>
    <d v="2025-01-15T00:00:00"/>
    <x v="3"/>
    <n v="62"/>
  </r>
  <r>
    <x v="555"/>
    <x v="126"/>
    <x v="3"/>
    <x v="0"/>
    <n v="23608.92"/>
    <x v="2"/>
    <m/>
    <x v="5"/>
    <m/>
  </r>
  <r>
    <x v="556"/>
    <x v="134"/>
    <x v="2"/>
    <x v="1"/>
    <n v="56857.43"/>
    <x v="0"/>
    <m/>
    <x v="0"/>
    <m/>
  </r>
  <r>
    <x v="557"/>
    <x v="255"/>
    <x v="4"/>
    <x v="0"/>
    <n v="9977.92"/>
    <x v="0"/>
    <m/>
    <x v="0"/>
    <m/>
  </r>
  <r>
    <x v="558"/>
    <x v="78"/>
    <x v="1"/>
    <x v="2"/>
    <n v="54885.120000000003"/>
    <x v="2"/>
    <m/>
    <x v="5"/>
    <m/>
  </r>
  <r>
    <x v="559"/>
    <x v="246"/>
    <x v="4"/>
    <x v="1"/>
    <n v="47215.96"/>
    <x v="0"/>
    <m/>
    <x v="0"/>
    <m/>
  </r>
  <r>
    <x v="560"/>
    <x v="188"/>
    <x v="3"/>
    <x v="2"/>
    <n v="43648.71"/>
    <x v="2"/>
    <m/>
    <x v="1"/>
    <m/>
  </r>
  <r>
    <x v="561"/>
    <x v="144"/>
    <x v="4"/>
    <x v="1"/>
    <n v="82813.009999999995"/>
    <x v="2"/>
    <m/>
    <x v="3"/>
    <m/>
  </r>
  <r>
    <x v="562"/>
    <x v="294"/>
    <x v="3"/>
    <x v="1"/>
    <n v="7244.84"/>
    <x v="1"/>
    <d v="2024-08-20T00:00:00"/>
    <x v="1"/>
    <n v="99"/>
  </r>
  <r>
    <x v="563"/>
    <x v="222"/>
    <x v="4"/>
    <x v="2"/>
    <n v="57113.45"/>
    <x v="2"/>
    <m/>
    <x v="1"/>
    <m/>
  </r>
  <r>
    <x v="564"/>
    <x v="295"/>
    <x v="2"/>
    <x v="0"/>
    <n v="91052.54"/>
    <x v="1"/>
    <d v="2025-01-13T00:00:00"/>
    <x v="3"/>
    <n v="37"/>
  </r>
  <r>
    <x v="565"/>
    <x v="6"/>
    <x v="3"/>
    <x v="0"/>
    <n v="75333.440000000002"/>
    <x v="0"/>
    <m/>
    <x v="0"/>
    <m/>
  </r>
  <r>
    <x v="566"/>
    <x v="296"/>
    <x v="1"/>
    <x v="0"/>
    <n v="1271.6199999999999"/>
    <x v="0"/>
    <m/>
    <x v="0"/>
    <m/>
  </r>
  <r>
    <x v="567"/>
    <x v="96"/>
    <x v="0"/>
    <x v="2"/>
    <n v="64592"/>
    <x v="1"/>
    <d v="2024-08-23T00:00:00"/>
    <x v="1"/>
    <n v="82"/>
  </r>
  <r>
    <x v="568"/>
    <x v="12"/>
    <x v="4"/>
    <x v="0"/>
    <n v="42664.24"/>
    <x v="1"/>
    <d v="2024-05-30T00:00:00"/>
    <x v="5"/>
    <n v="67"/>
  </r>
  <r>
    <x v="569"/>
    <x v="147"/>
    <x v="3"/>
    <x v="2"/>
    <n v="18703.990000000002"/>
    <x v="1"/>
    <d v="2024-06-05T00:00:00"/>
    <x v="2"/>
    <n v="48"/>
  </r>
  <r>
    <x v="570"/>
    <x v="297"/>
    <x v="2"/>
    <x v="0"/>
    <n v="12008.23"/>
    <x v="1"/>
    <d v="2024-10-09T00:00:00"/>
    <x v="5"/>
    <n v="23"/>
  </r>
  <r>
    <x v="571"/>
    <x v="165"/>
    <x v="1"/>
    <x v="1"/>
    <n v="22469.7"/>
    <x v="2"/>
    <m/>
    <x v="4"/>
    <m/>
  </r>
  <r>
    <x v="572"/>
    <x v="208"/>
    <x v="3"/>
    <x v="1"/>
    <n v="96382.71"/>
    <x v="2"/>
    <m/>
    <x v="2"/>
    <m/>
  </r>
  <r>
    <x v="573"/>
    <x v="298"/>
    <x v="0"/>
    <x v="2"/>
    <n v="8913.94"/>
    <x v="2"/>
    <m/>
    <x v="2"/>
    <m/>
  </r>
  <r>
    <x v="574"/>
    <x v="108"/>
    <x v="2"/>
    <x v="0"/>
    <n v="12539.08"/>
    <x v="1"/>
    <d v="2024-09-01T00:00:00"/>
    <x v="4"/>
    <n v="84"/>
  </r>
  <r>
    <x v="575"/>
    <x v="75"/>
    <x v="3"/>
    <x v="2"/>
    <n v="72560.53"/>
    <x v="2"/>
    <m/>
    <x v="2"/>
    <m/>
  </r>
  <r>
    <x v="576"/>
    <x v="194"/>
    <x v="2"/>
    <x v="0"/>
    <n v="94124.04"/>
    <x v="0"/>
    <m/>
    <x v="0"/>
    <m/>
  </r>
  <r>
    <x v="577"/>
    <x v="284"/>
    <x v="1"/>
    <x v="2"/>
    <n v="85199.85"/>
    <x v="1"/>
    <d v="2024-09-05T00:00:00"/>
    <x v="1"/>
    <n v="27"/>
  </r>
  <r>
    <x v="578"/>
    <x v="299"/>
    <x v="1"/>
    <x v="1"/>
    <n v="40666.129999999997"/>
    <x v="1"/>
    <d v="2024-09-04T00:00:00"/>
    <x v="2"/>
    <n v="16"/>
  </r>
  <r>
    <x v="579"/>
    <x v="41"/>
    <x v="3"/>
    <x v="1"/>
    <n v="31917.38"/>
    <x v="0"/>
    <m/>
    <x v="0"/>
    <m/>
  </r>
  <r>
    <x v="580"/>
    <x v="135"/>
    <x v="0"/>
    <x v="1"/>
    <n v="23579.42"/>
    <x v="1"/>
    <d v="2024-12-15T00:00:00"/>
    <x v="4"/>
    <n v="79"/>
  </r>
  <r>
    <x v="581"/>
    <x v="95"/>
    <x v="4"/>
    <x v="2"/>
    <n v="37255.550000000003"/>
    <x v="2"/>
    <m/>
    <x v="5"/>
    <m/>
  </r>
  <r>
    <x v="582"/>
    <x v="86"/>
    <x v="0"/>
    <x v="0"/>
    <n v="19108.96"/>
    <x v="0"/>
    <m/>
    <x v="0"/>
    <m/>
  </r>
  <r>
    <x v="583"/>
    <x v="300"/>
    <x v="2"/>
    <x v="0"/>
    <n v="52774.33"/>
    <x v="2"/>
    <m/>
    <x v="1"/>
    <m/>
  </r>
  <r>
    <x v="584"/>
    <x v="298"/>
    <x v="2"/>
    <x v="0"/>
    <n v="1657.43"/>
    <x v="2"/>
    <m/>
    <x v="4"/>
    <m/>
  </r>
  <r>
    <x v="585"/>
    <x v="88"/>
    <x v="4"/>
    <x v="0"/>
    <n v="88367.360000000001"/>
    <x v="1"/>
    <d v="2024-07-02T00:00:00"/>
    <x v="3"/>
    <n v="9"/>
  </r>
  <r>
    <x v="586"/>
    <x v="301"/>
    <x v="2"/>
    <x v="1"/>
    <n v="2855.58"/>
    <x v="0"/>
    <m/>
    <x v="0"/>
    <m/>
  </r>
  <r>
    <x v="587"/>
    <x v="117"/>
    <x v="4"/>
    <x v="0"/>
    <n v="16816.79"/>
    <x v="2"/>
    <m/>
    <x v="2"/>
    <m/>
  </r>
  <r>
    <x v="588"/>
    <x v="208"/>
    <x v="3"/>
    <x v="2"/>
    <n v="46308.78"/>
    <x v="2"/>
    <m/>
    <x v="4"/>
    <m/>
  </r>
  <r>
    <x v="589"/>
    <x v="217"/>
    <x v="1"/>
    <x v="0"/>
    <n v="98354.97"/>
    <x v="0"/>
    <m/>
    <x v="0"/>
    <m/>
  </r>
  <r>
    <x v="590"/>
    <x v="11"/>
    <x v="2"/>
    <x v="1"/>
    <n v="7202.28"/>
    <x v="2"/>
    <m/>
    <x v="3"/>
    <m/>
  </r>
  <r>
    <x v="591"/>
    <x v="110"/>
    <x v="2"/>
    <x v="0"/>
    <n v="94815.05"/>
    <x v="0"/>
    <m/>
    <x v="0"/>
    <m/>
  </r>
  <r>
    <x v="592"/>
    <x v="302"/>
    <x v="0"/>
    <x v="0"/>
    <n v="79679.039999999994"/>
    <x v="2"/>
    <m/>
    <x v="1"/>
    <m/>
  </r>
  <r>
    <x v="593"/>
    <x v="284"/>
    <x v="3"/>
    <x v="2"/>
    <n v="94227.42"/>
    <x v="2"/>
    <m/>
    <x v="1"/>
    <m/>
  </r>
  <r>
    <x v="594"/>
    <x v="83"/>
    <x v="2"/>
    <x v="0"/>
    <n v="31284.28"/>
    <x v="1"/>
    <d v="2025-01-07T00:00:00"/>
    <x v="3"/>
    <n v="100"/>
  </r>
  <r>
    <x v="595"/>
    <x v="303"/>
    <x v="3"/>
    <x v="0"/>
    <n v="34901.35"/>
    <x v="1"/>
    <d v="2025-01-31T00:00:00"/>
    <x v="1"/>
    <n v="71"/>
  </r>
  <r>
    <x v="596"/>
    <x v="192"/>
    <x v="2"/>
    <x v="2"/>
    <n v="72984.320000000007"/>
    <x v="2"/>
    <m/>
    <x v="2"/>
    <m/>
  </r>
  <r>
    <x v="597"/>
    <x v="304"/>
    <x v="2"/>
    <x v="1"/>
    <n v="70024.160000000003"/>
    <x v="1"/>
    <d v="2024-04-11T00:00:00"/>
    <x v="1"/>
    <n v="27"/>
  </r>
  <r>
    <x v="598"/>
    <x v="16"/>
    <x v="3"/>
    <x v="0"/>
    <n v="53794.92"/>
    <x v="2"/>
    <m/>
    <x v="1"/>
    <m/>
  </r>
  <r>
    <x v="599"/>
    <x v="259"/>
    <x v="1"/>
    <x v="2"/>
    <n v="8464.23"/>
    <x v="2"/>
    <m/>
    <x v="5"/>
    <m/>
  </r>
  <r>
    <x v="600"/>
    <x v="232"/>
    <x v="2"/>
    <x v="0"/>
    <n v="1745.28"/>
    <x v="0"/>
    <m/>
    <x v="0"/>
    <m/>
  </r>
  <r>
    <x v="601"/>
    <x v="142"/>
    <x v="0"/>
    <x v="2"/>
    <n v="80789.58"/>
    <x v="0"/>
    <m/>
    <x v="0"/>
    <m/>
  </r>
  <r>
    <x v="602"/>
    <x v="231"/>
    <x v="3"/>
    <x v="0"/>
    <n v="60253.32"/>
    <x v="1"/>
    <d v="2024-05-10T00:00:00"/>
    <x v="4"/>
    <n v="39"/>
  </r>
  <r>
    <x v="603"/>
    <x v="305"/>
    <x v="0"/>
    <x v="0"/>
    <n v="25700.44"/>
    <x v="0"/>
    <m/>
    <x v="0"/>
    <m/>
  </r>
  <r>
    <x v="604"/>
    <x v="85"/>
    <x v="4"/>
    <x v="0"/>
    <n v="96469.49"/>
    <x v="0"/>
    <m/>
    <x v="0"/>
    <m/>
  </r>
  <r>
    <x v="605"/>
    <x v="306"/>
    <x v="4"/>
    <x v="1"/>
    <n v="53274.71"/>
    <x v="0"/>
    <m/>
    <x v="0"/>
    <m/>
  </r>
  <r>
    <x v="606"/>
    <x v="163"/>
    <x v="4"/>
    <x v="2"/>
    <n v="93190.83"/>
    <x v="0"/>
    <m/>
    <x v="0"/>
    <m/>
  </r>
  <r>
    <x v="607"/>
    <x v="261"/>
    <x v="2"/>
    <x v="2"/>
    <n v="39597.82"/>
    <x v="2"/>
    <m/>
    <x v="4"/>
    <m/>
  </r>
  <r>
    <x v="608"/>
    <x v="291"/>
    <x v="4"/>
    <x v="1"/>
    <n v="35716.32"/>
    <x v="1"/>
    <d v="2024-02-04T00:00:00"/>
    <x v="3"/>
    <n v="4"/>
  </r>
  <r>
    <x v="609"/>
    <x v="82"/>
    <x v="4"/>
    <x v="0"/>
    <n v="4546.03"/>
    <x v="0"/>
    <m/>
    <x v="0"/>
    <m/>
  </r>
  <r>
    <x v="610"/>
    <x v="283"/>
    <x v="3"/>
    <x v="0"/>
    <n v="40332.18"/>
    <x v="0"/>
    <m/>
    <x v="0"/>
    <m/>
  </r>
  <r>
    <x v="611"/>
    <x v="242"/>
    <x v="1"/>
    <x v="0"/>
    <n v="87358.61"/>
    <x v="0"/>
    <m/>
    <x v="0"/>
    <m/>
  </r>
  <r>
    <x v="612"/>
    <x v="241"/>
    <x v="0"/>
    <x v="1"/>
    <n v="48198.47"/>
    <x v="1"/>
    <d v="2024-09-28T00:00:00"/>
    <x v="3"/>
    <n v="13"/>
  </r>
  <r>
    <x v="613"/>
    <x v="116"/>
    <x v="0"/>
    <x v="0"/>
    <n v="94082.33"/>
    <x v="1"/>
    <d v="2024-05-18T00:00:00"/>
    <x v="4"/>
    <n v="57"/>
  </r>
  <r>
    <x v="614"/>
    <x v="304"/>
    <x v="1"/>
    <x v="2"/>
    <n v="91555.99"/>
    <x v="2"/>
    <m/>
    <x v="4"/>
    <m/>
  </r>
  <r>
    <x v="615"/>
    <x v="307"/>
    <x v="0"/>
    <x v="1"/>
    <n v="76861.289999999994"/>
    <x v="0"/>
    <m/>
    <x v="0"/>
    <m/>
  </r>
  <r>
    <x v="616"/>
    <x v="283"/>
    <x v="1"/>
    <x v="1"/>
    <n v="60971.48"/>
    <x v="2"/>
    <m/>
    <x v="3"/>
    <m/>
  </r>
  <r>
    <x v="617"/>
    <x v="188"/>
    <x v="0"/>
    <x v="2"/>
    <n v="37319.879999999997"/>
    <x v="1"/>
    <d v="2024-05-12T00:00:00"/>
    <x v="5"/>
    <n v="73"/>
  </r>
  <r>
    <x v="618"/>
    <x v="308"/>
    <x v="3"/>
    <x v="2"/>
    <n v="81358.36"/>
    <x v="0"/>
    <m/>
    <x v="0"/>
    <m/>
  </r>
  <r>
    <x v="619"/>
    <x v="79"/>
    <x v="3"/>
    <x v="0"/>
    <n v="29566.45"/>
    <x v="2"/>
    <m/>
    <x v="4"/>
    <m/>
  </r>
  <r>
    <x v="620"/>
    <x v="182"/>
    <x v="1"/>
    <x v="2"/>
    <n v="96492.35"/>
    <x v="1"/>
    <d v="2024-07-10T00:00:00"/>
    <x v="4"/>
    <n v="69"/>
  </r>
  <r>
    <x v="621"/>
    <x v="288"/>
    <x v="4"/>
    <x v="0"/>
    <n v="68339.73"/>
    <x v="2"/>
    <m/>
    <x v="5"/>
    <m/>
  </r>
  <r>
    <x v="622"/>
    <x v="209"/>
    <x v="2"/>
    <x v="2"/>
    <n v="1846.25"/>
    <x v="0"/>
    <m/>
    <x v="0"/>
    <m/>
  </r>
  <r>
    <x v="623"/>
    <x v="166"/>
    <x v="0"/>
    <x v="0"/>
    <n v="55812.43"/>
    <x v="2"/>
    <m/>
    <x v="4"/>
    <m/>
  </r>
  <r>
    <x v="624"/>
    <x v="27"/>
    <x v="0"/>
    <x v="2"/>
    <n v="32565.7"/>
    <x v="0"/>
    <m/>
    <x v="0"/>
    <m/>
  </r>
  <r>
    <x v="625"/>
    <x v="135"/>
    <x v="4"/>
    <x v="2"/>
    <n v="4795.4799999999996"/>
    <x v="0"/>
    <m/>
    <x v="0"/>
    <m/>
  </r>
  <r>
    <x v="626"/>
    <x v="196"/>
    <x v="1"/>
    <x v="1"/>
    <n v="85032.39"/>
    <x v="1"/>
    <d v="2024-06-20T00:00:00"/>
    <x v="5"/>
    <n v="13"/>
  </r>
  <r>
    <x v="627"/>
    <x v="309"/>
    <x v="3"/>
    <x v="0"/>
    <n v="70349.179999999993"/>
    <x v="2"/>
    <m/>
    <x v="2"/>
    <m/>
  </r>
  <r>
    <x v="628"/>
    <x v="295"/>
    <x v="0"/>
    <x v="2"/>
    <n v="35752.99"/>
    <x v="0"/>
    <m/>
    <x v="0"/>
    <m/>
  </r>
  <r>
    <x v="629"/>
    <x v="117"/>
    <x v="1"/>
    <x v="1"/>
    <n v="50126.5"/>
    <x v="0"/>
    <m/>
    <x v="0"/>
    <m/>
  </r>
  <r>
    <x v="630"/>
    <x v="253"/>
    <x v="2"/>
    <x v="2"/>
    <n v="50822.98"/>
    <x v="0"/>
    <m/>
    <x v="0"/>
    <m/>
  </r>
  <r>
    <x v="631"/>
    <x v="310"/>
    <x v="3"/>
    <x v="2"/>
    <n v="41962.87"/>
    <x v="0"/>
    <m/>
    <x v="0"/>
    <m/>
  </r>
  <r>
    <x v="632"/>
    <x v="216"/>
    <x v="0"/>
    <x v="1"/>
    <n v="76353.210000000006"/>
    <x v="2"/>
    <m/>
    <x v="3"/>
    <m/>
  </r>
  <r>
    <x v="633"/>
    <x v="305"/>
    <x v="4"/>
    <x v="1"/>
    <n v="1506.68"/>
    <x v="1"/>
    <d v="2024-03-15T00:00:00"/>
    <x v="5"/>
    <n v="34"/>
  </r>
  <r>
    <x v="634"/>
    <x v="220"/>
    <x v="1"/>
    <x v="2"/>
    <n v="37757.96"/>
    <x v="0"/>
    <m/>
    <x v="0"/>
    <m/>
  </r>
  <r>
    <x v="635"/>
    <x v="311"/>
    <x v="1"/>
    <x v="1"/>
    <n v="71331.5"/>
    <x v="1"/>
    <d v="2024-03-22T00:00:00"/>
    <x v="1"/>
    <n v="10"/>
  </r>
  <r>
    <x v="636"/>
    <x v="45"/>
    <x v="3"/>
    <x v="1"/>
    <n v="82260.320000000007"/>
    <x v="2"/>
    <m/>
    <x v="5"/>
    <m/>
  </r>
  <r>
    <x v="637"/>
    <x v="308"/>
    <x v="2"/>
    <x v="1"/>
    <n v="40239.620000000003"/>
    <x v="0"/>
    <m/>
    <x v="0"/>
    <m/>
  </r>
  <r>
    <x v="638"/>
    <x v="312"/>
    <x v="4"/>
    <x v="0"/>
    <n v="99013.26"/>
    <x v="1"/>
    <d v="2024-03-10T00:00:00"/>
    <x v="3"/>
    <n v="30"/>
  </r>
  <r>
    <x v="639"/>
    <x v="284"/>
    <x v="0"/>
    <x v="1"/>
    <n v="27689.93"/>
    <x v="0"/>
    <m/>
    <x v="0"/>
    <m/>
  </r>
  <r>
    <x v="640"/>
    <x v="266"/>
    <x v="2"/>
    <x v="0"/>
    <n v="65439.8"/>
    <x v="1"/>
    <d v="2024-02-18T00:00:00"/>
    <x v="4"/>
    <n v="29"/>
  </r>
  <r>
    <x v="641"/>
    <x v="313"/>
    <x v="1"/>
    <x v="2"/>
    <n v="78130.59"/>
    <x v="0"/>
    <m/>
    <x v="0"/>
    <m/>
  </r>
  <r>
    <x v="642"/>
    <x v="121"/>
    <x v="1"/>
    <x v="1"/>
    <n v="76476.75"/>
    <x v="0"/>
    <m/>
    <x v="0"/>
    <m/>
  </r>
  <r>
    <x v="643"/>
    <x v="172"/>
    <x v="2"/>
    <x v="0"/>
    <n v="68952.37"/>
    <x v="1"/>
    <d v="2024-11-23T00:00:00"/>
    <x v="2"/>
    <n v="42"/>
  </r>
  <r>
    <x v="644"/>
    <x v="77"/>
    <x v="1"/>
    <x v="0"/>
    <n v="42663.43"/>
    <x v="1"/>
    <d v="2024-11-25T00:00:00"/>
    <x v="4"/>
    <n v="78"/>
  </r>
  <r>
    <x v="645"/>
    <x v="43"/>
    <x v="1"/>
    <x v="2"/>
    <n v="47673.8"/>
    <x v="0"/>
    <m/>
    <x v="0"/>
    <m/>
  </r>
  <r>
    <x v="646"/>
    <x v="246"/>
    <x v="1"/>
    <x v="0"/>
    <n v="17808.759999999998"/>
    <x v="0"/>
    <m/>
    <x v="0"/>
    <m/>
  </r>
  <r>
    <x v="647"/>
    <x v="72"/>
    <x v="2"/>
    <x v="2"/>
    <n v="85646.92"/>
    <x v="0"/>
    <m/>
    <x v="0"/>
    <m/>
  </r>
  <r>
    <x v="648"/>
    <x v="15"/>
    <x v="0"/>
    <x v="2"/>
    <n v="5970.33"/>
    <x v="1"/>
    <d v="2024-06-19T00:00:00"/>
    <x v="2"/>
    <n v="40"/>
  </r>
  <r>
    <x v="649"/>
    <x v="77"/>
    <x v="4"/>
    <x v="0"/>
    <n v="2523.73"/>
    <x v="2"/>
    <m/>
    <x v="1"/>
    <m/>
  </r>
  <r>
    <x v="650"/>
    <x v="266"/>
    <x v="4"/>
    <x v="2"/>
    <n v="96873.7"/>
    <x v="1"/>
    <d v="2024-02-15T00:00:00"/>
    <x v="1"/>
    <n v="26"/>
  </r>
  <r>
    <x v="651"/>
    <x v="105"/>
    <x v="3"/>
    <x v="2"/>
    <n v="16946.36"/>
    <x v="2"/>
    <m/>
    <x v="3"/>
    <m/>
  </r>
  <r>
    <x v="652"/>
    <x v="249"/>
    <x v="0"/>
    <x v="1"/>
    <n v="40587.440000000002"/>
    <x v="1"/>
    <d v="2024-08-26T00:00:00"/>
    <x v="1"/>
    <n v="54"/>
  </r>
  <r>
    <x v="653"/>
    <x v="314"/>
    <x v="3"/>
    <x v="0"/>
    <n v="89496.75"/>
    <x v="0"/>
    <m/>
    <x v="0"/>
    <m/>
  </r>
  <r>
    <x v="654"/>
    <x v="126"/>
    <x v="2"/>
    <x v="2"/>
    <n v="91048.53"/>
    <x v="1"/>
    <d v="2025-01-01T00:00:00"/>
    <x v="5"/>
    <n v="69"/>
  </r>
  <r>
    <x v="655"/>
    <x v="156"/>
    <x v="3"/>
    <x v="0"/>
    <n v="51788.13"/>
    <x v="0"/>
    <m/>
    <x v="0"/>
    <m/>
  </r>
  <r>
    <x v="656"/>
    <x v="62"/>
    <x v="4"/>
    <x v="0"/>
    <n v="1462.06"/>
    <x v="0"/>
    <m/>
    <x v="0"/>
    <m/>
  </r>
  <r>
    <x v="657"/>
    <x v="192"/>
    <x v="3"/>
    <x v="0"/>
    <n v="64705.97"/>
    <x v="1"/>
    <d v="2024-12-25T00:00:00"/>
    <x v="2"/>
    <n v="9"/>
  </r>
  <r>
    <x v="658"/>
    <x v="299"/>
    <x v="2"/>
    <x v="0"/>
    <n v="25790.04"/>
    <x v="1"/>
    <d v="2024-10-14T00:00:00"/>
    <x v="4"/>
    <n v="56"/>
  </r>
  <r>
    <x v="659"/>
    <x v="35"/>
    <x v="3"/>
    <x v="1"/>
    <n v="82525.86"/>
    <x v="2"/>
    <m/>
    <x v="3"/>
    <m/>
  </r>
  <r>
    <x v="660"/>
    <x v="60"/>
    <x v="1"/>
    <x v="1"/>
    <n v="46254.35"/>
    <x v="1"/>
    <d v="2024-04-30T00:00:00"/>
    <x v="5"/>
    <n v="54"/>
  </r>
  <r>
    <x v="661"/>
    <x v="315"/>
    <x v="1"/>
    <x v="2"/>
    <n v="20558.25"/>
    <x v="2"/>
    <m/>
    <x v="3"/>
    <m/>
  </r>
  <r>
    <x v="662"/>
    <x v="316"/>
    <x v="0"/>
    <x v="0"/>
    <n v="97795.86"/>
    <x v="0"/>
    <m/>
    <x v="0"/>
    <m/>
  </r>
  <r>
    <x v="663"/>
    <x v="261"/>
    <x v="4"/>
    <x v="2"/>
    <n v="33087.699999999997"/>
    <x v="1"/>
    <d v="2025-02-03T00:00:00"/>
    <x v="2"/>
    <n v="91"/>
  </r>
  <r>
    <x v="664"/>
    <x v="276"/>
    <x v="0"/>
    <x v="1"/>
    <n v="35551.14"/>
    <x v="0"/>
    <m/>
    <x v="0"/>
    <m/>
  </r>
  <r>
    <x v="665"/>
    <x v="261"/>
    <x v="1"/>
    <x v="2"/>
    <n v="43619.06"/>
    <x v="1"/>
    <d v="2025-01-07T00:00:00"/>
    <x v="4"/>
    <n v="64"/>
  </r>
  <r>
    <x v="666"/>
    <x v="78"/>
    <x v="1"/>
    <x v="1"/>
    <n v="9501.61"/>
    <x v="1"/>
    <d v="2024-08-24T00:00:00"/>
    <x v="3"/>
    <n v="84"/>
  </r>
  <r>
    <x v="667"/>
    <x v="111"/>
    <x v="0"/>
    <x v="0"/>
    <n v="64266.61"/>
    <x v="1"/>
    <d v="2024-08-16T00:00:00"/>
    <x v="4"/>
    <n v="34"/>
  </r>
  <r>
    <x v="668"/>
    <x v="230"/>
    <x v="1"/>
    <x v="0"/>
    <n v="76690.460000000006"/>
    <x v="2"/>
    <m/>
    <x v="3"/>
    <m/>
  </r>
  <r>
    <x v="669"/>
    <x v="234"/>
    <x v="3"/>
    <x v="0"/>
    <n v="4046.99"/>
    <x v="2"/>
    <m/>
    <x v="5"/>
    <m/>
  </r>
  <r>
    <x v="670"/>
    <x v="149"/>
    <x v="2"/>
    <x v="0"/>
    <n v="61167.17"/>
    <x v="0"/>
    <m/>
    <x v="0"/>
    <m/>
  </r>
  <r>
    <x v="671"/>
    <x v="195"/>
    <x v="2"/>
    <x v="2"/>
    <n v="21698.42"/>
    <x v="0"/>
    <m/>
    <x v="0"/>
    <m/>
  </r>
  <r>
    <x v="672"/>
    <x v="41"/>
    <x v="4"/>
    <x v="1"/>
    <n v="27713.19"/>
    <x v="2"/>
    <m/>
    <x v="2"/>
    <m/>
  </r>
  <r>
    <x v="673"/>
    <x v="71"/>
    <x v="4"/>
    <x v="1"/>
    <n v="62828.36"/>
    <x v="2"/>
    <m/>
    <x v="5"/>
    <m/>
  </r>
  <r>
    <x v="674"/>
    <x v="317"/>
    <x v="4"/>
    <x v="2"/>
    <n v="23556.47"/>
    <x v="1"/>
    <d v="2024-09-17T00:00:00"/>
    <x v="4"/>
    <n v="4"/>
  </r>
  <r>
    <x v="675"/>
    <x v="157"/>
    <x v="2"/>
    <x v="0"/>
    <n v="13313.99"/>
    <x v="2"/>
    <m/>
    <x v="2"/>
    <m/>
  </r>
  <r>
    <x v="676"/>
    <x v="136"/>
    <x v="3"/>
    <x v="2"/>
    <n v="24698.22"/>
    <x v="2"/>
    <m/>
    <x v="3"/>
    <m/>
  </r>
  <r>
    <x v="677"/>
    <x v="208"/>
    <x v="4"/>
    <x v="1"/>
    <n v="54566.54"/>
    <x v="2"/>
    <m/>
    <x v="5"/>
    <m/>
  </r>
  <r>
    <x v="678"/>
    <x v="18"/>
    <x v="2"/>
    <x v="1"/>
    <n v="30292.76"/>
    <x v="2"/>
    <m/>
    <x v="2"/>
    <m/>
  </r>
  <r>
    <x v="679"/>
    <x v="233"/>
    <x v="2"/>
    <x v="2"/>
    <n v="1864.83"/>
    <x v="1"/>
    <d v="2025-02-22T00:00:00"/>
    <x v="3"/>
    <n v="82"/>
  </r>
  <r>
    <x v="680"/>
    <x v="49"/>
    <x v="1"/>
    <x v="2"/>
    <n v="55129.52"/>
    <x v="1"/>
    <d v="2024-02-27T00:00:00"/>
    <x v="5"/>
    <n v="33"/>
  </r>
  <r>
    <x v="681"/>
    <x v="121"/>
    <x v="0"/>
    <x v="1"/>
    <n v="61033.67"/>
    <x v="0"/>
    <m/>
    <x v="0"/>
    <m/>
  </r>
  <r>
    <x v="682"/>
    <x v="272"/>
    <x v="2"/>
    <x v="2"/>
    <n v="89320.77"/>
    <x v="1"/>
    <d v="2025-01-06T00:00:00"/>
    <x v="5"/>
    <n v="64"/>
  </r>
  <r>
    <x v="683"/>
    <x v="196"/>
    <x v="2"/>
    <x v="0"/>
    <n v="99106.28"/>
    <x v="1"/>
    <d v="2024-09-15T00:00:00"/>
    <x v="4"/>
    <n v="100"/>
  </r>
  <r>
    <x v="684"/>
    <x v="79"/>
    <x v="3"/>
    <x v="0"/>
    <n v="86639.61"/>
    <x v="0"/>
    <m/>
    <x v="0"/>
    <m/>
  </r>
  <r>
    <x v="685"/>
    <x v="53"/>
    <x v="0"/>
    <x v="1"/>
    <n v="30915.03"/>
    <x v="2"/>
    <m/>
    <x v="1"/>
    <m/>
  </r>
  <r>
    <x v="686"/>
    <x v="10"/>
    <x v="1"/>
    <x v="1"/>
    <n v="39666.080000000002"/>
    <x v="2"/>
    <m/>
    <x v="3"/>
    <m/>
  </r>
  <r>
    <x v="687"/>
    <x v="206"/>
    <x v="4"/>
    <x v="0"/>
    <n v="59242.23"/>
    <x v="2"/>
    <m/>
    <x v="5"/>
    <m/>
  </r>
  <r>
    <x v="688"/>
    <x v="245"/>
    <x v="0"/>
    <x v="1"/>
    <n v="10561.35"/>
    <x v="2"/>
    <m/>
    <x v="3"/>
    <m/>
  </r>
  <r>
    <x v="689"/>
    <x v="318"/>
    <x v="3"/>
    <x v="0"/>
    <n v="13457.51"/>
    <x v="0"/>
    <m/>
    <x v="0"/>
    <m/>
  </r>
  <r>
    <x v="690"/>
    <x v="319"/>
    <x v="4"/>
    <x v="0"/>
    <n v="8269.49"/>
    <x v="2"/>
    <m/>
    <x v="4"/>
    <m/>
  </r>
  <r>
    <x v="691"/>
    <x v="274"/>
    <x v="2"/>
    <x v="1"/>
    <n v="23083.93"/>
    <x v="1"/>
    <d v="2024-08-10T00:00:00"/>
    <x v="3"/>
    <n v="97"/>
  </r>
  <r>
    <x v="692"/>
    <x v="320"/>
    <x v="1"/>
    <x v="2"/>
    <n v="73662.53"/>
    <x v="2"/>
    <m/>
    <x v="2"/>
    <m/>
  </r>
  <r>
    <x v="693"/>
    <x v="321"/>
    <x v="2"/>
    <x v="1"/>
    <n v="15948.91"/>
    <x v="0"/>
    <m/>
    <x v="0"/>
    <m/>
  </r>
  <r>
    <x v="694"/>
    <x v="168"/>
    <x v="2"/>
    <x v="2"/>
    <n v="20028.080000000002"/>
    <x v="2"/>
    <m/>
    <x v="1"/>
    <m/>
  </r>
  <r>
    <x v="695"/>
    <x v="267"/>
    <x v="1"/>
    <x v="1"/>
    <n v="46002.75"/>
    <x v="1"/>
    <d v="2024-08-21T00:00:00"/>
    <x v="1"/>
    <n v="52"/>
  </r>
  <r>
    <x v="696"/>
    <x v="115"/>
    <x v="4"/>
    <x v="1"/>
    <n v="97996.27"/>
    <x v="2"/>
    <m/>
    <x v="2"/>
    <m/>
  </r>
  <r>
    <x v="697"/>
    <x v="291"/>
    <x v="2"/>
    <x v="0"/>
    <n v="93909.9"/>
    <x v="1"/>
    <d v="2024-05-08T00:00:00"/>
    <x v="1"/>
    <n v="98"/>
  </r>
  <r>
    <x v="698"/>
    <x v="210"/>
    <x v="2"/>
    <x v="0"/>
    <n v="43217.32"/>
    <x v="1"/>
    <d v="2024-05-17T00:00:00"/>
    <x v="2"/>
    <n v="27"/>
  </r>
  <r>
    <x v="699"/>
    <x v="16"/>
    <x v="3"/>
    <x v="1"/>
    <n v="47913.85"/>
    <x v="1"/>
    <d v="2024-07-01T00:00:00"/>
    <x v="1"/>
    <n v="32"/>
  </r>
  <r>
    <x v="700"/>
    <x v="42"/>
    <x v="0"/>
    <x v="1"/>
    <n v="1659.64"/>
    <x v="1"/>
    <d v="2025-01-28T00:00:00"/>
    <x v="4"/>
    <n v="73"/>
  </r>
  <r>
    <x v="701"/>
    <x v="110"/>
    <x v="3"/>
    <x v="1"/>
    <n v="30263.83"/>
    <x v="1"/>
    <d v="2024-08-19T00:00:00"/>
    <x v="5"/>
    <n v="31"/>
  </r>
  <r>
    <x v="702"/>
    <x v="288"/>
    <x v="4"/>
    <x v="0"/>
    <n v="90606.97"/>
    <x v="0"/>
    <m/>
    <x v="0"/>
    <m/>
  </r>
  <r>
    <x v="703"/>
    <x v="20"/>
    <x v="1"/>
    <x v="1"/>
    <n v="72820.23"/>
    <x v="2"/>
    <m/>
    <x v="5"/>
    <m/>
  </r>
  <r>
    <x v="704"/>
    <x v="322"/>
    <x v="4"/>
    <x v="0"/>
    <n v="94388.28"/>
    <x v="0"/>
    <m/>
    <x v="0"/>
    <m/>
  </r>
  <r>
    <x v="705"/>
    <x v="55"/>
    <x v="4"/>
    <x v="0"/>
    <n v="91219.18"/>
    <x v="0"/>
    <m/>
    <x v="0"/>
    <m/>
  </r>
  <r>
    <x v="706"/>
    <x v="189"/>
    <x v="0"/>
    <x v="1"/>
    <n v="92734.78"/>
    <x v="1"/>
    <d v="2024-10-04T00:00:00"/>
    <x v="4"/>
    <n v="73"/>
  </r>
  <r>
    <x v="707"/>
    <x v="192"/>
    <x v="3"/>
    <x v="2"/>
    <n v="84128.67"/>
    <x v="1"/>
    <d v="2025-03-06T00:00:00"/>
    <x v="5"/>
    <n v="80"/>
  </r>
  <r>
    <x v="708"/>
    <x v="100"/>
    <x v="1"/>
    <x v="2"/>
    <n v="31120.11"/>
    <x v="2"/>
    <m/>
    <x v="1"/>
    <m/>
  </r>
  <r>
    <x v="709"/>
    <x v="36"/>
    <x v="0"/>
    <x v="0"/>
    <n v="11072.93"/>
    <x v="1"/>
    <d v="2024-04-12T00:00:00"/>
    <x v="4"/>
    <n v="58"/>
  </r>
  <r>
    <x v="710"/>
    <x v="323"/>
    <x v="0"/>
    <x v="0"/>
    <n v="24718.44"/>
    <x v="1"/>
    <d v="2024-07-08T00:00:00"/>
    <x v="5"/>
    <n v="22"/>
  </r>
  <r>
    <x v="711"/>
    <x v="216"/>
    <x v="4"/>
    <x v="0"/>
    <n v="8839.2800000000007"/>
    <x v="2"/>
    <m/>
    <x v="3"/>
    <m/>
  </r>
  <r>
    <x v="712"/>
    <x v="321"/>
    <x v="2"/>
    <x v="1"/>
    <n v="57661.05"/>
    <x v="1"/>
    <d v="2024-04-29T00:00:00"/>
    <x v="5"/>
    <n v="96"/>
  </r>
  <r>
    <x v="713"/>
    <x v="245"/>
    <x v="4"/>
    <x v="2"/>
    <n v="41319.81"/>
    <x v="0"/>
    <m/>
    <x v="0"/>
    <m/>
  </r>
  <r>
    <x v="714"/>
    <x v="143"/>
    <x v="0"/>
    <x v="2"/>
    <n v="91770.45"/>
    <x v="1"/>
    <d v="2024-04-21T00:00:00"/>
    <x v="2"/>
    <n v="89"/>
  </r>
  <r>
    <x v="715"/>
    <x v="11"/>
    <x v="2"/>
    <x v="2"/>
    <n v="49112.56"/>
    <x v="1"/>
    <d v="2024-07-18T00:00:00"/>
    <x v="2"/>
    <n v="72"/>
  </r>
  <r>
    <x v="716"/>
    <x v="308"/>
    <x v="4"/>
    <x v="2"/>
    <n v="11490.36"/>
    <x v="1"/>
    <d v="2024-09-01T00:00:00"/>
    <x v="4"/>
    <n v="82"/>
  </r>
  <r>
    <x v="717"/>
    <x v="279"/>
    <x v="1"/>
    <x v="1"/>
    <n v="53638.13"/>
    <x v="1"/>
    <d v="2024-06-10T00:00:00"/>
    <x v="5"/>
    <n v="19"/>
  </r>
  <r>
    <x v="718"/>
    <x v="153"/>
    <x v="1"/>
    <x v="1"/>
    <n v="67006.92"/>
    <x v="0"/>
    <m/>
    <x v="0"/>
    <m/>
  </r>
  <r>
    <x v="719"/>
    <x v="40"/>
    <x v="3"/>
    <x v="0"/>
    <n v="85758.9"/>
    <x v="2"/>
    <m/>
    <x v="3"/>
    <m/>
  </r>
  <r>
    <x v="720"/>
    <x v="128"/>
    <x v="4"/>
    <x v="1"/>
    <n v="67083.08"/>
    <x v="2"/>
    <m/>
    <x v="1"/>
    <m/>
  </r>
  <r>
    <x v="721"/>
    <x v="141"/>
    <x v="4"/>
    <x v="1"/>
    <n v="48687.69"/>
    <x v="1"/>
    <d v="2024-08-04T00:00:00"/>
    <x v="4"/>
    <n v="10"/>
  </r>
  <r>
    <x v="722"/>
    <x v="159"/>
    <x v="1"/>
    <x v="1"/>
    <n v="16476.689999999999"/>
    <x v="1"/>
    <d v="2024-05-11T00:00:00"/>
    <x v="3"/>
    <n v="95"/>
  </r>
  <r>
    <x v="723"/>
    <x v="324"/>
    <x v="4"/>
    <x v="1"/>
    <n v="26240.83"/>
    <x v="0"/>
    <m/>
    <x v="0"/>
    <m/>
  </r>
  <r>
    <x v="724"/>
    <x v="24"/>
    <x v="2"/>
    <x v="0"/>
    <n v="84183.29"/>
    <x v="0"/>
    <m/>
    <x v="0"/>
    <m/>
  </r>
  <r>
    <x v="725"/>
    <x v="325"/>
    <x v="3"/>
    <x v="0"/>
    <n v="81952.649999999994"/>
    <x v="1"/>
    <d v="2024-03-12T00:00:00"/>
    <x v="4"/>
    <n v="11"/>
  </r>
  <r>
    <x v="726"/>
    <x v="82"/>
    <x v="0"/>
    <x v="1"/>
    <n v="30136.58"/>
    <x v="1"/>
    <d v="2024-10-31T00:00:00"/>
    <x v="4"/>
    <n v="69"/>
  </r>
  <r>
    <x v="727"/>
    <x v="280"/>
    <x v="2"/>
    <x v="0"/>
    <n v="80651.8"/>
    <x v="1"/>
    <d v="2024-04-18T00:00:00"/>
    <x v="2"/>
    <n v="32"/>
  </r>
  <r>
    <x v="728"/>
    <x v="194"/>
    <x v="0"/>
    <x v="0"/>
    <n v="56252.37"/>
    <x v="1"/>
    <d v="2025-03-14T00:00:00"/>
    <x v="1"/>
    <n v="100"/>
  </r>
  <r>
    <x v="729"/>
    <x v="64"/>
    <x v="4"/>
    <x v="1"/>
    <n v="66454.91"/>
    <x v="1"/>
    <d v="2024-10-05T00:00:00"/>
    <x v="5"/>
    <n v="40"/>
  </r>
  <r>
    <x v="730"/>
    <x v="59"/>
    <x v="1"/>
    <x v="2"/>
    <n v="6673.94"/>
    <x v="0"/>
    <m/>
    <x v="0"/>
    <m/>
  </r>
  <r>
    <x v="731"/>
    <x v="326"/>
    <x v="2"/>
    <x v="0"/>
    <n v="98302.78"/>
    <x v="0"/>
    <m/>
    <x v="0"/>
    <m/>
  </r>
  <r>
    <x v="732"/>
    <x v="77"/>
    <x v="3"/>
    <x v="2"/>
    <n v="80436.899999999994"/>
    <x v="1"/>
    <d v="2024-10-16T00:00:00"/>
    <x v="4"/>
    <n v="38"/>
  </r>
  <r>
    <x v="733"/>
    <x v="311"/>
    <x v="0"/>
    <x v="1"/>
    <n v="50464.83"/>
    <x v="2"/>
    <m/>
    <x v="5"/>
    <m/>
  </r>
  <r>
    <x v="734"/>
    <x v="123"/>
    <x v="0"/>
    <x v="1"/>
    <n v="81176.899999999994"/>
    <x v="0"/>
    <m/>
    <x v="0"/>
    <m/>
  </r>
  <r>
    <x v="735"/>
    <x v="327"/>
    <x v="1"/>
    <x v="2"/>
    <n v="54299.71"/>
    <x v="2"/>
    <m/>
    <x v="4"/>
    <m/>
  </r>
  <r>
    <x v="736"/>
    <x v="28"/>
    <x v="0"/>
    <x v="2"/>
    <n v="30506.76"/>
    <x v="0"/>
    <m/>
    <x v="0"/>
    <m/>
  </r>
  <r>
    <x v="737"/>
    <x v="122"/>
    <x v="3"/>
    <x v="1"/>
    <n v="35235.79"/>
    <x v="1"/>
    <d v="2024-08-29T00:00:00"/>
    <x v="5"/>
    <n v="31"/>
  </r>
  <r>
    <x v="738"/>
    <x v="180"/>
    <x v="4"/>
    <x v="1"/>
    <n v="47231.35"/>
    <x v="2"/>
    <m/>
    <x v="1"/>
    <m/>
  </r>
  <r>
    <x v="739"/>
    <x v="328"/>
    <x v="4"/>
    <x v="0"/>
    <n v="33370.019999999997"/>
    <x v="2"/>
    <m/>
    <x v="3"/>
    <m/>
  </r>
  <r>
    <x v="740"/>
    <x v="101"/>
    <x v="0"/>
    <x v="2"/>
    <n v="31637.21"/>
    <x v="2"/>
    <m/>
    <x v="2"/>
    <m/>
  </r>
  <r>
    <x v="741"/>
    <x v="237"/>
    <x v="2"/>
    <x v="1"/>
    <n v="28390.51"/>
    <x v="1"/>
    <d v="2024-07-27T00:00:00"/>
    <x v="4"/>
    <n v="99"/>
  </r>
  <r>
    <x v="742"/>
    <x v="196"/>
    <x v="0"/>
    <x v="0"/>
    <n v="8123.84"/>
    <x v="1"/>
    <d v="2024-08-23T00:00:00"/>
    <x v="5"/>
    <n v="77"/>
  </r>
  <r>
    <x v="743"/>
    <x v="191"/>
    <x v="3"/>
    <x v="0"/>
    <n v="78603.350000000006"/>
    <x v="2"/>
    <m/>
    <x v="4"/>
    <m/>
  </r>
  <r>
    <x v="744"/>
    <x v="18"/>
    <x v="0"/>
    <x v="1"/>
    <n v="61951.68"/>
    <x v="2"/>
    <m/>
    <x v="1"/>
    <m/>
  </r>
  <r>
    <x v="745"/>
    <x v="66"/>
    <x v="3"/>
    <x v="2"/>
    <n v="24850.68"/>
    <x v="0"/>
    <m/>
    <x v="0"/>
    <m/>
  </r>
  <r>
    <x v="746"/>
    <x v="102"/>
    <x v="2"/>
    <x v="0"/>
    <n v="8345.34"/>
    <x v="0"/>
    <m/>
    <x v="0"/>
    <m/>
  </r>
  <r>
    <x v="747"/>
    <x v="43"/>
    <x v="0"/>
    <x v="1"/>
    <n v="61347.81"/>
    <x v="1"/>
    <d v="2024-10-01T00:00:00"/>
    <x v="3"/>
    <n v="61"/>
  </r>
  <r>
    <x v="748"/>
    <x v="93"/>
    <x v="4"/>
    <x v="2"/>
    <n v="71624.320000000007"/>
    <x v="2"/>
    <m/>
    <x v="5"/>
    <m/>
  </r>
  <r>
    <x v="749"/>
    <x v="53"/>
    <x v="3"/>
    <x v="2"/>
    <n v="1803.39"/>
    <x v="2"/>
    <m/>
    <x v="2"/>
    <m/>
  </r>
  <r>
    <x v="750"/>
    <x v="225"/>
    <x v="3"/>
    <x v="1"/>
    <n v="66064.759999999995"/>
    <x v="0"/>
    <m/>
    <x v="0"/>
    <m/>
  </r>
  <r>
    <x v="751"/>
    <x v="329"/>
    <x v="3"/>
    <x v="0"/>
    <n v="74769.69"/>
    <x v="1"/>
    <d v="2024-07-02T00:00:00"/>
    <x v="5"/>
    <n v="66"/>
  </r>
  <r>
    <x v="752"/>
    <x v="330"/>
    <x v="0"/>
    <x v="2"/>
    <n v="94175.33"/>
    <x v="2"/>
    <m/>
    <x v="1"/>
    <m/>
  </r>
  <r>
    <x v="753"/>
    <x v="331"/>
    <x v="4"/>
    <x v="0"/>
    <n v="11503.85"/>
    <x v="2"/>
    <m/>
    <x v="2"/>
    <m/>
  </r>
  <r>
    <x v="754"/>
    <x v="151"/>
    <x v="0"/>
    <x v="2"/>
    <n v="89760.87"/>
    <x v="0"/>
    <m/>
    <x v="0"/>
    <m/>
  </r>
  <r>
    <x v="755"/>
    <x v="302"/>
    <x v="0"/>
    <x v="0"/>
    <n v="52990.94"/>
    <x v="0"/>
    <m/>
    <x v="0"/>
    <m/>
  </r>
  <r>
    <x v="756"/>
    <x v="55"/>
    <x v="2"/>
    <x v="1"/>
    <n v="88678.080000000002"/>
    <x v="0"/>
    <m/>
    <x v="0"/>
    <m/>
  </r>
  <r>
    <x v="757"/>
    <x v="84"/>
    <x v="3"/>
    <x v="1"/>
    <n v="88970.16"/>
    <x v="0"/>
    <m/>
    <x v="0"/>
    <m/>
  </r>
  <r>
    <x v="758"/>
    <x v="3"/>
    <x v="2"/>
    <x v="1"/>
    <n v="52683.4"/>
    <x v="0"/>
    <m/>
    <x v="0"/>
    <m/>
  </r>
  <r>
    <x v="759"/>
    <x v="153"/>
    <x v="3"/>
    <x v="0"/>
    <n v="12746.57"/>
    <x v="0"/>
    <m/>
    <x v="0"/>
    <m/>
  </r>
  <r>
    <x v="760"/>
    <x v="332"/>
    <x v="3"/>
    <x v="1"/>
    <n v="87265.35"/>
    <x v="2"/>
    <m/>
    <x v="5"/>
    <m/>
  </r>
  <r>
    <x v="761"/>
    <x v="120"/>
    <x v="1"/>
    <x v="0"/>
    <n v="20436.57"/>
    <x v="0"/>
    <m/>
    <x v="0"/>
    <m/>
  </r>
  <r>
    <x v="762"/>
    <x v="333"/>
    <x v="1"/>
    <x v="2"/>
    <n v="58627.47"/>
    <x v="0"/>
    <m/>
    <x v="0"/>
    <m/>
  </r>
  <r>
    <x v="763"/>
    <x v="108"/>
    <x v="2"/>
    <x v="0"/>
    <n v="44296.81"/>
    <x v="2"/>
    <m/>
    <x v="4"/>
    <m/>
  </r>
  <r>
    <x v="764"/>
    <x v="32"/>
    <x v="3"/>
    <x v="2"/>
    <n v="1161.5999999999999"/>
    <x v="0"/>
    <m/>
    <x v="0"/>
    <m/>
  </r>
  <r>
    <x v="765"/>
    <x v="277"/>
    <x v="0"/>
    <x v="1"/>
    <n v="89141.66"/>
    <x v="0"/>
    <m/>
    <x v="0"/>
    <m/>
  </r>
  <r>
    <x v="766"/>
    <x v="322"/>
    <x v="2"/>
    <x v="1"/>
    <n v="3585.33"/>
    <x v="0"/>
    <m/>
    <x v="0"/>
    <m/>
  </r>
  <r>
    <x v="767"/>
    <x v="56"/>
    <x v="3"/>
    <x v="2"/>
    <n v="55866.77"/>
    <x v="1"/>
    <d v="2024-08-06T00:00:00"/>
    <x v="5"/>
    <n v="54"/>
  </r>
  <r>
    <x v="768"/>
    <x v="259"/>
    <x v="4"/>
    <x v="0"/>
    <n v="32828.54"/>
    <x v="0"/>
    <m/>
    <x v="0"/>
    <m/>
  </r>
  <r>
    <x v="769"/>
    <x v="90"/>
    <x v="3"/>
    <x v="1"/>
    <n v="44823.55"/>
    <x v="1"/>
    <d v="2024-06-04T00:00:00"/>
    <x v="2"/>
    <n v="51"/>
  </r>
  <r>
    <x v="770"/>
    <x v="102"/>
    <x v="4"/>
    <x v="1"/>
    <n v="13824.06"/>
    <x v="0"/>
    <m/>
    <x v="0"/>
    <m/>
  </r>
  <r>
    <x v="771"/>
    <x v="334"/>
    <x v="2"/>
    <x v="0"/>
    <n v="82097.06"/>
    <x v="2"/>
    <m/>
    <x v="5"/>
    <m/>
  </r>
  <r>
    <x v="772"/>
    <x v="301"/>
    <x v="1"/>
    <x v="2"/>
    <n v="60275.73"/>
    <x v="2"/>
    <m/>
    <x v="3"/>
    <m/>
  </r>
  <r>
    <x v="773"/>
    <x v="143"/>
    <x v="4"/>
    <x v="2"/>
    <n v="18074.849999999999"/>
    <x v="2"/>
    <m/>
    <x v="3"/>
    <m/>
  </r>
  <r>
    <x v="774"/>
    <x v="114"/>
    <x v="3"/>
    <x v="0"/>
    <n v="74425.279999999999"/>
    <x v="0"/>
    <m/>
    <x v="0"/>
    <m/>
  </r>
  <r>
    <x v="775"/>
    <x v="307"/>
    <x v="3"/>
    <x v="0"/>
    <n v="531.54999999999995"/>
    <x v="0"/>
    <m/>
    <x v="0"/>
    <m/>
  </r>
  <r>
    <x v="776"/>
    <x v="27"/>
    <x v="0"/>
    <x v="2"/>
    <n v="70875.06"/>
    <x v="1"/>
    <d v="2025-01-10T00:00:00"/>
    <x v="2"/>
    <n v="76"/>
  </r>
  <r>
    <x v="777"/>
    <x v="20"/>
    <x v="3"/>
    <x v="0"/>
    <n v="39331.03"/>
    <x v="2"/>
    <m/>
    <x v="1"/>
    <m/>
  </r>
  <r>
    <x v="778"/>
    <x v="254"/>
    <x v="0"/>
    <x v="1"/>
    <n v="76760.89"/>
    <x v="1"/>
    <d v="2024-10-21T00:00:00"/>
    <x v="5"/>
    <n v="67"/>
  </r>
  <r>
    <x v="779"/>
    <x v="194"/>
    <x v="2"/>
    <x v="1"/>
    <n v="37431.370000000003"/>
    <x v="2"/>
    <m/>
    <x v="5"/>
    <m/>
  </r>
  <r>
    <x v="780"/>
    <x v="253"/>
    <x v="0"/>
    <x v="2"/>
    <n v="22436.34"/>
    <x v="0"/>
    <m/>
    <x v="0"/>
    <m/>
  </r>
  <r>
    <x v="781"/>
    <x v="330"/>
    <x v="0"/>
    <x v="1"/>
    <n v="77915.710000000006"/>
    <x v="2"/>
    <m/>
    <x v="5"/>
    <m/>
  </r>
  <r>
    <x v="782"/>
    <x v="175"/>
    <x v="2"/>
    <x v="2"/>
    <n v="59508.2"/>
    <x v="1"/>
    <d v="2024-11-19T00:00:00"/>
    <x v="1"/>
    <n v="89"/>
  </r>
  <r>
    <x v="783"/>
    <x v="272"/>
    <x v="1"/>
    <x v="2"/>
    <n v="667.2"/>
    <x v="1"/>
    <d v="2024-11-27T00:00:00"/>
    <x v="3"/>
    <n v="24"/>
  </r>
  <r>
    <x v="784"/>
    <x v="186"/>
    <x v="0"/>
    <x v="1"/>
    <n v="58884.47"/>
    <x v="2"/>
    <m/>
    <x v="4"/>
    <m/>
  </r>
  <r>
    <x v="785"/>
    <x v="325"/>
    <x v="3"/>
    <x v="0"/>
    <n v="16599.53"/>
    <x v="1"/>
    <d v="2024-04-29T00:00:00"/>
    <x v="4"/>
    <n v="59"/>
  </r>
  <r>
    <x v="786"/>
    <x v="232"/>
    <x v="3"/>
    <x v="2"/>
    <n v="74020.899999999994"/>
    <x v="2"/>
    <m/>
    <x v="3"/>
    <m/>
  </r>
  <r>
    <x v="787"/>
    <x v="124"/>
    <x v="4"/>
    <x v="0"/>
    <n v="55767.29"/>
    <x v="1"/>
    <d v="2024-06-19T00:00:00"/>
    <x v="4"/>
    <n v="71"/>
  </r>
  <r>
    <x v="788"/>
    <x v="86"/>
    <x v="2"/>
    <x v="2"/>
    <n v="10056.66"/>
    <x v="0"/>
    <m/>
    <x v="0"/>
    <m/>
  </r>
  <r>
    <x v="789"/>
    <x v="263"/>
    <x v="3"/>
    <x v="2"/>
    <n v="31189.23"/>
    <x v="2"/>
    <m/>
    <x v="1"/>
    <m/>
  </r>
  <r>
    <x v="790"/>
    <x v="30"/>
    <x v="3"/>
    <x v="0"/>
    <n v="74456.08"/>
    <x v="0"/>
    <m/>
    <x v="0"/>
    <m/>
  </r>
  <r>
    <x v="791"/>
    <x v="227"/>
    <x v="3"/>
    <x v="0"/>
    <n v="60952.99"/>
    <x v="0"/>
    <m/>
    <x v="0"/>
    <m/>
  </r>
  <r>
    <x v="792"/>
    <x v="105"/>
    <x v="4"/>
    <x v="2"/>
    <n v="82821.25"/>
    <x v="0"/>
    <m/>
    <x v="0"/>
    <m/>
  </r>
  <r>
    <x v="793"/>
    <x v="276"/>
    <x v="4"/>
    <x v="0"/>
    <n v="9430.2099999999991"/>
    <x v="0"/>
    <m/>
    <x v="0"/>
    <m/>
  </r>
  <r>
    <x v="794"/>
    <x v="81"/>
    <x v="0"/>
    <x v="0"/>
    <n v="76453.66"/>
    <x v="0"/>
    <m/>
    <x v="0"/>
    <m/>
  </r>
  <r>
    <x v="795"/>
    <x v="313"/>
    <x v="4"/>
    <x v="2"/>
    <n v="82969.78"/>
    <x v="0"/>
    <m/>
    <x v="0"/>
    <m/>
  </r>
  <r>
    <x v="796"/>
    <x v="120"/>
    <x v="0"/>
    <x v="2"/>
    <n v="61590.52"/>
    <x v="0"/>
    <m/>
    <x v="0"/>
    <m/>
  </r>
  <r>
    <x v="797"/>
    <x v="267"/>
    <x v="1"/>
    <x v="2"/>
    <n v="68559.47"/>
    <x v="0"/>
    <m/>
    <x v="0"/>
    <m/>
  </r>
  <r>
    <x v="798"/>
    <x v="46"/>
    <x v="3"/>
    <x v="1"/>
    <n v="69290.559999999998"/>
    <x v="1"/>
    <d v="2024-09-02T00:00:00"/>
    <x v="4"/>
    <n v="4"/>
  </r>
  <r>
    <x v="799"/>
    <x v="128"/>
    <x v="4"/>
    <x v="0"/>
    <n v="85204.1"/>
    <x v="1"/>
    <d v="2024-06-07T00:00:00"/>
    <x v="1"/>
    <n v="9"/>
  </r>
  <r>
    <x v="800"/>
    <x v="281"/>
    <x v="3"/>
    <x v="2"/>
    <n v="56037.120000000003"/>
    <x v="2"/>
    <m/>
    <x v="3"/>
    <m/>
  </r>
  <r>
    <x v="801"/>
    <x v="210"/>
    <x v="1"/>
    <x v="1"/>
    <n v="23709.439999999999"/>
    <x v="0"/>
    <m/>
    <x v="0"/>
    <m/>
  </r>
  <r>
    <x v="802"/>
    <x v="191"/>
    <x v="4"/>
    <x v="2"/>
    <n v="76059.12"/>
    <x v="1"/>
    <d v="2024-04-08T00:00:00"/>
    <x v="3"/>
    <n v="12"/>
  </r>
  <r>
    <x v="803"/>
    <x v="155"/>
    <x v="2"/>
    <x v="0"/>
    <n v="11478.02"/>
    <x v="0"/>
    <m/>
    <x v="0"/>
    <m/>
  </r>
  <r>
    <x v="804"/>
    <x v="65"/>
    <x v="2"/>
    <x v="0"/>
    <n v="3033.93"/>
    <x v="1"/>
    <d v="2024-07-11T00:00:00"/>
    <x v="2"/>
    <n v="85"/>
  </r>
  <r>
    <x v="805"/>
    <x v="200"/>
    <x v="0"/>
    <x v="1"/>
    <n v="41354.17"/>
    <x v="2"/>
    <m/>
    <x v="3"/>
    <m/>
  </r>
  <r>
    <x v="806"/>
    <x v="93"/>
    <x v="1"/>
    <x v="0"/>
    <n v="22243.74"/>
    <x v="1"/>
    <d v="2024-03-23T00:00:00"/>
    <x v="2"/>
    <n v="62"/>
  </r>
  <r>
    <x v="807"/>
    <x v="327"/>
    <x v="3"/>
    <x v="2"/>
    <n v="72363.77"/>
    <x v="1"/>
    <d v="2024-12-16T00:00:00"/>
    <x v="4"/>
    <n v="22"/>
  </r>
  <r>
    <x v="808"/>
    <x v="118"/>
    <x v="4"/>
    <x v="0"/>
    <n v="64358.8"/>
    <x v="0"/>
    <m/>
    <x v="0"/>
    <m/>
  </r>
  <r>
    <x v="809"/>
    <x v="204"/>
    <x v="0"/>
    <x v="0"/>
    <n v="68602.600000000006"/>
    <x v="0"/>
    <m/>
    <x v="0"/>
    <m/>
  </r>
  <r>
    <x v="810"/>
    <x v="51"/>
    <x v="0"/>
    <x v="0"/>
    <n v="76262.77"/>
    <x v="1"/>
    <d v="2024-11-13T00:00:00"/>
    <x v="3"/>
    <n v="80"/>
  </r>
  <r>
    <x v="811"/>
    <x v="252"/>
    <x v="2"/>
    <x v="2"/>
    <n v="29603.65"/>
    <x v="2"/>
    <m/>
    <x v="3"/>
    <m/>
  </r>
  <r>
    <x v="812"/>
    <x v="195"/>
    <x v="4"/>
    <x v="1"/>
    <n v="48132.45"/>
    <x v="2"/>
    <m/>
    <x v="4"/>
    <m/>
  </r>
  <r>
    <x v="813"/>
    <x v="213"/>
    <x v="2"/>
    <x v="0"/>
    <n v="97711.52"/>
    <x v="2"/>
    <m/>
    <x v="3"/>
    <m/>
  </r>
  <r>
    <x v="814"/>
    <x v="229"/>
    <x v="0"/>
    <x v="1"/>
    <n v="9740.4"/>
    <x v="2"/>
    <m/>
    <x v="3"/>
    <m/>
  </r>
  <r>
    <x v="815"/>
    <x v="212"/>
    <x v="3"/>
    <x v="2"/>
    <n v="96622.8"/>
    <x v="2"/>
    <m/>
    <x v="5"/>
    <m/>
  </r>
  <r>
    <x v="816"/>
    <x v="109"/>
    <x v="0"/>
    <x v="2"/>
    <n v="98055.24"/>
    <x v="1"/>
    <d v="2024-10-07T00:00:00"/>
    <x v="1"/>
    <n v="88"/>
  </r>
  <r>
    <x v="817"/>
    <x v="182"/>
    <x v="0"/>
    <x v="2"/>
    <n v="79718.81"/>
    <x v="2"/>
    <m/>
    <x v="3"/>
    <m/>
  </r>
  <r>
    <x v="818"/>
    <x v="335"/>
    <x v="0"/>
    <x v="1"/>
    <n v="63538.85"/>
    <x v="0"/>
    <m/>
    <x v="0"/>
    <m/>
  </r>
  <r>
    <x v="819"/>
    <x v="31"/>
    <x v="1"/>
    <x v="1"/>
    <n v="96622.05"/>
    <x v="1"/>
    <d v="2025-02-06T00:00:00"/>
    <x v="3"/>
    <n v="38"/>
  </r>
  <r>
    <x v="820"/>
    <x v="282"/>
    <x v="3"/>
    <x v="1"/>
    <n v="37771.25"/>
    <x v="0"/>
    <m/>
    <x v="0"/>
    <m/>
  </r>
  <r>
    <x v="821"/>
    <x v="205"/>
    <x v="4"/>
    <x v="2"/>
    <n v="33537.68"/>
    <x v="2"/>
    <m/>
    <x v="5"/>
    <m/>
  </r>
  <r>
    <x v="822"/>
    <x v="336"/>
    <x v="4"/>
    <x v="2"/>
    <n v="54120.39"/>
    <x v="0"/>
    <m/>
    <x v="0"/>
    <m/>
  </r>
  <r>
    <x v="823"/>
    <x v="289"/>
    <x v="1"/>
    <x v="2"/>
    <n v="25719.13"/>
    <x v="1"/>
    <d v="2024-07-21T00:00:00"/>
    <x v="1"/>
    <n v="83"/>
  </r>
  <r>
    <x v="824"/>
    <x v="176"/>
    <x v="0"/>
    <x v="2"/>
    <n v="87389.59"/>
    <x v="0"/>
    <m/>
    <x v="0"/>
    <m/>
  </r>
  <r>
    <x v="825"/>
    <x v="248"/>
    <x v="0"/>
    <x v="1"/>
    <n v="79046.92"/>
    <x v="1"/>
    <d v="2024-07-19T00:00:00"/>
    <x v="3"/>
    <n v="12"/>
  </r>
  <r>
    <x v="826"/>
    <x v="291"/>
    <x v="1"/>
    <x v="2"/>
    <n v="31956.15"/>
    <x v="2"/>
    <m/>
    <x v="2"/>
    <m/>
  </r>
  <r>
    <x v="827"/>
    <x v="74"/>
    <x v="0"/>
    <x v="1"/>
    <n v="79481.98"/>
    <x v="0"/>
    <m/>
    <x v="0"/>
    <m/>
  </r>
  <r>
    <x v="828"/>
    <x v="307"/>
    <x v="1"/>
    <x v="0"/>
    <n v="4862.76"/>
    <x v="0"/>
    <m/>
    <x v="0"/>
    <m/>
  </r>
  <r>
    <x v="829"/>
    <x v="80"/>
    <x v="4"/>
    <x v="2"/>
    <n v="68977.8"/>
    <x v="0"/>
    <m/>
    <x v="0"/>
    <m/>
  </r>
  <r>
    <x v="830"/>
    <x v="96"/>
    <x v="2"/>
    <x v="2"/>
    <n v="42054.68"/>
    <x v="0"/>
    <m/>
    <x v="0"/>
    <m/>
  </r>
  <r>
    <x v="831"/>
    <x v="38"/>
    <x v="2"/>
    <x v="2"/>
    <n v="24248.22"/>
    <x v="2"/>
    <m/>
    <x v="1"/>
    <m/>
  </r>
  <r>
    <x v="832"/>
    <x v="264"/>
    <x v="0"/>
    <x v="1"/>
    <n v="42378.66"/>
    <x v="1"/>
    <d v="2025-03-24T00:00:00"/>
    <x v="1"/>
    <n v="87"/>
  </r>
  <r>
    <x v="833"/>
    <x v="329"/>
    <x v="2"/>
    <x v="0"/>
    <n v="32206.01"/>
    <x v="0"/>
    <m/>
    <x v="0"/>
    <m/>
  </r>
  <r>
    <x v="834"/>
    <x v="124"/>
    <x v="3"/>
    <x v="2"/>
    <n v="51641.3"/>
    <x v="1"/>
    <d v="2024-06-25T00:00:00"/>
    <x v="3"/>
    <n v="77"/>
  </r>
  <r>
    <x v="835"/>
    <x v="236"/>
    <x v="2"/>
    <x v="1"/>
    <n v="3167.89"/>
    <x v="2"/>
    <m/>
    <x v="3"/>
    <m/>
  </r>
  <r>
    <x v="836"/>
    <x v="40"/>
    <x v="4"/>
    <x v="2"/>
    <n v="81008.62"/>
    <x v="1"/>
    <d v="2024-06-26T00:00:00"/>
    <x v="4"/>
    <n v="12"/>
  </r>
  <r>
    <x v="837"/>
    <x v="111"/>
    <x v="1"/>
    <x v="0"/>
    <n v="40181.58"/>
    <x v="1"/>
    <d v="2024-10-04T00:00:00"/>
    <x v="1"/>
    <n v="83"/>
  </r>
  <r>
    <x v="838"/>
    <x v="28"/>
    <x v="1"/>
    <x v="2"/>
    <n v="95049.43"/>
    <x v="0"/>
    <m/>
    <x v="0"/>
    <m/>
  </r>
  <r>
    <x v="839"/>
    <x v="43"/>
    <x v="4"/>
    <x v="1"/>
    <n v="42527.26"/>
    <x v="0"/>
    <m/>
    <x v="0"/>
    <m/>
  </r>
  <r>
    <x v="840"/>
    <x v="337"/>
    <x v="4"/>
    <x v="1"/>
    <n v="88416.79"/>
    <x v="2"/>
    <m/>
    <x v="2"/>
    <m/>
  </r>
  <r>
    <x v="841"/>
    <x v="266"/>
    <x v="3"/>
    <x v="0"/>
    <n v="21387.64"/>
    <x v="1"/>
    <d v="2024-02-08T00:00:00"/>
    <x v="4"/>
    <n v="19"/>
  </r>
  <r>
    <x v="842"/>
    <x v="338"/>
    <x v="4"/>
    <x v="1"/>
    <n v="76996.88"/>
    <x v="2"/>
    <m/>
    <x v="2"/>
    <m/>
  </r>
  <r>
    <x v="843"/>
    <x v="0"/>
    <x v="0"/>
    <x v="1"/>
    <n v="35282.980000000003"/>
    <x v="1"/>
    <d v="2024-10-25T00:00:00"/>
    <x v="2"/>
    <n v="53"/>
  </r>
  <r>
    <x v="844"/>
    <x v="99"/>
    <x v="2"/>
    <x v="0"/>
    <n v="73838.16"/>
    <x v="2"/>
    <m/>
    <x v="5"/>
    <m/>
  </r>
  <r>
    <x v="845"/>
    <x v="7"/>
    <x v="4"/>
    <x v="1"/>
    <n v="33905.870000000003"/>
    <x v="2"/>
    <m/>
    <x v="4"/>
    <m/>
  </r>
  <r>
    <x v="846"/>
    <x v="333"/>
    <x v="0"/>
    <x v="0"/>
    <n v="12256.91"/>
    <x v="2"/>
    <m/>
    <x v="2"/>
    <m/>
  </r>
  <r>
    <x v="847"/>
    <x v="279"/>
    <x v="2"/>
    <x v="2"/>
    <n v="17674.79"/>
    <x v="0"/>
    <m/>
    <x v="0"/>
    <m/>
  </r>
  <r>
    <x v="848"/>
    <x v="333"/>
    <x v="4"/>
    <x v="0"/>
    <n v="51871.41"/>
    <x v="0"/>
    <m/>
    <x v="0"/>
    <m/>
  </r>
  <r>
    <x v="849"/>
    <x v="108"/>
    <x v="3"/>
    <x v="1"/>
    <n v="61186.85"/>
    <x v="1"/>
    <d v="2024-08-20T00:00:00"/>
    <x v="2"/>
    <n v="72"/>
  </r>
  <r>
    <x v="850"/>
    <x v="269"/>
    <x v="0"/>
    <x v="0"/>
    <n v="19683.97"/>
    <x v="2"/>
    <m/>
    <x v="1"/>
    <m/>
  </r>
  <r>
    <x v="851"/>
    <x v="242"/>
    <x v="3"/>
    <x v="1"/>
    <n v="34460.080000000002"/>
    <x v="0"/>
    <m/>
    <x v="0"/>
    <m/>
  </r>
  <r>
    <x v="852"/>
    <x v="183"/>
    <x v="0"/>
    <x v="2"/>
    <n v="18797.169999999998"/>
    <x v="2"/>
    <m/>
    <x v="2"/>
    <m/>
  </r>
  <r>
    <x v="853"/>
    <x v="77"/>
    <x v="1"/>
    <x v="1"/>
    <n v="40029.97"/>
    <x v="2"/>
    <m/>
    <x v="1"/>
    <m/>
  </r>
  <r>
    <x v="854"/>
    <x v="218"/>
    <x v="0"/>
    <x v="0"/>
    <n v="51368.93"/>
    <x v="1"/>
    <d v="2024-08-12T00:00:00"/>
    <x v="5"/>
    <n v="28"/>
  </r>
  <r>
    <x v="855"/>
    <x v="267"/>
    <x v="2"/>
    <x v="0"/>
    <n v="30466.9"/>
    <x v="2"/>
    <m/>
    <x v="2"/>
    <m/>
  </r>
  <r>
    <x v="856"/>
    <x v="202"/>
    <x v="4"/>
    <x v="1"/>
    <n v="61972.41"/>
    <x v="1"/>
    <d v="2024-08-09T00:00:00"/>
    <x v="3"/>
    <n v="42"/>
  </r>
  <r>
    <x v="857"/>
    <x v="324"/>
    <x v="0"/>
    <x v="0"/>
    <n v="46916.3"/>
    <x v="0"/>
    <m/>
    <x v="0"/>
    <m/>
  </r>
  <r>
    <x v="858"/>
    <x v="202"/>
    <x v="3"/>
    <x v="2"/>
    <n v="67035.899999999994"/>
    <x v="1"/>
    <d v="2024-07-19T00:00:00"/>
    <x v="1"/>
    <n v="21"/>
  </r>
  <r>
    <x v="859"/>
    <x v="276"/>
    <x v="0"/>
    <x v="0"/>
    <n v="47007.91"/>
    <x v="1"/>
    <d v="2025-03-14T00:00:00"/>
    <x v="1"/>
    <n v="92"/>
  </r>
  <r>
    <x v="860"/>
    <x v="276"/>
    <x v="1"/>
    <x v="2"/>
    <n v="86017.54"/>
    <x v="0"/>
    <m/>
    <x v="0"/>
    <m/>
  </r>
  <r>
    <x v="861"/>
    <x v="315"/>
    <x v="0"/>
    <x v="1"/>
    <n v="88073.5"/>
    <x v="1"/>
    <d v="2024-05-28T00:00:00"/>
    <x v="1"/>
    <n v="61"/>
  </r>
  <r>
    <x v="862"/>
    <x v="38"/>
    <x v="2"/>
    <x v="0"/>
    <n v="48747.839999999997"/>
    <x v="1"/>
    <d v="2024-12-28T00:00:00"/>
    <x v="1"/>
    <n v="71"/>
  </r>
  <r>
    <x v="863"/>
    <x v="241"/>
    <x v="3"/>
    <x v="2"/>
    <n v="21921.599999999999"/>
    <x v="1"/>
    <d v="2024-11-09T00:00:00"/>
    <x v="3"/>
    <n v="55"/>
  </r>
  <r>
    <x v="864"/>
    <x v="87"/>
    <x v="3"/>
    <x v="0"/>
    <n v="39020.449999999997"/>
    <x v="2"/>
    <m/>
    <x v="5"/>
    <m/>
  </r>
  <r>
    <x v="865"/>
    <x v="35"/>
    <x v="1"/>
    <x v="0"/>
    <n v="2407.58"/>
    <x v="1"/>
    <d v="2024-09-20T00:00:00"/>
    <x v="2"/>
    <n v="17"/>
  </r>
  <r>
    <x v="866"/>
    <x v="134"/>
    <x v="4"/>
    <x v="1"/>
    <n v="10814.13"/>
    <x v="0"/>
    <m/>
    <x v="0"/>
    <m/>
  </r>
  <r>
    <x v="867"/>
    <x v="337"/>
    <x v="1"/>
    <x v="0"/>
    <n v="81843.86"/>
    <x v="1"/>
    <d v="2024-09-03T00:00:00"/>
    <x v="5"/>
    <n v="3"/>
  </r>
  <r>
    <x v="868"/>
    <x v="253"/>
    <x v="2"/>
    <x v="0"/>
    <n v="51254.43"/>
    <x v="1"/>
    <d v="2024-07-27T00:00:00"/>
    <x v="5"/>
    <n v="42"/>
  </r>
  <r>
    <x v="869"/>
    <x v="162"/>
    <x v="1"/>
    <x v="1"/>
    <n v="46240.160000000003"/>
    <x v="1"/>
    <d v="2024-03-10T00:00:00"/>
    <x v="5"/>
    <n v="15"/>
  </r>
  <r>
    <x v="870"/>
    <x v="4"/>
    <x v="1"/>
    <x v="1"/>
    <n v="21870.48"/>
    <x v="2"/>
    <m/>
    <x v="4"/>
    <m/>
  </r>
  <r>
    <x v="871"/>
    <x v="136"/>
    <x v="2"/>
    <x v="0"/>
    <n v="15905.02"/>
    <x v="2"/>
    <m/>
    <x v="2"/>
    <m/>
  </r>
  <r>
    <x v="872"/>
    <x v="152"/>
    <x v="0"/>
    <x v="1"/>
    <n v="67394.27"/>
    <x v="2"/>
    <m/>
    <x v="4"/>
    <m/>
  </r>
  <r>
    <x v="873"/>
    <x v="64"/>
    <x v="0"/>
    <x v="0"/>
    <n v="9390.75"/>
    <x v="1"/>
    <d v="2024-09-15T00:00:00"/>
    <x v="5"/>
    <n v="20"/>
  </r>
  <r>
    <x v="874"/>
    <x v="58"/>
    <x v="0"/>
    <x v="2"/>
    <n v="33845.550000000003"/>
    <x v="0"/>
    <m/>
    <x v="0"/>
    <m/>
  </r>
  <r>
    <x v="875"/>
    <x v="165"/>
    <x v="1"/>
    <x v="1"/>
    <n v="18358.349999999999"/>
    <x v="0"/>
    <m/>
    <x v="0"/>
    <m/>
  </r>
  <r>
    <x v="876"/>
    <x v="339"/>
    <x v="1"/>
    <x v="1"/>
    <n v="24231.8"/>
    <x v="2"/>
    <m/>
    <x v="1"/>
    <m/>
  </r>
  <r>
    <x v="877"/>
    <x v="111"/>
    <x v="1"/>
    <x v="1"/>
    <n v="94483.04"/>
    <x v="1"/>
    <d v="2024-07-26T00:00:00"/>
    <x v="2"/>
    <n v="13"/>
  </r>
  <r>
    <x v="878"/>
    <x v="146"/>
    <x v="2"/>
    <x v="2"/>
    <n v="68473.84"/>
    <x v="2"/>
    <m/>
    <x v="2"/>
    <m/>
  </r>
  <r>
    <x v="879"/>
    <x v="272"/>
    <x v="3"/>
    <x v="0"/>
    <n v="35666.67"/>
    <x v="2"/>
    <m/>
    <x v="5"/>
    <m/>
  </r>
  <r>
    <x v="880"/>
    <x v="301"/>
    <x v="0"/>
    <x v="2"/>
    <n v="66661.279999999999"/>
    <x v="0"/>
    <m/>
    <x v="0"/>
    <m/>
  </r>
  <r>
    <x v="881"/>
    <x v="237"/>
    <x v="3"/>
    <x v="1"/>
    <n v="33893.17"/>
    <x v="0"/>
    <m/>
    <x v="0"/>
    <m/>
  </r>
  <r>
    <x v="882"/>
    <x v="104"/>
    <x v="4"/>
    <x v="0"/>
    <n v="50617.31"/>
    <x v="1"/>
    <d v="2024-04-24T00:00:00"/>
    <x v="5"/>
    <n v="89"/>
  </r>
  <r>
    <x v="883"/>
    <x v="210"/>
    <x v="4"/>
    <x v="0"/>
    <n v="41523.279999999999"/>
    <x v="1"/>
    <d v="2024-06-03T00:00:00"/>
    <x v="5"/>
    <n v="44"/>
  </r>
  <r>
    <x v="884"/>
    <x v="7"/>
    <x v="3"/>
    <x v="2"/>
    <n v="54597.78"/>
    <x v="1"/>
    <d v="2024-07-17T00:00:00"/>
    <x v="3"/>
    <n v="1"/>
  </r>
  <r>
    <x v="885"/>
    <x v="340"/>
    <x v="4"/>
    <x v="1"/>
    <n v="21634.06"/>
    <x v="1"/>
    <d v="2024-02-21T00:00:00"/>
    <x v="4"/>
    <n v="9"/>
  </r>
  <r>
    <x v="886"/>
    <x v="63"/>
    <x v="0"/>
    <x v="0"/>
    <n v="15859.07"/>
    <x v="0"/>
    <m/>
    <x v="0"/>
    <m/>
  </r>
  <r>
    <x v="887"/>
    <x v="244"/>
    <x v="0"/>
    <x v="2"/>
    <n v="58215.02"/>
    <x v="0"/>
    <m/>
    <x v="0"/>
    <m/>
  </r>
  <r>
    <x v="888"/>
    <x v="142"/>
    <x v="0"/>
    <x v="1"/>
    <n v="10725.33"/>
    <x v="2"/>
    <m/>
    <x v="1"/>
    <m/>
  </r>
  <r>
    <x v="889"/>
    <x v="94"/>
    <x v="3"/>
    <x v="1"/>
    <n v="45944.82"/>
    <x v="1"/>
    <d v="2024-11-26T00:00:00"/>
    <x v="1"/>
    <n v="12"/>
  </r>
  <r>
    <x v="890"/>
    <x v="130"/>
    <x v="0"/>
    <x v="2"/>
    <n v="42795.7"/>
    <x v="1"/>
    <d v="2024-04-17T00:00:00"/>
    <x v="2"/>
    <n v="89"/>
  </r>
  <r>
    <x v="891"/>
    <x v="128"/>
    <x v="3"/>
    <x v="2"/>
    <n v="8380.89"/>
    <x v="0"/>
    <m/>
    <x v="0"/>
    <m/>
  </r>
  <r>
    <x v="892"/>
    <x v="309"/>
    <x v="4"/>
    <x v="1"/>
    <n v="75212.59"/>
    <x v="2"/>
    <m/>
    <x v="2"/>
    <m/>
  </r>
  <r>
    <x v="893"/>
    <x v="299"/>
    <x v="0"/>
    <x v="0"/>
    <n v="58030.6"/>
    <x v="1"/>
    <d v="2024-10-11T00:00:00"/>
    <x v="5"/>
    <n v="53"/>
  </r>
  <r>
    <x v="894"/>
    <x v="329"/>
    <x v="4"/>
    <x v="2"/>
    <n v="2341.3000000000002"/>
    <x v="2"/>
    <m/>
    <x v="4"/>
    <m/>
  </r>
  <r>
    <x v="895"/>
    <x v="233"/>
    <x v="1"/>
    <x v="2"/>
    <n v="77489.399999999994"/>
    <x v="2"/>
    <m/>
    <x v="3"/>
    <m/>
  </r>
  <r>
    <x v="896"/>
    <x v="135"/>
    <x v="2"/>
    <x v="0"/>
    <n v="61711.63"/>
    <x v="0"/>
    <m/>
    <x v="0"/>
    <m/>
  </r>
  <r>
    <x v="897"/>
    <x v="268"/>
    <x v="3"/>
    <x v="1"/>
    <n v="83882.61"/>
    <x v="0"/>
    <m/>
    <x v="0"/>
    <m/>
  </r>
  <r>
    <x v="898"/>
    <x v="173"/>
    <x v="1"/>
    <x v="1"/>
    <n v="33657.040000000001"/>
    <x v="2"/>
    <m/>
    <x v="2"/>
    <m/>
  </r>
  <r>
    <x v="899"/>
    <x v="268"/>
    <x v="0"/>
    <x v="1"/>
    <n v="95071.7"/>
    <x v="2"/>
    <m/>
    <x v="5"/>
    <m/>
  </r>
  <r>
    <x v="900"/>
    <x v="170"/>
    <x v="1"/>
    <x v="1"/>
    <n v="82566.350000000006"/>
    <x v="0"/>
    <m/>
    <x v="0"/>
    <m/>
  </r>
  <r>
    <x v="901"/>
    <x v="116"/>
    <x v="0"/>
    <x v="2"/>
    <n v="96044.52"/>
    <x v="2"/>
    <m/>
    <x v="4"/>
    <m/>
  </r>
  <r>
    <x v="902"/>
    <x v="279"/>
    <x v="2"/>
    <x v="0"/>
    <n v="26999.1"/>
    <x v="0"/>
    <m/>
    <x v="0"/>
    <m/>
  </r>
  <r>
    <x v="903"/>
    <x v="145"/>
    <x v="0"/>
    <x v="1"/>
    <n v="28917.01"/>
    <x v="2"/>
    <m/>
    <x v="3"/>
    <m/>
  </r>
  <r>
    <x v="904"/>
    <x v="9"/>
    <x v="0"/>
    <x v="2"/>
    <n v="98793.73"/>
    <x v="0"/>
    <m/>
    <x v="0"/>
    <m/>
  </r>
  <r>
    <x v="905"/>
    <x v="204"/>
    <x v="0"/>
    <x v="1"/>
    <n v="8316.7999999999993"/>
    <x v="2"/>
    <m/>
    <x v="4"/>
    <m/>
  </r>
  <r>
    <x v="906"/>
    <x v="331"/>
    <x v="2"/>
    <x v="0"/>
    <n v="70386.559999999998"/>
    <x v="2"/>
    <m/>
    <x v="2"/>
    <m/>
  </r>
  <r>
    <x v="907"/>
    <x v="101"/>
    <x v="0"/>
    <x v="1"/>
    <n v="97797.3"/>
    <x v="2"/>
    <m/>
    <x v="4"/>
    <m/>
  </r>
  <r>
    <x v="908"/>
    <x v="288"/>
    <x v="4"/>
    <x v="0"/>
    <n v="80952.14"/>
    <x v="0"/>
    <m/>
    <x v="0"/>
    <m/>
  </r>
  <r>
    <x v="909"/>
    <x v="60"/>
    <x v="1"/>
    <x v="2"/>
    <n v="79135.94"/>
    <x v="1"/>
    <d v="2024-06-13T00:00:00"/>
    <x v="2"/>
    <n v="98"/>
  </r>
  <r>
    <x v="910"/>
    <x v="64"/>
    <x v="2"/>
    <x v="1"/>
    <n v="27726.15"/>
    <x v="0"/>
    <m/>
    <x v="0"/>
    <m/>
  </r>
  <r>
    <x v="911"/>
    <x v="36"/>
    <x v="2"/>
    <x v="2"/>
    <n v="53659.47"/>
    <x v="0"/>
    <m/>
    <x v="0"/>
    <m/>
  </r>
  <r>
    <x v="912"/>
    <x v="12"/>
    <x v="4"/>
    <x v="1"/>
    <n v="1082.94"/>
    <x v="0"/>
    <m/>
    <x v="0"/>
    <m/>
  </r>
  <r>
    <x v="913"/>
    <x v="31"/>
    <x v="1"/>
    <x v="2"/>
    <n v="90560.59"/>
    <x v="2"/>
    <m/>
    <x v="2"/>
    <m/>
  </r>
  <r>
    <x v="914"/>
    <x v="313"/>
    <x v="3"/>
    <x v="1"/>
    <n v="55941.35"/>
    <x v="1"/>
    <d v="2024-07-29T00:00:00"/>
    <x v="1"/>
    <n v="64"/>
  </r>
  <r>
    <x v="915"/>
    <x v="292"/>
    <x v="0"/>
    <x v="1"/>
    <n v="7128.93"/>
    <x v="0"/>
    <m/>
    <x v="0"/>
    <m/>
  </r>
  <r>
    <x v="916"/>
    <x v="237"/>
    <x v="2"/>
    <x v="0"/>
    <n v="49333.17"/>
    <x v="1"/>
    <d v="2024-05-30T00:00:00"/>
    <x v="2"/>
    <n v="41"/>
  </r>
  <r>
    <x v="917"/>
    <x v="115"/>
    <x v="1"/>
    <x v="2"/>
    <n v="57490.17"/>
    <x v="1"/>
    <d v="2024-03-10T00:00:00"/>
    <x v="1"/>
    <n v="57"/>
  </r>
  <r>
    <x v="918"/>
    <x v="273"/>
    <x v="0"/>
    <x v="2"/>
    <n v="87806.98"/>
    <x v="0"/>
    <m/>
    <x v="0"/>
    <m/>
  </r>
  <r>
    <x v="919"/>
    <x v="45"/>
    <x v="0"/>
    <x v="0"/>
    <n v="47217.63"/>
    <x v="2"/>
    <m/>
    <x v="2"/>
    <m/>
  </r>
  <r>
    <x v="920"/>
    <x v="1"/>
    <x v="3"/>
    <x v="1"/>
    <n v="7884.82"/>
    <x v="1"/>
    <d v="2024-11-21T00:00:00"/>
    <x v="1"/>
    <n v="42"/>
  </r>
  <r>
    <x v="921"/>
    <x v="176"/>
    <x v="4"/>
    <x v="2"/>
    <n v="4800.51"/>
    <x v="2"/>
    <m/>
    <x v="1"/>
    <m/>
  </r>
  <r>
    <x v="922"/>
    <x v="29"/>
    <x v="3"/>
    <x v="1"/>
    <n v="25773.87"/>
    <x v="0"/>
    <m/>
    <x v="0"/>
    <m/>
  </r>
  <r>
    <x v="923"/>
    <x v="73"/>
    <x v="1"/>
    <x v="1"/>
    <n v="55575.54"/>
    <x v="0"/>
    <m/>
    <x v="0"/>
    <m/>
  </r>
  <r>
    <x v="924"/>
    <x v="270"/>
    <x v="3"/>
    <x v="0"/>
    <n v="17886.82"/>
    <x v="1"/>
    <d v="2024-04-12T00:00:00"/>
    <x v="4"/>
    <n v="4"/>
  </r>
  <r>
    <x v="925"/>
    <x v="144"/>
    <x v="2"/>
    <x v="2"/>
    <n v="50501.67"/>
    <x v="1"/>
    <d v="2024-06-17T00:00:00"/>
    <x v="1"/>
    <n v="28"/>
  </r>
  <r>
    <x v="926"/>
    <x v="157"/>
    <x v="4"/>
    <x v="0"/>
    <n v="74525.48"/>
    <x v="2"/>
    <m/>
    <x v="5"/>
    <m/>
  </r>
  <r>
    <x v="927"/>
    <x v="19"/>
    <x v="3"/>
    <x v="2"/>
    <n v="23844.94"/>
    <x v="0"/>
    <m/>
    <x v="0"/>
    <m/>
  </r>
  <r>
    <x v="928"/>
    <x v="90"/>
    <x v="0"/>
    <x v="1"/>
    <n v="22788.52"/>
    <x v="1"/>
    <d v="2024-04-22T00:00:00"/>
    <x v="5"/>
    <n v="8"/>
  </r>
  <r>
    <x v="929"/>
    <x v="64"/>
    <x v="1"/>
    <x v="0"/>
    <n v="99187.11"/>
    <x v="1"/>
    <d v="2024-10-05T00:00:00"/>
    <x v="4"/>
    <n v="40"/>
  </r>
  <r>
    <x v="930"/>
    <x v="8"/>
    <x v="1"/>
    <x v="0"/>
    <n v="89302.83"/>
    <x v="0"/>
    <m/>
    <x v="0"/>
    <m/>
  </r>
  <r>
    <x v="931"/>
    <x v="260"/>
    <x v="0"/>
    <x v="2"/>
    <n v="47463.9"/>
    <x v="0"/>
    <m/>
    <x v="0"/>
    <m/>
  </r>
  <r>
    <x v="932"/>
    <x v="24"/>
    <x v="1"/>
    <x v="1"/>
    <n v="97713"/>
    <x v="1"/>
    <d v="2024-06-17T00:00:00"/>
    <x v="3"/>
    <n v="83"/>
  </r>
  <r>
    <x v="933"/>
    <x v="69"/>
    <x v="4"/>
    <x v="1"/>
    <n v="49788.26"/>
    <x v="1"/>
    <d v="2024-02-23T00:00:00"/>
    <x v="1"/>
    <n v="40"/>
  </r>
  <r>
    <x v="934"/>
    <x v="312"/>
    <x v="0"/>
    <x v="2"/>
    <n v="77510.62"/>
    <x v="2"/>
    <m/>
    <x v="3"/>
    <m/>
  </r>
  <r>
    <x v="935"/>
    <x v="132"/>
    <x v="4"/>
    <x v="0"/>
    <n v="94296.54"/>
    <x v="0"/>
    <m/>
    <x v="0"/>
    <m/>
  </r>
  <r>
    <x v="936"/>
    <x v="46"/>
    <x v="1"/>
    <x v="1"/>
    <n v="51739.63"/>
    <x v="0"/>
    <m/>
    <x v="0"/>
    <m/>
  </r>
  <r>
    <x v="937"/>
    <x v="7"/>
    <x v="3"/>
    <x v="0"/>
    <n v="49319.92"/>
    <x v="0"/>
    <m/>
    <x v="0"/>
    <m/>
  </r>
  <r>
    <x v="938"/>
    <x v="81"/>
    <x v="1"/>
    <x v="1"/>
    <n v="75072.899999999994"/>
    <x v="1"/>
    <d v="2024-10-09T00:00:00"/>
    <x v="5"/>
    <n v="95"/>
  </r>
  <r>
    <x v="939"/>
    <x v="72"/>
    <x v="4"/>
    <x v="0"/>
    <n v="88351.01"/>
    <x v="2"/>
    <m/>
    <x v="2"/>
    <m/>
  </r>
  <r>
    <x v="940"/>
    <x v="302"/>
    <x v="2"/>
    <x v="0"/>
    <n v="56351"/>
    <x v="1"/>
    <d v="2024-07-04T00:00:00"/>
    <x v="4"/>
    <n v="72"/>
  </r>
  <r>
    <x v="941"/>
    <x v="21"/>
    <x v="0"/>
    <x v="1"/>
    <n v="27120.01"/>
    <x v="2"/>
    <m/>
    <x v="4"/>
    <m/>
  </r>
  <r>
    <x v="942"/>
    <x v="182"/>
    <x v="1"/>
    <x v="1"/>
    <n v="48115.8"/>
    <x v="0"/>
    <m/>
    <x v="0"/>
    <m/>
  </r>
  <r>
    <x v="943"/>
    <x v="199"/>
    <x v="3"/>
    <x v="0"/>
    <n v="30249.37"/>
    <x v="1"/>
    <d v="2024-09-26T00:00:00"/>
    <x v="2"/>
    <n v="99"/>
  </r>
  <r>
    <x v="944"/>
    <x v="102"/>
    <x v="0"/>
    <x v="1"/>
    <n v="93693.79"/>
    <x v="1"/>
    <d v="2024-05-01T00:00:00"/>
    <x v="4"/>
    <n v="37"/>
  </r>
  <r>
    <x v="945"/>
    <x v="144"/>
    <x v="3"/>
    <x v="0"/>
    <n v="40795.14"/>
    <x v="2"/>
    <m/>
    <x v="5"/>
    <m/>
  </r>
  <r>
    <x v="946"/>
    <x v="109"/>
    <x v="4"/>
    <x v="1"/>
    <n v="65676.56"/>
    <x v="2"/>
    <m/>
    <x v="2"/>
    <m/>
  </r>
  <r>
    <x v="947"/>
    <x v="167"/>
    <x v="2"/>
    <x v="0"/>
    <n v="47375.71"/>
    <x v="2"/>
    <m/>
    <x v="5"/>
    <m/>
  </r>
  <r>
    <x v="948"/>
    <x v="253"/>
    <x v="0"/>
    <x v="2"/>
    <n v="89571.27"/>
    <x v="2"/>
    <m/>
    <x v="1"/>
    <m/>
  </r>
  <r>
    <x v="949"/>
    <x v="124"/>
    <x v="2"/>
    <x v="0"/>
    <n v="61411.360000000001"/>
    <x v="1"/>
    <d v="2024-05-29T00:00:00"/>
    <x v="2"/>
    <n v="50"/>
  </r>
  <r>
    <x v="950"/>
    <x v="220"/>
    <x v="0"/>
    <x v="2"/>
    <n v="46759.519999999997"/>
    <x v="0"/>
    <m/>
    <x v="0"/>
    <m/>
  </r>
  <r>
    <x v="951"/>
    <x v="76"/>
    <x v="0"/>
    <x v="1"/>
    <n v="62858.95"/>
    <x v="0"/>
    <m/>
    <x v="0"/>
    <m/>
  </r>
  <r>
    <x v="952"/>
    <x v="215"/>
    <x v="1"/>
    <x v="2"/>
    <n v="3270.01"/>
    <x v="2"/>
    <m/>
    <x v="4"/>
    <m/>
  </r>
  <r>
    <x v="953"/>
    <x v="12"/>
    <x v="2"/>
    <x v="2"/>
    <n v="39143.910000000003"/>
    <x v="0"/>
    <m/>
    <x v="0"/>
    <m/>
  </r>
  <r>
    <x v="954"/>
    <x v="175"/>
    <x v="4"/>
    <x v="0"/>
    <n v="51938.89"/>
    <x v="2"/>
    <m/>
    <x v="4"/>
    <m/>
  </r>
  <r>
    <x v="955"/>
    <x v="62"/>
    <x v="2"/>
    <x v="0"/>
    <n v="23011.86"/>
    <x v="0"/>
    <m/>
    <x v="0"/>
    <m/>
  </r>
  <r>
    <x v="956"/>
    <x v="71"/>
    <x v="4"/>
    <x v="2"/>
    <n v="13980.76"/>
    <x v="2"/>
    <m/>
    <x v="2"/>
    <m/>
  </r>
  <r>
    <x v="957"/>
    <x v="134"/>
    <x v="3"/>
    <x v="2"/>
    <n v="11936.76"/>
    <x v="2"/>
    <m/>
    <x v="4"/>
    <m/>
  </r>
  <r>
    <x v="958"/>
    <x v="14"/>
    <x v="1"/>
    <x v="0"/>
    <n v="2316.9699999999998"/>
    <x v="0"/>
    <m/>
    <x v="0"/>
    <m/>
  </r>
  <r>
    <x v="959"/>
    <x v="170"/>
    <x v="2"/>
    <x v="0"/>
    <n v="60527.29"/>
    <x v="2"/>
    <m/>
    <x v="5"/>
    <m/>
  </r>
  <r>
    <x v="960"/>
    <x v="253"/>
    <x v="0"/>
    <x v="1"/>
    <n v="39488.99"/>
    <x v="0"/>
    <m/>
    <x v="0"/>
    <m/>
  </r>
  <r>
    <x v="961"/>
    <x v="41"/>
    <x v="2"/>
    <x v="2"/>
    <n v="33400.589999999997"/>
    <x v="1"/>
    <d v="2024-05-22T00:00:00"/>
    <x v="4"/>
    <n v="89"/>
  </r>
  <r>
    <x v="962"/>
    <x v="301"/>
    <x v="2"/>
    <x v="1"/>
    <n v="47006.09"/>
    <x v="0"/>
    <m/>
    <x v="0"/>
    <m/>
  </r>
  <r>
    <x v="963"/>
    <x v="210"/>
    <x v="1"/>
    <x v="2"/>
    <n v="5383.35"/>
    <x v="1"/>
    <d v="2024-05-22T00:00:00"/>
    <x v="5"/>
    <n v="32"/>
  </r>
  <r>
    <x v="964"/>
    <x v="38"/>
    <x v="4"/>
    <x v="2"/>
    <n v="69930.070000000007"/>
    <x v="2"/>
    <m/>
    <x v="4"/>
    <m/>
  </r>
  <r>
    <x v="965"/>
    <x v="224"/>
    <x v="1"/>
    <x v="1"/>
    <n v="43170.83"/>
    <x v="0"/>
    <m/>
    <x v="0"/>
    <m/>
  </r>
  <r>
    <x v="966"/>
    <x v="195"/>
    <x v="2"/>
    <x v="1"/>
    <n v="84720.04"/>
    <x v="2"/>
    <m/>
    <x v="4"/>
    <m/>
  </r>
  <r>
    <x v="967"/>
    <x v="341"/>
    <x v="4"/>
    <x v="0"/>
    <n v="3263.88"/>
    <x v="2"/>
    <m/>
    <x v="5"/>
    <m/>
  </r>
  <r>
    <x v="968"/>
    <x v="252"/>
    <x v="1"/>
    <x v="2"/>
    <n v="15445.05"/>
    <x v="0"/>
    <m/>
    <x v="0"/>
    <m/>
  </r>
  <r>
    <x v="969"/>
    <x v="25"/>
    <x v="2"/>
    <x v="2"/>
    <n v="35549.410000000003"/>
    <x v="0"/>
    <m/>
    <x v="0"/>
    <m/>
  </r>
  <r>
    <x v="970"/>
    <x v="98"/>
    <x v="2"/>
    <x v="0"/>
    <n v="80732.77"/>
    <x v="2"/>
    <m/>
    <x v="1"/>
    <m/>
  </r>
  <r>
    <x v="971"/>
    <x v="298"/>
    <x v="1"/>
    <x v="2"/>
    <n v="21264.639999999999"/>
    <x v="0"/>
    <m/>
    <x v="0"/>
    <m/>
  </r>
  <r>
    <x v="972"/>
    <x v="153"/>
    <x v="3"/>
    <x v="0"/>
    <n v="5990.62"/>
    <x v="0"/>
    <m/>
    <x v="0"/>
    <m/>
  </r>
  <r>
    <x v="973"/>
    <x v="85"/>
    <x v="4"/>
    <x v="0"/>
    <n v="40795.17"/>
    <x v="0"/>
    <m/>
    <x v="0"/>
    <m/>
  </r>
  <r>
    <x v="974"/>
    <x v="37"/>
    <x v="0"/>
    <x v="2"/>
    <n v="54197.66"/>
    <x v="1"/>
    <d v="2024-03-14T00:00:00"/>
    <x v="1"/>
    <n v="39"/>
  </r>
  <r>
    <x v="975"/>
    <x v="302"/>
    <x v="4"/>
    <x v="0"/>
    <n v="1581.4"/>
    <x v="2"/>
    <m/>
    <x v="3"/>
    <m/>
  </r>
  <r>
    <x v="976"/>
    <x v="315"/>
    <x v="2"/>
    <x v="0"/>
    <n v="98114.94"/>
    <x v="0"/>
    <m/>
    <x v="0"/>
    <m/>
  </r>
  <r>
    <x v="977"/>
    <x v="261"/>
    <x v="0"/>
    <x v="0"/>
    <n v="97064.06"/>
    <x v="2"/>
    <m/>
    <x v="2"/>
    <m/>
  </r>
  <r>
    <x v="978"/>
    <x v="126"/>
    <x v="4"/>
    <x v="0"/>
    <n v="59459.519999999997"/>
    <x v="0"/>
    <m/>
    <x v="0"/>
    <m/>
  </r>
  <r>
    <x v="979"/>
    <x v="342"/>
    <x v="4"/>
    <x v="2"/>
    <n v="89120.38"/>
    <x v="2"/>
    <m/>
    <x v="4"/>
    <m/>
  </r>
  <r>
    <x v="980"/>
    <x v="336"/>
    <x v="1"/>
    <x v="0"/>
    <n v="62822.559999999998"/>
    <x v="2"/>
    <m/>
    <x v="5"/>
    <m/>
  </r>
  <r>
    <x v="981"/>
    <x v="186"/>
    <x v="4"/>
    <x v="1"/>
    <n v="91323.07"/>
    <x v="2"/>
    <m/>
    <x v="4"/>
    <m/>
  </r>
  <r>
    <x v="982"/>
    <x v="168"/>
    <x v="0"/>
    <x v="0"/>
    <n v="43667.96"/>
    <x v="0"/>
    <m/>
    <x v="0"/>
    <m/>
  </r>
  <r>
    <x v="983"/>
    <x v="222"/>
    <x v="2"/>
    <x v="1"/>
    <n v="84000"/>
    <x v="0"/>
    <m/>
    <x v="0"/>
    <m/>
  </r>
  <r>
    <x v="984"/>
    <x v="325"/>
    <x v="2"/>
    <x v="2"/>
    <n v="6436.08"/>
    <x v="2"/>
    <m/>
    <x v="1"/>
    <m/>
  </r>
  <r>
    <x v="985"/>
    <x v="136"/>
    <x v="1"/>
    <x v="2"/>
    <n v="75034.69"/>
    <x v="2"/>
    <m/>
    <x v="4"/>
    <m/>
  </r>
  <r>
    <x v="986"/>
    <x v="204"/>
    <x v="0"/>
    <x v="1"/>
    <n v="48539.26"/>
    <x v="1"/>
    <d v="2024-06-04T00:00:00"/>
    <x v="5"/>
    <n v="23"/>
  </r>
  <r>
    <x v="987"/>
    <x v="212"/>
    <x v="4"/>
    <x v="1"/>
    <n v="14198.25"/>
    <x v="2"/>
    <m/>
    <x v="5"/>
    <m/>
  </r>
  <r>
    <x v="988"/>
    <x v="251"/>
    <x v="2"/>
    <x v="1"/>
    <n v="44457.8"/>
    <x v="1"/>
    <d v="2025-02-01T00:00:00"/>
    <x v="3"/>
    <n v="62"/>
  </r>
  <r>
    <x v="989"/>
    <x v="211"/>
    <x v="2"/>
    <x v="1"/>
    <n v="70861.7"/>
    <x v="2"/>
    <m/>
    <x v="5"/>
    <m/>
  </r>
  <r>
    <x v="990"/>
    <x v="47"/>
    <x v="2"/>
    <x v="1"/>
    <n v="5113.92"/>
    <x v="2"/>
    <m/>
    <x v="4"/>
    <m/>
  </r>
  <r>
    <x v="991"/>
    <x v="233"/>
    <x v="4"/>
    <x v="1"/>
    <n v="63801.89"/>
    <x v="0"/>
    <m/>
    <x v="0"/>
    <m/>
  </r>
  <r>
    <x v="992"/>
    <x v="170"/>
    <x v="2"/>
    <x v="2"/>
    <n v="21724.94"/>
    <x v="2"/>
    <m/>
    <x v="1"/>
    <m/>
  </r>
  <r>
    <x v="993"/>
    <x v="142"/>
    <x v="3"/>
    <x v="0"/>
    <n v="33938.01"/>
    <x v="0"/>
    <m/>
    <x v="0"/>
    <m/>
  </r>
  <r>
    <x v="994"/>
    <x v="105"/>
    <x v="2"/>
    <x v="0"/>
    <n v="71000.210000000006"/>
    <x v="0"/>
    <m/>
    <x v="0"/>
    <m/>
  </r>
  <r>
    <x v="995"/>
    <x v="343"/>
    <x v="1"/>
    <x v="1"/>
    <n v="66092.44"/>
    <x v="1"/>
    <d v="2024-10-21T00:00:00"/>
    <x v="2"/>
    <n v="91"/>
  </r>
  <r>
    <x v="996"/>
    <x v="29"/>
    <x v="3"/>
    <x v="2"/>
    <n v="7399.79"/>
    <x v="2"/>
    <m/>
    <x v="4"/>
    <m/>
  </r>
  <r>
    <x v="997"/>
    <x v="89"/>
    <x v="3"/>
    <x v="0"/>
    <n v="16114.2"/>
    <x v="1"/>
    <d v="2024-10-15T00:00:00"/>
    <x v="2"/>
    <n v="83"/>
  </r>
  <r>
    <x v="998"/>
    <x v="280"/>
    <x v="0"/>
    <x v="0"/>
    <n v="54469.98"/>
    <x v="1"/>
    <d v="2024-05-28T00:00:00"/>
    <x v="4"/>
    <n v="72"/>
  </r>
  <r>
    <x v="999"/>
    <x v="115"/>
    <x v="2"/>
    <x v="1"/>
    <n v="69446.009999999995"/>
    <x v="2"/>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A1571-5C17-4A6A-86CF-74A4117AFDF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8:B51" firstHeaderRow="1" firstDataRow="1" firstDataCol="1" rowPageCount="1" colPageCount="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showAll="0"/>
    <pivotField numFmtId="165" showAll="0"/>
    <pivotField axis="axisPage" showAll="0">
      <items count="4">
        <item x="0"/>
        <item x="1"/>
        <item x="2"/>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10"/>
  </rowFields>
  <rowItems count="13">
    <i>
      <x v="2"/>
    </i>
    <i>
      <x v="12"/>
    </i>
    <i>
      <x v="5"/>
    </i>
    <i>
      <x v="10"/>
    </i>
    <i>
      <x v="3"/>
    </i>
    <i>
      <x v="6"/>
    </i>
    <i>
      <x v="4"/>
    </i>
    <i>
      <x v="7"/>
    </i>
    <i>
      <x v="1"/>
    </i>
    <i>
      <x v="8"/>
    </i>
    <i>
      <x v="9"/>
    </i>
    <i>
      <x v="11"/>
    </i>
    <i t="grand">
      <x/>
    </i>
  </rowItems>
  <colItems count="1">
    <i/>
  </colItems>
  <pageFields count="1">
    <pageField fld="5" item="0" hier="-1"/>
  </pageFields>
  <dataFields count="1">
    <dataField name="Transactions Reported" fld="0" subtotal="count" baseField="0" baseItem="0"/>
  </dataFields>
  <formats count="1">
    <format dxfId="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429CE3-C31D-4A64-9EAB-9CEDF17642F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P21:R34" firstHeaderRow="0" firstDataRow="1" firstDataCol="1" rowPageCount="1" colPageCount="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axis="axisPage" showAll="0">
      <items count="4">
        <item x="2"/>
        <item x="1"/>
        <item x="0"/>
        <item t="default"/>
      </items>
    </pivotField>
    <pivotField dataField="1"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pageFields count="1">
    <pageField fld="3" item="0" hier="-1"/>
  </pageFields>
  <dataFields count="2">
    <dataField name="Sum of Loss Amount" fld="4" baseField="0" baseItem="0"/>
    <dataField name="Count of Incident ID" fld="0" subtotal="count"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F05262-30E8-4A50-BAD7-A35177CB996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ssigned Investigator">
  <location ref="J19:M26" firstHeaderRow="1" firstDataRow="2"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numFmtId="165" showAll="0"/>
    <pivotField axis="axisCol" multipleItemSelectionAllowed="1" showAll="0" sortType="descending">
      <items count="4">
        <item x="2"/>
        <item x="1"/>
        <item h="1" x="0"/>
        <item t="default"/>
      </items>
    </pivotField>
    <pivotField showAll="0"/>
    <pivotField axis="axisRow" showAll="0" sortType="descending">
      <items count="7">
        <item x="1"/>
        <item x="2"/>
        <item x="4"/>
        <item x="3"/>
        <item x="5"/>
        <item x="0"/>
        <item t="default"/>
      </items>
      <autoSortScope>
        <pivotArea dataOnly="0" outline="0" fieldPosition="0">
          <references count="2">
            <reference field="4294967294" count="1" selected="0">
              <x v="0"/>
            </reference>
            <reference field="5" count="1" selected="0">
              <x v="0"/>
            </reference>
          </references>
        </pivotArea>
      </autoSortScope>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1"/>
    </i>
    <i>
      <x v="3"/>
    </i>
    <i>
      <x v="4"/>
    </i>
    <i>
      <x v="2"/>
    </i>
    <i>
      <x/>
    </i>
    <i t="grand">
      <x/>
    </i>
  </rowItems>
  <colFields count="1">
    <field x="5"/>
  </colFields>
  <colItems count="3">
    <i>
      <x/>
    </i>
    <i>
      <x v="1"/>
    </i>
    <i t="grand">
      <x/>
    </i>
  </colItems>
  <dataFields count="1">
    <dataField name="Transactions Reported" fld="0" subtotal="count" baseField="0" baseItem="0"/>
  </dataFields>
  <formats count="1">
    <format dxfId="21">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5" count="1" selected="0">
            <x v="0"/>
          </reference>
        </references>
      </pivotArea>
    </chartFormat>
    <chartFormat chart="3" format="4" series="1">
      <pivotArea type="data" outline="0" fieldPosition="0">
        <references count="2">
          <reference field="4294967294" count="1" selected="0">
            <x v="0"/>
          </reference>
          <reference field="5" count="1" selected="0">
            <x v="1"/>
          </reference>
        </references>
      </pivotArea>
    </chartFormat>
    <chartFormat chart="3" format="5"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75BBDE-174D-4A6A-9800-F80D315684F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verity">
  <location ref="G21:H25" firstHeaderRow="1" firstDataRow="1"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i>
    <i t="grand">
      <x/>
    </i>
  </rowItems>
  <colItems count="1">
    <i/>
  </colItems>
  <dataFields count="1">
    <dataField name="Transactions Reported" fld="0" subtotal="count" baseField="0" baseItem="0"/>
  </dataFields>
  <formats count="1">
    <format dxfId="22">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380AEA4-2B72-4C79-8975-739873BBDE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Fraud Type">
  <location ref="G3:H9" firstHeaderRow="1" firstDataRow="1"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3"/>
    </i>
    <i>
      <x v="2"/>
    </i>
    <i>
      <x/>
    </i>
    <i>
      <x v="4"/>
    </i>
    <i>
      <x v="1"/>
    </i>
    <i t="grand">
      <x/>
    </i>
  </rowItems>
  <colItems count="1">
    <i/>
  </colItems>
  <dataFields count="1">
    <dataField name="Transactions Reported" fld="0" subtotal="count" baseField="0" baseItem="0"/>
  </dataFields>
  <formats count="1">
    <format dxfId="23">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2E8400-75A9-4706-A113-B7E1A7EF0F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Fraud Type">
  <location ref="G12:H18" firstHeaderRow="1" firstDataRow="1" firstDataCol="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dataField="1"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2"/>
    </i>
    <i>
      <x v="3"/>
    </i>
    <i>
      <x/>
    </i>
    <i>
      <x v="4"/>
    </i>
    <i>
      <x v="1"/>
    </i>
    <i t="grand">
      <x/>
    </i>
  </rowItems>
  <colItems count="1">
    <i/>
  </colItems>
  <dataFields count="1">
    <dataField name="Sum of Loss Amount" fld="4" baseField="0" baseItem="0" numFmtId="43"/>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EB0A61-39A2-443E-B801-1CB8FF7A26B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verity">
  <location ref="G28:H32" firstHeaderRow="1" firstDataRow="1" firstDataCol="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axis="axisRow" showAll="0">
      <items count="4">
        <item x="2"/>
        <item x="1"/>
        <item x="0"/>
        <item t="default"/>
      </items>
    </pivotField>
    <pivotField dataField="1"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t="grand">
      <x/>
    </i>
  </rowItems>
  <colItems count="1">
    <i/>
  </colItems>
  <dataFields count="1">
    <dataField name="Sum of Loss Amount" fld="4" baseField="0" baseItem="0"/>
  </dataFields>
  <formats count="1">
    <format dxfId="11">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B3B25E-8A43-47A9-862D-77801F18FFB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solution Status">
  <location ref="J10:K14" firstHeaderRow="1" firstDataRow="1" firstDataCol="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showAll="0"/>
    <pivotField dataField="1" numFmtId="165"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v="1"/>
    </i>
    <i>
      <x/>
    </i>
    <i>
      <x v="2"/>
    </i>
    <i t="grand">
      <x/>
    </i>
  </rowItems>
  <colItems count="1">
    <i/>
  </colItems>
  <dataFields count="1">
    <dataField name="Loss Value" fld="4" baseField="0" baseItem="0" numFmtId="43"/>
  </dataFields>
  <formats count="2">
    <format dxfId="13">
      <pivotArea grandRow="1" outline="0" collapsedLevelsAreSubtotals="1"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59472E-87B5-40FE-85E3-77B90CDC640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ssigned Investigator">
  <location ref="J31:K37" firstHeaderRow="1" firstDataRow="1" firstDataCol="1" rowPageCount="1" colPageCount="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items count="6">
        <item x="2"/>
        <item x="4"/>
        <item x="0"/>
        <item x="3"/>
        <item x="1"/>
        <item t="default"/>
      </items>
    </pivotField>
    <pivotField showAll="0">
      <items count="4">
        <item x="2"/>
        <item x="1"/>
        <item x="0"/>
        <item t="default"/>
      </items>
    </pivotField>
    <pivotField numFmtId="165" showAll="0"/>
    <pivotField axis="axisPage" showAll="0">
      <items count="4">
        <item x="0"/>
        <item x="1"/>
        <item x="2"/>
        <item t="default"/>
      </items>
    </pivotField>
    <pivotField showAll="0"/>
    <pivotField axis="axisRow" showAll="0" sortType="descending">
      <items count="7">
        <item x="1"/>
        <item x="2"/>
        <item x="4"/>
        <item x="3"/>
        <item x="5"/>
        <item x="0"/>
        <item t="default"/>
      </items>
      <autoSortScope>
        <pivotArea dataOnly="0" outline="0" fieldPosition="0">
          <references count="1">
            <reference field="4294967294" count="1" selected="0">
              <x v="0"/>
            </reference>
          </references>
        </pivotArea>
      </autoSortScope>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1"/>
    </i>
    <i>
      <x v="3"/>
    </i>
    <i>
      <x/>
    </i>
    <i>
      <x v="4"/>
    </i>
    <i>
      <x v="2"/>
    </i>
    <i t="grand">
      <x/>
    </i>
  </rowItems>
  <colItems count="1">
    <i/>
  </colItems>
  <pageFields count="1">
    <pageField fld="5" item="1" hier="-1"/>
  </pageFields>
  <dataFields count="1">
    <dataField name="Average of Time Taken to Resolve Case" fld="8" subtotal="average" baseField="0" baseItem="0" numFmtId="166"/>
  </dataFields>
  <formats count="2">
    <format dxfId="15">
      <pivotArea grandRow="1" outline="0" collapsedLevelsAreSubtotals="1" fieldPosition="0"/>
    </format>
    <format dxfId="1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97C60C-8775-44DE-B9CC-F0FCFDEA970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solution Status">
  <location ref="J3:K7" firstHeaderRow="1" firstDataRow="1"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numFmtId="165" showAll="0"/>
    <pivotField axis="axisRow" showAll="0">
      <items count="4">
        <item x="0"/>
        <item x="1"/>
        <item x="2"/>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i>
    <i>
      <x v="1"/>
    </i>
    <i>
      <x v="2"/>
    </i>
    <i t="grand">
      <x/>
    </i>
  </rowItems>
  <colItems count="1">
    <i/>
  </colItems>
  <dataFields count="1">
    <dataField name="Transactions Reported" fld="0" subtotal="count" baseField="0" baseItem="0"/>
  </dataFields>
  <formats count="1">
    <format dxfId="1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29159F-F1F5-4767-A43F-16A7964838E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P3:Q16" firstHeaderRow="1" firstDataRow="1" firstDataCol="1" rowPageCount="1" colPageCount="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axis="axisPage" showAll="0">
      <items count="6">
        <item x="2"/>
        <item x="4"/>
        <item x="0"/>
        <item x="3"/>
        <item x="1"/>
        <item t="default"/>
      </items>
    </pivotField>
    <pivotField showAll="0"/>
    <pivotField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10"/>
  </rowFields>
  <rowItems count="13">
    <i>
      <x v="6"/>
    </i>
    <i>
      <x v="4"/>
    </i>
    <i>
      <x v="1"/>
    </i>
    <i>
      <x v="12"/>
    </i>
    <i>
      <x v="3"/>
    </i>
    <i>
      <x v="5"/>
    </i>
    <i>
      <x v="10"/>
    </i>
    <i>
      <x v="9"/>
    </i>
    <i>
      <x v="8"/>
    </i>
    <i>
      <x v="11"/>
    </i>
    <i>
      <x v="2"/>
    </i>
    <i>
      <x v="7"/>
    </i>
    <i t="grand">
      <x/>
    </i>
  </rowItems>
  <colItems count="1">
    <i/>
  </colItems>
  <pageFields count="1">
    <pageField fld="2" item="0" hier="-1"/>
  </pageFields>
  <dataFields count="1">
    <dataField name="Transactions Reported" fld="0" subtotal="count" baseField="0" baseItem="0"/>
  </dataFields>
  <formats count="1">
    <format dxfId="1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70D5D6-F61E-406B-8F0A-3485C2ABA5E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B16" firstHeaderRow="1" firstDataRow="1" firstDataCol="1"/>
  <pivotFields count="11">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pivotField showAll="0"/>
    <pivotField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Transactions Reported" fld="0" subtotal="count" baseField="0" baseItem="0"/>
  </dataFields>
  <formats count="1">
    <format dxfId="1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41F400-9A59-40E6-B97C-CE54FD9D66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20:B33" firstHeaderRow="1" firstDataRow="1" firstDataCol="1"/>
  <pivotFields count="11">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items count="345">
        <item x="331"/>
        <item x="158"/>
        <item x="183"/>
        <item x="138"/>
        <item x="209"/>
        <item x="5"/>
        <item x="85"/>
        <item x="320"/>
        <item x="44"/>
        <item x="20"/>
        <item x="9"/>
        <item x="306"/>
        <item x="115"/>
        <item x="69"/>
        <item x="119"/>
        <item x="168"/>
        <item x="178"/>
        <item x="47"/>
        <item x="130"/>
        <item x="266"/>
        <item x="93"/>
        <item x="287"/>
        <item x="143"/>
        <item x="321"/>
        <item x="49"/>
        <item x="104"/>
        <item x="180"/>
        <item x="262"/>
        <item x="260"/>
        <item x="185"/>
        <item x="291"/>
        <item x="62"/>
        <item x="229"/>
        <item x="201"/>
        <item x="37"/>
        <item x="242"/>
        <item x="159"/>
        <item x="216"/>
        <item x="169"/>
        <item x="312"/>
        <item x="305"/>
        <item x="179"/>
        <item x="340"/>
        <item x="240"/>
        <item x="36"/>
        <item x="72"/>
        <item x="117"/>
        <item x="281"/>
        <item x="19"/>
        <item x="153"/>
        <item x="125"/>
        <item x="225"/>
        <item x="21"/>
        <item x="41"/>
        <item x="162"/>
        <item x="118"/>
        <item x="336"/>
        <item x="339"/>
        <item x="149"/>
        <item x="188"/>
        <item x="325"/>
        <item x="100"/>
        <item x="177"/>
        <item x="14"/>
        <item x="161"/>
        <item x="80"/>
        <item x="60"/>
        <item x="106"/>
        <item x="71"/>
        <item x="184"/>
        <item x="213"/>
        <item x="311"/>
        <item x="53"/>
        <item x="304"/>
        <item x="342"/>
        <item x="280"/>
        <item x="133"/>
        <item x="187"/>
        <item x="155"/>
        <item x="116"/>
        <item x="333"/>
        <item x="12"/>
        <item x="102"/>
        <item x="24"/>
        <item x="191"/>
        <item x="315"/>
        <item x="160"/>
        <item x="314"/>
        <item x="231"/>
        <item x="181"/>
        <item x="2"/>
        <item x="341"/>
        <item x="208"/>
        <item x="32"/>
        <item x="163"/>
        <item x="270"/>
        <item x="124"/>
        <item x="328"/>
        <item x="206"/>
        <item x="198"/>
        <item x="197"/>
        <item x="90"/>
        <item x="222"/>
        <item x="3"/>
        <item x="65"/>
        <item x="147"/>
        <item x="237"/>
        <item x="210"/>
        <item x="269"/>
        <item x="98"/>
        <item x="302"/>
        <item x="10"/>
        <item x="4"/>
        <item x="329"/>
        <item x="105"/>
        <item x="289"/>
        <item x="30"/>
        <item x="273"/>
        <item x="182"/>
        <item x="154"/>
        <item x="274"/>
        <item x="33"/>
        <item x="11"/>
        <item x="278"/>
        <item x="309"/>
        <item x="15"/>
        <item x="232"/>
        <item x="204"/>
        <item x="294"/>
        <item x="263"/>
        <item x="220"/>
        <item x="326"/>
        <item x="6"/>
        <item x="145"/>
        <item x="22"/>
        <item x="144"/>
        <item x="279"/>
        <item x="113"/>
        <item x="50"/>
        <item x="28"/>
        <item x="313"/>
        <item x="257"/>
        <item x="34"/>
        <item x="128"/>
        <item x="16"/>
        <item x="58"/>
        <item x="78"/>
        <item x="96"/>
        <item x="245"/>
        <item x="103"/>
        <item x="127"/>
        <item x="74"/>
        <item x="196"/>
        <item x="234"/>
        <item x="108"/>
        <item x="300"/>
        <item x="308"/>
        <item x="290"/>
        <item x="56"/>
        <item x="40"/>
        <item x="253"/>
        <item x="323"/>
        <item x="120"/>
        <item x="173"/>
        <item x="199"/>
        <item x="224"/>
        <item x="92"/>
        <item x="256"/>
        <item x="88"/>
        <item x="200"/>
        <item x="99"/>
        <item x="97"/>
        <item x="202"/>
        <item x="283"/>
        <item x="267"/>
        <item x="45"/>
        <item x="132"/>
        <item x="249"/>
        <item x="246"/>
        <item x="66"/>
        <item x="81"/>
        <item x="248"/>
        <item x="166"/>
        <item x="26"/>
        <item x="109"/>
        <item x="170"/>
        <item x="111"/>
        <item x="332"/>
        <item x="218"/>
        <item x="7"/>
        <item x="275"/>
        <item x="203"/>
        <item x="110"/>
        <item x="335"/>
        <item x="23"/>
        <item x="343"/>
        <item x="189"/>
        <item x="89"/>
        <item x="141"/>
        <item x="137"/>
        <item x="318"/>
        <item x="244"/>
        <item x="122"/>
        <item x="174"/>
        <item x="235"/>
        <item x="43"/>
        <item x="286"/>
        <item x="258"/>
        <item x="55"/>
        <item x="334"/>
        <item x="316"/>
        <item x="150"/>
        <item x="87"/>
        <item x="284"/>
        <item x="243"/>
        <item x="277"/>
        <item x="95"/>
        <item x="91"/>
        <item x="254"/>
        <item x="68"/>
        <item x="319"/>
        <item x="215"/>
        <item x="299"/>
        <item x="123"/>
        <item x="175"/>
        <item x="82"/>
        <item x="152"/>
        <item x="51"/>
        <item x="64"/>
        <item x="146"/>
        <item x="167"/>
        <item x="46"/>
        <item x="338"/>
        <item x="337"/>
        <item x="136"/>
        <item x="0"/>
        <item x="35"/>
        <item x="171"/>
        <item x="205"/>
        <item x="285"/>
        <item x="52"/>
        <item x="77"/>
        <item x="79"/>
        <item x="228"/>
        <item x="330"/>
        <item x="236"/>
        <item x="317"/>
        <item x="18"/>
        <item x="241"/>
        <item x="297"/>
        <item x="61"/>
        <item x="271"/>
        <item x="230"/>
        <item x="67"/>
        <item x="223"/>
        <item x="217"/>
        <item x="307"/>
        <item x="13"/>
        <item x="310"/>
        <item x="135"/>
        <item x="221"/>
        <item x="83"/>
        <item x="59"/>
        <item x="29"/>
        <item x="265"/>
        <item x="112"/>
        <item x="63"/>
        <item x="282"/>
        <item x="250"/>
        <item x="1"/>
        <item x="25"/>
        <item x="172"/>
        <item x="17"/>
        <item x="207"/>
        <item x="190"/>
        <item x="142"/>
        <item x="212"/>
        <item x="38"/>
        <item x="255"/>
        <item x="157"/>
        <item x="268"/>
        <item x="259"/>
        <item x="39"/>
        <item x="126"/>
        <item x="140"/>
        <item x="27"/>
        <item x="239"/>
        <item x="165"/>
        <item x="293"/>
        <item x="193"/>
        <item x="195"/>
        <item x="70"/>
        <item x="238"/>
        <item x="272"/>
        <item x="261"/>
        <item x="296"/>
        <item x="139"/>
        <item x="292"/>
        <item x="129"/>
        <item x="322"/>
        <item x="86"/>
        <item x="94"/>
        <item x="219"/>
        <item x="42"/>
        <item x="48"/>
        <item x="75"/>
        <item x="134"/>
        <item x="186"/>
        <item x="303"/>
        <item x="214"/>
        <item x="327"/>
        <item x="226"/>
        <item x="73"/>
        <item x="156"/>
        <item x="101"/>
        <item x="164"/>
        <item x="251"/>
        <item x="233"/>
        <item x="324"/>
        <item x="194"/>
        <item x="252"/>
        <item x="8"/>
        <item x="295"/>
        <item x="107"/>
        <item x="84"/>
        <item x="148"/>
        <item x="276"/>
        <item x="76"/>
        <item x="114"/>
        <item x="247"/>
        <item x="192"/>
        <item x="288"/>
        <item x="227"/>
        <item x="301"/>
        <item x="121"/>
        <item x="131"/>
        <item x="298"/>
        <item x="54"/>
        <item x="57"/>
        <item x="264"/>
        <item x="151"/>
        <item x="211"/>
        <item x="31"/>
        <item x="176"/>
        <item t="default"/>
      </items>
    </pivotField>
    <pivotField showAll="0"/>
    <pivotField showAll="0"/>
    <pivotField dataField="1"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Loss Amount" fld="4" baseField="0" baseItem="0" numFmtId="43"/>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Reported" xr10:uid="{03DE9DF0-6DAE-41D6-BAFB-18AE3EDA4437}" sourceName="Months (Date Reported)">
  <pivotTables>
    <pivotTable tabId="6" name="PivotTable1"/>
    <pivotTable tabId="6" name="PivotTable10"/>
    <pivotTable tabId="6" name="PivotTable11"/>
    <pivotTable tabId="6" name="PivotTable12"/>
    <pivotTable tabId="6" name="PivotTable13"/>
    <pivotTable tabId="6" name="PivotTable14"/>
    <pivotTable tabId="6" name="PivotTable2"/>
    <pivotTable tabId="6" name="PivotTable3"/>
    <pivotTable tabId="6" name="PivotTable4"/>
    <pivotTable tabId="6" name="PivotTable5"/>
    <pivotTable tabId="6" name="PivotTable6"/>
    <pivotTable tabId="6" name="PivotTable7"/>
    <pivotTable tabId="6" name="PivotTable8"/>
  </pivotTables>
  <data>
    <tabular pivotCacheId="20495769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Reported)" xr10:uid="{A944B900-7210-4BF6-88BF-9F1D9AAA022A}" cache="Slicer_Months__Date_Reported" caption="SELECT MONTH" columnCount="6"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3"/>
  <sheetViews>
    <sheetView workbookViewId="0">
      <selection activeCell="D8" sqref="D8"/>
    </sheetView>
  </sheetViews>
  <sheetFormatPr defaultRowHeight="14.5" x14ac:dyDescent="0.35"/>
  <cols>
    <col min="1" max="1" width="14.36328125" bestFit="1" customWidth="1"/>
    <col min="2" max="2" width="17.7265625" bestFit="1" customWidth="1"/>
    <col min="3" max="3" width="18.26953125" bestFit="1" customWidth="1"/>
    <col min="4" max="4" width="12" bestFit="1" customWidth="1"/>
    <col min="5" max="5" width="16.1796875" bestFit="1" customWidth="1"/>
    <col min="6" max="6" width="20.1796875" bestFit="1" customWidth="1"/>
    <col min="7" max="7" width="17.1796875" bestFit="1" customWidth="1"/>
    <col min="8" max="8" width="23.36328125" bestFit="1" customWidth="1"/>
    <col min="9" max="9" width="29.1796875" bestFit="1" customWidth="1"/>
  </cols>
  <sheetData>
    <row r="1" spans="1:9" x14ac:dyDescent="0.35">
      <c r="A1" s="1" t="s">
        <v>0</v>
      </c>
      <c r="B1" s="1" t="s">
        <v>1</v>
      </c>
      <c r="C1" s="1" t="s">
        <v>2</v>
      </c>
      <c r="D1" s="1" t="s">
        <v>3</v>
      </c>
      <c r="E1" s="1" t="s">
        <v>4</v>
      </c>
      <c r="F1" s="1" t="s">
        <v>5</v>
      </c>
      <c r="G1" s="1" t="s">
        <v>6</v>
      </c>
      <c r="H1" s="1" t="s">
        <v>7</v>
      </c>
      <c r="I1" s="1" t="s">
        <v>1036</v>
      </c>
    </row>
    <row r="2" spans="1:9" x14ac:dyDescent="0.35">
      <c r="A2" t="s">
        <v>8</v>
      </c>
      <c r="B2" s="4">
        <v>45537</v>
      </c>
      <c r="C2" t="s">
        <v>9</v>
      </c>
      <c r="D2" t="s">
        <v>10</v>
      </c>
      <c r="E2" s="5">
        <v>18529.82</v>
      </c>
      <c r="F2" t="s">
        <v>11</v>
      </c>
      <c r="G2" s="4"/>
    </row>
    <row r="3" spans="1:9" x14ac:dyDescent="0.35">
      <c r="A3" t="s">
        <v>12</v>
      </c>
      <c r="B3" s="4">
        <v>45575</v>
      </c>
      <c r="C3" t="s">
        <v>9</v>
      </c>
      <c r="D3" t="s">
        <v>13</v>
      </c>
      <c r="E3" s="5">
        <v>20551.939999999999</v>
      </c>
      <c r="F3" t="s">
        <v>14</v>
      </c>
      <c r="G3" s="4">
        <v>45648</v>
      </c>
      <c r="H3" t="s">
        <v>15</v>
      </c>
      <c r="I3">
        <f>DATEDIF(B3,G3,"d")</f>
        <v>73</v>
      </c>
    </row>
    <row r="4" spans="1:9" x14ac:dyDescent="0.35">
      <c r="A4" t="s">
        <v>16</v>
      </c>
      <c r="B4" s="4">
        <v>45385</v>
      </c>
      <c r="C4" t="s">
        <v>17</v>
      </c>
      <c r="D4" t="s">
        <v>13</v>
      </c>
      <c r="E4" s="5">
        <v>16366.52</v>
      </c>
      <c r="F4" t="s">
        <v>18</v>
      </c>
      <c r="G4" s="4"/>
      <c r="H4" t="s">
        <v>15</v>
      </c>
    </row>
    <row r="5" spans="1:9" x14ac:dyDescent="0.35">
      <c r="A5" t="s">
        <v>19</v>
      </c>
      <c r="B5" s="4">
        <v>45398</v>
      </c>
      <c r="C5" t="s">
        <v>20</v>
      </c>
      <c r="D5" t="s">
        <v>13</v>
      </c>
      <c r="E5" s="5">
        <v>34107.47</v>
      </c>
      <c r="F5" t="s">
        <v>18</v>
      </c>
      <c r="G5" s="4"/>
      <c r="H5" t="s">
        <v>21</v>
      </c>
    </row>
    <row r="6" spans="1:9" x14ac:dyDescent="0.35">
      <c r="A6" t="s">
        <v>22</v>
      </c>
      <c r="B6" s="4">
        <v>45407</v>
      </c>
      <c r="C6" t="s">
        <v>23</v>
      </c>
      <c r="D6" t="s">
        <v>10</v>
      </c>
      <c r="E6" s="5">
        <v>45161.82</v>
      </c>
      <c r="F6" t="s">
        <v>18</v>
      </c>
      <c r="G6" s="4"/>
      <c r="H6" t="s">
        <v>24</v>
      </c>
    </row>
    <row r="7" spans="1:9" x14ac:dyDescent="0.35">
      <c r="A7" t="s">
        <v>25</v>
      </c>
      <c r="B7" s="4">
        <v>45297</v>
      </c>
      <c r="C7" t="s">
        <v>20</v>
      </c>
      <c r="D7" t="s">
        <v>26</v>
      </c>
      <c r="E7" s="5">
        <v>32544.73</v>
      </c>
      <c r="F7" t="s">
        <v>18</v>
      </c>
      <c r="G7" s="4"/>
      <c r="H7" t="s">
        <v>21</v>
      </c>
    </row>
    <row r="8" spans="1:9" x14ac:dyDescent="0.35">
      <c r="A8" t="s">
        <v>27</v>
      </c>
      <c r="B8" s="4">
        <v>45429</v>
      </c>
      <c r="C8" t="s">
        <v>17</v>
      </c>
      <c r="D8" t="s">
        <v>13</v>
      </c>
      <c r="E8" s="5">
        <v>44646.55</v>
      </c>
      <c r="F8" t="s">
        <v>11</v>
      </c>
      <c r="G8" s="4"/>
    </row>
    <row r="9" spans="1:9" x14ac:dyDescent="0.35">
      <c r="A9" t="s">
        <v>28</v>
      </c>
      <c r="B9" s="4">
        <v>45489</v>
      </c>
      <c r="C9" t="s">
        <v>17</v>
      </c>
      <c r="D9" t="s">
        <v>10</v>
      </c>
      <c r="E9" s="5">
        <v>60894.82</v>
      </c>
      <c r="F9" t="s">
        <v>18</v>
      </c>
      <c r="G9" s="4"/>
      <c r="H9" t="s">
        <v>29</v>
      </c>
    </row>
    <row r="10" spans="1:9" x14ac:dyDescent="0.35">
      <c r="A10" t="s">
        <v>30</v>
      </c>
      <c r="B10" s="4">
        <v>45632</v>
      </c>
      <c r="C10" t="s">
        <v>23</v>
      </c>
      <c r="D10" t="s">
        <v>10</v>
      </c>
      <c r="E10" s="5">
        <v>21945.85</v>
      </c>
      <c r="F10" t="s">
        <v>14</v>
      </c>
      <c r="G10" s="4">
        <v>45661</v>
      </c>
      <c r="H10" t="s">
        <v>31</v>
      </c>
      <c r="I10">
        <f>DATEDIF(B10,G10,"d")</f>
        <v>29</v>
      </c>
    </row>
    <row r="11" spans="1:9" x14ac:dyDescent="0.35">
      <c r="A11" t="s">
        <v>32</v>
      </c>
      <c r="B11" s="4">
        <v>45302</v>
      </c>
      <c r="C11" t="s">
        <v>20</v>
      </c>
      <c r="D11" t="s">
        <v>10</v>
      </c>
      <c r="E11" s="5">
        <v>34357.11</v>
      </c>
      <c r="F11" t="s">
        <v>18</v>
      </c>
      <c r="G11" s="4"/>
      <c r="H11" t="s">
        <v>24</v>
      </c>
    </row>
    <row r="12" spans="1:9" x14ac:dyDescent="0.35">
      <c r="A12" t="s">
        <v>33</v>
      </c>
      <c r="B12" s="4">
        <v>45406</v>
      </c>
      <c r="C12" t="s">
        <v>17</v>
      </c>
      <c r="D12" t="s">
        <v>26</v>
      </c>
      <c r="E12" s="5">
        <v>7481.37</v>
      </c>
      <c r="F12" t="s">
        <v>14</v>
      </c>
      <c r="G12" s="4">
        <v>45430</v>
      </c>
      <c r="H12" t="s">
        <v>24</v>
      </c>
      <c r="I12">
        <f>DATEDIF(B12,G12,"d")</f>
        <v>24</v>
      </c>
    </row>
    <row r="13" spans="1:9" x14ac:dyDescent="0.35">
      <c r="A13" t="s">
        <v>34</v>
      </c>
      <c r="B13" s="4">
        <v>45419</v>
      </c>
      <c r="C13" t="s">
        <v>17</v>
      </c>
      <c r="D13" t="s">
        <v>26</v>
      </c>
      <c r="E13" s="5">
        <v>33471.14</v>
      </c>
      <c r="F13" t="s">
        <v>18</v>
      </c>
      <c r="G13" s="4"/>
      <c r="H13" t="s">
        <v>29</v>
      </c>
    </row>
    <row r="14" spans="1:9" x14ac:dyDescent="0.35">
      <c r="A14" t="s">
        <v>35</v>
      </c>
      <c r="B14" s="4">
        <v>45375</v>
      </c>
      <c r="C14" t="s">
        <v>9</v>
      </c>
      <c r="D14" t="s">
        <v>10</v>
      </c>
      <c r="E14" s="5">
        <v>81838.34</v>
      </c>
      <c r="F14" t="s">
        <v>14</v>
      </c>
      <c r="G14" s="4">
        <v>45378</v>
      </c>
      <c r="H14" t="s">
        <v>15</v>
      </c>
      <c r="I14">
        <f>DATEDIF(B14,G14,"d")</f>
        <v>3</v>
      </c>
    </row>
    <row r="15" spans="1:9" x14ac:dyDescent="0.35">
      <c r="A15" t="s">
        <v>36</v>
      </c>
      <c r="B15" s="4">
        <v>45560</v>
      </c>
      <c r="C15" t="s">
        <v>23</v>
      </c>
      <c r="D15" t="s">
        <v>26</v>
      </c>
      <c r="E15" s="5">
        <v>41848.730000000003</v>
      </c>
      <c r="F15" t="s">
        <v>11</v>
      </c>
      <c r="G15" s="4"/>
    </row>
    <row r="16" spans="1:9" x14ac:dyDescent="0.35">
      <c r="A16" t="s">
        <v>37</v>
      </c>
      <c r="B16" s="4">
        <v>45355</v>
      </c>
      <c r="C16" t="s">
        <v>9</v>
      </c>
      <c r="D16" t="s">
        <v>26</v>
      </c>
      <c r="E16" s="5">
        <v>58924.52</v>
      </c>
      <c r="F16" t="s">
        <v>14</v>
      </c>
      <c r="G16" s="4">
        <v>45430</v>
      </c>
      <c r="H16" t="s">
        <v>21</v>
      </c>
      <c r="I16">
        <f>DATEDIF(B16,G16,"d")</f>
        <v>75</v>
      </c>
    </row>
    <row r="17" spans="1:9" x14ac:dyDescent="0.35">
      <c r="A17" t="s">
        <v>38</v>
      </c>
      <c r="B17" s="4">
        <v>45422</v>
      </c>
      <c r="C17" t="s">
        <v>20</v>
      </c>
      <c r="D17" t="s">
        <v>10</v>
      </c>
      <c r="E17" s="5">
        <v>75505.14</v>
      </c>
      <c r="F17" t="s">
        <v>18</v>
      </c>
      <c r="G17" s="4"/>
      <c r="H17" t="s">
        <v>24</v>
      </c>
    </row>
    <row r="18" spans="1:9" x14ac:dyDescent="0.35">
      <c r="A18" t="s">
        <v>39</v>
      </c>
      <c r="B18" s="4">
        <v>45442</v>
      </c>
      <c r="C18" t="s">
        <v>17</v>
      </c>
      <c r="D18" t="s">
        <v>13</v>
      </c>
      <c r="E18" s="5">
        <v>59030.080000000002</v>
      </c>
      <c r="F18" t="s">
        <v>14</v>
      </c>
      <c r="G18" s="4">
        <v>45454</v>
      </c>
      <c r="H18" t="s">
        <v>15</v>
      </c>
      <c r="I18">
        <f>DATEDIF(B18,G18,"d")</f>
        <v>12</v>
      </c>
    </row>
    <row r="19" spans="1:9" x14ac:dyDescent="0.35">
      <c r="A19" t="s">
        <v>40</v>
      </c>
      <c r="B19" s="4">
        <v>45578</v>
      </c>
      <c r="C19" t="s">
        <v>17</v>
      </c>
      <c r="D19" t="s">
        <v>26</v>
      </c>
      <c r="E19" s="5">
        <v>99302.34</v>
      </c>
      <c r="F19" t="s">
        <v>14</v>
      </c>
      <c r="G19" s="4">
        <v>45601</v>
      </c>
      <c r="H19" t="s">
        <v>24</v>
      </c>
      <c r="I19">
        <f>DATEDIF(B19,G19,"d")</f>
        <v>23</v>
      </c>
    </row>
    <row r="20" spans="1:9" x14ac:dyDescent="0.35">
      <c r="A20" t="s">
        <v>41</v>
      </c>
      <c r="B20" s="4">
        <v>45549</v>
      </c>
      <c r="C20" t="s">
        <v>42</v>
      </c>
      <c r="D20" t="s">
        <v>13</v>
      </c>
      <c r="E20" s="5">
        <v>93322.34</v>
      </c>
      <c r="F20" t="s">
        <v>11</v>
      </c>
      <c r="G20" s="4"/>
    </row>
    <row r="21" spans="1:9" x14ac:dyDescent="0.35">
      <c r="A21" t="s">
        <v>43</v>
      </c>
      <c r="B21" s="4">
        <v>45340</v>
      </c>
      <c r="C21" t="s">
        <v>17</v>
      </c>
      <c r="D21" t="s">
        <v>26</v>
      </c>
      <c r="E21" s="5">
        <v>5087.05</v>
      </c>
      <c r="F21" t="s">
        <v>11</v>
      </c>
      <c r="G21" s="4"/>
    </row>
    <row r="22" spans="1:9" x14ac:dyDescent="0.35">
      <c r="A22" t="s">
        <v>44</v>
      </c>
      <c r="B22" s="4">
        <v>45301</v>
      </c>
      <c r="C22" t="s">
        <v>42</v>
      </c>
      <c r="D22" t="s">
        <v>10</v>
      </c>
      <c r="E22" s="5">
        <v>7981.27</v>
      </c>
      <c r="F22" t="s">
        <v>18</v>
      </c>
      <c r="G22" s="4"/>
      <c r="H22" t="s">
        <v>21</v>
      </c>
    </row>
    <row r="23" spans="1:9" x14ac:dyDescent="0.35">
      <c r="A23" t="s">
        <v>45</v>
      </c>
      <c r="B23" s="4">
        <v>45344</v>
      </c>
      <c r="C23" t="s">
        <v>23</v>
      </c>
      <c r="D23" t="s">
        <v>26</v>
      </c>
      <c r="E23" s="5">
        <v>35316.99</v>
      </c>
      <c r="F23" t="s">
        <v>18</v>
      </c>
      <c r="G23" s="4"/>
      <c r="H23" t="s">
        <v>29</v>
      </c>
    </row>
    <row r="24" spans="1:9" x14ac:dyDescent="0.35">
      <c r="A24" t="s">
        <v>46</v>
      </c>
      <c r="B24" s="4">
        <v>45431</v>
      </c>
      <c r="C24" t="s">
        <v>23</v>
      </c>
      <c r="D24" t="s">
        <v>26</v>
      </c>
      <c r="E24" s="5">
        <v>24873.59</v>
      </c>
      <c r="F24" t="s">
        <v>14</v>
      </c>
      <c r="G24" s="4">
        <v>45463</v>
      </c>
      <c r="H24" t="s">
        <v>31</v>
      </c>
      <c r="I24">
        <f>DATEDIF(B24,G24,"d")</f>
        <v>32</v>
      </c>
    </row>
    <row r="25" spans="1:9" x14ac:dyDescent="0.35">
      <c r="A25" t="s">
        <v>47</v>
      </c>
      <c r="B25" s="4">
        <v>45494</v>
      </c>
      <c r="C25" t="s">
        <v>17</v>
      </c>
      <c r="D25" t="s">
        <v>13</v>
      </c>
      <c r="E25" s="5">
        <v>594.49</v>
      </c>
      <c r="F25" t="s">
        <v>14</v>
      </c>
      <c r="G25" s="4">
        <v>45514</v>
      </c>
      <c r="H25" t="s">
        <v>29</v>
      </c>
      <c r="I25">
        <f>DATEDIF(B25,G25,"d")</f>
        <v>20</v>
      </c>
    </row>
    <row r="26" spans="1:9" x14ac:dyDescent="0.35">
      <c r="A26" t="s">
        <v>48</v>
      </c>
      <c r="B26" s="4">
        <v>45377</v>
      </c>
      <c r="C26" t="s">
        <v>17</v>
      </c>
      <c r="D26" t="s">
        <v>26</v>
      </c>
      <c r="E26" s="5">
        <v>50689.919999999998</v>
      </c>
      <c r="F26" t="s">
        <v>14</v>
      </c>
      <c r="G26" s="4">
        <v>45439</v>
      </c>
      <c r="H26" t="s">
        <v>15</v>
      </c>
      <c r="I26">
        <f>DATEDIF(B26,G26,"d")</f>
        <v>62</v>
      </c>
    </row>
    <row r="27" spans="1:9" x14ac:dyDescent="0.35">
      <c r="A27" t="s">
        <v>49</v>
      </c>
      <c r="B27" s="4">
        <v>45576</v>
      </c>
      <c r="C27" t="s">
        <v>9</v>
      </c>
      <c r="D27" t="s">
        <v>10</v>
      </c>
      <c r="E27" s="5">
        <v>93745.88</v>
      </c>
      <c r="F27" t="s">
        <v>14</v>
      </c>
      <c r="G27" s="4">
        <v>45595</v>
      </c>
      <c r="H27" t="s">
        <v>21</v>
      </c>
      <c r="I27">
        <f>DATEDIF(B27,G27,"d")</f>
        <v>19</v>
      </c>
    </row>
    <row r="28" spans="1:9" x14ac:dyDescent="0.35">
      <c r="A28" t="s">
        <v>50</v>
      </c>
      <c r="B28" s="4">
        <v>45483</v>
      </c>
      <c r="C28" t="s">
        <v>20</v>
      </c>
      <c r="D28" t="s">
        <v>13</v>
      </c>
      <c r="E28" s="5">
        <v>75045.7</v>
      </c>
      <c r="F28" t="s">
        <v>18</v>
      </c>
      <c r="G28" s="4"/>
      <c r="H28" t="s">
        <v>31</v>
      </c>
    </row>
    <row r="29" spans="1:9" x14ac:dyDescent="0.35">
      <c r="A29" t="s">
        <v>51</v>
      </c>
      <c r="B29" s="4">
        <v>45591</v>
      </c>
      <c r="C29" t="s">
        <v>23</v>
      </c>
      <c r="D29" t="s">
        <v>13</v>
      </c>
      <c r="E29" s="5">
        <v>25820.560000000001</v>
      </c>
      <c r="F29" t="s">
        <v>14</v>
      </c>
      <c r="G29" s="4">
        <v>45679</v>
      </c>
      <c r="H29" t="s">
        <v>21</v>
      </c>
      <c r="I29">
        <f>DATEDIF(B29,G29,"d")</f>
        <v>88</v>
      </c>
    </row>
    <row r="30" spans="1:9" x14ac:dyDescent="0.35">
      <c r="A30" t="s">
        <v>52</v>
      </c>
      <c r="B30" s="4">
        <v>45437</v>
      </c>
      <c r="C30" t="s">
        <v>20</v>
      </c>
      <c r="D30" t="s">
        <v>10</v>
      </c>
      <c r="E30" s="5">
        <v>98171.61</v>
      </c>
      <c r="F30" t="s">
        <v>11</v>
      </c>
      <c r="G30" s="4"/>
    </row>
    <row r="31" spans="1:9" x14ac:dyDescent="0.35">
      <c r="A31" t="s">
        <v>53</v>
      </c>
      <c r="B31" s="4">
        <v>45567</v>
      </c>
      <c r="C31" t="s">
        <v>42</v>
      </c>
      <c r="D31" t="s">
        <v>10</v>
      </c>
      <c r="E31" s="5">
        <v>46839.51</v>
      </c>
      <c r="F31" t="s">
        <v>14</v>
      </c>
      <c r="G31" s="4">
        <v>45587</v>
      </c>
      <c r="H31" t="s">
        <v>24</v>
      </c>
      <c r="I31">
        <f>DATEDIF(B31,G31,"d")</f>
        <v>20</v>
      </c>
    </row>
    <row r="32" spans="1:9" x14ac:dyDescent="0.35">
      <c r="A32" t="s">
        <v>54</v>
      </c>
      <c r="B32" s="4">
        <v>45412</v>
      </c>
      <c r="C32" t="s">
        <v>42</v>
      </c>
      <c r="D32" t="s">
        <v>26</v>
      </c>
      <c r="E32" s="5">
        <v>87590.88</v>
      </c>
      <c r="F32" t="s">
        <v>11</v>
      </c>
      <c r="G32" s="4"/>
    </row>
    <row r="33" spans="1:9" x14ac:dyDescent="0.35">
      <c r="A33" t="s">
        <v>55</v>
      </c>
      <c r="B33" s="4">
        <v>45656</v>
      </c>
      <c r="C33" t="s">
        <v>9</v>
      </c>
      <c r="D33" t="s">
        <v>26</v>
      </c>
      <c r="E33" s="5">
        <v>54803.48</v>
      </c>
      <c r="F33" t="s">
        <v>14</v>
      </c>
      <c r="G33" s="4">
        <v>45754</v>
      </c>
      <c r="H33" t="s">
        <v>15</v>
      </c>
      <c r="I33">
        <f>DATEDIF(B33,G33,"d")</f>
        <v>98</v>
      </c>
    </row>
    <row r="34" spans="1:9" x14ac:dyDescent="0.35">
      <c r="A34" t="s">
        <v>56</v>
      </c>
      <c r="B34" s="4">
        <v>45388</v>
      </c>
      <c r="C34" t="s">
        <v>42</v>
      </c>
      <c r="D34" t="s">
        <v>10</v>
      </c>
      <c r="E34" s="5">
        <v>22302.89</v>
      </c>
      <c r="F34" t="s">
        <v>11</v>
      </c>
      <c r="G34" s="4"/>
    </row>
    <row r="35" spans="1:9" x14ac:dyDescent="0.35">
      <c r="A35" t="s">
        <v>57</v>
      </c>
      <c r="B35" s="4">
        <v>45418</v>
      </c>
      <c r="C35" t="s">
        <v>42</v>
      </c>
      <c r="D35" t="s">
        <v>26</v>
      </c>
      <c r="E35" s="5">
        <v>91613.54</v>
      </c>
      <c r="F35" t="s">
        <v>18</v>
      </c>
      <c r="G35" s="4"/>
      <c r="H35" t="s">
        <v>15</v>
      </c>
    </row>
    <row r="36" spans="1:9" x14ac:dyDescent="0.35">
      <c r="A36" t="s">
        <v>58</v>
      </c>
      <c r="B36" s="4">
        <v>45440</v>
      </c>
      <c r="C36" t="s">
        <v>23</v>
      </c>
      <c r="D36" t="s">
        <v>10</v>
      </c>
      <c r="E36" s="5">
        <v>21530.32</v>
      </c>
      <c r="F36" t="s">
        <v>18</v>
      </c>
      <c r="G36" s="4"/>
      <c r="H36" t="s">
        <v>21</v>
      </c>
    </row>
    <row r="37" spans="1:9" x14ac:dyDescent="0.35">
      <c r="A37" t="s">
        <v>59</v>
      </c>
      <c r="B37" s="4">
        <v>45538</v>
      </c>
      <c r="C37" t="s">
        <v>9</v>
      </c>
      <c r="D37" t="s">
        <v>13</v>
      </c>
      <c r="E37" s="5">
        <v>48790.98</v>
      </c>
      <c r="F37" t="s">
        <v>18</v>
      </c>
      <c r="G37" s="4"/>
      <c r="H37" t="s">
        <v>24</v>
      </c>
    </row>
    <row r="38" spans="1:9" x14ac:dyDescent="0.35">
      <c r="A38" t="s">
        <v>60</v>
      </c>
      <c r="B38" s="4">
        <v>45336</v>
      </c>
      <c r="C38" t="s">
        <v>23</v>
      </c>
      <c r="D38" t="s">
        <v>13</v>
      </c>
      <c r="E38" s="5">
        <v>89668.44</v>
      </c>
      <c r="F38" t="s">
        <v>18</v>
      </c>
      <c r="G38" s="4"/>
      <c r="H38" t="s">
        <v>29</v>
      </c>
    </row>
    <row r="39" spans="1:9" x14ac:dyDescent="0.35">
      <c r="A39" t="s">
        <v>61</v>
      </c>
      <c r="B39" s="4">
        <v>45326</v>
      </c>
      <c r="C39" t="s">
        <v>23</v>
      </c>
      <c r="D39" t="s">
        <v>10</v>
      </c>
      <c r="E39" s="5">
        <v>48636.79</v>
      </c>
      <c r="F39" t="s">
        <v>11</v>
      </c>
      <c r="G39" s="4"/>
    </row>
    <row r="40" spans="1:9" x14ac:dyDescent="0.35">
      <c r="A40" t="s">
        <v>62</v>
      </c>
      <c r="B40" s="4">
        <v>45583</v>
      </c>
      <c r="C40" t="s">
        <v>9</v>
      </c>
      <c r="D40" t="s">
        <v>26</v>
      </c>
      <c r="E40" s="5">
        <v>58523.14</v>
      </c>
      <c r="F40" t="s">
        <v>18</v>
      </c>
      <c r="G40" s="4"/>
      <c r="H40" t="s">
        <v>15</v>
      </c>
    </row>
    <row r="41" spans="1:9" x14ac:dyDescent="0.35">
      <c r="A41" t="s">
        <v>63</v>
      </c>
      <c r="B41" s="4">
        <v>45588</v>
      </c>
      <c r="C41" t="s">
        <v>23</v>
      </c>
      <c r="D41" t="s">
        <v>26</v>
      </c>
      <c r="E41" s="5">
        <v>78619.3</v>
      </c>
      <c r="F41" t="s">
        <v>18</v>
      </c>
      <c r="G41" s="4"/>
      <c r="H41" t="s">
        <v>24</v>
      </c>
    </row>
    <row r="42" spans="1:9" x14ac:dyDescent="0.35">
      <c r="A42" t="s">
        <v>64</v>
      </c>
      <c r="B42" s="4">
        <v>45457</v>
      </c>
      <c r="C42" t="s">
        <v>9</v>
      </c>
      <c r="D42" t="s">
        <v>13</v>
      </c>
      <c r="E42" s="5">
        <v>41045.379999999997</v>
      </c>
      <c r="F42" t="s">
        <v>18</v>
      </c>
      <c r="G42" s="4"/>
      <c r="H42" t="s">
        <v>24</v>
      </c>
    </row>
    <row r="43" spans="1:9" x14ac:dyDescent="0.35">
      <c r="A43" t="s">
        <v>65</v>
      </c>
      <c r="B43" s="4">
        <v>45345</v>
      </c>
      <c r="C43" t="s">
        <v>20</v>
      </c>
      <c r="D43" t="s">
        <v>10</v>
      </c>
      <c r="E43" s="5">
        <v>21989.86</v>
      </c>
      <c r="F43" t="s">
        <v>11</v>
      </c>
      <c r="G43" s="4"/>
    </row>
    <row r="44" spans="1:9" x14ac:dyDescent="0.35">
      <c r="A44" t="s">
        <v>66</v>
      </c>
      <c r="B44" s="4">
        <v>45355</v>
      </c>
      <c r="C44" t="s">
        <v>9</v>
      </c>
      <c r="D44" t="s">
        <v>26</v>
      </c>
      <c r="E44" s="5">
        <v>20454.86</v>
      </c>
      <c r="F44" t="s">
        <v>18</v>
      </c>
      <c r="G44" s="4"/>
      <c r="H44" t="s">
        <v>24</v>
      </c>
    </row>
    <row r="45" spans="1:9" x14ac:dyDescent="0.35">
      <c r="A45" t="s">
        <v>67</v>
      </c>
      <c r="B45" s="4">
        <v>45612</v>
      </c>
      <c r="C45" t="s">
        <v>42</v>
      </c>
      <c r="D45" t="s">
        <v>13</v>
      </c>
      <c r="E45" s="5">
        <v>86794.68</v>
      </c>
      <c r="F45" t="s">
        <v>14</v>
      </c>
      <c r="G45" s="4">
        <v>45674</v>
      </c>
      <c r="H45" t="s">
        <v>24</v>
      </c>
      <c r="I45">
        <f>DATEDIF(B45,G45,"d")</f>
        <v>62</v>
      </c>
    </row>
    <row r="46" spans="1:9" x14ac:dyDescent="0.35">
      <c r="A46" t="s">
        <v>68</v>
      </c>
      <c r="B46" s="4">
        <v>45505</v>
      </c>
      <c r="C46" t="s">
        <v>9</v>
      </c>
      <c r="D46" t="s">
        <v>26</v>
      </c>
      <c r="E46" s="5">
        <v>67847</v>
      </c>
      <c r="F46" t="s">
        <v>11</v>
      </c>
      <c r="G46" s="4"/>
    </row>
    <row r="47" spans="1:9" x14ac:dyDescent="0.35">
      <c r="A47" t="s">
        <v>69</v>
      </c>
      <c r="B47" s="4">
        <v>45300</v>
      </c>
      <c r="C47" t="s">
        <v>20</v>
      </c>
      <c r="D47" t="s">
        <v>10</v>
      </c>
      <c r="E47" s="5">
        <v>87810.73</v>
      </c>
      <c r="F47" t="s">
        <v>14</v>
      </c>
      <c r="G47" s="4">
        <v>45400</v>
      </c>
      <c r="H47" t="s">
        <v>31</v>
      </c>
      <c r="I47">
        <f>DATEDIF(B47,G47,"d")</f>
        <v>100</v>
      </c>
    </row>
    <row r="48" spans="1:9" x14ac:dyDescent="0.35">
      <c r="A48" t="s">
        <v>70</v>
      </c>
      <c r="B48" s="4">
        <v>45474</v>
      </c>
      <c r="C48" t="s">
        <v>23</v>
      </c>
      <c r="D48" t="s">
        <v>10</v>
      </c>
      <c r="E48" s="5">
        <v>83989.11</v>
      </c>
      <c r="F48" t="s">
        <v>11</v>
      </c>
      <c r="G48" s="4"/>
    </row>
    <row r="49" spans="1:9" x14ac:dyDescent="0.35">
      <c r="A49" t="s">
        <v>71</v>
      </c>
      <c r="B49" s="4">
        <v>45533</v>
      </c>
      <c r="C49" t="s">
        <v>20</v>
      </c>
      <c r="D49" t="s">
        <v>10</v>
      </c>
      <c r="E49" s="5">
        <v>32299.16</v>
      </c>
      <c r="F49" t="s">
        <v>18</v>
      </c>
      <c r="G49" s="4"/>
      <c r="H49" t="s">
        <v>24</v>
      </c>
    </row>
    <row r="50" spans="1:9" x14ac:dyDescent="0.35">
      <c r="A50" t="s">
        <v>72</v>
      </c>
      <c r="B50" s="4">
        <v>45309</v>
      </c>
      <c r="C50" t="s">
        <v>42</v>
      </c>
      <c r="D50" t="s">
        <v>26</v>
      </c>
      <c r="E50" s="5">
        <v>6101.5</v>
      </c>
      <c r="F50" t="s">
        <v>18</v>
      </c>
      <c r="G50" s="4"/>
      <c r="H50" t="s">
        <v>15</v>
      </c>
    </row>
    <row r="51" spans="1:9" x14ac:dyDescent="0.35">
      <c r="A51" t="s">
        <v>73</v>
      </c>
      <c r="B51" s="4">
        <v>45613</v>
      </c>
      <c r="C51" t="s">
        <v>17</v>
      </c>
      <c r="D51" t="s">
        <v>10</v>
      </c>
      <c r="E51" s="5">
        <v>30375.1</v>
      </c>
      <c r="F51" t="s">
        <v>18</v>
      </c>
      <c r="G51" s="4"/>
      <c r="H51" t="s">
        <v>31</v>
      </c>
    </row>
    <row r="52" spans="1:9" x14ac:dyDescent="0.35">
      <c r="A52" t="s">
        <v>74</v>
      </c>
      <c r="B52" s="4">
        <v>45316</v>
      </c>
      <c r="C52" t="s">
        <v>23</v>
      </c>
      <c r="D52" t="s">
        <v>10</v>
      </c>
      <c r="E52" s="5">
        <v>71883.399999999994</v>
      </c>
      <c r="F52" t="s">
        <v>18</v>
      </c>
      <c r="G52" s="4"/>
      <c r="H52" t="s">
        <v>24</v>
      </c>
    </row>
    <row r="53" spans="1:9" x14ac:dyDescent="0.35">
      <c r="A53" t="s">
        <v>75</v>
      </c>
      <c r="B53" s="4">
        <v>45302</v>
      </c>
      <c r="C53" t="s">
        <v>17</v>
      </c>
      <c r="D53" t="s">
        <v>10</v>
      </c>
      <c r="E53" s="5">
        <v>8547.73</v>
      </c>
      <c r="F53" t="s">
        <v>18</v>
      </c>
      <c r="G53" s="4"/>
      <c r="H53" t="s">
        <v>21</v>
      </c>
    </row>
    <row r="54" spans="1:9" x14ac:dyDescent="0.35">
      <c r="A54" t="s">
        <v>76</v>
      </c>
      <c r="B54" s="4">
        <v>45436</v>
      </c>
      <c r="C54" t="s">
        <v>17</v>
      </c>
      <c r="D54" t="s">
        <v>13</v>
      </c>
      <c r="E54" s="5">
        <v>68508.87</v>
      </c>
      <c r="F54" t="s">
        <v>18</v>
      </c>
      <c r="G54" s="4"/>
      <c r="H54" t="s">
        <v>24</v>
      </c>
    </row>
    <row r="55" spans="1:9" x14ac:dyDescent="0.35">
      <c r="A55" t="s">
        <v>77</v>
      </c>
      <c r="B55" s="4">
        <v>45529</v>
      </c>
      <c r="C55" t="s">
        <v>20</v>
      </c>
      <c r="D55" t="s">
        <v>13</v>
      </c>
      <c r="E55" s="5">
        <v>99614.57</v>
      </c>
      <c r="F55" t="s">
        <v>18</v>
      </c>
      <c r="G55" s="4"/>
      <c r="H55" t="s">
        <v>29</v>
      </c>
    </row>
    <row r="56" spans="1:9" x14ac:dyDescent="0.35">
      <c r="A56" t="s">
        <v>78</v>
      </c>
      <c r="B56" s="4">
        <v>45542</v>
      </c>
      <c r="C56" t="s">
        <v>9</v>
      </c>
      <c r="D56" t="s">
        <v>13</v>
      </c>
      <c r="E56" s="5">
        <v>66243.16</v>
      </c>
      <c r="F56" t="s">
        <v>11</v>
      </c>
      <c r="G56" s="4"/>
    </row>
    <row r="57" spans="1:9" x14ac:dyDescent="0.35">
      <c r="A57" t="s">
        <v>79</v>
      </c>
      <c r="B57" s="4">
        <v>45542</v>
      </c>
      <c r="C57" t="s">
        <v>20</v>
      </c>
      <c r="D57" t="s">
        <v>13</v>
      </c>
      <c r="E57" s="5">
        <v>76308.479999999996</v>
      </c>
      <c r="F57" t="s">
        <v>18</v>
      </c>
      <c r="G57" s="4"/>
      <c r="H57" t="s">
        <v>21</v>
      </c>
    </row>
    <row r="58" spans="1:9" x14ac:dyDescent="0.35">
      <c r="A58" t="s">
        <v>80</v>
      </c>
      <c r="B58" s="4">
        <v>45365</v>
      </c>
      <c r="C58" t="s">
        <v>20</v>
      </c>
      <c r="D58" t="s">
        <v>10</v>
      </c>
      <c r="E58" s="5">
        <v>74522.559999999998</v>
      </c>
      <c r="F58" t="s">
        <v>14</v>
      </c>
      <c r="G58" s="4">
        <v>45372</v>
      </c>
      <c r="H58" t="s">
        <v>15</v>
      </c>
      <c r="I58">
        <f>DATEDIF(B58,G58,"d")</f>
        <v>7</v>
      </c>
    </row>
    <row r="59" spans="1:9" x14ac:dyDescent="0.35">
      <c r="A59" t="s">
        <v>81</v>
      </c>
      <c r="B59" s="4">
        <v>45651</v>
      </c>
      <c r="C59" t="s">
        <v>17</v>
      </c>
      <c r="D59" t="s">
        <v>10</v>
      </c>
      <c r="E59" s="5">
        <v>69743.86</v>
      </c>
      <c r="F59" t="s">
        <v>11</v>
      </c>
      <c r="G59" s="4"/>
    </row>
    <row r="60" spans="1:9" x14ac:dyDescent="0.35">
      <c r="A60" t="s">
        <v>82</v>
      </c>
      <c r="B60" s="4">
        <v>45508</v>
      </c>
      <c r="C60" t="s">
        <v>9</v>
      </c>
      <c r="D60" t="s">
        <v>13</v>
      </c>
      <c r="E60" s="5">
        <v>84666.3</v>
      </c>
      <c r="F60" t="s">
        <v>14</v>
      </c>
      <c r="G60" s="4">
        <v>45567</v>
      </c>
      <c r="H60" t="s">
        <v>15</v>
      </c>
      <c r="I60">
        <f>DATEDIF(B60,G60,"d")</f>
        <v>59</v>
      </c>
    </row>
    <row r="61" spans="1:9" x14ac:dyDescent="0.35">
      <c r="A61" t="s">
        <v>83</v>
      </c>
      <c r="B61" s="4">
        <v>45456</v>
      </c>
      <c r="C61" t="s">
        <v>9</v>
      </c>
      <c r="D61" t="s">
        <v>26</v>
      </c>
      <c r="E61" s="5">
        <v>63024.71</v>
      </c>
      <c r="F61" t="s">
        <v>18</v>
      </c>
      <c r="G61" s="4"/>
      <c r="H61" t="s">
        <v>21</v>
      </c>
    </row>
    <row r="62" spans="1:9" x14ac:dyDescent="0.35">
      <c r="A62" t="s">
        <v>84</v>
      </c>
      <c r="B62" s="4">
        <v>45652</v>
      </c>
      <c r="C62" t="s">
        <v>9</v>
      </c>
      <c r="D62" t="s">
        <v>10</v>
      </c>
      <c r="E62" s="5">
        <v>32459.24</v>
      </c>
      <c r="F62" t="s">
        <v>11</v>
      </c>
      <c r="G62" s="4"/>
    </row>
    <row r="63" spans="1:9" x14ac:dyDescent="0.35">
      <c r="A63" t="s">
        <v>85</v>
      </c>
      <c r="B63" s="4">
        <v>45443</v>
      </c>
      <c r="C63" t="s">
        <v>17</v>
      </c>
      <c r="D63" t="s">
        <v>10</v>
      </c>
      <c r="E63" s="5">
        <v>98456.88</v>
      </c>
      <c r="F63" t="s">
        <v>14</v>
      </c>
      <c r="G63" s="4">
        <v>45487</v>
      </c>
      <c r="H63" t="s">
        <v>24</v>
      </c>
      <c r="I63">
        <f>DATEDIF(B63,G63,"d")</f>
        <v>44</v>
      </c>
    </row>
    <row r="64" spans="1:9" x14ac:dyDescent="0.35">
      <c r="A64" t="s">
        <v>86</v>
      </c>
      <c r="B64" s="4">
        <v>45566</v>
      </c>
      <c r="C64" t="s">
        <v>20</v>
      </c>
      <c r="D64" t="s">
        <v>10</v>
      </c>
      <c r="E64" s="5">
        <v>89115.5</v>
      </c>
      <c r="F64" t="s">
        <v>11</v>
      </c>
      <c r="G64" s="4"/>
    </row>
    <row r="65" spans="1:9" x14ac:dyDescent="0.35">
      <c r="A65" t="s">
        <v>87</v>
      </c>
      <c r="B65" s="4">
        <v>45358</v>
      </c>
      <c r="C65" t="s">
        <v>17</v>
      </c>
      <c r="D65" t="s">
        <v>10</v>
      </c>
      <c r="E65" s="5">
        <v>11306.9</v>
      </c>
      <c r="F65" t="s">
        <v>11</v>
      </c>
      <c r="G65" s="4"/>
    </row>
    <row r="66" spans="1:9" x14ac:dyDescent="0.35">
      <c r="A66" t="s">
        <v>88</v>
      </c>
      <c r="B66" s="4">
        <v>45552</v>
      </c>
      <c r="C66" t="s">
        <v>23</v>
      </c>
      <c r="D66" t="s">
        <v>26</v>
      </c>
      <c r="E66" s="5">
        <v>64146.74</v>
      </c>
      <c r="F66" t="s">
        <v>14</v>
      </c>
      <c r="G66" s="4">
        <v>45555</v>
      </c>
      <c r="H66" t="s">
        <v>29</v>
      </c>
      <c r="I66">
        <f>DATEDIF(B66,G66,"d")</f>
        <v>3</v>
      </c>
    </row>
    <row r="67" spans="1:9" x14ac:dyDescent="0.35">
      <c r="A67" t="s">
        <v>89</v>
      </c>
      <c r="B67" s="4">
        <v>45323</v>
      </c>
      <c r="C67" t="s">
        <v>9</v>
      </c>
      <c r="D67" t="s">
        <v>26</v>
      </c>
      <c r="E67" s="5">
        <v>89147.26</v>
      </c>
      <c r="F67" t="s">
        <v>11</v>
      </c>
      <c r="G67" s="4"/>
    </row>
    <row r="68" spans="1:9" x14ac:dyDescent="0.35">
      <c r="A68" t="s">
        <v>90</v>
      </c>
      <c r="B68" s="4">
        <v>45572</v>
      </c>
      <c r="C68" t="s">
        <v>23</v>
      </c>
      <c r="D68" t="s">
        <v>13</v>
      </c>
      <c r="E68" s="5">
        <v>1309.92</v>
      </c>
      <c r="F68" t="s">
        <v>11</v>
      </c>
      <c r="G68" s="4"/>
    </row>
    <row r="69" spans="1:9" x14ac:dyDescent="0.35">
      <c r="A69" t="s">
        <v>91</v>
      </c>
      <c r="B69" s="4">
        <v>45530</v>
      </c>
      <c r="C69" t="s">
        <v>20</v>
      </c>
      <c r="D69" t="s">
        <v>13</v>
      </c>
      <c r="E69" s="5">
        <v>59618.73</v>
      </c>
      <c r="F69" t="s">
        <v>14</v>
      </c>
      <c r="G69" s="4">
        <v>45612</v>
      </c>
      <c r="H69" t="s">
        <v>31</v>
      </c>
      <c r="I69">
        <f>DATEDIF(B69,G69,"d")</f>
        <v>82</v>
      </c>
    </row>
    <row r="70" spans="1:9" x14ac:dyDescent="0.35">
      <c r="A70" t="s">
        <v>92</v>
      </c>
      <c r="B70" s="4">
        <v>45399</v>
      </c>
      <c r="C70" t="s">
        <v>20</v>
      </c>
      <c r="D70" t="s">
        <v>26</v>
      </c>
      <c r="E70" s="5">
        <v>72134.8</v>
      </c>
      <c r="F70" t="s">
        <v>11</v>
      </c>
      <c r="G70" s="4"/>
    </row>
    <row r="71" spans="1:9" x14ac:dyDescent="0.35">
      <c r="A71" t="s">
        <v>93</v>
      </c>
      <c r="B71" s="4">
        <v>45478</v>
      </c>
      <c r="C71" t="s">
        <v>9</v>
      </c>
      <c r="D71" t="s">
        <v>13</v>
      </c>
      <c r="E71" s="5">
        <v>1631.95</v>
      </c>
      <c r="F71" t="s">
        <v>14</v>
      </c>
      <c r="G71" s="4">
        <v>45537</v>
      </c>
      <c r="H71" t="s">
        <v>24</v>
      </c>
      <c r="I71">
        <f>DATEDIF(B71,G71,"d")</f>
        <v>59</v>
      </c>
    </row>
    <row r="72" spans="1:9" x14ac:dyDescent="0.35">
      <c r="A72" t="s">
        <v>94</v>
      </c>
      <c r="B72" s="4">
        <v>45556</v>
      </c>
      <c r="C72" t="s">
        <v>17</v>
      </c>
      <c r="D72" t="s">
        <v>10</v>
      </c>
      <c r="E72" s="5">
        <v>62053.47</v>
      </c>
      <c r="F72" t="s">
        <v>11</v>
      </c>
      <c r="G72" s="4"/>
    </row>
    <row r="73" spans="1:9" x14ac:dyDescent="0.35">
      <c r="A73" t="s">
        <v>95</v>
      </c>
      <c r="B73" s="4">
        <v>45520</v>
      </c>
      <c r="C73" t="s">
        <v>23</v>
      </c>
      <c r="D73" t="s">
        <v>13</v>
      </c>
      <c r="E73" s="5">
        <v>54715.06</v>
      </c>
      <c r="F73" t="s">
        <v>18</v>
      </c>
      <c r="G73" s="4"/>
      <c r="H73" t="s">
        <v>24</v>
      </c>
    </row>
    <row r="74" spans="1:9" x14ac:dyDescent="0.35">
      <c r="A74" t="s">
        <v>96</v>
      </c>
      <c r="B74" s="4">
        <v>45305</v>
      </c>
      <c r="C74" t="s">
        <v>20</v>
      </c>
      <c r="D74" t="s">
        <v>13</v>
      </c>
      <c r="E74" s="5">
        <v>7859.4</v>
      </c>
      <c r="F74" t="s">
        <v>14</v>
      </c>
      <c r="G74" s="4">
        <v>45385</v>
      </c>
      <c r="H74" t="s">
        <v>31</v>
      </c>
      <c r="I74">
        <f>DATEDIF(B74,G74,"d")</f>
        <v>80</v>
      </c>
    </row>
    <row r="75" spans="1:9" x14ac:dyDescent="0.35">
      <c r="A75" t="s">
        <v>97</v>
      </c>
      <c r="B75" s="4">
        <v>45443</v>
      </c>
      <c r="C75" t="s">
        <v>17</v>
      </c>
      <c r="D75" t="s">
        <v>13</v>
      </c>
      <c r="E75" s="5">
        <v>27533.03</v>
      </c>
      <c r="F75" t="s">
        <v>18</v>
      </c>
      <c r="G75" s="4"/>
      <c r="H75" t="s">
        <v>15</v>
      </c>
    </row>
    <row r="76" spans="1:9" x14ac:dyDescent="0.35">
      <c r="A76" t="s">
        <v>98</v>
      </c>
      <c r="B76" s="4">
        <v>45597</v>
      </c>
      <c r="C76" t="s">
        <v>9</v>
      </c>
      <c r="D76" t="s">
        <v>10</v>
      </c>
      <c r="E76" s="5">
        <v>99514.3</v>
      </c>
      <c r="F76" t="s">
        <v>18</v>
      </c>
      <c r="G76" s="4"/>
      <c r="H76" t="s">
        <v>21</v>
      </c>
    </row>
    <row r="77" spans="1:9" x14ac:dyDescent="0.35">
      <c r="A77" t="s">
        <v>99</v>
      </c>
      <c r="B77" s="4">
        <v>45301</v>
      </c>
      <c r="C77" t="s">
        <v>20</v>
      </c>
      <c r="D77" t="s">
        <v>26</v>
      </c>
      <c r="E77" s="5">
        <v>43605.89</v>
      </c>
      <c r="F77" t="s">
        <v>14</v>
      </c>
      <c r="G77" s="4">
        <v>45313</v>
      </c>
      <c r="H77" t="s">
        <v>24</v>
      </c>
      <c r="I77">
        <f>DATEDIF(B77,G77,"d")</f>
        <v>12</v>
      </c>
    </row>
    <row r="78" spans="1:9" x14ac:dyDescent="0.35">
      <c r="A78" t="s">
        <v>100</v>
      </c>
      <c r="B78" s="4">
        <v>45360</v>
      </c>
      <c r="C78" t="s">
        <v>23</v>
      </c>
      <c r="D78" t="s">
        <v>10</v>
      </c>
      <c r="E78" s="5">
        <v>80713.070000000007</v>
      </c>
      <c r="F78" t="s">
        <v>14</v>
      </c>
      <c r="G78" s="4">
        <v>45369</v>
      </c>
      <c r="H78" t="s">
        <v>24</v>
      </c>
      <c r="I78">
        <f>DATEDIF(B78,G78,"d")</f>
        <v>9</v>
      </c>
    </row>
    <row r="79" spans="1:9" x14ac:dyDescent="0.35">
      <c r="A79" t="s">
        <v>101</v>
      </c>
      <c r="B79" s="4">
        <v>45337</v>
      </c>
      <c r="C79" t="s">
        <v>23</v>
      </c>
      <c r="D79" t="s">
        <v>26</v>
      </c>
      <c r="E79" s="5">
        <v>81956.42</v>
      </c>
      <c r="F79" t="s">
        <v>11</v>
      </c>
      <c r="G79" s="4"/>
    </row>
    <row r="80" spans="1:9" x14ac:dyDescent="0.35">
      <c r="A80" t="s">
        <v>102</v>
      </c>
      <c r="B80" s="4">
        <v>45431</v>
      </c>
      <c r="C80" t="s">
        <v>9</v>
      </c>
      <c r="D80" t="s">
        <v>10</v>
      </c>
      <c r="E80" s="5">
        <v>16029.01</v>
      </c>
      <c r="F80" t="s">
        <v>18</v>
      </c>
      <c r="G80" s="4"/>
      <c r="H80" t="s">
        <v>21</v>
      </c>
    </row>
    <row r="81" spans="1:9" x14ac:dyDescent="0.35">
      <c r="A81" t="s">
        <v>103</v>
      </c>
      <c r="B81" s="4">
        <v>45623</v>
      </c>
      <c r="C81" t="s">
        <v>20</v>
      </c>
      <c r="D81" t="s">
        <v>26</v>
      </c>
      <c r="E81" s="5">
        <v>60977.75</v>
      </c>
      <c r="F81" t="s">
        <v>14</v>
      </c>
      <c r="G81" s="4">
        <v>45707</v>
      </c>
      <c r="H81" t="s">
        <v>15</v>
      </c>
      <c r="I81">
        <f>DATEDIF(B81,G81,"d")</f>
        <v>84</v>
      </c>
    </row>
    <row r="82" spans="1:9" x14ac:dyDescent="0.35">
      <c r="A82" t="s">
        <v>104</v>
      </c>
      <c r="B82" s="4">
        <v>45449</v>
      </c>
      <c r="C82" t="s">
        <v>20</v>
      </c>
      <c r="D82" t="s">
        <v>26</v>
      </c>
      <c r="E82" s="5">
        <v>85174.27</v>
      </c>
      <c r="F82" t="s">
        <v>14</v>
      </c>
      <c r="G82" s="4">
        <v>45513</v>
      </c>
      <c r="H82" t="s">
        <v>21</v>
      </c>
      <c r="I82">
        <f>DATEDIF(B82,G82,"d")</f>
        <v>64</v>
      </c>
    </row>
    <row r="83" spans="1:9" x14ac:dyDescent="0.35">
      <c r="A83" t="s">
        <v>105</v>
      </c>
      <c r="B83" s="4">
        <v>45505</v>
      </c>
      <c r="C83" t="s">
        <v>23</v>
      </c>
      <c r="D83" t="s">
        <v>10</v>
      </c>
      <c r="E83" s="5">
        <v>79212.02</v>
      </c>
      <c r="F83" t="s">
        <v>11</v>
      </c>
      <c r="G83" s="4"/>
    </row>
    <row r="84" spans="1:9" x14ac:dyDescent="0.35">
      <c r="A84" t="s">
        <v>106</v>
      </c>
      <c r="B84" s="4">
        <v>45614</v>
      </c>
      <c r="C84" t="s">
        <v>23</v>
      </c>
      <c r="D84" t="s">
        <v>10</v>
      </c>
      <c r="E84" s="5">
        <v>36057.99</v>
      </c>
      <c r="F84" t="s">
        <v>18</v>
      </c>
      <c r="G84" s="4"/>
      <c r="H84" t="s">
        <v>15</v>
      </c>
    </row>
    <row r="85" spans="1:9" x14ac:dyDescent="0.35">
      <c r="A85" t="s">
        <v>107</v>
      </c>
      <c r="B85" s="4">
        <v>45639</v>
      </c>
      <c r="C85" t="s">
        <v>42</v>
      </c>
      <c r="D85" t="s">
        <v>13</v>
      </c>
      <c r="E85" s="5">
        <v>82258.17</v>
      </c>
      <c r="F85" t="s">
        <v>11</v>
      </c>
      <c r="G85" s="4"/>
    </row>
    <row r="86" spans="1:9" x14ac:dyDescent="0.35">
      <c r="A86" t="s">
        <v>108</v>
      </c>
      <c r="B86" s="4">
        <v>45543</v>
      </c>
      <c r="C86" t="s">
        <v>42</v>
      </c>
      <c r="D86" t="s">
        <v>26</v>
      </c>
      <c r="E86" s="5">
        <v>57662.76</v>
      </c>
      <c r="F86" t="s">
        <v>18</v>
      </c>
      <c r="G86" s="4"/>
      <c r="H86" t="s">
        <v>21</v>
      </c>
    </row>
    <row r="87" spans="1:9" x14ac:dyDescent="0.35">
      <c r="A87" t="s">
        <v>109</v>
      </c>
      <c r="B87" s="4">
        <v>45336</v>
      </c>
      <c r="C87" t="s">
        <v>9</v>
      </c>
      <c r="D87" t="s">
        <v>10</v>
      </c>
      <c r="E87" s="5">
        <v>59566.34</v>
      </c>
      <c r="F87" t="s">
        <v>18</v>
      </c>
      <c r="G87" s="4"/>
      <c r="H87" t="s">
        <v>15</v>
      </c>
    </row>
    <row r="88" spans="1:9" x14ac:dyDescent="0.35">
      <c r="A88" t="s">
        <v>110</v>
      </c>
      <c r="B88" s="4">
        <v>45444</v>
      </c>
      <c r="C88" t="s">
        <v>20</v>
      </c>
      <c r="D88" t="s">
        <v>13</v>
      </c>
      <c r="E88" s="5">
        <v>20385.04</v>
      </c>
      <c r="F88" t="s">
        <v>11</v>
      </c>
      <c r="G88" s="4"/>
    </row>
    <row r="89" spans="1:9" x14ac:dyDescent="0.35">
      <c r="A89" t="s">
        <v>111</v>
      </c>
      <c r="B89" s="4">
        <v>45566</v>
      </c>
      <c r="C89" t="s">
        <v>20</v>
      </c>
      <c r="D89" t="s">
        <v>10</v>
      </c>
      <c r="E89" s="5">
        <v>31577.63</v>
      </c>
      <c r="F89" t="s">
        <v>18</v>
      </c>
      <c r="G89" s="4"/>
      <c r="H89" t="s">
        <v>31</v>
      </c>
    </row>
    <row r="90" spans="1:9" x14ac:dyDescent="0.35">
      <c r="A90" t="s">
        <v>112</v>
      </c>
      <c r="B90" s="4">
        <v>45544</v>
      </c>
      <c r="C90" t="s">
        <v>20</v>
      </c>
      <c r="D90" t="s">
        <v>10</v>
      </c>
      <c r="E90" s="5">
        <v>45181.01</v>
      </c>
      <c r="F90" t="s">
        <v>14</v>
      </c>
      <c r="G90" s="4">
        <v>45603</v>
      </c>
      <c r="H90" t="s">
        <v>29</v>
      </c>
      <c r="I90">
        <f>DATEDIF(B90,G90,"d")</f>
        <v>59</v>
      </c>
    </row>
    <row r="91" spans="1:9" x14ac:dyDescent="0.35">
      <c r="A91" t="s">
        <v>113</v>
      </c>
      <c r="B91" s="4">
        <v>45652</v>
      </c>
      <c r="C91" t="s">
        <v>42</v>
      </c>
      <c r="D91" t="s">
        <v>10</v>
      </c>
      <c r="E91" s="5">
        <v>76633.320000000007</v>
      </c>
      <c r="F91" t="s">
        <v>18</v>
      </c>
      <c r="G91" s="4"/>
      <c r="H91" t="s">
        <v>24</v>
      </c>
    </row>
    <row r="92" spans="1:9" x14ac:dyDescent="0.35">
      <c r="A92" t="s">
        <v>114</v>
      </c>
      <c r="B92" s="4">
        <v>45357</v>
      </c>
      <c r="C92" t="s">
        <v>9</v>
      </c>
      <c r="D92" t="s">
        <v>13</v>
      </c>
      <c r="E92" s="5">
        <v>99711.32</v>
      </c>
      <c r="F92" t="s">
        <v>14</v>
      </c>
      <c r="G92" s="4">
        <v>45413</v>
      </c>
      <c r="H92" t="s">
        <v>31</v>
      </c>
      <c r="I92">
        <f>DATEDIF(B92,G92,"d")</f>
        <v>56</v>
      </c>
    </row>
    <row r="93" spans="1:9" x14ac:dyDescent="0.35">
      <c r="A93" t="s">
        <v>115</v>
      </c>
      <c r="B93" s="4">
        <v>45479</v>
      </c>
      <c r="C93" t="s">
        <v>20</v>
      </c>
      <c r="D93" t="s">
        <v>26</v>
      </c>
      <c r="E93" s="5">
        <v>47130.67</v>
      </c>
      <c r="F93" t="s">
        <v>11</v>
      </c>
      <c r="G93" s="4"/>
    </row>
    <row r="94" spans="1:9" x14ac:dyDescent="0.35">
      <c r="A94" t="s">
        <v>116</v>
      </c>
      <c r="B94" s="4">
        <v>45527</v>
      </c>
      <c r="C94" t="s">
        <v>23</v>
      </c>
      <c r="D94" t="s">
        <v>13</v>
      </c>
      <c r="E94" s="5">
        <v>99175.5</v>
      </c>
      <c r="F94" t="s">
        <v>14</v>
      </c>
      <c r="G94" s="4">
        <v>45626</v>
      </c>
      <c r="H94" t="s">
        <v>21</v>
      </c>
      <c r="I94">
        <f>DATEDIF(B94,G94,"d")</f>
        <v>99</v>
      </c>
    </row>
    <row r="95" spans="1:9" x14ac:dyDescent="0.35">
      <c r="A95" t="s">
        <v>117</v>
      </c>
      <c r="B95" s="4">
        <v>45564</v>
      </c>
      <c r="C95" t="s">
        <v>23</v>
      </c>
      <c r="D95" t="s">
        <v>10</v>
      </c>
      <c r="E95" s="5">
        <v>60354.11</v>
      </c>
      <c r="F95" t="s">
        <v>14</v>
      </c>
      <c r="G95" s="4">
        <v>45638</v>
      </c>
      <c r="H95" t="s">
        <v>15</v>
      </c>
      <c r="I95">
        <f>DATEDIF(B95,G95,"d")</f>
        <v>74</v>
      </c>
    </row>
    <row r="96" spans="1:9" x14ac:dyDescent="0.35">
      <c r="A96" t="s">
        <v>118</v>
      </c>
      <c r="B96" s="4">
        <v>45635</v>
      </c>
      <c r="C96" t="s">
        <v>42</v>
      </c>
      <c r="D96" t="s">
        <v>10</v>
      </c>
      <c r="E96" s="5">
        <v>98864.71</v>
      </c>
      <c r="F96" t="s">
        <v>14</v>
      </c>
      <c r="G96" s="4">
        <v>45707</v>
      </c>
      <c r="H96" t="s">
        <v>24</v>
      </c>
      <c r="I96">
        <f>DATEDIF(B96,G96,"d")</f>
        <v>72</v>
      </c>
    </row>
    <row r="97" spans="1:9" x14ac:dyDescent="0.35">
      <c r="A97" t="s">
        <v>119</v>
      </c>
      <c r="B97" s="4">
        <v>45529</v>
      </c>
      <c r="C97" t="s">
        <v>23</v>
      </c>
      <c r="D97" t="s">
        <v>26</v>
      </c>
      <c r="E97" s="5">
        <v>70251.100000000006</v>
      </c>
      <c r="F97" t="s">
        <v>18</v>
      </c>
      <c r="G97" s="4"/>
      <c r="H97" t="s">
        <v>31</v>
      </c>
    </row>
    <row r="98" spans="1:9" x14ac:dyDescent="0.35">
      <c r="A98" t="s">
        <v>120</v>
      </c>
      <c r="B98" s="4">
        <v>45298</v>
      </c>
      <c r="C98" t="s">
        <v>42</v>
      </c>
      <c r="D98" t="s">
        <v>13</v>
      </c>
      <c r="E98" s="5">
        <v>16981.72</v>
      </c>
      <c r="F98" t="s">
        <v>18</v>
      </c>
      <c r="G98" s="4"/>
      <c r="H98" t="s">
        <v>21</v>
      </c>
    </row>
    <row r="99" spans="1:9" x14ac:dyDescent="0.35">
      <c r="A99" t="s">
        <v>121</v>
      </c>
      <c r="B99" s="4">
        <v>45609</v>
      </c>
      <c r="C99" t="s">
        <v>9</v>
      </c>
      <c r="D99" t="s">
        <v>10</v>
      </c>
      <c r="E99" s="5">
        <v>72522.100000000006</v>
      </c>
      <c r="F99" t="s">
        <v>18</v>
      </c>
      <c r="G99" s="4"/>
      <c r="H99" t="s">
        <v>21</v>
      </c>
    </row>
    <row r="100" spans="1:9" x14ac:dyDescent="0.35">
      <c r="A100" t="s">
        <v>122</v>
      </c>
      <c r="B100" s="4">
        <v>45512</v>
      </c>
      <c r="C100" t="s">
        <v>23</v>
      </c>
      <c r="D100" t="s">
        <v>13</v>
      </c>
      <c r="E100" s="5">
        <v>47133.7</v>
      </c>
      <c r="F100" t="s">
        <v>18</v>
      </c>
      <c r="G100" s="4"/>
      <c r="H100" t="s">
        <v>31</v>
      </c>
    </row>
    <row r="101" spans="1:9" x14ac:dyDescent="0.35">
      <c r="A101" t="s">
        <v>123</v>
      </c>
      <c r="B101" s="4">
        <v>45466</v>
      </c>
      <c r="C101" t="s">
        <v>17</v>
      </c>
      <c r="D101" t="s">
        <v>13</v>
      </c>
      <c r="E101" s="5">
        <v>42073.35</v>
      </c>
      <c r="F101" t="s">
        <v>14</v>
      </c>
      <c r="G101" s="4">
        <v>45554</v>
      </c>
      <c r="H101" t="s">
        <v>15</v>
      </c>
      <c r="I101">
        <f>DATEDIF(B101,G101,"d")</f>
        <v>88</v>
      </c>
    </row>
    <row r="102" spans="1:9" x14ac:dyDescent="0.35">
      <c r="A102" t="s">
        <v>124</v>
      </c>
      <c r="B102" s="4">
        <v>45497</v>
      </c>
      <c r="C102" t="s">
        <v>17</v>
      </c>
      <c r="D102" t="s">
        <v>13</v>
      </c>
      <c r="E102" s="5">
        <v>63859.93</v>
      </c>
      <c r="F102" t="s">
        <v>18</v>
      </c>
      <c r="G102" s="4"/>
      <c r="H102" t="s">
        <v>24</v>
      </c>
    </row>
    <row r="103" spans="1:9" x14ac:dyDescent="0.35">
      <c r="A103" t="s">
        <v>125</v>
      </c>
      <c r="B103" s="4">
        <v>45396</v>
      </c>
      <c r="C103" t="s">
        <v>9</v>
      </c>
      <c r="D103" t="s">
        <v>10</v>
      </c>
      <c r="E103" s="5">
        <v>22155.35</v>
      </c>
      <c r="F103" t="s">
        <v>11</v>
      </c>
      <c r="G103" s="4"/>
    </row>
    <row r="104" spans="1:9" x14ac:dyDescent="0.35">
      <c r="A104" t="s">
        <v>126</v>
      </c>
      <c r="B104" s="4">
        <v>45518</v>
      </c>
      <c r="C104" t="s">
        <v>9</v>
      </c>
      <c r="D104" t="s">
        <v>13</v>
      </c>
      <c r="E104" s="5">
        <v>69780.38</v>
      </c>
      <c r="F104" t="s">
        <v>14</v>
      </c>
      <c r="G104" s="4">
        <v>45534</v>
      </c>
      <c r="H104" t="s">
        <v>21</v>
      </c>
      <c r="I104">
        <f>DATEDIF(B104,G104,"d")</f>
        <v>16</v>
      </c>
    </row>
    <row r="105" spans="1:9" x14ac:dyDescent="0.35">
      <c r="A105" t="s">
        <v>127</v>
      </c>
      <c r="B105" s="4">
        <v>45406</v>
      </c>
      <c r="C105" t="s">
        <v>23</v>
      </c>
      <c r="D105" t="s">
        <v>10</v>
      </c>
      <c r="E105" s="5">
        <v>83717.119999999995</v>
      </c>
      <c r="F105" t="s">
        <v>11</v>
      </c>
      <c r="G105" s="4"/>
    </row>
    <row r="106" spans="1:9" x14ac:dyDescent="0.35">
      <c r="A106" t="s">
        <v>128</v>
      </c>
      <c r="B106" s="4">
        <v>45442</v>
      </c>
      <c r="C106" t="s">
        <v>17</v>
      </c>
      <c r="D106" t="s">
        <v>10</v>
      </c>
      <c r="E106" s="5">
        <v>29916.65</v>
      </c>
      <c r="F106" t="s">
        <v>11</v>
      </c>
      <c r="G106" s="4"/>
    </row>
    <row r="107" spans="1:9" x14ac:dyDescent="0.35">
      <c r="A107" t="s">
        <v>129</v>
      </c>
      <c r="B107" s="4">
        <v>45544</v>
      </c>
      <c r="C107" t="s">
        <v>9</v>
      </c>
      <c r="D107" t="s">
        <v>26</v>
      </c>
      <c r="E107" s="5">
        <v>82465.36</v>
      </c>
      <c r="F107" t="s">
        <v>14</v>
      </c>
      <c r="G107" s="4">
        <v>45619</v>
      </c>
      <c r="H107" t="s">
        <v>24</v>
      </c>
      <c r="I107">
        <f>DATEDIF(B107,G107,"d")</f>
        <v>75</v>
      </c>
    </row>
    <row r="108" spans="1:9" x14ac:dyDescent="0.35">
      <c r="A108" t="s">
        <v>130</v>
      </c>
      <c r="B108" s="4">
        <v>45464</v>
      </c>
      <c r="C108" t="s">
        <v>42</v>
      </c>
      <c r="D108" t="s">
        <v>13</v>
      </c>
      <c r="E108" s="5">
        <v>17257.169999999998</v>
      </c>
      <c r="F108" t="s">
        <v>18</v>
      </c>
      <c r="G108" s="4"/>
      <c r="H108" t="s">
        <v>15</v>
      </c>
    </row>
    <row r="109" spans="1:9" x14ac:dyDescent="0.35">
      <c r="A109" t="s">
        <v>131</v>
      </c>
      <c r="B109" s="4">
        <v>45312</v>
      </c>
      <c r="C109" t="s">
        <v>23</v>
      </c>
      <c r="D109" t="s">
        <v>26</v>
      </c>
      <c r="E109" s="5">
        <v>52862.239999999998</v>
      </c>
      <c r="F109" t="s">
        <v>14</v>
      </c>
      <c r="G109" s="4">
        <v>45357</v>
      </c>
      <c r="H109" t="s">
        <v>15</v>
      </c>
      <c r="I109">
        <f>DATEDIF(B109,G109,"d")</f>
        <v>45</v>
      </c>
    </row>
    <row r="110" spans="1:9" x14ac:dyDescent="0.35">
      <c r="A110" t="s">
        <v>132</v>
      </c>
      <c r="B110" s="4">
        <v>45610</v>
      </c>
      <c r="C110" t="s">
        <v>23</v>
      </c>
      <c r="D110" t="s">
        <v>13</v>
      </c>
      <c r="E110" s="5">
        <v>94155.25</v>
      </c>
      <c r="F110" t="s">
        <v>18</v>
      </c>
      <c r="G110" s="4"/>
      <c r="H110" t="s">
        <v>24</v>
      </c>
    </row>
    <row r="111" spans="1:9" x14ac:dyDescent="0.35">
      <c r="A111" t="s">
        <v>133</v>
      </c>
      <c r="B111" s="4">
        <v>45517</v>
      </c>
      <c r="C111" t="s">
        <v>9</v>
      </c>
      <c r="D111" t="s">
        <v>13</v>
      </c>
      <c r="E111" s="5">
        <v>2207.54</v>
      </c>
      <c r="F111" t="s">
        <v>14</v>
      </c>
      <c r="G111" s="4">
        <v>45596</v>
      </c>
      <c r="H111" t="s">
        <v>24</v>
      </c>
      <c r="I111">
        <f>DATEDIF(B111,G111,"d")</f>
        <v>79</v>
      </c>
    </row>
    <row r="112" spans="1:9" x14ac:dyDescent="0.35">
      <c r="A112" t="s">
        <v>134</v>
      </c>
      <c r="B112" s="4">
        <v>45355</v>
      </c>
      <c r="C112" t="s">
        <v>42</v>
      </c>
      <c r="D112" t="s">
        <v>10</v>
      </c>
      <c r="E112" s="5">
        <v>91835.65</v>
      </c>
      <c r="F112" t="s">
        <v>18</v>
      </c>
      <c r="G112" s="4"/>
      <c r="H112" t="s">
        <v>21</v>
      </c>
    </row>
    <row r="113" spans="1:9" x14ac:dyDescent="0.35">
      <c r="A113" t="s">
        <v>135</v>
      </c>
      <c r="B113" s="4">
        <v>45445</v>
      </c>
      <c r="C113" t="s">
        <v>20</v>
      </c>
      <c r="D113" t="s">
        <v>10</v>
      </c>
      <c r="E113" s="5">
        <v>43582.64</v>
      </c>
      <c r="F113" t="s">
        <v>18</v>
      </c>
      <c r="G113" s="4"/>
      <c r="H113" t="s">
        <v>29</v>
      </c>
    </row>
    <row r="114" spans="1:9" x14ac:dyDescent="0.35">
      <c r="A114" t="s">
        <v>136</v>
      </c>
      <c r="B114" s="4">
        <v>45530</v>
      </c>
      <c r="C114" t="s">
        <v>17</v>
      </c>
      <c r="D114" t="s">
        <v>26</v>
      </c>
      <c r="E114" s="5">
        <v>12480.21</v>
      </c>
      <c r="F114" t="s">
        <v>14</v>
      </c>
      <c r="G114" s="4">
        <v>45592</v>
      </c>
      <c r="H114" t="s">
        <v>21</v>
      </c>
      <c r="I114">
        <f>DATEDIF(B114,G114,"d")</f>
        <v>62</v>
      </c>
    </row>
    <row r="115" spans="1:9" x14ac:dyDescent="0.35">
      <c r="A115" t="s">
        <v>137</v>
      </c>
      <c r="B115" s="4">
        <v>45470</v>
      </c>
      <c r="C115" t="s">
        <v>20</v>
      </c>
      <c r="D115" t="s">
        <v>26</v>
      </c>
      <c r="E115" s="5">
        <v>53164.05</v>
      </c>
      <c r="F115" t="s">
        <v>18</v>
      </c>
      <c r="G115" s="4"/>
      <c r="H115" t="s">
        <v>24</v>
      </c>
    </row>
    <row r="116" spans="1:9" x14ac:dyDescent="0.35">
      <c r="A116" t="s">
        <v>138</v>
      </c>
      <c r="B116" s="4">
        <v>45404</v>
      </c>
      <c r="C116" t="s">
        <v>23</v>
      </c>
      <c r="D116" t="s">
        <v>26</v>
      </c>
      <c r="E116" s="5">
        <v>4629.08</v>
      </c>
      <c r="F116" t="s">
        <v>11</v>
      </c>
      <c r="G116" s="4"/>
    </row>
    <row r="117" spans="1:9" x14ac:dyDescent="0.35">
      <c r="A117" t="s">
        <v>139</v>
      </c>
      <c r="B117" s="4">
        <v>45309</v>
      </c>
      <c r="C117" t="s">
        <v>42</v>
      </c>
      <c r="D117" t="s">
        <v>26</v>
      </c>
      <c r="E117" s="5">
        <v>89089.25</v>
      </c>
      <c r="F117" t="s">
        <v>11</v>
      </c>
      <c r="G117" s="4"/>
    </row>
    <row r="118" spans="1:9" x14ac:dyDescent="0.35">
      <c r="A118" t="s">
        <v>140</v>
      </c>
      <c r="B118" s="4">
        <v>45469</v>
      </c>
      <c r="C118" t="s">
        <v>42</v>
      </c>
      <c r="D118" t="s">
        <v>10</v>
      </c>
      <c r="E118" s="5">
        <v>95408.94</v>
      </c>
      <c r="F118" t="s">
        <v>18</v>
      </c>
      <c r="G118" s="4"/>
      <c r="H118" t="s">
        <v>31</v>
      </c>
    </row>
    <row r="119" spans="1:9" x14ac:dyDescent="0.35">
      <c r="A119" t="s">
        <v>141</v>
      </c>
      <c r="B119" s="4">
        <v>45614</v>
      </c>
      <c r="C119" t="s">
        <v>20</v>
      </c>
      <c r="D119" t="s">
        <v>10</v>
      </c>
      <c r="E119" s="5">
        <v>25817.52</v>
      </c>
      <c r="F119" t="s">
        <v>11</v>
      </c>
      <c r="G119" s="4"/>
    </row>
    <row r="120" spans="1:9" x14ac:dyDescent="0.35">
      <c r="A120" t="s">
        <v>142</v>
      </c>
      <c r="B120" s="4">
        <v>45353</v>
      </c>
      <c r="C120" t="s">
        <v>20</v>
      </c>
      <c r="D120" t="s">
        <v>26</v>
      </c>
      <c r="E120" s="5">
        <v>19274.37</v>
      </c>
      <c r="F120" t="s">
        <v>11</v>
      </c>
      <c r="G120" s="4"/>
    </row>
    <row r="121" spans="1:9" x14ac:dyDescent="0.35">
      <c r="A121" t="s">
        <v>143</v>
      </c>
      <c r="B121" s="4">
        <v>45625</v>
      </c>
      <c r="C121" t="s">
        <v>17</v>
      </c>
      <c r="D121" t="s">
        <v>13</v>
      </c>
      <c r="E121" s="5">
        <v>58317.26</v>
      </c>
      <c r="F121" t="s">
        <v>14</v>
      </c>
      <c r="G121" s="4">
        <v>45718</v>
      </c>
      <c r="H121" t="s">
        <v>24</v>
      </c>
      <c r="I121">
        <f>DATEDIF(B121,G121,"d")</f>
        <v>93</v>
      </c>
    </row>
    <row r="122" spans="1:9" x14ac:dyDescent="0.35">
      <c r="A122" t="s">
        <v>144</v>
      </c>
      <c r="B122" s="4">
        <v>45376</v>
      </c>
      <c r="C122" t="s">
        <v>23</v>
      </c>
      <c r="D122" t="s">
        <v>13</v>
      </c>
      <c r="E122" s="5">
        <v>71114.42</v>
      </c>
      <c r="F122" t="s">
        <v>18</v>
      </c>
      <c r="G122" s="4"/>
      <c r="H122" t="s">
        <v>29</v>
      </c>
    </row>
    <row r="123" spans="1:9" x14ac:dyDescent="0.35">
      <c r="A123" t="s">
        <v>145</v>
      </c>
      <c r="B123" s="4">
        <v>45447</v>
      </c>
      <c r="C123" t="s">
        <v>20</v>
      </c>
      <c r="D123" t="s">
        <v>10</v>
      </c>
      <c r="E123" s="5">
        <v>60777.5</v>
      </c>
      <c r="F123" t="s">
        <v>14</v>
      </c>
      <c r="G123" s="4">
        <v>45489</v>
      </c>
      <c r="H123" t="s">
        <v>29</v>
      </c>
      <c r="I123">
        <f>DATEDIF(B123,G123,"d")</f>
        <v>42</v>
      </c>
    </row>
    <row r="124" spans="1:9" x14ac:dyDescent="0.35">
      <c r="A124" t="s">
        <v>146</v>
      </c>
      <c r="B124" s="4">
        <v>45317</v>
      </c>
      <c r="C124" t="s">
        <v>9</v>
      </c>
      <c r="D124" t="s">
        <v>26</v>
      </c>
      <c r="E124" s="5">
        <v>99248.44</v>
      </c>
      <c r="F124" t="s">
        <v>18</v>
      </c>
      <c r="G124" s="4"/>
      <c r="H124" t="s">
        <v>31</v>
      </c>
    </row>
    <row r="125" spans="1:9" x14ac:dyDescent="0.35">
      <c r="A125" t="s">
        <v>147</v>
      </c>
      <c r="B125" s="4">
        <v>45410</v>
      </c>
      <c r="C125" t="s">
        <v>42</v>
      </c>
      <c r="D125" t="s">
        <v>26</v>
      </c>
      <c r="E125" s="5">
        <v>50350.52</v>
      </c>
      <c r="F125" t="s">
        <v>18</v>
      </c>
      <c r="G125" s="4"/>
      <c r="H125" t="s">
        <v>31</v>
      </c>
    </row>
    <row r="126" spans="1:9" x14ac:dyDescent="0.35">
      <c r="A126" t="s">
        <v>148</v>
      </c>
      <c r="B126" s="4">
        <v>45359</v>
      </c>
      <c r="C126" t="s">
        <v>9</v>
      </c>
      <c r="D126" t="s">
        <v>13</v>
      </c>
      <c r="E126" s="5">
        <v>65468.58</v>
      </c>
      <c r="F126" t="s">
        <v>18</v>
      </c>
      <c r="G126" s="4"/>
      <c r="H126" t="s">
        <v>31</v>
      </c>
    </row>
    <row r="127" spans="1:9" x14ac:dyDescent="0.35">
      <c r="A127" t="s">
        <v>149</v>
      </c>
      <c r="B127" s="4">
        <v>45530</v>
      </c>
      <c r="C127" t="s">
        <v>9</v>
      </c>
      <c r="D127" t="s">
        <v>26</v>
      </c>
      <c r="E127" s="5">
        <v>35156.54</v>
      </c>
      <c r="F127" t="s">
        <v>14</v>
      </c>
      <c r="G127" s="4">
        <v>45624</v>
      </c>
      <c r="H127" t="s">
        <v>21</v>
      </c>
      <c r="I127">
        <f>DATEDIF(B127,G127,"d")</f>
        <v>94</v>
      </c>
    </row>
    <row r="128" spans="1:9" x14ac:dyDescent="0.35">
      <c r="A128" t="s">
        <v>150</v>
      </c>
      <c r="B128" s="4">
        <v>45634</v>
      </c>
      <c r="C128" t="s">
        <v>42</v>
      </c>
      <c r="D128" t="s">
        <v>13</v>
      </c>
      <c r="E128" s="5">
        <v>93687.44</v>
      </c>
      <c r="F128" t="s">
        <v>18</v>
      </c>
      <c r="G128" s="4"/>
      <c r="H128" t="s">
        <v>31</v>
      </c>
    </row>
    <row r="129" spans="1:9" x14ac:dyDescent="0.35">
      <c r="A129" t="s">
        <v>151</v>
      </c>
      <c r="B129" s="4">
        <v>45452</v>
      </c>
      <c r="C129" t="s">
        <v>23</v>
      </c>
      <c r="D129" t="s">
        <v>13</v>
      </c>
      <c r="E129" s="5">
        <v>80154.87</v>
      </c>
      <c r="F129" t="s">
        <v>14</v>
      </c>
      <c r="G129" s="4">
        <v>45487</v>
      </c>
      <c r="H129" t="s">
        <v>29</v>
      </c>
      <c r="I129">
        <f>DATEDIF(B129,G129,"d")</f>
        <v>35</v>
      </c>
    </row>
    <row r="130" spans="1:9" x14ac:dyDescent="0.35">
      <c r="A130" t="s">
        <v>152</v>
      </c>
      <c r="B130" s="4">
        <v>45484</v>
      </c>
      <c r="C130" t="s">
        <v>42</v>
      </c>
      <c r="D130" t="s">
        <v>13</v>
      </c>
      <c r="E130" s="5">
        <v>25548.74</v>
      </c>
      <c r="F130" t="s">
        <v>18</v>
      </c>
      <c r="G130" s="4"/>
      <c r="H130" t="s">
        <v>29</v>
      </c>
    </row>
    <row r="131" spans="1:9" x14ac:dyDescent="0.35">
      <c r="A131" t="s">
        <v>153</v>
      </c>
      <c r="B131" s="4">
        <v>45492</v>
      </c>
      <c r="C131" t="s">
        <v>42</v>
      </c>
      <c r="D131" t="s">
        <v>13</v>
      </c>
      <c r="E131" s="5">
        <v>68491.5</v>
      </c>
      <c r="F131" t="s">
        <v>11</v>
      </c>
      <c r="G131" s="4"/>
    </row>
    <row r="132" spans="1:9" x14ac:dyDescent="0.35">
      <c r="A132" t="s">
        <v>154</v>
      </c>
      <c r="B132" s="4">
        <v>45530</v>
      </c>
      <c r="C132" t="s">
        <v>20</v>
      </c>
      <c r="D132" t="s">
        <v>10</v>
      </c>
      <c r="E132" s="5">
        <v>83893.51</v>
      </c>
      <c r="F132" t="s">
        <v>14</v>
      </c>
      <c r="G132" s="4">
        <v>45565</v>
      </c>
      <c r="H132" t="s">
        <v>31</v>
      </c>
      <c r="I132">
        <f>DATEDIF(B132,G132,"d")</f>
        <v>35</v>
      </c>
    </row>
    <row r="133" spans="1:9" x14ac:dyDescent="0.35">
      <c r="A133" t="s">
        <v>155</v>
      </c>
      <c r="B133" s="4">
        <v>45323</v>
      </c>
      <c r="C133" t="s">
        <v>9</v>
      </c>
      <c r="D133" t="s">
        <v>10</v>
      </c>
      <c r="E133" s="5">
        <v>42822.06</v>
      </c>
      <c r="F133" t="s">
        <v>11</v>
      </c>
      <c r="G133" s="4"/>
    </row>
    <row r="134" spans="1:9" x14ac:dyDescent="0.35">
      <c r="A134" t="s">
        <v>156</v>
      </c>
      <c r="B134" s="4">
        <v>45486</v>
      </c>
      <c r="C134" t="s">
        <v>42</v>
      </c>
      <c r="D134" t="s">
        <v>26</v>
      </c>
      <c r="E134" s="5">
        <v>757.45</v>
      </c>
      <c r="F134" t="s">
        <v>18</v>
      </c>
      <c r="G134" s="4"/>
      <c r="H134" t="s">
        <v>31</v>
      </c>
    </row>
    <row r="135" spans="1:9" x14ac:dyDescent="0.35">
      <c r="A135" t="s">
        <v>157</v>
      </c>
      <c r="B135" s="4">
        <v>45543</v>
      </c>
      <c r="C135" t="s">
        <v>9</v>
      </c>
      <c r="D135" t="s">
        <v>26</v>
      </c>
      <c r="E135" s="5">
        <v>78876.570000000007</v>
      </c>
      <c r="F135" t="s">
        <v>11</v>
      </c>
      <c r="G135" s="4"/>
    </row>
    <row r="136" spans="1:9" x14ac:dyDescent="0.35">
      <c r="A136" t="s">
        <v>158</v>
      </c>
      <c r="B136" s="4">
        <v>45569</v>
      </c>
      <c r="C136" t="s">
        <v>9</v>
      </c>
      <c r="D136" t="s">
        <v>26</v>
      </c>
      <c r="E136" s="5">
        <v>17806.759999999998</v>
      </c>
      <c r="F136" t="s">
        <v>11</v>
      </c>
      <c r="G136" s="4"/>
    </row>
    <row r="137" spans="1:9" x14ac:dyDescent="0.35">
      <c r="A137" t="s">
        <v>159</v>
      </c>
      <c r="B137" s="4">
        <v>45435</v>
      </c>
      <c r="C137" t="s">
        <v>17</v>
      </c>
      <c r="D137" t="s">
        <v>13</v>
      </c>
      <c r="E137" s="5">
        <v>74138.52</v>
      </c>
      <c r="F137" t="s">
        <v>18</v>
      </c>
      <c r="G137" s="4"/>
      <c r="H137" t="s">
        <v>15</v>
      </c>
    </row>
    <row r="138" spans="1:9" x14ac:dyDescent="0.35">
      <c r="A138" t="s">
        <v>160</v>
      </c>
      <c r="B138" s="4">
        <v>45640</v>
      </c>
      <c r="C138" t="s">
        <v>9</v>
      </c>
      <c r="D138" t="s">
        <v>26</v>
      </c>
      <c r="E138" s="5">
        <v>95368.36</v>
      </c>
      <c r="F138" t="s">
        <v>18</v>
      </c>
      <c r="G138" s="4"/>
      <c r="H138" t="s">
        <v>24</v>
      </c>
    </row>
    <row r="139" spans="1:9" x14ac:dyDescent="0.35">
      <c r="A139" t="s">
        <v>161</v>
      </c>
      <c r="B139" s="4">
        <v>45398</v>
      </c>
      <c r="C139" t="s">
        <v>23</v>
      </c>
      <c r="D139" t="s">
        <v>10</v>
      </c>
      <c r="E139" s="5">
        <v>41770.370000000003</v>
      </c>
      <c r="F139" t="s">
        <v>18</v>
      </c>
      <c r="G139" s="4"/>
      <c r="H139" t="s">
        <v>31</v>
      </c>
    </row>
    <row r="140" spans="1:9" x14ac:dyDescent="0.35">
      <c r="A140" t="s">
        <v>162</v>
      </c>
      <c r="B140" s="4">
        <v>45442</v>
      </c>
      <c r="C140" t="s">
        <v>42</v>
      </c>
      <c r="D140" t="s">
        <v>13</v>
      </c>
      <c r="E140" s="5">
        <v>16216.24</v>
      </c>
      <c r="F140" t="s">
        <v>11</v>
      </c>
      <c r="G140" s="4"/>
    </row>
    <row r="141" spans="1:9" x14ac:dyDescent="0.35">
      <c r="A141" t="s">
        <v>163</v>
      </c>
      <c r="B141" s="4">
        <v>45625</v>
      </c>
      <c r="C141" t="s">
        <v>20</v>
      </c>
      <c r="D141" t="s">
        <v>10</v>
      </c>
      <c r="E141" s="5">
        <v>30518.69</v>
      </c>
      <c r="F141" t="s">
        <v>14</v>
      </c>
      <c r="G141" s="4">
        <v>45661</v>
      </c>
      <c r="H141" t="s">
        <v>15</v>
      </c>
      <c r="I141">
        <f>DATEDIF(B141,G141,"d")</f>
        <v>36</v>
      </c>
    </row>
    <row r="142" spans="1:9" x14ac:dyDescent="0.35">
      <c r="A142" t="s">
        <v>164</v>
      </c>
      <c r="B142" s="4">
        <v>45479</v>
      </c>
      <c r="C142" t="s">
        <v>9</v>
      </c>
      <c r="D142" t="s">
        <v>13</v>
      </c>
      <c r="E142" s="5">
        <v>37793.050000000003</v>
      </c>
      <c r="F142" t="s">
        <v>14</v>
      </c>
      <c r="G142" s="4">
        <v>45565</v>
      </c>
      <c r="H142" t="s">
        <v>31</v>
      </c>
      <c r="I142">
        <f>DATEDIF(B142,G142,"d")</f>
        <v>86</v>
      </c>
    </row>
    <row r="143" spans="1:9" x14ac:dyDescent="0.35">
      <c r="A143" t="s">
        <v>165</v>
      </c>
      <c r="B143" s="4">
        <v>45304</v>
      </c>
      <c r="C143" t="s">
        <v>9</v>
      </c>
      <c r="D143" t="s">
        <v>26</v>
      </c>
      <c r="E143" s="5">
        <v>30596.74</v>
      </c>
      <c r="F143" t="s">
        <v>11</v>
      </c>
      <c r="G143" s="4"/>
    </row>
    <row r="144" spans="1:9" x14ac:dyDescent="0.35">
      <c r="A144" t="s">
        <v>166</v>
      </c>
      <c r="B144" s="4">
        <v>45575</v>
      </c>
      <c r="C144" t="s">
        <v>9</v>
      </c>
      <c r="D144" t="s">
        <v>13</v>
      </c>
      <c r="E144" s="5">
        <v>90571.47</v>
      </c>
      <c r="F144" t="s">
        <v>14</v>
      </c>
      <c r="G144" s="4">
        <v>45635</v>
      </c>
      <c r="H144" t="s">
        <v>15</v>
      </c>
      <c r="I144">
        <f>DATEDIF(B144,G144,"d")</f>
        <v>60</v>
      </c>
    </row>
    <row r="145" spans="1:9" x14ac:dyDescent="0.35">
      <c r="A145" t="s">
        <v>167</v>
      </c>
      <c r="B145" s="4">
        <v>45576</v>
      </c>
      <c r="C145" t="s">
        <v>17</v>
      </c>
      <c r="D145" t="s">
        <v>26</v>
      </c>
      <c r="E145" s="5">
        <v>44296.42</v>
      </c>
      <c r="F145" t="s">
        <v>11</v>
      </c>
      <c r="G145" s="4"/>
    </row>
    <row r="146" spans="1:9" x14ac:dyDescent="0.35">
      <c r="A146" t="s">
        <v>168</v>
      </c>
      <c r="B146" s="4">
        <v>45373</v>
      </c>
      <c r="C146" t="s">
        <v>20</v>
      </c>
      <c r="D146" t="s">
        <v>26</v>
      </c>
      <c r="E146" s="5">
        <v>84024.14</v>
      </c>
      <c r="F146" t="s">
        <v>14</v>
      </c>
      <c r="G146" s="4">
        <v>45387</v>
      </c>
      <c r="H146" t="s">
        <v>15</v>
      </c>
      <c r="I146">
        <f>DATEDIF(B146,G146,"d")</f>
        <v>14</v>
      </c>
    </row>
    <row r="147" spans="1:9" x14ac:dyDescent="0.35">
      <c r="A147" t="s">
        <v>169</v>
      </c>
      <c r="B147" s="4">
        <v>45338</v>
      </c>
      <c r="C147" t="s">
        <v>17</v>
      </c>
      <c r="D147" t="s">
        <v>26</v>
      </c>
      <c r="E147" s="5">
        <v>83043.05</v>
      </c>
      <c r="F147" t="s">
        <v>11</v>
      </c>
      <c r="G147" s="4"/>
    </row>
    <row r="148" spans="1:9" x14ac:dyDescent="0.35">
      <c r="A148" t="s">
        <v>170</v>
      </c>
      <c r="B148" s="4">
        <v>45347</v>
      </c>
      <c r="C148" t="s">
        <v>23</v>
      </c>
      <c r="D148" t="s">
        <v>10</v>
      </c>
      <c r="E148" s="5">
        <v>95544.960000000006</v>
      </c>
      <c r="F148" t="s">
        <v>18</v>
      </c>
      <c r="G148" s="4"/>
      <c r="H148" t="s">
        <v>21</v>
      </c>
    </row>
    <row r="149" spans="1:9" x14ac:dyDescent="0.35">
      <c r="A149" t="s">
        <v>171</v>
      </c>
      <c r="B149" s="4">
        <v>45442</v>
      </c>
      <c r="C149" t="s">
        <v>42</v>
      </c>
      <c r="D149" t="s">
        <v>26</v>
      </c>
      <c r="E149" s="5">
        <v>67177.279999999999</v>
      </c>
      <c r="F149" t="s">
        <v>14</v>
      </c>
      <c r="G149" s="4">
        <v>45491</v>
      </c>
      <c r="H149" t="s">
        <v>29</v>
      </c>
      <c r="I149">
        <f>DATEDIF(B149,G149,"d")</f>
        <v>49</v>
      </c>
    </row>
    <row r="150" spans="1:9" x14ac:dyDescent="0.35">
      <c r="A150" t="s">
        <v>172</v>
      </c>
      <c r="B150" s="4">
        <v>45306</v>
      </c>
      <c r="C150" t="s">
        <v>23</v>
      </c>
      <c r="D150" t="s">
        <v>26</v>
      </c>
      <c r="E150" s="5">
        <v>10421.84</v>
      </c>
      <c r="F150" t="s">
        <v>14</v>
      </c>
      <c r="G150" s="4">
        <v>45353</v>
      </c>
      <c r="H150" t="s">
        <v>15</v>
      </c>
      <c r="I150">
        <f>DATEDIF(B150,G150,"d")</f>
        <v>47</v>
      </c>
    </row>
    <row r="151" spans="1:9" x14ac:dyDescent="0.35">
      <c r="A151" t="s">
        <v>173</v>
      </c>
      <c r="B151" s="4">
        <v>45460</v>
      </c>
      <c r="C151" t="s">
        <v>17</v>
      </c>
      <c r="D151" t="s">
        <v>26</v>
      </c>
      <c r="E151" s="5">
        <v>36316.300000000003</v>
      </c>
      <c r="F151" t="s">
        <v>11</v>
      </c>
      <c r="G151" s="4"/>
    </row>
    <row r="152" spans="1:9" x14ac:dyDescent="0.35">
      <c r="A152" t="s">
        <v>174</v>
      </c>
      <c r="B152" s="4">
        <v>45648</v>
      </c>
      <c r="C152" t="s">
        <v>9</v>
      </c>
      <c r="D152" t="s">
        <v>10</v>
      </c>
      <c r="E152" s="5">
        <v>64050.29</v>
      </c>
      <c r="F152" t="s">
        <v>18</v>
      </c>
      <c r="G152" s="4"/>
      <c r="H152" t="s">
        <v>21</v>
      </c>
    </row>
    <row r="153" spans="1:9" x14ac:dyDescent="0.35">
      <c r="A153" t="s">
        <v>175</v>
      </c>
      <c r="B153" s="4">
        <v>45502</v>
      </c>
      <c r="C153" t="s">
        <v>9</v>
      </c>
      <c r="D153" t="s">
        <v>13</v>
      </c>
      <c r="E153" s="5">
        <v>21396.47</v>
      </c>
      <c r="F153" t="s">
        <v>11</v>
      </c>
      <c r="G153" s="4"/>
    </row>
    <row r="154" spans="1:9" x14ac:dyDescent="0.35">
      <c r="A154" t="s">
        <v>176</v>
      </c>
      <c r="B154" s="4">
        <v>45524</v>
      </c>
      <c r="C154" t="s">
        <v>9</v>
      </c>
      <c r="D154" t="s">
        <v>10</v>
      </c>
      <c r="E154" s="5">
        <v>28520.6</v>
      </c>
      <c r="F154" t="s">
        <v>14</v>
      </c>
      <c r="G154" s="4">
        <v>45609</v>
      </c>
      <c r="H154" t="s">
        <v>21</v>
      </c>
      <c r="I154">
        <f>DATEDIF(B154,G154,"d")</f>
        <v>85</v>
      </c>
    </row>
    <row r="155" spans="1:9" x14ac:dyDescent="0.35">
      <c r="A155" t="s">
        <v>177</v>
      </c>
      <c r="B155" s="4">
        <v>45391</v>
      </c>
      <c r="C155" t="s">
        <v>9</v>
      </c>
      <c r="D155" t="s">
        <v>13</v>
      </c>
      <c r="E155" s="5">
        <v>61400.1</v>
      </c>
      <c r="F155" t="s">
        <v>11</v>
      </c>
      <c r="G155" s="4"/>
    </row>
    <row r="156" spans="1:9" x14ac:dyDescent="0.35">
      <c r="A156" t="s">
        <v>178</v>
      </c>
      <c r="B156" s="4">
        <v>45342</v>
      </c>
      <c r="C156" t="s">
        <v>42</v>
      </c>
      <c r="D156" t="s">
        <v>10</v>
      </c>
      <c r="E156" s="5">
        <v>37018.449999999997</v>
      </c>
      <c r="F156" t="s">
        <v>14</v>
      </c>
      <c r="G156" s="4">
        <v>45419</v>
      </c>
      <c r="H156" t="s">
        <v>21</v>
      </c>
      <c r="I156">
        <f>DATEDIF(B156,G156,"d")</f>
        <v>77</v>
      </c>
    </row>
    <row r="157" spans="1:9" x14ac:dyDescent="0.35">
      <c r="A157" t="s">
        <v>179</v>
      </c>
      <c r="B157" s="4">
        <v>45589</v>
      </c>
      <c r="C157" t="s">
        <v>17</v>
      </c>
      <c r="D157" t="s">
        <v>26</v>
      </c>
      <c r="E157" s="5">
        <v>22466.71</v>
      </c>
      <c r="F157" t="s">
        <v>18</v>
      </c>
      <c r="G157" s="4"/>
      <c r="H157" t="s">
        <v>21</v>
      </c>
    </row>
    <row r="158" spans="1:9" x14ac:dyDescent="0.35">
      <c r="A158" t="s">
        <v>180</v>
      </c>
      <c r="B158" s="4">
        <v>45479</v>
      </c>
      <c r="C158" t="s">
        <v>17</v>
      </c>
      <c r="D158" t="s">
        <v>26</v>
      </c>
      <c r="E158" s="5">
        <v>28852.53</v>
      </c>
      <c r="F158" t="s">
        <v>11</v>
      </c>
      <c r="G158" s="4"/>
    </row>
    <row r="159" spans="1:9" x14ac:dyDescent="0.35">
      <c r="A159" t="s">
        <v>181</v>
      </c>
      <c r="B159" s="4">
        <v>45391</v>
      </c>
      <c r="C159" t="s">
        <v>20</v>
      </c>
      <c r="D159" t="s">
        <v>26</v>
      </c>
      <c r="E159" s="5">
        <v>87980.61</v>
      </c>
      <c r="F159" t="s">
        <v>11</v>
      </c>
      <c r="G159" s="4"/>
    </row>
    <row r="160" spans="1:9" x14ac:dyDescent="0.35">
      <c r="A160" t="s">
        <v>182</v>
      </c>
      <c r="B160" s="4">
        <v>45448</v>
      </c>
      <c r="C160" t="s">
        <v>23</v>
      </c>
      <c r="D160" t="s">
        <v>13</v>
      </c>
      <c r="E160" s="5">
        <v>91701.23</v>
      </c>
      <c r="F160" t="s">
        <v>14</v>
      </c>
      <c r="G160" s="4">
        <v>45482</v>
      </c>
      <c r="H160" t="s">
        <v>21</v>
      </c>
      <c r="I160">
        <f>DATEDIF(B160,G160,"d")</f>
        <v>34</v>
      </c>
    </row>
    <row r="161" spans="1:9" x14ac:dyDescent="0.35">
      <c r="A161" t="s">
        <v>183</v>
      </c>
      <c r="B161" s="4">
        <v>45441</v>
      </c>
      <c r="C161" t="s">
        <v>17</v>
      </c>
      <c r="D161" t="s">
        <v>26</v>
      </c>
      <c r="E161" s="5">
        <v>18604.2</v>
      </c>
      <c r="F161" t="s">
        <v>11</v>
      </c>
      <c r="G161" s="4"/>
    </row>
    <row r="162" spans="1:9" x14ac:dyDescent="0.35">
      <c r="A162" t="s">
        <v>184</v>
      </c>
      <c r="B162" s="4">
        <v>45606</v>
      </c>
      <c r="C162" t="s">
        <v>23</v>
      </c>
      <c r="D162" t="s">
        <v>26</v>
      </c>
      <c r="E162" s="5">
        <v>35052.49</v>
      </c>
      <c r="F162" t="s">
        <v>18</v>
      </c>
      <c r="G162" s="4"/>
      <c r="H162" t="s">
        <v>15</v>
      </c>
    </row>
    <row r="163" spans="1:9" x14ac:dyDescent="0.35">
      <c r="A163" t="s">
        <v>185</v>
      </c>
      <c r="B163" s="4">
        <v>45310</v>
      </c>
      <c r="C163" t="s">
        <v>23</v>
      </c>
      <c r="D163" t="s">
        <v>10</v>
      </c>
      <c r="E163" s="5">
        <v>81068.12</v>
      </c>
      <c r="F163" t="s">
        <v>14</v>
      </c>
      <c r="G163" s="4">
        <v>45371</v>
      </c>
      <c r="H163" t="s">
        <v>21</v>
      </c>
      <c r="I163">
        <f>DATEDIF(B163,G163,"d")</f>
        <v>61</v>
      </c>
    </row>
    <row r="164" spans="1:9" x14ac:dyDescent="0.35">
      <c r="A164" t="s">
        <v>186</v>
      </c>
      <c r="B164" s="4">
        <v>45649</v>
      </c>
      <c r="C164" t="s">
        <v>20</v>
      </c>
      <c r="D164" t="s">
        <v>10</v>
      </c>
      <c r="E164" s="5">
        <v>34823.629999999997</v>
      </c>
      <c r="F164" t="s">
        <v>14</v>
      </c>
      <c r="G164" s="4">
        <v>45734</v>
      </c>
      <c r="H164" t="s">
        <v>15</v>
      </c>
      <c r="I164">
        <f>DATEDIF(B164,G164,"d")</f>
        <v>85</v>
      </c>
    </row>
    <row r="165" spans="1:9" x14ac:dyDescent="0.35">
      <c r="A165" t="s">
        <v>187</v>
      </c>
      <c r="B165" s="4">
        <v>45475</v>
      </c>
      <c r="C165" t="s">
        <v>42</v>
      </c>
      <c r="D165" t="s">
        <v>10</v>
      </c>
      <c r="E165" s="5">
        <v>53813.15</v>
      </c>
      <c r="F165" t="s">
        <v>11</v>
      </c>
      <c r="G165" s="4"/>
    </row>
    <row r="166" spans="1:9" x14ac:dyDescent="0.35">
      <c r="A166" t="s">
        <v>188</v>
      </c>
      <c r="B166" s="4">
        <v>45369</v>
      </c>
      <c r="C166" t="s">
        <v>20</v>
      </c>
      <c r="D166" t="s">
        <v>13</v>
      </c>
      <c r="E166" s="5">
        <v>97043.24</v>
      </c>
      <c r="F166" t="s">
        <v>11</v>
      </c>
      <c r="G166" s="4"/>
    </row>
    <row r="167" spans="1:9" x14ac:dyDescent="0.35">
      <c r="A167" t="s">
        <v>189</v>
      </c>
      <c r="B167" s="4">
        <v>45345</v>
      </c>
      <c r="C167" t="s">
        <v>17</v>
      </c>
      <c r="D167" t="s">
        <v>13</v>
      </c>
      <c r="E167" s="5">
        <v>53736.65</v>
      </c>
      <c r="F167" t="s">
        <v>14</v>
      </c>
      <c r="G167" s="4">
        <v>45364</v>
      </c>
      <c r="H167" t="s">
        <v>15</v>
      </c>
      <c r="I167">
        <f>DATEDIF(B167,G167,"d")</f>
        <v>19</v>
      </c>
    </row>
    <row r="168" spans="1:9" x14ac:dyDescent="0.35">
      <c r="A168" t="s">
        <v>190</v>
      </c>
      <c r="B168" s="4">
        <v>45615</v>
      </c>
      <c r="C168" t="s">
        <v>23</v>
      </c>
      <c r="D168" t="s">
        <v>10</v>
      </c>
      <c r="E168" s="5">
        <v>52402.81</v>
      </c>
      <c r="F168" t="s">
        <v>18</v>
      </c>
      <c r="G168" s="4"/>
      <c r="H168" t="s">
        <v>31</v>
      </c>
    </row>
    <row r="169" spans="1:9" x14ac:dyDescent="0.35">
      <c r="A169" t="s">
        <v>191</v>
      </c>
      <c r="B169" s="4">
        <v>45562</v>
      </c>
      <c r="C169" t="s">
        <v>23</v>
      </c>
      <c r="D169" t="s">
        <v>26</v>
      </c>
      <c r="E169" s="5">
        <v>51013.72</v>
      </c>
      <c r="F169" t="s">
        <v>14</v>
      </c>
      <c r="G169" s="4">
        <v>45612</v>
      </c>
      <c r="H169" t="s">
        <v>31</v>
      </c>
      <c r="I169">
        <f>DATEDIF(B169,G169,"d")</f>
        <v>50</v>
      </c>
    </row>
    <row r="170" spans="1:9" x14ac:dyDescent="0.35">
      <c r="A170" t="s">
        <v>192</v>
      </c>
      <c r="B170" s="4">
        <v>45536</v>
      </c>
      <c r="C170" t="s">
        <v>20</v>
      </c>
      <c r="D170" t="s">
        <v>13</v>
      </c>
      <c r="E170" s="5">
        <v>30463.01</v>
      </c>
      <c r="F170" t="s">
        <v>11</v>
      </c>
      <c r="G170" s="4"/>
    </row>
    <row r="171" spans="1:9" x14ac:dyDescent="0.35">
      <c r="A171" t="s">
        <v>193</v>
      </c>
      <c r="B171" s="4">
        <v>45396</v>
      </c>
      <c r="C171" t="s">
        <v>23</v>
      </c>
      <c r="D171" t="s">
        <v>10</v>
      </c>
      <c r="E171" s="5">
        <v>78404.649999999994</v>
      </c>
      <c r="F171" t="s">
        <v>11</v>
      </c>
      <c r="G171" s="4"/>
    </row>
    <row r="172" spans="1:9" x14ac:dyDescent="0.35">
      <c r="A172" t="s">
        <v>194</v>
      </c>
      <c r="B172" s="4">
        <v>45499</v>
      </c>
      <c r="C172" t="s">
        <v>17</v>
      </c>
      <c r="D172" t="s">
        <v>26</v>
      </c>
      <c r="E172" s="5">
        <v>71122.34</v>
      </c>
      <c r="F172" t="s">
        <v>14</v>
      </c>
      <c r="G172" s="4">
        <v>45559</v>
      </c>
      <c r="H172" t="s">
        <v>24</v>
      </c>
      <c r="I172">
        <f>DATEDIF(B172,G172,"d")</f>
        <v>60</v>
      </c>
    </row>
    <row r="173" spans="1:9" x14ac:dyDescent="0.35">
      <c r="A173" t="s">
        <v>195</v>
      </c>
      <c r="B173" s="4">
        <v>45440</v>
      </c>
      <c r="C173" t="s">
        <v>23</v>
      </c>
      <c r="D173" t="s">
        <v>10</v>
      </c>
      <c r="E173" s="5">
        <v>69724.87</v>
      </c>
      <c r="F173" t="s">
        <v>11</v>
      </c>
      <c r="G173" s="4"/>
    </row>
    <row r="174" spans="1:9" x14ac:dyDescent="0.35">
      <c r="A174" t="s">
        <v>196</v>
      </c>
      <c r="B174" s="4">
        <v>45355</v>
      </c>
      <c r="C174" t="s">
        <v>42</v>
      </c>
      <c r="D174" t="s">
        <v>13</v>
      </c>
      <c r="E174" s="5">
        <v>91408.47</v>
      </c>
      <c r="F174" t="s">
        <v>11</v>
      </c>
      <c r="G174" s="4"/>
    </row>
    <row r="175" spans="1:9" x14ac:dyDescent="0.35">
      <c r="A175" t="s">
        <v>197</v>
      </c>
      <c r="B175" s="4">
        <v>45295</v>
      </c>
      <c r="C175" t="s">
        <v>9</v>
      </c>
      <c r="D175" t="s">
        <v>13</v>
      </c>
      <c r="E175" s="5">
        <v>13030.33</v>
      </c>
      <c r="F175" t="s">
        <v>11</v>
      </c>
      <c r="G175" s="4"/>
    </row>
    <row r="176" spans="1:9" x14ac:dyDescent="0.35">
      <c r="A176" t="s">
        <v>198</v>
      </c>
      <c r="B176" s="4">
        <v>45373</v>
      </c>
      <c r="C176" t="s">
        <v>9</v>
      </c>
      <c r="D176" t="s">
        <v>26</v>
      </c>
      <c r="E176" s="5">
        <v>10653.69</v>
      </c>
      <c r="F176" t="s">
        <v>11</v>
      </c>
      <c r="G176" s="4"/>
    </row>
    <row r="177" spans="1:9" x14ac:dyDescent="0.35">
      <c r="A177" t="s">
        <v>199</v>
      </c>
      <c r="B177" s="4">
        <v>45301</v>
      </c>
      <c r="C177" t="s">
        <v>20</v>
      </c>
      <c r="D177" t="s">
        <v>26</v>
      </c>
      <c r="E177" s="5">
        <v>85443.39</v>
      </c>
      <c r="F177" t="s">
        <v>14</v>
      </c>
      <c r="G177" s="4">
        <v>45339</v>
      </c>
      <c r="H177" t="s">
        <v>15</v>
      </c>
      <c r="I177">
        <f>DATEDIF(B177,G177,"d")</f>
        <v>38</v>
      </c>
    </row>
    <row r="178" spans="1:9" x14ac:dyDescent="0.35">
      <c r="A178" t="s">
        <v>200</v>
      </c>
      <c r="B178" s="4">
        <v>45385</v>
      </c>
      <c r="C178" t="s">
        <v>20</v>
      </c>
      <c r="D178" t="s">
        <v>13</v>
      </c>
      <c r="E178" s="5">
        <v>45509.94</v>
      </c>
      <c r="F178" t="s">
        <v>18</v>
      </c>
      <c r="G178" s="4"/>
      <c r="H178" t="s">
        <v>29</v>
      </c>
    </row>
    <row r="179" spans="1:9" x14ac:dyDescent="0.35">
      <c r="A179" t="s">
        <v>201</v>
      </c>
      <c r="B179" s="4">
        <v>45443</v>
      </c>
      <c r="C179" t="s">
        <v>17</v>
      </c>
      <c r="D179" t="s">
        <v>26</v>
      </c>
      <c r="E179" s="5">
        <v>56838.97</v>
      </c>
      <c r="F179" t="s">
        <v>11</v>
      </c>
      <c r="G179" s="4"/>
    </row>
    <row r="180" spans="1:9" x14ac:dyDescent="0.35">
      <c r="A180" t="s">
        <v>202</v>
      </c>
      <c r="B180" s="4">
        <v>45603</v>
      </c>
      <c r="C180" t="s">
        <v>42</v>
      </c>
      <c r="D180" t="s">
        <v>10</v>
      </c>
      <c r="E180" s="5">
        <v>95929.7</v>
      </c>
      <c r="F180" t="s">
        <v>14</v>
      </c>
      <c r="G180" s="4">
        <v>45645</v>
      </c>
      <c r="H180" t="s">
        <v>31</v>
      </c>
      <c r="I180">
        <f>DATEDIF(B180,G180,"d")</f>
        <v>42</v>
      </c>
    </row>
    <row r="181" spans="1:9" x14ac:dyDescent="0.35">
      <c r="A181" t="s">
        <v>203</v>
      </c>
      <c r="B181" s="4">
        <v>45590</v>
      </c>
      <c r="C181" t="s">
        <v>20</v>
      </c>
      <c r="D181" t="s">
        <v>26</v>
      </c>
      <c r="E181" s="5">
        <v>14130.34</v>
      </c>
      <c r="F181" t="s">
        <v>11</v>
      </c>
      <c r="G181" s="4"/>
    </row>
    <row r="182" spans="1:9" x14ac:dyDescent="0.35">
      <c r="A182" t="s">
        <v>204</v>
      </c>
      <c r="B182" s="4">
        <v>45498</v>
      </c>
      <c r="C182" t="s">
        <v>17</v>
      </c>
      <c r="D182" t="s">
        <v>10</v>
      </c>
      <c r="E182" s="5">
        <v>68491.05</v>
      </c>
      <c r="F182" t="s">
        <v>14</v>
      </c>
      <c r="G182" s="4">
        <v>45508</v>
      </c>
      <c r="H182" t="s">
        <v>31</v>
      </c>
      <c r="I182">
        <f>DATEDIF(B182,G182,"d")</f>
        <v>10</v>
      </c>
    </row>
    <row r="183" spans="1:9" x14ac:dyDescent="0.35">
      <c r="A183" t="s">
        <v>205</v>
      </c>
      <c r="B183" s="4">
        <v>45581</v>
      </c>
      <c r="C183" t="s">
        <v>23</v>
      </c>
      <c r="D183" t="s">
        <v>13</v>
      </c>
      <c r="E183" s="5">
        <v>24164.99</v>
      </c>
      <c r="F183" t="s">
        <v>11</v>
      </c>
      <c r="G183" s="4"/>
    </row>
    <row r="184" spans="1:9" x14ac:dyDescent="0.35">
      <c r="A184" t="s">
        <v>206</v>
      </c>
      <c r="B184" s="4">
        <v>45297</v>
      </c>
      <c r="C184" t="s">
        <v>20</v>
      </c>
      <c r="D184" t="s">
        <v>10</v>
      </c>
      <c r="E184" s="5">
        <v>6961.94</v>
      </c>
      <c r="F184" t="s">
        <v>18</v>
      </c>
      <c r="G184" s="4"/>
      <c r="H184" t="s">
        <v>24</v>
      </c>
    </row>
    <row r="185" spans="1:9" x14ac:dyDescent="0.35">
      <c r="A185" t="s">
        <v>207</v>
      </c>
      <c r="B185" s="4">
        <v>45314</v>
      </c>
      <c r="C185" t="s">
        <v>9</v>
      </c>
      <c r="D185" t="s">
        <v>10</v>
      </c>
      <c r="E185" s="5">
        <v>2034.91</v>
      </c>
      <c r="F185" t="s">
        <v>11</v>
      </c>
      <c r="G185" s="4"/>
    </row>
    <row r="186" spans="1:9" x14ac:dyDescent="0.35">
      <c r="A186" t="s">
        <v>208</v>
      </c>
      <c r="B186" s="4">
        <v>45508</v>
      </c>
      <c r="C186" t="s">
        <v>17</v>
      </c>
      <c r="D186" t="s">
        <v>10</v>
      </c>
      <c r="E186" s="5">
        <v>61001.77</v>
      </c>
      <c r="F186" t="s">
        <v>11</v>
      </c>
      <c r="G186" s="4"/>
    </row>
    <row r="187" spans="1:9" x14ac:dyDescent="0.35">
      <c r="A187" t="s">
        <v>209</v>
      </c>
      <c r="B187" s="4">
        <v>45432</v>
      </c>
      <c r="C187" t="s">
        <v>9</v>
      </c>
      <c r="D187" t="s">
        <v>13</v>
      </c>
      <c r="E187" s="5">
        <v>48876.36</v>
      </c>
      <c r="F187" t="s">
        <v>11</v>
      </c>
      <c r="G187" s="4"/>
    </row>
    <row r="188" spans="1:9" x14ac:dyDescent="0.35">
      <c r="A188" t="s">
        <v>210</v>
      </c>
      <c r="B188" s="4">
        <v>45505</v>
      </c>
      <c r="C188" t="s">
        <v>20</v>
      </c>
      <c r="D188" t="s">
        <v>13</v>
      </c>
      <c r="E188" s="5">
        <v>68360.28</v>
      </c>
      <c r="F188" t="s">
        <v>14</v>
      </c>
      <c r="G188" s="4">
        <v>45571</v>
      </c>
      <c r="H188" t="s">
        <v>21</v>
      </c>
      <c r="I188">
        <f>DATEDIF(B188,G188,"d")</f>
        <v>66</v>
      </c>
    </row>
    <row r="189" spans="1:9" x14ac:dyDescent="0.35">
      <c r="A189" t="s">
        <v>211</v>
      </c>
      <c r="B189" s="4">
        <v>45430</v>
      </c>
      <c r="C189" t="s">
        <v>17</v>
      </c>
      <c r="D189" t="s">
        <v>10</v>
      </c>
      <c r="E189" s="5">
        <v>16906.13</v>
      </c>
      <c r="F189" t="s">
        <v>18</v>
      </c>
      <c r="G189" s="4"/>
      <c r="H189" t="s">
        <v>24</v>
      </c>
    </row>
    <row r="190" spans="1:9" x14ac:dyDescent="0.35">
      <c r="A190" t="s">
        <v>212</v>
      </c>
      <c r="B190" s="4">
        <v>45474</v>
      </c>
      <c r="C190" t="s">
        <v>23</v>
      </c>
      <c r="D190" t="s">
        <v>26</v>
      </c>
      <c r="E190" s="5">
        <v>88377.99</v>
      </c>
      <c r="F190" t="s">
        <v>11</v>
      </c>
      <c r="G190" s="4"/>
    </row>
    <row r="191" spans="1:9" x14ac:dyDescent="0.35">
      <c r="A191" t="s">
        <v>213</v>
      </c>
      <c r="B191" s="4">
        <v>45531</v>
      </c>
      <c r="C191" t="s">
        <v>9</v>
      </c>
      <c r="D191" t="s">
        <v>26</v>
      </c>
      <c r="E191" s="5">
        <v>60856.62</v>
      </c>
      <c r="F191" t="s">
        <v>14</v>
      </c>
      <c r="G191" s="4">
        <v>45572</v>
      </c>
      <c r="H191" t="s">
        <v>24</v>
      </c>
      <c r="I191">
        <f>DATEDIF(B191,G191,"d")</f>
        <v>41</v>
      </c>
    </row>
    <row r="192" spans="1:9" x14ac:dyDescent="0.35">
      <c r="A192" t="s">
        <v>214</v>
      </c>
      <c r="B192" s="4">
        <v>45400</v>
      </c>
      <c r="C192" t="s">
        <v>20</v>
      </c>
      <c r="D192" t="s">
        <v>26</v>
      </c>
      <c r="E192" s="5">
        <v>16019.54</v>
      </c>
      <c r="F192" t="s">
        <v>18</v>
      </c>
      <c r="G192" s="4"/>
      <c r="H192" t="s">
        <v>29</v>
      </c>
    </row>
    <row r="193" spans="1:9" x14ac:dyDescent="0.35">
      <c r="A193" t="s">
        <v>215</v>
      </c>
      <c r="B193" s="4">
        <v>45449</v>
      </c>
      <c r="C193" t="s">
        <v>17</v>
      </c>
      <c r="D193" t="s">
        <v>13</v>
      </c>
      <c r="E193" s="5">
        <v>60752.1</v>
      </c>
      <c r="F193" t="s">
        <v>11</v>
      </c>
      <c r="G193" s="4"/>
    </row>
    <row r="194" spans="1:9" x14ac:dyDescent="0.35">
      <c r="A194" t="s">
        <v>216</v>
      </c>
      <c r="B194" s="4">
        <v>45435</v>
      </c>
      <c r="C194" t="s">
        <v>9</v>
      </c>
      <c r="D194" t="s">
        <v>13</v>
      </c>
      <c r="E194" s="5">
        <v>79325.38</v>
      </c>
      <c r="F194" t="s">
        <v>14</v>
      </c>
      <c r="G194" s="4">
        <v>45472</v>
      </c>
      <c r="H194" t="s">
        <v>24</v>
      </c>
      <c r="I194">
        <f>DATEDIF(B194,G194,"d")</f>
        <v>37</v>
      </c>
    </row>
    <row r="195" spans="1:9" x14ac:dyDescent="0.35">
      <c r="A195" t="s">
        <v>217</v>
      </c>
      <c r="B195" s="4">
        <v>45637</v>
      </c>
      <c r="C195" t="s">
        <v>42</v>
      </c>
      <c r="D195" t="s">
        <v>13</v>
      </c>
      <c r="E195" s="5">
        <v>69108.75</v>
      </c>
      <c r="F195" t="s">
        <v>14</v>
      </c>
      <c r="G195" s="4">
        <v>45645</v>
      </c>
      <c r="H195" t="s">
        <v>29</v>
      </c>
      <c r="I195">
        <f>DATEDIF(B195,G195,"d")</f>
        <v>8</v>
      </c>
    </row>
    <row r="196" spans="1:9" x14ac:dyDescent="0.35">
      <c r="A196" t="s">
        <v>218</v>
      </c>
      <c r="B196" s="4">
        <v>45350</v>
      </c>
      <c r="C196" t="s">
        <v>17</v>
      </c>
      <c r="D196" t="s">
        <v>10</v>
      </c>
      <c r="E196" s="5">
        <v>71142.58</v>
      </c>
      <c r="F196" t="s">
        <v>14</v>
      </c>
      <c r="G196" s="4">
        <v>45431</v>
      </c>
      <c r="H196" t="s">
        <v>15</v>
      </c>
      <c r="I196">
        <f>DATEDIF(B196,G196,"d")</f>
        <v>81</v>
      </c>
    </row>
    <row r="197" spans="1:9" x14ac:dyDescent="0.35">
      <c r="A197" t="s">
        <v>219</v>
      </c>
      <c r="B197" s="4">
        <v>45520</v>
      </c>
      <c r="C197" t="s">
        <v>42</v>
      </c>
      <c r="D197" t="s">
        <v>26</v>
      </c>
      <c r="E197" s="5">
        <v>27625.21</v>
      </c>
      <c r="F197" t="s">
        <v>14</v>
      </c>
      <c r="G197" s="4">
        <v>45561</v>
      </c>
      <c r="H197" t="s">
        <v>29</v>
      </c>
      <c r="I197">
        <f>DATEDIF(B197,G197,"d")</f>
        <v>41</v>
      </c>
    </row>
    <row r="198" spans="1:9" x14ac:dyDescent="0.35">
      <c r="A198" t="s">
        <v>220</v>
      </c>
      <c r="B198" s="4">
        <v>45448</v>
      </c>
      <c r="C198" t="s">
        <v>17</v>
      </c>
      <c r="D198" t="s">
        <v>13</v>
      </c>
      <c r="E198" s="5">
        <v>53512.36</v>
      </c>
      <c r="F198" t="s">
        <v>14</v>
      </c>
      <c r="G198" s="4">
        <v>45525</v>
      </c>
      <c r="H198" t="s">
        <v>21</v>
      </c>
      <c r="I198">
        <f>DATEDIF(B198,G198,"d")</f>
        <v>77</v>
      </c>
    </row>
    <row r="199" spans="1:9" x14ac:dyDescent="0.35">
      <c r="A199" t="s">
        <v>221</v>
      </c>
      <c r="B199" s="4">
        <v>45511</v>
      </c>
      <c r="C199" t="s">
        <v>17</v>
      </c>
      <c r="D199" t="s">
        <v>26</v>
      </c>
      <c r="E199" s="5">
        <v>64104.93</v>
      </c>
      <c r="F199" t="s">
        <v>11</v>
      </c>
      <c r="G199" s="4"/>
    </row>
    <row r="200" spans="1:9" x14ac:dyDescent="0.35">
      <c r="A200" t="s">
        <v>222</v>
      </c>
      <c r="B200" s="4">
        <v>45654</v>
      </c>
      <c r="C200" t="s">
        <v>20</v>
      </c>
      <c r="D200" t="s">
        <v>26</v>
      </c>
      <c r="E200" s="5">
        <v>13157.3</v>
      </c>
      <c r="F200" t="s">
        <v>14</v>
      </c>
      <c r="G200" s="4">
        <v>45696</v>
      </c>
      <c r="H200" t="s">
        <v>15</v>
      </c>
      <c r="I200">
        <f>DATEDIF(B200,G200,"d")</f>
        <v>42</v>
      </c>
    </row>
    <row r="201" spans="1:9" x14ac:dyDescent="0.35">
      <c r="A201" t="s">
        <v>223</v>
      </c>
      <c r="B201" s="4">
        <v>45528</v>
      </c>
      <c r="C201" t="s">
        <v>9</v>
      </c>
      <c r="D201" t="s">
        <v>26</v>
      </c>
      <c r="E201" s="5">
        <v>23386.69</v>
      </c>
      <c r="F201" t="s">
        <v>11</v>
      </c>
      <c r="G201" s="4"/>
    </row>
    <row r="202" spans="1:9" x14ac:dyDescent="0.35">
      <c r="A202" t="s">
        <v>224</v>
      </c>
      <c r="B202" s="4">
        <v>45341</v>
      </c>
      <c r="C202" t="s">
        <v>42</v>
      </c>
      <c r="D202" t="s">
        <v>13</v>
      </c>
      <c r="E202" s="5">
        <v>55580.51</v>
      </c>
      <c r="F202" t="s">
        <v>11</v>
      </c>
      <c r="G202" s="4"/>
    </row>
    <row r="203" spans="1:9" x14ac:dyDescent="0.35">
      <c r="A203" t="s">
        <v>225</v>
      </c>
      <c r="B203" s="4">
        <v>45415</v>
      </c>
      <c r="C203" t="s">
        <v>42</v>
      </c>
      <c r="D203" t="s">
        <v>10</v>
      </c>
      <c r="E203" s="5">
        <v>10102.24</v>
      </c>
      <c r="F203" t="s">
        <v>18</v>
      </c>
      <c r="G203" s="4"/>
      <c r="H203" t="s">
        <v>24</v>
      </c>
    </row>
    <row r="204" spans="1:9" x14ac:dyDescent="0.35">
      <c r="A204" t="s">
        <v>226</v>
      </c>
      <c r="B204" s="4">
        <v>45372</v>
      </c>
      <c r="C204" t="s">
        <v>20</v>
      </c>
      <c r="D204" t="s">
        <v>13</v>
      </c>
      <c r="E204" s="5">
        <v>12461.41</v>
      </c>
      <c r="F204" t="s">
        <v>11</v>
      </c>
      <c r="G204" s="4"/>
    </row>
    <row r="205" spans="1:9" x14ac:dyDescent="0.35">
      <c r="A205" t="s">
        <v>227</v>
      </c>
      <c r="B205" s="4">
        <v>45635</v>
      </c>
      <c r="C205" t="s">
        <v>9</v>
      </c>
      <c r="D205" t="s">
        <v>26</v>
      </c>
      <c r="E205" s="5">
        <v>89786.61</v>
      </c>
      <c r="F205" t="s">
        <v>18</v>
      </c>
      <c r="G205" s="4"/>
      <c r="H205" t="s">
        <v>21</v>
      </c>
    </row>
    <row r="206" spans="1:9" x14ac:dyDescent="0.35">
      <c r="A206" t="s">
        <v>228</v>
      </c>
      <c r="B206" s="4">
        <v>45624</v>
      </c>
      <c r="C206" t="s">
        <v>42</v>
      </c>
      <c r="D206" t="s">
        <v>13</v>
      </c>
      <c r="E206" s="5">
        <v>67527.28</v>
      </c>
      <c r="F206" t="s">
        <v>18</v>
      </c>
      <c r="G206" s="4"/>
      <c r="H206" t="s">
        <v>21</v>
      </c>
    </row>
    <row r="207" spans="1:9" x14ac:dyDescent="0.35">
      <c r="A207" t="s">
        <v>229</v>
      </c>
      <c r="B207" s="4">
        <v>45585</v>
      </c>
      <c r="C207" t="s">
        <v>17</v>
      </c>
      <c r="D207" t="s">
        <v>13</v>
      </c>
      <c r="E207" s="5">
        <v>95327.69</v>
      </c>
      <c r="F207" t="s">
        <v>14</v>
      </c>
      <c r="G207" s="4">
        <v>45617</v>
      </c>
      <c r="H207" t="s">
        <v>15</v>
      </c>
      <c r="I207">
        <f>DATEDIF(B207,G207,"d")</f>
        <v>32</v>
      </c>
    </row>
    <row r="208" spans="1:9" x14ac:dyDescent="0.35">
      <c r="A208" t="s">
        <v>230</v>
      </c>
      <c r="B208" s="4">
        <v>45293</v>
      </c>
      <c r="C208" t="s">
        <v>17</v>
      </c>
      <c r="D208" t="s">
        <v>26</v>
      </c>
      <c r="E208" s="5">
        <v>80172.37</v>
      </c>
      <c r="F208" t="s">
        <v>14</v>
      </c>
      <c r="G208" s="4">
        <v>45344</v>
      </c>
      <c r="H208" t="s">
        <v>29</v>
      </c>
      <c r="I208">
        <f>DATEDIF(B208,G208,"d")</f>
        <v>51</v>
      </c>
    </row>
    <row r="209" spans="1:9" x14ac:dyDescent="0.35">
      <c r="A209" t="s">
        <v>231</v>
      </c>
      <c r="B209" s="4">
        <v>45328</v>
      </c>
      <c r="C209" t="s">
        <v>23</v>
      </c>
      <c r="D209" t="s">
        <v>26</v>
      </c>
      <c r="E209" s="5">
        <v>85198.54</v>
      </c>
      <c r="F209" t="s">
        <v>14</v>
      </c>
      <c r="G209" s="4">
        <v>45374</v>
      </c>
      <c r="H209" t="s">
        <v>21</v>
      </c>
      <c r="I209">
        <f>DATEDIF(B209,G209,"d")</f>
        <v>46</v>
      </c>
    </row>
    <row r="210" spans="1:9" x14ac:dyDescent="0.35">
      <c r="A210" t="s">
        <v>232</v>
      </c>
      <c r="B210" s="4">
        <v>45380</v>
      </c>
      <c r="C210" t="s">
        <v>17</v>
      </c>
      <c r="D210" t="s">
        <v>26</v>
      </c>
      <c r="E210" s="5">
        <v>30564.91</v>
      </c>
      <c r="F210" t="s">
        <v>11</v>
      </c>
      <c r="G210" s="4"/>
    </row>
    <row r="211" spans="1:9" x14ac:dyDescent="0.35">
      <c r="A211" t="s">
        <v>233</v>
      </c>
      <c r="B211" s="4">
        <v>45323</v>
      </c>
      <c r="C211" t="s">
        <v>20</v>
      </c>
      <c r="D211" t="s">
        <v>13</v>
      </c>
      <c r="E211" s="5">
        <v>17765.580000000002</v>
      </c>
      <c r="F211" t="s">
        <v>11</v>
      </c>
      <c r="G211" s="4"/>
    </row>
    <row r="212" spans="1:9" x14ac:dyDescent="0.35">
      <c r="A212" t="s">
        <v>234</v>
      </c>
      <c r="B212" s="4">
        <v>45356</v>
      </c>
      <c r="C212" t="s">
        <v>20</v>
      </c>
      <c r="D212" t="s">
        <v>26</v>
      </c>
      <c r="E212" s="5">
        <v>58091.51</v>
      </c>
      <c r="F212" t="s">
        <v>14</v>
      </c>
      <c r="G212" s="4">
        <v>45362</v>
      </c>
      <c r="H212" t="s">
        <v>31</v>
      </c>
      <c r="I212">
        <f>DATEDIF(B212,G212,"d")</f>
        <v>6</v>
      </c>
    </row>
    <row r="213" spans="1:9" x14ac:dyDescent="0.35">
      <c r="A213" t="s">
        <v>235</v>
      </c>
      <c r="B213" s="4">
        <v>45346</v>
      </c>
      <c r="C213" t="s">
        <v>23</v>
      </c>
      <c r="D213" t="s">
        <v>13</v>
      </c>
      <c r="E213" s="5">
        <v>70454.58</v>
      </c>
      <c r="F213" t="s">
        <v>18</v>
      </c>
      <c r="G213" s="4"/>
      <c r="H213" t="s">
        <v>31</v>
      </c>
    </row>
    <row r="214" spans="1:9" x14ac:dyDescent="0.35">
      <c r="A214" t="s">
        <v>236</v>
      </c>
      <c r="B214" s="4">
        <v>45389</v>
      </c>
      <c r="C214" t="s">
        <v>17</v>
      </c>
      <c r="D214" t="s">
        <v>10</v>
      </c>
      <c r="E214" s="5">
        <v>20519.2</v>
      </c>
      <c r="F214" t="s">
        <v>11</v>
      </c>
      <c r="G214" s="4"/>
    </row>
    <row r="215" spans="1:9" x14ac:dyDescent="0.35">
      <c r="A215" t="s">
        <v>237</v>
      </c>
      <c r="B215" s="4">
        <v>45626</v>
      </c>
      <c r="C215" t="s">
        <v>20</v>
      </c>
      <c r="D215" t="s">
        <v>10</v>
      </c>
      <c r="E215" s="5">
        <v>45201.15</v>
      </c>
      <c r="F215" t="s">
        <v>14</v>
      </c>
      <c r="G215" s="4">
        <v>45669</v>
      </c>
      <c r="H215" t="s">
        <v>21</v>
      </c>
      <c r="I215">
        <f>DATEDIF(B215,G215,"d")</f>
        <v>43</v>
      </c>
    </row>
    <row r="216" spans="1:9" x14ac:dyDescent="0.35">
      <c r="A216" t="s">
        <v>238</v>
      </c>
      <c r="B216" s="4">
        <v>45406</v>
      </c>
      <c r="C216" t="s">
        <v>42</v>
      </c>
      <c r="D216" t="s">
        <v>13</v>
      </c>
      <c r="E216" s="5">
        <v>53816.67</v>
      </c>
      <c r="F216" t="s">
        <v>18</v>
      </c>
      <c r="G216" s="4"/>
      <c r="H216" t="s">
        <v>24</v>
      </c>
    </row>
    <row r="217" spans="1:9" x14ac:dyDescent="0.35">
      <c r="A217" t="s">
        <v>239</v>
      </c>
      <c r="B217" s="4">
        <v>45593</v>
      </c>
      <c r="C217" t="s">
        <v>20</v>
      </c>
      <c r="D217" t="s">
        <v>26</v>
      </c>
      <c r="E217" s="5">
        <v>98433.91</v>
      </c>
      <c r="F217" t="s">
        <v>14</v>
      </c>
      <c r="G217" s="4">
        <v>45639</v>
      </c>
      <c r="H217" t="s">
        <v>31</v>
      </c>
      <c r="I217">
        <f>DATEDIF(B217,G217,"d")</f>
        <v>46</v>
      </c>
    </row>
    <row r="218" spans="1:9" x14ac:dyDescent="0.35">
      <c r="A218" t="s">
        <v>240</v>
      </c>
      <c r="B218" s="4">
        <v>45552</v>
      </c>
      <c r="C218" t="s">
        <v>20</v>
      </c>
      <c r="D218" t="s">
        <v>10</v>
      </c>
      <c r="E218" s="5">
        <v>54528.61</v>
      </c>
      <c r="F218" t="s">
        <v>18</v>
      </c>
      <c r="G218" s="4"/>
      <c r="H218" t="s">
        <v>15</v>
      </c>
    </row>
    <row r="219" spans="1:9" x14ac:dyDescent="0.35">
      <c r="A219" t="s">
        <v>241</v>
      </c>
      <c r="B219" s="4">
        <v>45475</v>
      </c>
      <c r="C219" t="s">
        <v>17</v>
      </c>
      <c r="D219" t="s">
        <v>13</v>
      </c>
      <c r="E219" s="5">
        <v>3229.99</v>
      </c>
      <c r="F219" t="s">
        <v>11</v>
      </c>
      <c r="G219" s="4"/>
    </row>
    <row r="220" spans="1:9" x14ac:dyDescent="0.35">
      <c r="A220" t="s">
        <v>242</v>
      </c>
      <c r="B220" s="4">
        <v>45295</v>
      </c>
      <c r="C220" t="s">
        <v>17</v>
      </c>
      <c r="D220" t="s">
        <v>13</v>
      </c>
      <c r="E220" s="5">
        <v>23723.78</v>
      </c>
      <c r="F220" t="s">
        <v>11</v>
      </c>
      <c r="G220" s="4"/>
    </row>
    <row r="221" spans="1:9" x14ac:dyDescent="0.35">
      <c r="A221" t="s">
        <v>243</v>
      </c>
      <c r="B221" s="4">
        <v>45482</v>
      </c>
      <c r="C221" t="s">
        <v>42</v>
      </c>
      <c r="D221" t="s">
        <v>26</v>
      </c>
      <c r="E221" s="5">
        <v>68797.919999999998</v>
      </c>
      <c r="F221" t="s">
        <v>11</v>
      </c>
      <c r="G221" s="4"/>
    </row>
    <row r="222" spans="1:9" x14ac:dyDescent="0.35">
      <c r="A222" t="s">
        <v>244</v>
      </c>
      <c r="B222" s="4">
        <v>45656</v>
      </c>
      <c r="C222" t="s">
        <v>17</v>
      </c>
      <c r="D222" t="s">
        <v>13</v>
      </c>
      <c r="E222" s="5">
        <v>65130.400000000001</v>
      </c>
      <c r="F222" t="s">
        <v>18</v>
      </c>
      <c r="G222" s="4"/>
      <c r="H222" t="s">
        <v>29</v>
      </c>
    </row>
    <row r="223" spans="1:9" x14ac:dyDescent="0.35">
      <c r="A223" t="s">
        <v>245</v>
      </c>
      <c r="B223" s="4">
        <v>45532</v>
      </c>
      <c r="C223" t="s">
        <v>23</v>
      </c>
      <c r="D223" t="s">
        <v>13</v>
      </c>
      <c r="E223" s="5">
        <v>21602.55</v>
      </c>
      <c r="F223" t="s">
        <v>18</v>
      </c>
      <c r="G223" s="4"/>
      <c r="H223" t="s">
        <v>15</v>
      </c>
    </row>
    <row r="224" spans="1:9" x14ac:dyDescent="0.35">
      <c r="A224" t="s">
        <v>246</v>
      </c>
      <c r="B224" s="4">
        <v>45542</v>
      </c>
      <c r="C224" t="s">
        <v>23</v>
      </c>
      <c r="D224" t="s">
        <v>10</v>
      </c>
      <c r="E224" s="5">
        <v>98989.71</v>
      </c>
      <c r="F224" t="s">
        <v>14</v>
      </c>
      <c r="G224" s="4">
        <v>45640</v>
      </c>
      <c r="H224" t="s">
        <v>24</v>
      </c>
      <c r="I224">
        <f>DATEDIF(B224,G224,"d")</f>
        <v>98</v>
      </c>
    </row>
    <row r="225" spans="1:9" x14ac:dyDescent="0.35">
      <c r="A225" t="s">
        <v>247</v>
      </c>
      <c r="B225" s="4">
        <v>45407</v>
      </c>
      <c r="C225" t="s">
        <v>23</v>
      </c>
      <c r="D225" t="s">
        <v>26</v>
      </c>
      <c r="E225" s="5">
        <v>78682.52</v>
      </c>
      <c r="F225" t="s">
        <v>14</v>
      </c>
      <c r="G225" s="4">
        <v>45488</v>
      </c>
      <c r="H225" t="s">
        <v>21</v>
      </c>
      <c r="I225">
        <f>DATEDIF(B225,G225,"d")</f>
        <v>81</v>
      </c>
    </row>
    <row r="226" spans="1:9" x14ac:dyDescent="0.35">
      <c r="A226" t="s">
        <v>248</v>
      </c>
      <c r="B226" s="4">
        <v>45307</v>
      </c>
      <c r="C226" t="s">
        <v>20</v>
      </c>
      <c r="D226" t="s">
        <v>13</v>
      </c>
      <c r="E226" s="5">
        <v>83817.39</v>
      </c>
      <c r="F226" t="s">
        <v>18</v>
      </c>
      <c r="G226" s="4"/>
      <c r="H226" t="s">
        <v>15</v>
      </c>
    </row>
    <row r="227" spans="1:9" x14ac:dyDescent="0.35">
      <c r="A227" t="s">
        <v>249</v>
      </c>
      <c r="B227" s="4">
        <v>45330</v>
      </c>
      <c r="C227" t="s">
        <v>20</v>
      </c>
      <c r="D227" t="s">
        <v>13</v>
      </c>
      <c r="E227" s="5">
        <v>88360.92</v>
      </c>
      <c r="F227" t="s">
        <v>14</v>
      </c>
      <c r="G227" s="4">
        <v>45352</v>
      </c>
      <c r="H227" t="s">
        <v>29</v>
      </c>
      <c r="I227">
        <f>DATEDIF(B227,G227,"d")</f>
        <v>22</v>
      </c>
    </row>
    <row r="228" spans="1:9" x14ac:dyDescent="0.35">
      <c r="A228" t="s">
        <v>250</v>
      </c>
      <c r="B228" s="4">
        <v>45345</v>
      </c>
      <c r="C228" t="s">
        <v>42</v>
      </c>
      <c r="D228" t="s">
        <v>10</v>
      </c>
      <c r="E228" s="5">
        <v>81938.3</v>
      </c>
      <c r="F228" t="s">
        <v>14</v>
      </c>
      <c r="G228" s="4">
        <v>45420</v>
      </c>
      <c r="H228" t="s">
        <v>29</v>
      </c>
      <c r="I228">
        <f>DATEDIF(B228,G228,"d")</f>
        <v>75</v>
      </c>
    </row>
    <row r="229" spans="1:9" x14ac:dyDescent="0.35">
      <c r="A229" t="s">
        <v>251</v>
      </c>
      <c r="B229" s="4">
        <v>45485</v>
      </c>
      <c r="C229" t="s">
        <v>23</v>
      </c>
      <c r="D229" t="s">
        <v>10</v>
      </c>
      <c r="E229" s="5">
        <v>45869.66</v>
      </c>
      <c r="F229" t="s">
        <v>18</v>
      </c>
      <c r="G229" s="4"/>
      <c r="H229" t="s">
        <v>29</v>
      </c>
    </row>
    <row r="230" spans="1:9" x14ac:dyDescent="0.35">
      <c r="A230" t="s">
        <v>252</v>
      </c>
      <c r="B230" s="4">
        <v>45483</v>
      </c>
      <c r="C230" t="s">
        <v>20</v>
      </c>
      <c r="D230" t="s">
        <v>26</v>
      </c>
      <c r="E230" s="5">
        <v>38244.82</v>
      </c>
      <c r="F230" t="s">
        <v>14</v>
      </c>
      <c r="G230" s="4">
        <v>45534</v>
      </c>
      <c r="H230" t="s">
        <v>21</v>
      </c>
      <c r="I230">
        <f>DATEDIF(B230,G230,"d")</f>
        <v>51</v>
      </c>
    </row>
    <row r="231" spans="1:9" x14ac:dyDescent="0.35">
      <c r="A231" t="s">
        <v>253</v>
      </c>
      <c r="B231" s="4">
        <v>45431</v>
      </c>
      <c r="C231" t="s">
        <v>23</v>
      </c>
      <c r="D231" t="s">
        <v>13</v>
      </c>
      <c r="E231" s="5">
        <v>82630.240000000005</v>
      </c>
      <c r="F231" t="s">
        <v>11</v>
      </c>
      <c r="G231" s="4"/>
    </row>
    <row r="232" spans="1:9" x14ac:dyDescent="0.35">
      <c r="A232" t="s">
        <v>254</v>
      </c>
      <c r="B232" s="4">
        <v>45576</v>
      </c>
      <c r="C232" t="s">
        <v>17</v>
      </c>
      <c r="D232" t="s">
        <v>13</v>
      </c>
      <c r="E232" s="5">
        <v>11959.32</v>
      </c>
      <c r="F232" t="s">
        <v>14</v>
      </c>
      <c r="G232" s="4">
        <v>45588</v>
      </c>
      <c r="H232" t="s">
        <v>29</v>
      </c>
      <c r="I232">
        <f>DATEDIF(B232,G232,"d")</f>
        <v>12</v>
      </c>
    </row>
    <row r="233" spans="1:9" x14ac:dyDescent="0.35">
      <c r="A233" t="s">
        <v>255</v>
      </c>
      <c r="B233" s="4">
        <v>45539</v>
      </c>
      <c r="C233" t="s">
        <v>20</v>
      </c>
      <c r="D233" t="s">
        <v>13</v>
      </c>
      <c r="E233" s="5">
        <v>60850.18</v>
      </c>
      <c r="F233" t="s">
        <v>14</v>
      </c>
      <c r="G233" s="4">
        <v>45553</v>
      </c>
      <c r="H233" t="s">
        <v>24</v>
      </c>
      <c r="I233">
        <f>DATEDIF(B233,G233,"d")</f>
        <v>14</v>
      </c>
    </row>
    <row r="234" spans="1:9" x14ac:dyDescent="0.35">
      <c r="A234" t="s">
        <v>256</v>
      </c>
      <c r="B234" s="4">
        <v>45577</v>
      </c>
      <c r="C234" t="s">
        <v>42</v>
      </c>
      <c r="D234" t="s">
        <v>26</v>
      </c>
      <c r="E234" s="5">
        <v>75923.91</v>
      </c>
      <c r="F234" t="s">
        <v>14</v>
      </c>
      <c r="G234" s="4">
        <v>45590</v>
      </c>
      <c r="H234" t="s">
        <v>15</v>
      </c>
      <c r="I234">
        <f>DATEDIF(B234,G234,"d")</f>
        <v>13</v>
      </c>
    </row>
    <row r="235" spans="1:9" x14ac:dyDescent="0.35">
      <c r="A235" t="s">
        <v>257</v>
      </c>
      <c r="B235" s="4">
        <v>45302</v>
      </c>
      <c r="C235" t="s">
        <v>17</v>
      </c>
      <c r="D235" t="s">
        <v>10</v>
      </c>
      <c r="E235" s="5">
        <v>37898.93</v>
      </c>
      <c r="F235" t="s">
        <v>11</v>
      </c>
      <c r="G235" s="4"/>
    </row>
    <row r="236" spans="1:9" x14ac:dyDescent="0.35">
      <c r="A236" t="s">
        <v>258</v>
      </c>
      <c r="B236" s="4">
        <v>45461</v>
      </c>
      <c r="C236" t="s">
        <v>20</v>
      </c>
      <c r="D236" t="s">
        <v>26</v>
      </c>
      <c r="E236" s="5">
        <v>73878.600000000006</v>
      </c>
      <c r="F236" t="s">
        <v>11</v>
      </c>
      <c r="G236" s="4"/>
    </row>
    <row r="237" spans="1:9" x14ac:dyDescent="0.35">
      <c r="A237" t="s">
        <v>259</v>
      </c>
      <c r="B237" s="4">
        <v>45494</v>
      </c>
      <c r="C237" t="s">
        <v>20</v>
      </c>
      <c r="D237" t="s">
        <v>10</v>
      </c>
      <c r="E237" s="5">
        <v>34366.300000000003</v>
      </c>
      <c r="F237" t="s">
        <v>14</v>
      </c>
      <c r="G237" s="4">
        <v>45527</v>
      </c>
      <c r="H237" t="s">
        <v>31</v>
      </c>
      <c r="I237">
        <f>DATEDIF(B237,G237,"d")</f>
        <v>33</v>
      </c>
    </row>
    <row r="238" spans="1:9" x14ac:dyDescent="0.35">
      <c r="A238" t="s">
        <v>260</v>
      </c>
      <c r="B238" s="4">
        <v>45503</v>
      </c>
      <c r="C238" t="s">
        <v>17</v>
      </c>
      <c r="D238" t="s">
        <v>13</v>
      </c>
      <c r="E238" s="5">
        <v>10227.799999999999</v>
      </c>
      <c r="F238" t="s">
        <v>18</v>
      </c>
      <c r="G238" s="4"/>
      <c r="H238" t="s">
        <v>29</v>
      </c>
    </row>
    <row r="239" spans="1:9" x14ac:dyDescent="0.35">
      <c r="A239" t="s">
        <v>261</v>
      </c>
      <c r="B239" s="4">
        <v>45336</v>
      </c>
      <c r="C239" t="s">
        <v>20</v>
      </c>
      <c r="D239" t="s">
        <v>13</v>
      </c>
      <c r="E239" s="5">
        <v>17231.54</v>
      </c>
      <c r="F239" t="s">
        <v>14</v>
      </c>
      <c r="G239" s="4">
        <v>45376</v>
      </c>
      <c r="H239" t="s">
        <v>21</v>
      </c>
      <c r="I239">
        <f>DATEDIF(B239,G239,"d")</f>
        <v>40</v>
      </c>
    </row>
    <row r="240" spans="1:9" x14ac:dyDescent="0.35">
      <c r="A240" t="s">
        <v>262</v>
      </c>
      <c r="B240" s="4">
        <v>45526</v>
      </c>
      <c r="C240" t="s">
        <v>23</v>
      </c>
      <c r="D240" t="s">
        <v>26</v>
      </c>
      <c r="E240" s="5">
        <v>98986.8</v>
      </c>
      <c r="F240" t="s">
        <v>14</v>
      </c>
      <c r="G240" s="4">
        <v>45610</v>
      </c>
      <c r="H240" t="s">
        <v>21</v>
      </c>
      <c r="I240">
        <f>DATEDIF(B240,G240,"d")</f>
        <v>84</v>
      </c>
    </row>
    <row r="241" spans="1:9" x14ac:dyDescent="0.35">
      <c r="A241" t="s">
        <v>263</v>
      </c>
      <c r="B241" s="4">
        <v>45457</v>
      </c>
      <c r="C241" t="s">
        <v>20</v>
      </c>
      <c r="D241" t="s">
        <v>10</v>
      </c>
      <c r="E241" s="5">
        <v>13950.35</v>
      </c>
      <c r="F241" t="s">
        <v>11</v>
      </c>
      <c r="G241" s="4"/>
    </row>
    <row r="242" spans="1:9" x14ac:dyDescent="0.35">
      <c r="A242" t="s">
        <v>264</v>
      </c>
      <c r="B242" s="4">
        <v>45657</v>
      </c>
      <c r="C242" t="s">
        <v>17</v>
      </c>
      <c r="D242" t="s">
        <v>13</v>
      </c>
      <c r="E242" s="5">
        <v>7068.97</v>
      </c>
      <c r="F242" t="s">
        <v>14</v>
      </c>
      <c r="G242" s="4">
        <v>45723</v>
      </c>
      <c r="H242" t="s">
        <v>21</v>
      </c>
      <c r="I242">
        <f>DATEDIF(B242,G242,"d")</f>
        <v>66</v>
      </c>
    </row>
    <row r="243" spans="1:9" x14ac:dyDescent="0.35">
      <c r="A243" t="s">
        <v>265</v>
      </c>
      <c r="B243" s="4">
        <v>45354</v>
      </c>
      <c r="C243" t="s">
        <v>17</v>
      </c>
      <c r="D243" t="s">
        <v>10</v>
      </c>
      <c r="E243" s="5">
        <v>59293.58</v>
      </c>
      <c r="F243" t="s">
        <v>18</v>
      </c>
      <c r="G243" s="4"/>
      <c r="H243" t="s">
        <v>15</v>
      </c>
    </row>
    <row r="244" spans="1:9" x14ac:dyDescent="0.35">
      <c r="A244" t="s">
        <v>266</v>
      </c>
      <c r="B244" s="4">
        <v>45308</v>
      </c>
      <c r="C244" t="s">
        <v>9</v>
      </c>
      <c r="D244" t="s">
        <v>10</v>
      </c>
      <c r="E244" s="5">
        <v>37089.96</v>
      </c>
      <c r="F244" t="s">
        <v>11</v>
      </c>
      <c r="G244" s="4"/>
    </row>
    <row r="245" spans="1:9" x14ac:dyDescent="0.35">
      <c r="A245" t="s">
        <v>267</v>
      </c>
      <c r="B245" s="4">
        <v>45300</v>
      </c>
      <c r="C245" t="s">
        <v>17</v>
      </c>
      <c r="D245" t="s">
        <v>26</v>
      </c>
      <c r="E245" s="5">
        <v>63109.55</v>
      </c>
      <c r="F245" t="s">
        <v>14</v>
      </c>
      <c r="G245" s="4">
        <v>45326</v>
      </c>
      <c r="H245" t="s">
        <v>15</v>
      </c>
      <c r="I245">
        <f>DATEDIF(B245,G245,"d")</f>
        <v>26</v>
      </c>
    </row>
    <row r="246" spans="1:9" x14ac:dyDescent="0.35">
      <c r="A246" t="s">
        <v>268</v>
      </c>
      <c r="B246" s="4">
        <v>45333</v>
      </c>
      <c r="C246" t="s">
        <v>9</v>
      </c>
      <c r="D246" t="s">
        <v>10</v>
      </c>
      <c r="E246" s="5">
        <v>97421.25</v>
      </c>
      <c r="F246" t="s">
        <v>18</v>
      </c>
      <c r="G246" s="4"/>
      <c r="H246" t="s">
        <v>15</v>
      </c>
    </row>
    <row r="247" spans="1:9" x14ac:dyDescent="0.35">
      <c r="A247" t="s">
        <v>269</v>
      </c>
      <c r="B247" s="4">
        <v>45375</v>
      </c>
      <c r="C247" t="s">
        <v>9</v>
      </c>
      <c r="D247" t="s">
        <v>10</v>
      </c>
      <c r="E247" s="5">
        <v>16597.900000000001</v>
      </c>
      <c r="F247" t="s">
        <v>11</v>
      </c>
      <c r="G247" s="4"/>
    </row>
    <row r="248" spans="1:9" x14ac:dyDescent="0.35">
      <c r="A248" t="s">
        <v>270</v>
      </c>
      <c r="B248" s="4">
        <v>45318</v>
      </c>
      <c r="C248" t="s">
        <v>17</v>
      </c>
      <c r="D248" t="s">
        <v>10</v>
      </c>
      <c r="E248" s="5">
        <v>94051.04</v>
      </c>
      <c r="F248" t="s">
        <v>11</v>
      </c>
      <c r="G248" s="4"/>
    </row>
    <row r="249" spans="1:9" x14ac:dyDescent="0.35">
      <c r="A249" t="s">
        <v>271</v>
      </c>
      <c r="B249" s="4">
        <v>45384</v>
      </c>
      <c r="C249" t="s">
        <v>42</v>
      </c>
      <c r="D249" t="s">
        <v>13</v>
      </c>
      <c r="E249" s="5">
        <v>74256.149999999994</v>
      </c>
      <c r="F249" t="s">
        <v>14</v>
      </c>
      <c r="G249" s="4">
        <v>45410</v>
      </c>
      <c r="H249" t="s">
        <v>29</v>
      </c>
      <c r="I249">
        <f>DATEDIF(B249,G249,"d")</f>
        <v>26</v>
      </c>
    </row>
    <row r="250" spans="1:9" x14ac:dyDescent="0.35">
      <c r="A250" t="s">
        <v>272</v>
      </c>
      <c r="B250" s="4">
        <v>45414</v>
      </c>
      <c r="C250" t="s">
        <v>9</v>
      </c>
      <c r="D250" t="s">
        <v>13</v>
      </c>
      <c r="E250" s="5">
        <v>6422.73</v>
      </c>
      <c r="F250" t="s">
        <v>11</v>
      </c>
      <c r="G250" s="4"/>
    </row>
    <row r="251" spans="1:9" x14ac:dyDescent="0.35">
      <c r="A251" t="s">
        <v>273</v>
      </c>
      <c r="B251" s="4">
        <v>45294</v>
      </c>
      <c r="C251" t="s">
        <v>23</v>
      </c>
      <c r="D251" t="s">
        <v>26</v>
      </c>
      <c r="E251" s="5">
        <v>92100</v>
      </c>
      <c r="F251" t="s">
        <v>14</v>
      </c>
      <c r="G251" s="4">
        <v>45370</v>
      </c>
      <c r="H251" t="s">
        <v>24</v>
      </c>
      <c r="I251">
        <f>DATEDIF(B251,G251,"d")</f>
        <v>76</v>
      </c>
    </row>
    <row r="252" spans="1:9" x14ac:dyDescent="0.35">
      <c r="A252" t="s">
        <v>274</v>
      </c>
      <c r="B252" s="4">
        <v>45361</v>
      </c>
      <c r="C252" t="s">
        <v>17</v>
      </c>
      <c r="D252" t="s">
        <v>26</v>
      </c>
      <c r="E252" s="5">
        <v>32707.34</v>
      </c>
      <c r="F252" t="s">
        <v>11</v>
      </c>
      <c r="G252" s="4"/>
    </row>
    <row r="253" spans="1:9" x14ac:dyDescent="0.35">
      <c r="A253" t="s">
        <v>275</v>
      </c>
      <c r="B253" s="4">
        <v>45321</v>
      </c>
      <c r="C253" t="s">
        <v>42</v>
      </c>
      <c r="D253" t="s">
        <v>26</v>
      </c>
      <c r="E253" s="5">
        <v>35827.910000000003</v>
      </c>
      <c r="F253" t="s">
        <v>18</v>
      </c>
      <c r="G253" s="4"/>
      <c r="H253" t="s">
        <v>15</v>
      </c>
    </row>
    <row r="254" spans="1:9" x14ac:dyDescent="0.35">
      <c r="A254" t="s">
        <v>276</v>
      </c>
      <c r="B254" s="4">
        <v>45616</v>
      </c>
      <c r="C254" t="s">
        <v>20</v>
      </c>
      <c r="D254" t="s">
        <v>26</v>
      </c>
      <c r="E254" s="5">
        <v>12383.93</v>
      </c>
      <c r="F254" t="s">
        <v>14</v>
      </c>
      <c r="G254" s="4">
        <v>45632</v>
      </c>
      <c r="H254" t="s">
        <v>24</v>
      </c>
      <c r="I254">
        <f>DATEDIF(B254,G254,"d")</f>
        <v>16</v>
      </c>
    </row>
    <row r="255" spans="1:9" x14ac:dyDescent="0.35">
      <c r="A255" t="s">
        <v>277</v>
      </c>
      <c r="B255" s="4">
        <v>45371</v>
      </c>
      <c r="C255" t="s">
        <v>17</v>
      </c>
      <c r="D255" t="s">
        <v>10</v>
      </c>
      <c r="E255" s="5">
        <v>34051.129999999997</v>
      </c>
      <c r="F255" t="s">
        <v>14</v>
      </c>
      <c r="G255" s="4">
        <v>45405</v>
      </c>
      <c r="H255" t="s">
        <v>29</v>
      </c>
      <c r="I255">
        <f>DATEDIF(B255,G255,"d")</f>
        <v>34</v>
      </c>
    </row>
    <row r="256" spans="1:9" x14ac:dyDescent="0.35">
      <c r="A256" t="s">
        <v>278</v>
      </c>
      <c r="B256" s="4">
        <v>45445</v>
      </c>
      <c r="C256" t="s">
        <v>20</v>
      </c>
      <c r="D256" t="s">
        <v>10</v>
      </c>
      <c r="E256" s="5">
        <v>29733.86</v>
      </c>
      <c r="F256" t="s">
        <v>11</v>
      </c>
      <c r="G256" s="4"/>
    </row>
    <row r="257" spans="1:9" x14ac:dyDescent="0.35">
      <c r="A257" t="s">
        <v>279</v>
      </c>
      <c r="B257" s="4">
        <v>45613</v>
      </c>
      <c r="C257" t="s">
        <v>23</v>
      </c>
      <c r="D257" t="s">
        <v>13</v>
      </c>
      <c r="E257" s="5">
        <v>23799.41</v>
      </c>
      <c r="F257" t="s">
        <v>14</v>
      </c>
      <c r="G257" s="4">
        <v>45676</v>
      </c>
      <c r="H257" t="s">
        <v>29</v>
      </c>
      <c r="I257">
        <f>DATEDIF(B257,G257,"d")</f>
        <v>63</v>
      </c>
    </row>
    <row r="258" spans="1:9" x14ac:dyDescent="0.35">
      <c r="A258" t="s">
        <v>280</v>
      </c>
      <c r="B258" s="4">
        <v>45576</v>
      </c>
      <c r="C258" t="s">
        <v>23</v>
      </c>
      <c r="D258" t="s">
        <v>26</v>
      </c>
      <c r="E258" s="5">
        <v>6518.24</v>
      </c>
      <c r="F258" t="s">
        <v>18</v>
      </c>
      <c r="G258" s="4"/>
      <c r="H258" t="s">
        <v>21</v>
      </c>
    </row>
    <row r="259" spans="1:9" x14ac:dyDescent="0.35">
      <c r="A259" t="s">
        <v>281</v>
      </c>
      <c r="B259" s="4">
        <v>45351</v>
      </c>
      <c r="C259" t="s">
        <v>42</v>
      </c>
      <c r="D259" t="s">
        <v>10</v>
      </c>
      <c r="E259" s="5">
        <v>2843.03</v>
      </c>
      <c r="F259" t="s">
        <v>11</v>
      </c>
      <c r="G259" s="4"/>
    </row>
    <row r="260" spans="1:9" x14ac:dyDescent="0.35">
      <c r="A260" t="s">
        <v>282</v>
      </c>
      <c r="B260" s="4">
        <v>45496</v>
      </c>
      <c r="C260" t="s">
        <v>23</v>
      </c>
      <c r="D260" t="s">
        <v>26</v>
      </c>
      <c r="E260" s="5">
        <v>65834.58</v>
      </c>
      <c r="F260" t="s">
        <v>18</v>
      </c>
      <c r="G260" s="4"/>
      <c r="H260" t="s">
        <v>31</v>
      </c>
    </row>
    <row r="261" spans="1:9" x14ac:dyDescent="0.35">
      <c r="A261" t="s">
        <v>283</v>
      </c>
      <c r="B261" s="4">
        <v>45398</v>
      </c>
      <c r="C261" t="s">
        <v>20</v>
      </c>
      <c r="D261" t="s">
        <v>26</v>
      </c>
      <c r="E261" s="5">
        <v>47006.559999999998</v>
      </c>
      <c r="F261" t="s">
        <v>11</v>
      </c>
      <c r="G261" s="4"/>
    </row>
    <row r="262" spans="1:9" x14ac:dyDescent="0.35">
      <c r="A262" t="s">
        <v>284</v>
      </c>
      <c r="B262" s="4">
        <v>45536</v>
      </c>
      <c r="C262" t="s">
        <v>20</v>
      </c>
      <c r="D262" t="s">
        <v>26</v>
      </c>
      <c r="E262" s="5">
        <v>56275.68</v>
      </c>
      <c r="F262" t="s">
        <v>18</v>
      </c>
      <c r="G262" s="4"/>
      <c r="H262" t="s">
        <v>21</v>
      </c>
    </row>
    <row r="263" spans="1:9" x14ac:dyDescent="0.35">
      <c r="A263" t="s">
        <v>285</v>
      </c>
      <c r="B263" s="4">
        <v>45539</v>
      </c>
      <c r="C263" t="s">
        <v>42</v>
      </c>
      <c r="D263" t="s">
        <v>13</v>
      </c>
      <c r="E263" s="5">
        <v>72946.350000000006</v>
      </c>
      <c r="F263" t="s">
        <v>14</v>
      </c>
      <c r="G263" s="4">
        <v>45566</v>
      </c>
      <c r="H263" t="s">
        <v>31</v>
      </c>
      <c r="I263">
        <f>DATEDIF(B263,G263,"d")</f>
        <v>27</v>
      </c>
    </row>
    <row r="264" spans="1:9" x14ac:dyDescent="0.35">
      <c r="A264" t="s">
        <v>286</v>
      </c>
      <c r="B264" s="4">
        <v>45533</v>
      </c>
      <c r="C264" t="s">
        <v>23</v>
      </c>
      <c r="D264" t="s">
        <v>26</v>
      </c>
      <c r="E264" s="5">
        <v>23388.83</v>
      </c>
      <c r="F264" t="s">
        <v>14</v>
      </c>
      <c r="G264" s="4">
        <v>45630</v>
      </c>
      <c r="H264" t="s">
        <v>24</v>
      </c>
      <c r="I264">
        <f>DATEDIF(B264,G264,"d")</f>
        <v>97</v>
      </c>
    </row>
    <row r="265" spans="1:9" x14ac:dyDescent="0.35">
      <c r="A265" t="s">
        <v>287</v>
      </c>
      <c r="B265" s="4">
        <v>45580</v>
      </c>
      <c r="C265" t="s">
        <v>23</v>
      </c>
      <c r="D265" t="s">
        <v>26</v>
      </c>
      <c r="E265" s="5">
        <v>33711.08</v>
      </c>
      <c r="F265" t="s">
        <v>18</v>
      </c>
      <c r="G265" s="4"/>
      <c r="H265" t="s">
        <v>21</v>
      </c>
    </row>
    <row r="266" spans="1:9" x14ac:dyDescent="0.35">
      <c r="A266" t="s">
        <v>288</v>
      </c>
      <c r="B266" s="4">
        <v>45378</v>
      </c>
      <c r="C266" t="s">
        <v>23</v>
      </c>
      <c r="D266" t="s">
        <v>13</v>
      </c>
      <c r="E266" s="5">
        <v>94700.86</v>
      </c>
      <c r="F266" t="s">
        <v>11</v>
      </c>
      <c r="G266" s="4"/>
    </row>
    <row r="267" spans="1:9" x14ac:dyDescent="0.35">
      <c r="A267" t="s">
        <v>289</v>
      </c>
      <c r="B267" s="4">
        <v>45578</v>
      </c>
      <c r="C267" t="s">
        <v>17</v>
      </c>
      <c r="D267" t="s">
        <v>26</v>
      </c>
      <c r="E267" s="5">
        <v>19023.73</v>
      </c>
      <c r="F267" t="s">
        <v>11</v>
      </c>
      <c r="G267" s="4"/>
    </row>
    <row r="268" spans="1:9" x14ac:dyDescent="0.35">
      <c r="A268" t="s">
        <v>290</v>
      </c>
      <c r="B268" s="4">
        <v>45511</v>
      </c>
      <c r="C268" t="s">
        <v>42</v>
      </c>
      <c r="D268" t="s">
        <v>13</v>
      </c>
      <c r="E268" s="5">
        <v>29866.58</v>
      </c>
      <c r="F268" t="s">
        <v>18</v>
      </c>
      <c r="G268" s="4"/>
      <c r="H268" t="s">
        <v>21</v>
      </c>
    </row>
    <row r="269" spans="1:9" x14ac:dyDescent="0.35">
      <c r="A269" t="s">
        <v>291</v>
      </c>
      <c r="B269" s="4">
        <v>45330</v>
      </c>
      <c r="C269" t="s">
        <v>23</v>
      </c>
      <c r="D269" t="s">
        <v>10</v>
      </c>
      <c r="E269" s="5">
        <v>1167.98</v>
      </c>
      <c r="F269" t="s">
        <v>14</v>
      </c>
      <c r="G269" s="4">
        <v>45379</v>
      </c>
      <c r="H269" t="s">
        <v>24</v>
      </c>
      <c r="I269">
        <f>DATEDIF(B269,G269,"d")</f>
        <v>49</v>
      </c>
    </row>
    <row r="270" spans="1:9" x14ac:dyDescent="0.35">
      <c r="A270" t="s">
        <v>292</v>
      </c>
      <c r="B270" s="4">
        <v>45350</v>
      </c>
      <c r="C270" t="s">
        <v>17</v>
      </c>
      <c r="D270" t="s">
        <v>13</v>
      </c>
      <c r="E270" s="5">
        <v>81503.37</v>
      </c>
      <c r="F270" t="s">
        <v>11</v>
      </c>
      <c r="G270" s="4"/>
    </row>
    <row r="271" spans="1:9" x14ac:dyDescent="0.35">
      <c r="A271" t="s">
        <v>293</v>
      </c>
      <c r="B271" s="4">
        <v>45642</v>
      </c>
      <c r="C271" t="s">
        <v>42</v>
      </c>
      <c r="D271" t="s">
        <v>26</v>
      </c>
      <c r="E271" s="5">
        <v>10960.63</v>
      </c>
      <c r="F271" t="s">
        <v>18</v>
      </c>
      <c r="G271" s="4"/>
      <c r="H271" t="s">
        <v>31</v>
      </c>
    </row>
    <row r="272" spans="1:9" x14ac:dyDescent="0.35">
      <c r="A272" t="s">
        <v>294</v>
      </c>
      <c r="B272" s="4">
        <v>45537</v>
      </c>
      <c r="C272" t="s">
        <v>23</v>
      </c>
      <c r="D272" t="s">
        <v>13</v>
      </c>
      <c r="E272" s="5">
        <v>82979.820000000007</v>
      </c>
      <c r="F272" t="s">
        <v>18</v>
      </c>
      <c r="G272" s="4"/>
      <c r="H272" t="s">
        <v>24</v>
      </c>
    </row>
    <row r="273" spans="1:9" x14ac:dyDescent="0.35">
      <c r="A273" t="s">
        <v>295</v>
      </c>
      <c r="B273" s="4">
        <v>45562</v>
      </c>
      <c r="C273" t="s">
        <v>23</v>
      </c>
      <c r="D273" t="s">
        <v>26</v>
      </c>
      <c r="E273" s="5">
        <v>37382.93</v>
      </c>
      <c r="F273" t="s">
        <v>18</v>
      </c>
      <c r="G273" s="4"/>
      <c r="H273" t="s">
        <v>29</v>
      </c>
    </row>
    <row r="274" spans="1:9" x14ac:dyDescent="0.35">
      <c r="A274" t="s">
        <v>296</v>
      </c>
      <c r="B274" s="4">
        <v>45595</v>
      </c>
      <c r="C274" t="s">
        <v>17</v>
      </c>
      <c r="D274" t="s">
        <v>10</v>
      </c>
      <c r="E274" s="5">
        <v>16897.79</v>
      </c>
      <c r="F274" t="s">
        <v>18</v>
      </c>
      <c r="G274" s="4"/>
      <c r="H274" t="s">
        <v>21</v>
      </c>
    </row>
    <row r="275" spans="1:9" x14ac:dyDescent="0.35">
      <c r="A275" t="s">
        <v>297</v>
      </c>
      <c r="B275" s="4">
        <v>45443</v>
      </c>
      <c r="C275" t="s">
        <v>17</v>
      </c>
      <c r="D275" t="s">
        <v>13</v>
      </c>
      <c r="E275" s="5">
        <v>14622.38</v>
      </c>
      <c r="F275" t="s">
        <v>11</v>
      </c>
      <c r="G275" s="4"/>
    </row>
    <row r="276" spans="1:9" x14ac:dyDescent="0.35">
      <c r="A276" t="s">
        <v>298</v>
      </c>
      <c r="B276" s="4">
        <v>45630</v>
      </c>
      <c r="C276" t="s">
        <v>20</v>
      </c>
      <c r="D276" t="s">
        <v>26</v>
      </c>
      <c r="E276" s="5">
        <v>31185.42</v>
      </c>
      <c r="F276" t="s">
        <v>14</v>
      </c>
      <c r="G276" s="4">
        <v>45694</v>
      </c>
      <c r="H276" t="s">
        <v>21</v>
      </c>
      <c r="I276">
        <f>DATEDIF(B276,G276,"d")</f>
        <v>64</v>
      </c>
    </row>
    <row r="277" spans="1:9" x14ac:dyDescent="0.35">
      <c r="A277" t="s">
        <v>299</v>
      </c>
      <c r="B277" s="4">
        <v>45596</v>
      </c>
      <c r="C277" t="s">
        <v>9</v>
      </c>
      <c r="D277" t="s">
        <v>10</v>
      </c>
      <c r="E277" s="5">
        <v>50279.19</v>
      </c>
      <c r="F277" t="s">
        <v>11</v>
      </c>
      <c r="G277" s="4"/>
    </row>
    <row r="278" spans="1:9" x14ac:dyDescent="0.35">
      <c r="A278" t="s">
        <v>300</v>
      </c>
      <c r="B278" s="4">
        <v>45450</v>
      </c>
      <c r="C278" t="s">
        <v>42</v>
      </c>
      <c r="D278" t="s">
        <v>26</v>
      </c>
      <c r="E278" s="5">
        <v>11788.67</v>
      </c>
      <c r="F278" t="s">
        <v>18</v>
      </c>
      <c r="G278" s="4"/>
      <c r="H278" t="s">
        <v>31</v>
      </c>
    </row>
    <row r="279" spans="1:9" x14ac:dyDescent="0.35">
      <c r="A279" t="s">
        <v>301</v>
      </c>
      <c r="B279" s="4">
        <v>45395</v>
      </c>
      <c r="C279" t="s">
        <v>9</v>
      </c>
      <c r="D279" t="s">
        <v>10</v>
      </c>
      <c r="E279" s="5">
        <v>22880.82</v>
      </c>
      <c r="F279" t="s">
        <v>11</v>
      </c>
      <c r="G279" s="4"/>
    </row>
    <row r="280" spans="1:9" x14ac:dyDescent="0.35">
      <c r="A280" t="s">
        <v>302</v>
      </c>
      <c r="B280" s="4">
        <v>45394</v>
      </c>
      <c r="C280" t="s">
        <v>17</v>
      </c>
      <c r="D280" t="s">
        <v>13</v>
      </c>
      <c r="E280" s="5">
        <v>80754.31</v>
      </c>
      <c r="F280" t="s">
        <v>11</v>
      </c>
      <c r="G280" s="4"/>
    </row>
    <row r="281" spans="1:9" x14ac:dyDescent="0.35">
      <c r="A281" t="s">
        <v>303</v>
      </c>
      <c r="B281" s="4">
        <v>45462</v>
      </c>
      <c r="C281" t="s">
        <v>23</v>
      </c>
      <c r="D281" t="s">
        <v>26</v>
      </c>
      <c r="E281" s="5">
        <v>30878.17</v>
      </c>
      <c r="F281" t="s">
        <v>11</v>
      </c>
      <c r="G281" s="4"/>
    </row>
    <row r="282" spans="1:9" x14ac:dyDescent="0.35">
      <c r="A282" t="s">
        <v>304</v>
      </c>
      <c r="B282" s="4">
        <v>45468</v>
      </c>
      <c r="C282" t="s">
        <v>23</v>
      </c>
      <c r="D282" t="s">
        <v>13</v>
      </c>
      <c r="E282" s="5">
        <v>96629.87</v>
      </c>
      <c r="F282" t="s">
        <v>11</v>
      </c>
      <c r="G282" s="4"/>
    </row>
    <row r="283" spans="1:9" x14ac:dyDescent="0.35">
      <c r="A283" t="s">
        <v>305</v>
      </c>
      <c r="B283" s="4">
        <v>45394</v>
      </c>
      <c r="C283" t="s">
        <v>23</v>
      </c>
      <c r="D283" t="s">
        <v>26</v>
      </c>
      <c r="E283" s="5">
        <v>79622.350000000006</v>
      </c>
      <c r="F283" t="s">
        <v>11</v>
      </c>
      <c r="G283" s="4"/>
    </row>
    <row r="284" spans="1:9" x14ac:dyDescent="0.35">
      <c r="A284" t="s">
        <v>306</v>
      </c>
      <c r="B284" s="4">
        <v>45325</v>
      </c>
      <c r="C284" t="s">
        <v>9</v>
      </c>
      <c r="D284" t="s">
        <v>13</v>
      </c>
      <c r="E284" s="5">
        <v>16132.44</v>
      </c>
      <c r="F284" t="s">
        <v>18</v>
      </c>
      <c r="G284" s="4"/>
      <c r="H284" t="s">
        <v>24</v>
      </c>
    </row>
    <row r="285" spans="1:9" x14ac:dyDescent="0.35">
      <c r="A285" t="s">
        <v>307</v>
      </c>
      <c r="B285" s="4">
        <v>45542</v>
      </c>
      <c r="C285" t="s">
        <v>17</v>
      </c>
      <c r="D285" t="s">
        <v>26</v>
      </c>
      <c r="E285" s="5">
        <v>28184.14</v>
      </c>
      <c r="F285" t="s">
        <v>14</v>
      </c>
      <c r="G285" s="4">
        <v>45593</v>
      </c>
      <c r="H285" t="s">
        <v>21</v>
      </c>
      <c r="I285">
        <f>DATEDIF(B285,G285,"d")</f>
        <v>51</v>
      </c>
    </row>
    <row r="286" spans="1:9" x14ac:dyDescent="0.35">
      <c r="A286" t="s">
        <v>308</v>
      </c>
      <c r="B286" s="4">
        <v>45543</v>
      </c>
      <c r="C286" t="s">
        <v>17</v>
      </c>
      <c r="D286" t="s">
        <v>10</v>
      </c>
      <c r="E286" s="5">
        <v>70376.759999999995</v>
      </c>
      <c r="F286" t="s">
        <v>14</v>
      </c>
      <c r="G286" s="4">
        <v>45625</v>
      </c>
      <c r="H286" t="s">
        <v>21</v>
      </c>
      <c r="I286">
        <f>DATEDIF(B286,G286,"d")</f>
        <v>82</v>
      </c>
    </row>
    <row r="287" spans="1:9" x14ac:dyDescent="0.35">
      <c r="A287" t="s">
        <v>309</v>
      </c>
      <c r="B287" s="4">
        <v>45470</v>
      </c>
      <c r="C287" t="s">
        <v>42</v>
      </c>
      <c r="D287" t="s">
        <v>10</v>
      </c>
      <c r="E287" s="5">
        <v>26197.47</v>
      </c>
      <c r="F287" t="s">
        <v>14</v>
      </c>
      <c r="G287" s="4">
        <v>45501</v>
      </c>
      <c r="H287" t="s">
        <v>29</v>
      </c>
      <c r="I287">
        <f>DATEDIF(B287,G287,"d")</f>
        <v>31</v>
      </c>
    </row>
    <row r="288" spans="1:9" x14ac:dyDescent="0.35">
      <c r="A288" t="s">
        <v>310</v>
      </c>
      <c r="B288" s="4">
        <v>45410</v>
      </c>
      <c r="C288" t="s">
        <v>20</v>
      </c>
      <c r="D288" t="s">
        <v>13</v>
      </c>
      <c r="E288" s="5">
        <v>85356.28</v>
      </c>
      <c r="F288" t="s">
        <v>14</v>
      </c>
      <c r="G288" s="4">
        <v>45427</v>
      </c>
      <c r="H288" t="s">
        <v>15</v>
      </c>
      <c r="I288">
        <f>DATEDIF(B288,G288,"d")</f>
        <v>17</v>
      </c>
    </row>
    <row r="289" spans="1:9" x14ac:dyDescent="0.35">
      <c r="A289" t="s">
        <v>311</v>
      </c>
      <c r="B289" s="4">
        <v>45375</v>
      </c>
      <c r="C289" t="s">
        <v>20</v>
      </c>
      <c r="D289" t="s">
        <v>10</v>
      </c>
      <c r="E289" s="5">
        <v>4636.24</v>
      </c>
      <c r="F289" t="s">
        <v>11</v>
      </c>
      <c r="G289" s="4"/>
    </row>
    <row r="290" spans="1:9" x14ac:dyDescent="0.35">
      <c r="A290" t="s">
        <v>312</v>
      </c>
      <c r="B290" s="4">
        <v>45471</v>
      </c>
      <c r="C290" t="s">
        <v>42</v>
      </c>
      <c r="D290" t="s">
        <v>13</v>
      </c>
      <c r="E290" s="5">
        <v>47784.2</v>
      </c>
      <c r="F290" t="s">
        <v>14</v>
      </c>
      <c r="G290" s="4">
        <v>45543</v>
      </c>
      <c r="H290" t="s">
        <v>15</v>
      </c>
      <c r="I290">
        <f>DATEDIF(B290,G290,"d")</f>
        <v>72</v>
      </c>
    </row>
    <row r="291" spans="1:9" x14ac:dyDescent="0.35">
      <c r="A291" t="s">
        <v>313</v>
      </c>
      <c r="B291" s="4">
        <v>45491</v>
      </c>
      <c r="C291" t="s">
        <v>17</v>
      </c>
      <c r="D291" t="s">
        <v>10</v>
      </c>
      <c r="E291" s="5">
        <v>45113.29</v>
      </c>
      <c r="F291" t="s">
        <v>18</v>
      </c>
      <c r="G291" s="4"/>
      <c r="H291" t="s">
        <v>24</v>
      </c>
    </row>
    <row r="292" spans="1:9" x14ac:dyDescent="0.35">
      <c r="A292" t="s">
        <v>314</v>
      </c>
      <c r="B292" s="4">
        <v>45424</v>
      </c>
      <c r="C292" t="s">
        <v>23</v>
      </c>
      <c r="D292" t="s">
        <v>26</v>
      </c>
      <c r="E292" s="5">
        <v>67800.53</v>
      </c>
      <c r="F292" t="s">
        <v>14</v>
      </c>
      <c r="G292" s="4">
        <v>45450</v>
      </c>
      <c r="H292" t="s">
        <v>24</v>
      </c>
      <c r="I292">
        <f>DATEDIF(B292,G292,"d")</f>
        <v>26</v>
      </c>
    </row>
    <row r="293" spans="1:9" x14ac:dyDescent="0.35">
      <c r="A293" t="s">
        <v>315</v>
      </c>
      <c r="B293" s="4">
        <v>45406</v>
      </c>
      <c r="C293" t="s">
        <v>20</v>
      </c>
      <c r="D293" t="s">
        <v>10</v>
      </c>
      <c r="E293" s="5">
        <v>73399.199999999997</v>
      </c>
      <c r="F293" t="s">
        <v>11</v>
      </c>
      <c r="G293" s="4"/>
    </row>
    <row r="294" spans="1:9" x14ac:dyDescent="0.35">
      <c r="A294" t="s">
        <v>316</v>
      </c>
      <c r="B294" s="4">
        <v>45526</v>
      </c>
      <c r="C294" t="s">
        <v>9</v>
      </c>
      <c r="D294" t="s">
        <v>10</v>
      </c>
      <c r="E294" s="5">
        <v>35239.050000000003</v>
      </c>
      <c r="F294" t="s">
        <v>18</v>
      </c>
      <c r="G294" s="4"/>
      <c r="H294" t="s">
        <v>21</v>
      </c>
    </row>
    <row r="295" spans="1:9" x14ac:dyDescent="0.35">
      <c r="A295" t="s">
        <v>317</v>
      </c>
      <c r="B295" s="4">
        <v>45640</v>
      </c>
      <c r="C295" t="s">
        <v>23</v>
      </c>
      <c r="D295" t="s">
        <v>13</v>
      </c>
      <c r="E295" s="5">
        <v>79696.58</v>
      </c>
      <c r="F295" t="s">
        <v>14</v>
      </c>
      <c r="G295" s="4">
        <v>45643</v>
      </c>
      <c r="H295" t="s">
        <v>24</v>
      </c>
      <c r="I295">
        <f>DATEDIF(B295,G295,"d")</f>
        <v>3</v>
      </c>
    </row>
    <row r="296" spans="1:9" x14ac:dyDescent="0.35">
      <c r="A296" t="s">
        <v>318</v>
      </c>
      <c r="B296" s="4">
        <v>45556</v>
      </c>
      <c r="C296" t="s">
        <v>23</v>
      </c>
      <c r="D296" t="s">
        <v>10</v>
      </c>
      <c r="E296" s="5">
        <v>53785.17</v>
      </c>
      <c r="F296" t="s">
        <v>11</v>
      </c>
      <c r="G296" s="4"/>
    </row>
    <row r="297" spans="1:9" x14ac:dyDescent="0.35">
      <c r="A297" t="s">
        <v>319</v>
      </c>
      <c r="B297" s="4">
        <v>45560</v>
      </c>
      <c r="C297" t="s">
        <v>9</v>
      </c>
      <c r="D297" t="s">
        <v>13</v>
      </c>
      <c r="E297" s="5">
        <v>80775.179999999993</v>
      </c>
      <c r="F297" t="s">
        <v>18</v>
      </c>
      <c r="G297" s="4"/>
      <c r="H297" t="s">
        <v>15</v>
      </c>
    </row>
    <row r="298" spans="1:9" x14ac:dyDescent="0.35">
      <c r="A298" t="s">
        <v>320</v>
      </c>
      <c r="B298" s="4">
        <v>45540</v>
      </c>
      <c r="C298" t="s">
        <v>20</v>
      </c>
      <c r="D298" t="s">
        <v>10</v>
      </c>
      <c r="E298" s="5">
        <v>42355.82</v>
      </c>
      <c r="F298" t="s">
        <v>18</v>
      </c>
      <c r="G298" s="4"/>
      <c r="H298" t="s">
        <v>24</v>
      </c>
    </row>
    <row r="299" spans="1:9" x14ac:dyDescent="0.35">
      <c r="A299" t="s">
        <v>321</v>
      </c>
      <c r="B299" s="4">
        <v>45639</v>
      </c>
      <c r="C299" t="s">
        <v>42</v>
      </c>
      <c r="D299" t="s">
        <v>10</v>
      </c>
      <c r="E299" s="5">
        <v>21738.93</v>
      </c>
      <c r="F299" t="s">
        <v>18</v>
      </c>
      <c r="G299" s="4"/>
      <c r="H299" t="s">
        <v>24</v>
      </c>
    </row>
    <row r="300" spans="1:9" x14ac:dyDescent="0.35">
      <c r="A300" t="s">
        <v>322</v>
      </c>
      <c r="B300" s="4">
        <v>45470</v>
      </c>
      <c r="C300" t="s">
        <v>9</v>
      </c>
      <c r="D300" t="s">
        <v>26</v>
      </c>
      <c r="E300" s="5">
        <v>72418.789999999994</v>
      </c>
      <c r="F300" t="s">
        <v>18</v>
      </c>
      <c r="G300" s="4"/>
      <c r="H300" t="s">
        <v>31</v>
      </c>
    </row>
    <row r="301" spans="1:9" x14ac:dyDescent="0.35">
      <c r="A301" t="s">
        <v>323</v>
      </c>
      <c r="B301" s="4">
        <v>45310</v>
      </c>
      <c r="C301" t="s">
        <v>23</v>
      </c>
      <c r="D301" t="s">
        <v>13</v>
      </c>
      <c r="E301" s="5">
        <v>3918.5</v>
      </c>
      <c r="F301" t="s">
        <v>11</v>
      </c>
      <c r="G301" s="4"/>
    </row>
    <row r="302" spans="1:9" x14ac:dyDescent="0.35">
      <c r="A302" t="s">
        <v>324</v>
      </c>
      <c r="B302" s="4">
        <v>45393</v>
      </c>
      <c r="C302" t="s">
        <v>9</v>
      </c>
      <c r="D302" t="s">
        <v>10</v>
      </c>
      <c r="E302" s="5">
        <v>76121.23</v>
      </c>
      <c r="F302" t="s">
        <v>18</v>
      </c>
      <c r="G302" s="4"/>
      <c r="H302" t="s">
        <v>21</v>
      </c>
    </row>
    <row r="303" spans="1:9" x14ac:dyDescent="0.35">
      <c r="A303" t="s">
        <v>325</v>
      </c>
      <c r="B303" s="4">
        <v>45323</v>
      </c>
      <c r="C303" t="s">
        <v>9</v>
      </c>
      <c r="D303" t="s">
        <v>13</v>
      </c>
      <c r="E303" s="5">
        <v>34614.080000000002</v>
      </c>
      <c r="F303" t="s">
        <v>14</v>
      </c>
      <c r="G303" s="4">
        <v>45400</v>
      </c>
      <c r="H303" t="s">
        <v>24</v>
      </c>
      <c r="I303">
        <f>DATEDIF(B303,G303,"d")</f>
        <v>77</v>
      </c>
    </row>
    <row r="304" spans="1:9" x14ac:dyDescent="0.35">
      <c r="A304" t="s">
        <v>326</v>
      </c>
      <c r="B304" s="4">
        <v>45579</v>
      </c>
      <c r="C304" t="s">
        <v>23</v>
      </c>
      <c r="D304" t="s">
        <v>13</v>
      </c>
      <c r="E304" s="5">
        <v>33312.550000000003</v>
      </c>
      <c r="F304" t="s">
        <v>11</v>
      </c>
      <c r="G304" s="4"/>
    </row>
    <row r="305" spans="1:9" x14ac:dyDescent="0.35">
      <c r="A305" t="s">
        <v>327</v>
      </c>
      <c r="B305" s="4">
        <v>45354</v>
      </c>
      <c r="C305" t="s">
        <v>23</v>
      </c>
      <c r="D305" t="s">
        <v>26</v>
      </c>
      <c r="E305" s="5">
        <v>24270.639999999999</v>
      </c>
      <c r="F305" t="s">
        <v>11</v>
      </c>
      <c r="G305" s="4"/>
    </row>
    <row r="306" spans="1:9" x14ac:dyDescent="0.35">
      <c r="A306" t="s">
        <v>328</v>
      </c>
      <c r="B306" s="4">
        <v>45450</v>
      </c>
      <c r="C306" t="s">
        <v>20</v>
      </c>
      <c r="D306" t="s">
        <v>13</v>
      </c>
      <c r="E306" s="5">
        <v>37653.01</v>
      </c>
      <c r="F306" t="s">
        <v>11</v>
      </c>
      <c r="G306" s="4"/>
    </row>
    <row r="307" spans="1:9" x14ac:dyDescent="0.35">
      <c r="A307" t="s">
        <v>329</v>
      </c>
      <c r="B307" s="4">
        <v>45387</v>
      </c>
      <c r="C307" t="s">
        <v>17</v>
      </c>
      <c r="D307" t="s">
        <v>13</v>
      </c>
      <c r="E307" s="5">
        <v>25044.36</v>
      </c>
      <c r="F307" t="s">
        <v>14</v>
      </c>
      <c r="G307" s="4">
        <v>45456</v>
      </c>
      <c r="H307" t="s">
        <v>15</v>
      </c>
      <c r="I307">
        <f>DATEDIF(B307,G307,"d")</f>
        <v>69</v>
      </c>
    </row>
    <row r="308" spans="1:9" x14ac:dyDescent="0.35">
      <c r="A308" t="s">
        <v>330</v>
      </c>
      <c r="B308" s="4">
        <v>45296</v>
      </c>
      <c r="C308" t="s">
        <v>9</v>
      </c>
      <c r="D308" t="s">
        <v>13</v>
      </c>
      <c r="E308" s="5">
        <v>88241.15</v>
      </c>
      <c r="F308" t="s">
        <v>11</v>
      </c>
      <c r="G308" s="4"/>
    </row>
    <row r="309" spans="1:9" x14ac:dyDescent="0.35">
      <c r="A309" t="s">
        <v>331</v>
      </c>
      <c r="B309" s="4">
        <v>45402</v>
      </c>
      <c r="C309" t="s">
        <v>42</v>
      </c>
      <c r="D309" t="s">
        <v>26</v>
      </c>
      <c r="E309" s="5">
        <v>40124.53</v>
      </c>
      <c r="F309" t="s">
        <v>18</v>
      </c>
      <c r="G309" s="4"/>
      <c r="H309" t="s">
        <v>29</v>
      </c>
    </row>
    <row r="310" spans="1:9" x14ac:dyDescent="0.35">
      <c r="A310" t="s">
        <v>332</v>
      </c>
      <c r="B310" s="4">
        <v>45614</v>
      </c>
      <c r="C310" t="s">
        <v>17</v>
      </c>
      <c r="D310" t="s">
        <v>13</v>
      </c>
      <c r="E310" s="5">
        <v>21084.42</v>
      </c>
      <c r="F310" t="s">
        <v>11</v>
      </c>
      <c r="G310" s="4"/>
    </row>
    <row r="311" spans="1:9" x14ac:dyDescent="0.35">
      <c r="A311" t="s">
        <v>333</v>
      </c>
      <c r="B311" s="4">
        <v>45293</v>
      </c>
      <c r="C311" t="s">
        <v>17</v>
      </c>
      <c r="D311" t="s">
        <v>26</v>
      </c>
      <c r="E311" s="5">
        <v>77754.929999999993</v>
      </c>
      <c r="F311" t="s">
        <v>11</v>
      </c>
      <c r="G311" s="4"/>
    </row>
    <row r="312" spans="1:9" x14ac:dyDescent="0.35">
      <c r="A312" t="s">
        <v>334</v>
      </c>
      <c r="B312" s="4">
        <v>45655</v>
      </c>
      <c r="C312" t="s">
        <v>9</v>
      </c>
      <c r="D312" t="s">
        <v>26</v>
      </c>
      <c r="E312" s="5">
        <v>19577.25</v>
      </c>
      <c r="F312" t="s">
        <v>14</v>
      </c>
      <c r="G312" s="4">
        <v>45732</v>
      </c>
      <c r="H312" t="s">
        <v>21</v>
      </c>
      <c r="I312">
        <f>DATEDIF(B312,G312,"d")</f>
        <v>77</v>
      </c>
    </row>
    <row r="313" spans="1:9" x14ac:dyDescent="0.35">
      <c r="A313" t="s">
        <v>335</v>
      </c>
      <c r="B313" s="4">
        <v>45396</v>
      </c>
      <c r="C313" t="s">
        <v>23</v>
      </c>
      <c r="D313" t="s">
        <v>10</v>
      </c>
      <c r="E313" s="5">
        <v>29821.49</v>
      </c>
      <c r="F313" t="s">
        <v>18</v>
      </c>
      <c r="G313" s="4"/>
      <c r="H313" t="s">
        <v>31</v>
      </c>
    </row>
    <row r="314" spans="1:9" x14ac:dyDescent="0.35">
      <c r="A314" t="s">
        <v>336</v>
      </c>
      <c r="B314" s="4">
        <v>45502</v>
      </c>
      <c r="C314" t="s">
        <v>23</v>
      </c>
      <c r="D314" t="s">
        <v>13</v>
      </c>
      <c r="E314" s="5">
        <v>87706.62</v>
      </c>
      <c r="F314" t="s">
        <v>14</v>
      </c>
      <c r="G314" s="4">
        <v>45525</v>
      </c>
      <c r="H314" t="s">
        <v>24</v>
      </c>
      <c r="I314">
        <f>DATEDIF(B314,G314,"d")</f>
        <v>23</v>
      </c>
    </row>
    <row r="315" spans="1:9" x14ac:dyDescent="0.35">
      <c r="A315" t="s">
        <v>337</v>
      </c>
      <c r="B315" s="4">
        <v>45342</v>
      </c>
      <c r="C315" t="s">
        <v>20</v>
      </c>
      <c r="D315" t="s">
        <v>13</v>
      </c>
      <c r="E315" s="5">
        <v>28864.13</v>
      </c>
      <c r="F315" t="s">
        <v>18</v>
      </c>
      <c r="G315" s="4"/>
      <c r="H315" t="s">
        <v>24</v>
      </c>
    </row>
    <row r="316" spans="1:9" x14ac:dyDescent="0.35">
      <c r="A316" t="s">
        <v>338</v>
      </c>
      <c r="B316" s="4">
        <v>45430</v>
      </c>
      <c r="C316" t="s">
        <v>20</v>
      </c>
      <c r="D316" t="s">
        <v>10</v>
      </c>
      <c r="E316" s="5">
        <v>83381.33</v>
      </c>
      <c r="F316" t="s">
        <v>18</v>
      </c>
      <c r="G316" s="4"/>
      <c r="H316" t="s">
        <v>21</v>
      </c>
    </row>
    <row r="317" spans="1:9" x14ac:dyDescent="0.35">
      <c r="A317" t="s">
        <v>339</v>
      </c>
      <c r="B317" s="4">
        <v>45512</v>
      </c>
      <c r="C317" t="s">
        <v>9</v>
      </c>
      <c r="D317" t="s">
        <v>10</v>
      </c>
      <c r="E317" s="5">
        <v>52032.47</v>
      </c>
      <c r="F317" t="s">
        <v>14</v>
      </c>
      <c r="G317" s="4">
        <v>45570</v>
      </c>
      <c r="H317" t="s">
        <v>21</v>
      </c>
      <c r="I317">
        <f>DATEDIF(B317,G317,"d")</f>
        <v>58</v>
      </c>
    </row>
    <row r="318" spans="1:9" x14ac:dyDescent="0.35">
      <c r="A318" t="s">
        <v>340</v>
      </c>
      <c r="B318" s="4">
        <v>45445</v>
      </c>
      <c r="C318" t="s">
        <v>17</v>
      </c>
      <c r="D318" t="s">
        <v>26</v>
      </c>
      <c r="E318" s="5">
        <v>5895.42</v>
      </c>
      <c r="F318" t="s">
        <v>18</v>
      </c>
      <c r="G318" s="4"/>
      <c r="H318" t="s">
        <v>21</v>
      </c>
    </row>
    <row r="319" spans="1:9" x14ac:dyDescent="0.35">
      <c r="A319" t="s">
        <v>341</v>
      </c>
      <c r="B319" s="4">
        <v>45412</v>
      </c>
      <c r="C319" t="s">
        <v>9</v>
      </c>
      <c r="D319" t="s">
        <v>26</v>
      </c>
      <c r="E319" s="5">
        <v>81832.03</v>
      </c>
      <c r="F319" t="s">
        <v>11</v>
      </c>
      <c r="G319" s="4"/>
    </row>
    <row r="320" spans="1:9" x14ac:dyDescent="0.35">
      <c r="A320" t="s">
        <v>342</v>
      </c>
      <c r="B320" s="4">
        <v>45582</v>
      </c>
      <c r="C320" t="s">
        <v>20</v>
      </c>
      <c r="D320" t="s">
        <v>10</v>
      </c>
      <c r="E320" s="5">
        <v>16327.46</v>
      </c>
      <c r="F320" t="s">
        <v>18</v>
      </c>
      <c r="G320" s="4"/>
      <c r="H320" t="s">
        <v>21</v>
      </c>
    </row>
    <row r="321" spans="1:9" x14ac:dyDescent="0.35">
      <c r="A321" t="s">
        <v>343</v>
      </c>
      <c r="B321" s="4">
        <v>45362</v>
      </c>
      <c r="C321" t="s">
        <v>23</v>
      </c>
      <c r="D321" t="s">
        <v>13</v>
      </c>
      <c r="E321" s="5">
        <v>92582.85</v>
      </c>
      <c r="F321" t="s">
        <v>11</v>
      </c>
      <c r="G321" s="4"/>
    </row>
    <row r="322" spans="1:9" x14ac:dyDescent="0.35">
      <c r="A322" t="s">
        <v>344</v>
      </c>
      <c r="B322" s="4">
        <v>45618</v>
      </c>
      <c r="C322" t="s">
        <v>42</v>
      </c>
      <c r="D322" t="s">
        <v>26</v>
      </c>
      <c r="E322" s="5">
        <v>81795.289999999994</v>
      </c>
      <c r="F322" t="s">
        <v>11</v>
      </c>
      <c r="G322" s="4"/>
    </row>
    <row r="323" spans="1:9" x14ac:dyDescent="0.35">
      <c r="A323" t="s">
        <v>345</v>
      </c>
      <c r="B323" s="4">
        <v>45657</v>
      </c>
      <c r="C323" t="s">
        <v>42</v>
      </c>
      <c r="D323" t="s">
        <v>13</v>
      </c>
      <c r="E323" s="5">
        <v>49354.11</v>
      </c>
      <c r="F323" t="s">
        <v>11</v>
      </c>
      <c r="G323" s="4"/>
    </row>
    <row r="324" spans="1:9" x14ac:dyDescent="0.35">
      <c r="A324" t="s">
        <v>346</v>
      </c>
      <c r="B324" s="4">
        <v>45492</v>
      </c>
      <c r="C324" t="s">
        <v>23</v>
      </c>
      <c r="D324" t="s">
        <v>10</v>
      </c>
      <c r="E324" s="5">
        <v>42090.71</v>
      </c>
      <c r="F324" t="s">
        <v>14</v>
      </c>
      <c r="G324" s="4">
        <v>45518</v>
      </c>
      <c r="H324" t="s">
        <v>31</v>
      </c>
      <c r="I324">
        <f>DATEDIF(B324,G324,"d")</f>
        <v>26</v>
      </c>
    </row>
    <row r="325" spans="1:9" x14ac:dyDescent="0.35">
      <c r="A325" t="s">
        <v>347</v>
      </c>
      <c r="B325" s="4">
        <v>45356</v>
      </c>
      <c r="C325" t="s">
        <v>9</v>
      </c>
      <c r="D325" t="s">
        <v>26</v>
      </c>
      <c r="E325" s="5">
        <v>87067.81</v>
      </c>
      <c r="F325" t="s">
        <v>18</v>
      </c>
      <c r="G325" s="4"/>
      <c r="H325" t="s">
        <v>15</v>
      </c>
    </row>
    <row r="326" spans="1:9" x14ac:dyDescent="0.35">
      <c r="A326" t="s">
        <v>348</v>
      </c>
      <c r="B326" s="4">
        <v>45522</v>
      </c>
      <c r="C326" t="s">
        <v>9</v>
      </c>
      <c r="D326" t="s">
        <v>26</v>
      </c>
      <c r="E326" s="5">
        <v>48701.68</v>
      </c>
      <c r="F326" t="s">
        <v>11</v>
      </c>
      <c r="G326" s="4"/>
    </row>
    <row r="327" spans="1:9" x14ac:dyDescent="0.35">
      <c r="A327" t="s">
        <v>349</v>
      </c>
      <c r="B327" s="4">
        <v>45445</v>
      </c>
      <c r="C327" t="s">
        <v>42</v>
      </c>
      <c r="D327" t="s">
        <v>10</v>
      </c>
      <c r="E327" s="5">
        <v>13280.78</v>
      </c>
      <c r="F327" t="s">
        <v>11</v>
      </c>
      <c r="G327" s="4"/>
    </row>
    <row r="328" spans="1:9" x14ac:dyDescent="0.35">
      <c r="A328" t="s">
        <v>350</v>
      </c>
      <c r="B328" s="4">
        <v>45412</v>
      </c>
      <c r="C328" t="s">
        <v>20</v>
      </c>
      <c r="D328" t="s">
        <v>13</v>
      </c>
      <c r="E328" s="5">
        <v>46444.53</v>
      </c>
      <c r="F328" t="s">
        <v>14</v>
      </c>
      <c r="G328" s="4">
        <v>45480</v>
      </c>
      <c r="H328" t="s">
        <v>24</v>
      </c>
      <c r="I328">
        <f>DATEDIF(B328,G328,"d")</f>
        <v>68</v>
      </c>
    </row>
    <row r="329" spans="1:9" x14ac:dyDescent="0.35">
      <c r="A329" t="s">
        <v>351</v>
      </c>
      <c r="B329" s="4">
        <v>45360</v>
      </c>
      <c r="C329" t="s">
        <v>17</v>
      </c>
      <c r="D329" t="s">
        <v>10</v>
      </c>
      <c r="E329" s="5">
        <v>41395.99</v>
      </c>
      <c r="F329" t="s">
        <v>14</v>
      </c>
      <c r="G329" s="4">
        <v>45371</v>
      </c>
      <c r="H329" t="s">
        <v>24</v>
      </c>
      <c r="I329">
        <f>DATEDIF(B329,G329,"d")</f>
        <v>11</v>
      </c>
    </row>
    <row r="330" spans="1:9" x14ac:dyDescent="0.35">
      <c r="A330" t="s">
        <v>352</v>
      </c>
      <c r="B330" s="4">
        <v>45578</v>
      </c>
      <c r="C330" t="s">
        <v>20</v>
      </c>
      <c r="D330" t="s">
        <v>10</v>
      </c>
      <c r="E330" s="5">
        <v>38576.44</v>
      </c>
      <c r="F330" t="s">
        <v>18</v>
      </c>
      <c r="G330" s="4"/>
      <c r="H330" t="s">
        <v>21</v>
      </c>
    </row>
    <row r="331" spans="1:9" x14ac:dyDescent="0.35">
      <c r="A331" t="s">
        <v>353</v>
      </c>
      <c r="B331" s="4">
        <v>45329</v>
      </c>
      <c r="C331" t="s">
        <v>9</v>
      </c>
      <c r="D331" t="s">
        <v>26</v>
      </c>
      <c r="E331" s="5">
        <v>20695.27</v>
      </c>
      <c r="F331" t="s">
        <v>11</v>
      </c>
      <c r="G331" s="4"/>
    </row>
    <row r="332" spans="1:9" x14ac:dyDescent="0.35">
      <c r="A332" t="s">
        <v>354</v>
      </c>
      <c r="B332" s="4">
        <v>45422</v>
      </c>
      <c r="C332" t="s">
        <v>17</v>
      </c>
      <c r="D332" t="s">
        <v>26</v>
      </c>
      <c r="E332" s="5">
        <v>64620.52</v>
      </c>
      <c r="F332" t="s">
        <v>18</v>
      </c>
      <c r="G332" s="4"/>
      <c r="H332" t="s">
        <v>24</v>
      </c>
    </row>
    <row r="333" spans="1:9" x14ac:dyDescent="0.35">
      <c r="A333" t="s">
        <v>355</v>
      </c>
      <c r="B333" s="4">
        <v>45558</v>
      </c>
      <c r="C333" t="s">
        <v>23</v>
      </c>
      <c r="D333" t="s">
        <v>26</v>
      </c>
      <c r="E333" s="5">
        <v>13956.94</v>
      </c>
      <c r="F333" t="s">
        <v>11</v>
      </c>
      <c r="G333" s="4"/>
    </row>
    <row r="334" spans="1:9" x14ac:dyDescent="0.35">
      <c r="A334" t="s">
        <v>356</v>
      </c>
      <c r="B334" s="4">
        <v>45488</v>
      </c>
      <c r="C334" t="s">
        <v>9</v>
      </c>
      <c r="D334" t="s">
        <v>13</v>
      </c>
      <c r="E334" s="5">
        <v>80141.78</v>
      </c>
      <c r="F334" t="s">
        <v>11</v>
      </c>
      <c r="G334" s="4"/>
    </row>
    <row r="335" spans="1:9" x14ac:dyDescent="0.35">
      <c r="A335" t="s">
        <v>357</v>
      </c>
      <c r="B335" s="4">
        <v>45611</v>
      </c>
      <c r="C335" t="s">
        <v>17</v>
      </c>
      <c r="D335" t="s">
        <v>26</v>
      </c>
      <c r="E335" s="5">
        <v>59429.4</v>
      </c>
      <c r="F335" t="s">
        <v>18</v>
      </c>
      <c r="G335" s="4"/>
      <c r="H335" t="s">
        <v>31</v>
      </c>
    </row>
    <row r="336" spans="1:9" x14ac:dyDescent="0.35">
      <c r="A336" t="s">
        <v>358</v>
      </c>
      <c r="B336" s="4">
        <v>45427</v>
      </c>
      <c r="C336" t="s">
        <v>20</v>
      </c>
      <c r="D336" t="s">
        <v>10</v>
      </c>
      <c r="E336" s="5">
        <v>74163.789999999994</v>
      </c>
      <c r="F336" t="s">
        <v>11</v>
      </c>
      <c r="G336" s="4"/>
    </row>
    <row r="337" spans="1:9" x14ac:dyDescent="0.35">
      <c r="A337" t="s">
        <v>359</v>
      </c>
      <c r="B337" s="4">
        <v>45558</v>
      </c>
      <c r="C337" t="s">
        <v>42</v>
      </c>
      <c r="D337" t="s">
        <v>10</v>
      </c>
      <c r="E337" s="5">
        <v>68107.67</v>
      </c>
      <c r="F337" t="s">
        <v>11</v>
      </c>
      <c r="G337" s="4"/>
    </row>
    <row r="338" spans="1:9" x14ac:dyDescent="0.35">
      <c r="A338" t="s">
        <v>360</v>
      </c>
      <c r="B338" s="4">
        <v>45563</v>
      </c>
      <c r="C338" t="s">
        <v>23</v>
      </c>
      <c r="D338" t="s">
        <v>13</v>
      </c>
      <c r="E338" s="5">
        <v>91755.520000000004</v>
      </c>
      <c r="F338" t="s">
        <v>14</v>
      </c>
      <c r="G338" s="4">
        <v>45620</v>
      </c>
      <c r="H338" t="s">
        <v>15</v>
      </c>
      <c r="I338">
        <f>DATEDIF(B338,G338,"d")</f>
        <v>57</v>
      </c>
    </row>
    <row r="339" spans="1:9" x14ac:dyDescent="0.35">
      <c r="A339" t="s">
        <v>361</v>
      </c>
      <c r="B339" s="4">
        <v>45295</v>
      </c>
      <c r="C339" t="s">
        <v>17</v>
      </c>
      <c r="D339" t="s">
        <v>13</v>
      </c>
      <c r="E339" s="5">
        <v>64394.06</v>
      </c>
      <c r="F339" t="s">
        <v>18</v>
      </c>
      <c r="G339" s="4"/>
      <c r="H339" t="s">
        <v>24</v>
      </c>
    </row>
    <row r="340" spans="1:9" x14ac:dyDescent="0.35">
      <c r="A340" t="s">
        <v>362</v>
      </c>
      <c r="B340" s="4">
        <v>45397</v>
      </c>
      <c r="C340" t="s">
        <v>17</v>
      </c>
      <c r="D340" t="s">
        <v>10</v>
      </c>
      <c r="E340" s="5">
        <v>69394.600000000006</v>
      </c>
      <c r="F340" t="s">
        <v>14</v>
      </c>
      <c r="G340" s="4">
        <v>45443</v>
      </c>
      <c r="H340" t="s">
        <v>15</v>
      </c>
      <c r="I340">
        <f>DATEDIF(B340,G340,"d")</f>
        <v>46</v>
      </c>
    </row>
    <row r="341" spans="1:9" x14ac:dyDescent="0.35">
      <c r="A341" t="s">
        <v>363</v>
      </c>
      <c r="B341" s="4">
        <v>45557</v>
      </c>
      <c r="C341" t="s">
        <v>17</v>
      </c>
      <c r="D341" t="s">
        <v>26</v>
      </c>
      <c r="E341" s="5">
        <v>46910.1</v>
      </c>
      <c r="F341" t="s">
        <v>18</v>
      </c>
      <c r="G341" s="4"/>
      <c r="H341" t="s">
        <v>29</v>
      </c>
    </row>
    <row r="342" spans="1:9" x14ac:dyDescent="0.35">
      <c r="A342" t="s">
        <v>364</v>
      </c>
      <c r="B342" s="4">
        <v>45395</v>
      </c>
      <c r="C342" t="s">
        <v>17</v>
      </c>
      <c r="D342" t="s">
        <v>26</v>
      </c>
      <c r="E342" s="5">
        <v>49422.07</v>
      </c>
      <c r="F342" t="s">
        <v>14</v>
      </c>
      <c r="G342" s="4">
        <v>45471</v>
      </c>
      <c r="H342" t="s">
        <v>15</v>
      </c>
      <c r="I342">
        <f>DATEDIF(B342,G342,"d")</f>
        <v>76</v>
      </c>
    </row>
    <row r="343" spans="1:9" x14ac:dyDescent="0.35">
      <c r="A343" t="s">
        <v>365</v>
      </c>
      <c r="B343" s="4">
        <v>45572</v>
      </c>
      <c r="C343" t="s">
        <v>23</v>
      </c>
      <c r="D343" t="s">
        <v>13</v>
      </c>
      <c r="E343" s="5">
        <v>6962.54</v>
      </c>
      <c r="F343" t="s">
        <v>14</v>
      </c>
      <c r="G343" s="4">
        <v>45638</v>
      </c>
      <c r="H343" t="s">
        <v>21</v>
      </c>
      <c r="I343">
        <f>DATEDIF(B343,G343,"d")</f>
        <v>66</v>
      </c>
    </row>
    <row r="344" spans="1:9" x14ac:dyDescent="0.35">
      <c r="A344" t="s">
        <v>366</v>
      </c>
      <c r="B344" s="4">
        <v>45463</v>
      </c>
      <c r="C344" t="s">
        <v>17</v>
      </c>
      <c r="D344" t="s">
        <v>26</v>
      </c>
      <c r="E344" s="5">
        <v>6939.27</v>
      </c>
      <c r="F344" t="s">
        <v>18</v>
      </c>
      <c r="G344" s="4"/>
      <c r="H344" t="s">
        <v>15</v>
      </c>
    </row>
    <row r="345" spans="1:9" x14ac:dyDescent="0.35">
      <c r="A345" t="s">
        <v>367</v>
      </c>
      <c r="B345" s="4">
        <v>45450</v>
      </c>
      <c r="C345" t="s">
        <v>42</v>
      </c>
      <c r="D345" t="s">
        <v>13</v>
      </c>
      <c r="E345" s="5">
        <v>91454.98</v>
      </c>
      <c r="F345" t="s">
        <v>14</v>
      </c>
      <c r="G345" s="4">
        <v>45539</v>
      </c>
      <c r="H345" t="s">
        <v>24</v>
      </c>
      <c r="I345">
        <f>DATEDIF(B345,G345,"d")</f>
        <v>89</v>
      </c>
    </row>
    <row r="346" spans="1:9" x14ac:dyDescent="0.35">
      <c r="A346" t="s">
        <v>368</v>
      </c>
      <c r="B346" s="4">
        <v>45356</v>
      </c>
      <c r="C346" t="s">
        <v>20</v>
      </c>
      <c r="D346" t="s">
        <v>13</v>
      </c>
      <c r="E346" s="5">
        <v>55081.05</v>
      </c>
      <c r="F346" t="s">
        <v>11</v>
      </c>
      <c r="G346" s="4"/>
    </row>
    <row r="347" spans="1:9" x14ac:dyDescent="0.35">
      <c r="A347" t="s">
        <v>369</v>
      </c>
      <c r="B347" s="4">
        <v>45606</v>
      </c>
      <c r="C347" t="s">
        <v>17</v>
      </c>
      <c r="D347" t="s">
        <v>13</v>
      </c>
      <c r="E347" s="5">
        <v>2594.81</v>
      </c>
      <c r="F347" t="s">
        <v>14</v>
      </c>
      <c r="G347" s="4">
        <v>45705</v>
      </c>
      <c r="H347" t="s">
        <v>21</v>
      </c>
      <c r="I347">
        <f>DATEDIF(B347,G347,"d")</f>
        <v>99</v>
      </c>
    </row>
    <row r="348" spans="1:9" x14ac:dyDescent="0.35">
      <c r="A348" t="s">
        <v>370</v>
      </c>
      <c r="B348" s="4">
        <v>45343</v>
      </c>
      <c r="C348" t="s">
        <v>23</v>
      </c>
      <c r="D348" t="s">
        <v>13</v>
      </c>
      <c r="E348" s="5">
        <v>96017.15</v>
      </c>
      <c r="F348" t="s">
        <v>18</v>
      </c>
      <c r="G348" s="4"/>
      <c r="H348" t="s">
        <v>29</v>
      </c>
    </row>
    <row r="349" spans="1:9" x14ac:dyDescent="0.35">
      <c r="A349" t="s">
        <v>371</v>
      </c>
      <c r="B349" s="4">
        <v>45622</v>
      </c>
      <c r="C349" t="s">
        <v>42</v>
      </c>
      <c r="D349" t="s">
        <v>13</v>
      </c>
      <c r="E349" s="5">
        <v>98373.92</v>
      </c>
      <c r="F349" t="s">
        <v>11</v>
      </c>
      <c r="G349" s="4"/>
    </row>
    <row r="350" spans="1:9" x14ac:dyDescent="0.35">
      <c r="A350" t="s">
        <v>372</v>
      </c>
      <c r="B350" s="4">
        <v>45488</v>
      </c>
      <c r="C350" t="s">
        <v>17</v>
      </c>
      <c r="D350" t="s">
        <v>10</v>
      </c>
      <c r="E350" s="5">
        <v>16290.34</v>
      </c>
      <c r="F350" t="s">
        <v>18</v>
      </c>
      <c r="G350" s="4"/>
      <c r="H350" t="s">
        <v>31</v>
      </c>
    </row>
    <row r="351" spans="1:9" x14ac:dyDescent="0.35">
      <c r="A351" t="s">
        <v>373</v>
      </c>
      <c r="B351" s="4">
        <v>45471</v>
      </c>
      <c r="C351" t="s">
        <v>42</v>
      </c>
      <c r="D351" t="s">
        <v>26</v>
      </c>
      <c r="E351" s="5">
        <v>3316.75</v>
      </c>
      <c r="F351" t="s">
        <v>14</v>
      </c>
      <c r="G351" s="4">
        <v>45503</v>
      </c>
      <c r="H351" t="s">
        <v>21</v>
      </c>
      <c r="I351">
        <f>DATEDIF(B351,G351,"d")</f>
        <v>32</v>
      </c>
    </row>
    <row r="352" spans="1:9" x14ac:dyDescent="0.35">
      <c r="A352" t="s">
        <v>374</v>
      </c>
      <c r="B352" s="4">
        <v>45644</v>
      </c>
      <c r="C352" t="s">
        <v>20</v>
      </c>
      <c r="D352" t="s">
        <v>10</v>
      </c>
      <c r="E352" s="5">
        <v>29631.23</v>
      </c>
      <c r="F352" t="s">
        <v>11</v>
      </c>
      <c r="G352" s="4"/>
    </row>
    <row r="353" spans="1:9" x14ac:dyDescent="0.35">
      <c r="A353" t="s">
        <v>375</v>
      </c>
      <c r="B353" s="4">
        <v>45545</v>
      </c>
      <c r="C353" t="s">
        <v>42</v>
      </c>
      <c r="D353" t="s">
        <v>10</v>
      </c>
      <c r="E353" s="5">
        <v>25698.76</v>
      </c>
      <c r="F353" t="s">
        <v>11</v>
      </c>
      <c r="G353" s="4"/>
    </row>
    <row r="354" spans="1:9" x14ac:dyDescent="0.35">
      <c r="A354" t="s">
        <v>376</v>
      </c>
      <c r="B354" s="4">
        <v>45346</v>
      </c>
      <c r="C354" t="s">
        <v>17</v>
      </c>
      <c r="D354" t="s">
        <v>10</v>
      </c>
      <c r="E354" s="5">
        <v>45276.82</v>
      </c>
      <c r="F354" t="s">
        <v>14</v>
      </c>
      <c r="G354" s="4">
        <v>45431</v>
      </c>
      <c r="H354" t="s">
        <v>24</v>
      </c>
      <c r="I354">
        <f>DATEDIF(B354,G354,"d")</f>
        <v>85</v>
      </c>
    </row>
    <row r="355" spans="1:9" x14ac:dyDescent="0.35">
      <c r="A355" t="s">
        <v>377</v>
      </c>
      <c r="B355" s="4">
        <v>45324</v>
      </c>
      <c r="C355" t="s">
        <v>42</v>
      </c>
      <c r="D355" t="s">
        <v>10</v>
      </c>
      <c r="E355" s="5">
        <v>57111.76</v>
      </c>
      <c r="F355" t="s">
        <v>18</v>
      </c>
      <c r="G355" s="4"/>
      <c r="H355" t="s">
        <v>21</v>
      </c>
    </row>
    <row r="356" spans="1:9" x14ac:dyDescent="0.35">
      <c r="A356" t="s">
        <v>378</v>
      </c>
      <c r="B356" s="4">
        <v>45615</v>
      </c>
      <c r="C356" t="s">
        <v>23</v>
      </c>
      <c r="D356" t="s">
        <v>13</v>
      </c>
      <c r="E356" s="5">
        <v>14036.53</v>
      </c>
      <c r="F356" t="s">
        <v>18</v>
      </c>
      <c r="G356" s="4"/>
      <c r="H356" t="s">
        <v>31</v>
      </c>
    </row>
    <row r="357" spans="1:9" x14ac:dyDescent="0.35">
      <c r="A357" t="s">
        <v>379</v>
      </c>
      <c r="B357" s="4">
        <v>45343</v>
      </c>
      <c r="C357" t="s">
        <v>9</v>
      </c>
      <c r="D357" t="s">
        <v>10</v>
      </c>
      <c r="E357" s="5">
        <v>38049.699999999997</v>
      </c>
      <c r="F357" t="s">
        <v>14</v>
      </c>
      <c r="G357" s="4">
        <v>45360</v>
      </c>
      <c r="H357" t="s">
        <v>15</v>
      </c>
      <c r="I357">
        <f>DATEDIF(B357,G357,"d")</f>
        <v>17</v>
      </c>
    </row>
    <row r="358" spans="1:9" x14ac:dyDescent="0.35">
      <c r="A358" t="s">
        <v>380</v>
      </c>
      <c r="B358" s="4">
        <v>45512</v>
      </c>
      <c r="C358" t="s">
        <v>42</v>
      </c>
      <c r="D358" t="s">
        <v>13</v>
      </c>
      <c r="E358" s="5">
        <v>29638.45</v>
      </c>
      <c r="F358" t="s">
        <v>11</v>
      </c>
      <c r="G358" s="4"/>
    </row>
    <row r="359" spans="1:9" x14ac:dyDescent="0.35">
      <c r="A359" t="s">
        <v>381</v>
      </c>
      <c r="B359" s="4">
        <v>45555</v>
      </c>
      <c r="C359" t="s">
        <v>17</v>
      </c>
      <c r="D359" t="s">
        <v>10</v>
      </c>
      <c r="E359" s="5">
        <v>84505.14</v>
      </c>
      <c r="F359" t="s">
        <v>18</v>
      </c>
      <c r="G359" s="4"/>
      <c r="H359" t="s">
        <v>21</v>
      </c>
    </row>
    <row r="360" spans="1:9" x14ac:dyDescent="0.35">
      <c r="A360" t="s">
        <v>382</v>
      </c>
      <c r="B360" s="4">
        <v>45316</v>
      </c>
      <c r="C360" t="s">
        <v>17</v>
      </c>
      <c r="D360" t="s">
        <v>26</v>
      </c>
      <c r="E360" s="5">
        <v>38397.71</v>
      </c>
      <c r="F360" t="s">
        <v>18</v>
      </c>
      <c r="G360" s="4"/>
      <c r="H360" t="s">
        <v>29</v>
      </c>
    </row>
    <row r="361" spans="1:9" x14ac:dyDescent="0.35">
      <c r="A361" t="s">
        <v>383</v>
      </c>
      <c r="B361" s="4">
        <v>45383</v>
      </c>
      <c r="C361" t="s">
        <v>9</v>
      </c>
      <c r="D361" t="s">
        <v>13</v>
      </c>
      <c r="E361" s="5">
        <v>75435.399999999994</v>
      </c>
      <c r="F361" t="s">
        <v>18</v>
      </c>
      <c r="G361" s="4"/>
      <c r="H361" t="s">
        <v>29</v>
      </c>
    </row>
    <row r="362" spans="1:9" x14ac:dyDescent="0.35">
      <c r="A362" t="s">
        <v>384</v>
      </c>
      <c r="B362" s="4">
        <v>45423</v>
      </c>
      <c r="C362" t="s">
        <v>17</v>
      </c>
      <c r="D362" t="s">
        <v>13</v>
      </c>
      <c r="E362" s="5">
        <v>50037.97</v>
      </c>
      <c r="F362" t="s">
        <v>11</v>
      </c>
      <c r="G362" s="4"/>
    </row>
    <row r="363" spans="1:9" x14ac:dyDescent="0.35">
      <c r="A363" t="s">
        <v>385</v>
      </c>
      <c r="B363" s="4">
        <v>45628</v>
      </c>
      <c r="C363" t="s">
        <v>20</v>
      </c>
      <c r="D363" t="s">
        <v>13</v>
      </c>
      <c r="E363" s="5">
        <v>57465.36</v>
      </c>
      <c r="F363" t="s">
        <v>11</v>
      </c>
      <c r="G363" s="4"/>
    </row>
    <row r="364" spans="1:9" x14ac:dyDescent="0.35">
      <c r="A364" t="s">
        <v>386</v>
      </c>
      <c r="B364" s="4">
        <v>45430</v>
      </c>
      <c r="C364" t="s">
        <v>42</v>
      </c>
      <c r="D364" t="s">
        <v>13</v>
      </c>
      <c r="E364" s="5">
        <v>79773.320000000007</v>
      </c>
      <c r="F364" t="s">
        <v>18</v>
      </c>
      <c r="G364" s="4"/>
      <c r="H364" t="s">
        <v>21</v>
      </c>
    </row>
    <row r="365" spans="1:9" x14ac:dyDescent="0.35">
      <c r="A365" t="s">
        <v>387</v>
      </c>
      <c r="B365" s="4">
        <v>45389</v>
      </c>
      <c r="C365" t="s">
        <v>9</v>
      </c>
      <c r="D365" t="s">
        <v>10</v>
      </c>
      <c r="E365" s="5">
        <v>14373.38</v>
      </c>
      <c r="F365" t="s">
        <v>18</v>
      </c>
      <c r="G365" s="4"/>
      <c r="H365" t="s">
        <v>29</v>
      </c>
    </row>
    <row r="366" spans="1:9" x14ac:dyDescent="0.35">
      <c r="A366" t="s">
        <v>388</v>
      </c>
      <c r="B366" s="4">
        <v>45297</v>
      </c>
      <c r="C366" t="s">
        <v>23</v>
      </c>
      <c r="D366" t="s">
        <v>26</v>
      </c>
      <c r="E366" s="5">
        <v>6291.2</v>
      </c>
      <c r="F366" t="s">
        <v>11</v>
      </c>
      <c r="G366" s="4"/>
    </row>
    <row r="367" spans="1:9" x14ac:dyDescent="0.35">
      <c r="A367" t="s">
        <v>389</v>
      </c>
      <c r="B367" s="4">
        <v>45380</v>
      </c>
      <c r="C367" t="s">
        <v>9</v>
      </c>
      <c r="D367" t="s">
        <v>26</v>
      </c>
      <c r="E367" s="5">
        <v>85913.22</v>
      </c>
      <c r="F367" t="s">
        <v>11</v>
      </c>
      <c r="G367" s="4"/>
    </row>
    <row r="368" spans="1:9" x14ac:dyDescent="0.35">
      <c r="A368" t="s">
        <v>390</v>
      </c>
      <c r="B368" s="4">
        <v>45567</v>
      </c>
      <c r="C368" t="s">
        <v>42</v>
      </c>
      <c r="D368" t="s">
        <v>13</v>
      </c>
      <c r="E368" s="5">
        <v>25616.1</v>
      </c>
      <c r="F368" t="s">
        <v>11</v>
      </c>
      <c r="G368" s="4"/>
    </row>
    <row r="369" spans="1:9" x14ac:dyDescent="0.35">
      <c r="A369" t="s">
        <v>391</v>
      </c>
      <c r="B369" s="4">
        <v>45610</v>
      </c>
      <c r="C369" t="s">
        <v>23</v>
      </c>
      <c r="D369" t="s">
        <v>13</v>
      </c>
      <c r="E369" s="5">
        <v>53612.4</v>
      </c>
      <c r="F369" t="s">
        <v>18</v>
      </c>
      <c r="G369" s="4"/>
      <c r="H369" t="s">
        <v>15</v>
      </c>
    </row>
    <row r="370" spans="1:9" x14ac:dyDescent="0.35">
      <c r="A370" t="s">
        <v>392</v>
      </c>
      <c r="B370" s="4">
        <v>45451</v>
      </c>
      <c r="C370" t="s">
        <v>17</v>
      </c>
      <c r="D370" t="s">
        <v>10</v>
      </c>
      <c r="E370" s="5">
        <v>5253.51</v>
      </c>
      <c r="F370" t="s">
        <v>14</v>
      </c>
      <c r="G370" s="4">
        <v>45498</v>
      </c>
      <c r="H370" t="s">
        <v>29</v>
      </c>
      <c r="I370">
        <f>DATEDIF(B370,G370,"d")</f>
        <v>47</v>
      </c>
    </row>
    <row r="371" spans="1:9" x14ac:dyDescent="0.35">
      <c r="A371" t="s">
        <v>393</v>
      </c>
      <c r="B371" s="4">
        <v>45531</v>
      </c>
      <c r="C371" t="s">
        <v>20</v>
      </c>
      <c r="D371" t="s">
        <v>13</v>
      </c>
      <c r="E371" s="5">
        <v>23200.21</v>
      </c>
      <c r="F371" t="s">
        <v>11</v>
      </c>
      <c r="G371" s="4"/>
    </row>
    <row r="372" spans="1:9" x14ac:dyDescent="0.35">
      <c r="A372" t="s">
        <v>394</v>
      </c>
      <c r="B372" s="4">
        <v>45609</v>
      </c>
      <c r="C372" t="s">
        <v>9</v>
      </c>
      <c r="D372" t="s">
        <v>26</v>
      </c>
      <c r="E372" s="5">
        <v>77427.100000000006</v>
      </c>
      <c r="F372" t="s">
        <v>18</v>
      </c>
      <c r="G372" s="4"/>
      <c r="H372" t="s">
        <v>29</v>
      </c>
    </row>
    <row r="373" spans="1:9" x14ac:dyDescent="0.35">
      <c r="A373" t="s">
        <v>395</v>
      </c>
      <c r="B373" s="4">
        <v>45533</v>
      </c>
      <c r="C373" t="s">
        <v>20</v>
      </c>
      <c r="D373" t="s">
        <v>13</v>
      </c>
      <c r="E373" s="5">
        <v>89474.31</v>
      </c>
      <c r="F373" t="s">
        <v>18</v>
      </c>
      <c r="G373" s="4"/>
      <c r="H373" t="s">
        <v>15</v>
      </c>
    </row>
    <row r="374" spans="1:9" x14ac:dyDescent="0.35">
      <c r="A374" t="s">
        <v>396</v>
      </c>
      <c r="B374" s="4">
        <v>45577</v>
      </c>
      <c r="C374" t="s">
        <v>9</v>
      </c>
      <c r="D374" t="s">
        <v>26</v>
      </c>
      <c r="E374" s="5">
        <v>89872.7</v>
      </c>
      <c r="F374" t="s">
        <v>11</v>
      </c>
      <c r="G374" s="4"/>
    </row>
    <row r="375" spans="1:9" x14ac:dyDescent="0.35">
      <c r="A375" t="s">
        <v>397</v>
      </c>
      <c r="B375" s="4">
        <v>45611</v>
      </c>
      <c r="C375" t="s">
        <v>23</v>
      </c>
      <c r="D375" t="s">
        <v>26</v>
      </c>
      <c r="E375" s="5">
        <v>39368.42</v>
      </c>
      <c r="F375" t="s">
        <v>18</v>
      </c>
      <c r="G375" s="4"/>
      <c r="H375" t="s">
        <v>24</v>
      </c>
    </row>
    <row r="376" spans="1:9" x14ac:dyDescent="0.35">
      <c r="A376" t="s">
        <v>398</v>
      </c>
      <c r="B376" s="4">
        <v>45462</v>
      </c>
      <c r="C376" t="s">
        <v>23</v>
      </c>
      <c r="D376" t="s">
        <v>13</v>
      </c>
      <c r="E376" s="5">
        <v>4551.16</v>
      </c>
      <c r="F376" t="s">
        <v>14</v>
      </c>
      <c r="G376" s="4">
        <v>45522</v>
      </c>
      <c r="H376" t="s">
        <v>29</v>
      </c>
      <c r="I376">
        <f>DATEDIF(B376,G376,"d")</f>
        <v>60</v>
      </c>
    </row>
    <row r="377" spans="1:9" x14ac:dyDescent="0.35">
      <c r="A377" t="s">
        <v>399</v>
      </c>
      <c r="B377" s="4">
        <v>45504</v>
      </c>
      <c r="C377" t="s">
        <v>17</v>
      </c>
      <c r="D377" t="s">
        <v>26</v>
      </c>
      <c r="E377" s="5">
        <v>96606.5</v>
      </c>
      <c r="F377" t="s">
        <v>14</v>
      </c>
      <c r="G377" s="4">
        <v>45586</v>
      </c>
      <c r="H377" t="s">
        <v>24</v>
      </c>
      <c r="I377">
        <f>DATEDIF(B377,G377,"d")</f>
        <v>82</v>
      </c>
    </row>
    <row r="378" spans="1:9" x14ac:dyDescent="0.35">
      <c r="A378" t="s">
        <v>400</v>
      </c>
      <c r="B378" s="4">
        <v>45328</v>
      </c>
      <c r="C378" t="s">
        <v>20</v>
      </c>
      <c r="D378" t="s">
        <v>10</v>
      </c>
      <c r="E378" s="5">
        <v>72769.210000000006</v>
      </c>
      <c r="F378" t="s">
        <v>11</v>
      </c>
      <c r="G378" s="4"/>
    </row>
    <row r="379" spans="1:9" x14ac:dyDescent="0.35">
      <c r="A379" t="s">
        <v>401</v>
      </c>
      <c r="B379" s="4">
        <v>45583</v>
      </c>
      <c r="C379" t="s">
        <v>23</v>
      </c>
      <c r="D379" t="s">
        <v>26</v>
      </c>
      <c r="E379" s="5">
        <v>73733.42</v>
      </c>
      <c r="F379" t="s">
        <v>11</v>
      </c>
      <c r="G379" s="4"/>
    </row>
    <row r="380" spans="1:9" x14ac:dyDescent="0.35">
      <c r="A380" t="s">
        <v>402</v>
      </c>
      <c r="B380" s="4">
        <v>45418</v>
      </c>
      <c r="C380" t="s">
        <v>23</v>
      </c>
      <c r="D380" t="s">
        <v>10</v>
      </c>
      <c r="E380" s="5">
        <v>10052.06</v>
      </c>
      <c r="F380" t="s">
        <v>18</v>
      </c>
      <c r="G380" s="4"/>
      <c r="H380" t="s">
        <v>24</v>
      </c>
    </row>
    <row r="381" spans="1:9" x14ac:dyDescent="0.35">
      <c r="A381" t="s">
        <v>403</v>
      </c>
      <c r="B381" s="4">
        <v>45577</v>
      </c>
      <c r="C381" t="s">
        <v>9</v>
      </c>
      <c r="D381" t="s">
        <v>26</v>
      </c>
      <c r="E381" s="5">
        <v>55985.440000000002</v>
      </c>
      <c r="F381" t="s">
        <v>18</v>
      </c>
      <c r="G381" s="4"/>
      <c r="H381" t="s">
        <v>15</v>
      </c>
    </row>
    <row r="382" spans="1:9" x14ac:dyDescent="0.35">
      <c r="A382" t="s">
        <v>404</v>
      </c>
      <c r="B382" s="4">
        <v>45547</v>
      </c>
      <c r="C382" t="s">
        <v>17</v>
      </c>
      <c r="D382" t="s">
        <v>26</v>
      </c>
      <c r="E382" s="5">
        <v>73799.22</v>
      </c>
      <c r="F382" t="s">
        <v>14</v>
      </c>
      <c r="G382" s="4">
        <v>45559</v>
      </c>
      <c r="H382" t="s">
        <v>29</v>
      </c>
      <c r="I382">
        <f>DATEDIF(B382,G382,"d")</f>
        <v>12</v>
      </c>
    </row>
    <row r="383" spans="1:9" x14ac:dyDescent="0.35">
      <c r="A383" t="s">
        <v>405</v>
      </c>
      <c r="B383" s="4">
        <v>45401</v>
      </c>
      <c r="C383" t="s">
        <v>9</v>
      </c>
      <c r="D383" t="s">
        <v>10</v>
      </c>
      <c r="E383" s="5">
        <v>5124.83</v>
      </c>
      <c r="F383" t="s">
        <v>14</v>
      </c>
      <c r="G383" s="4">
        <v>45423</v>
      </c>
      <c r="H383" t="s">
        <v>21</v>
      </c>
      <c r="I383">
        <f>DATEDIF(B383,G383,"d")</f>
        <v>22</v>
      </c>
    </row>
    <row r="384" spans="1:9" x14ac:dyDescent="0.35">
      <c r="A384" t="s">
        <v>406</v>
      </c>
      <c r="B384" s="4">
        <v>45598</v>
      </c>
      <c r="C384" t="s">
        <v>20</v>
      </c>
      <c r="D384" t="s">
        <v>26</v>
      </c>
      <c r="E384" s="5">
        <v>85330.65</v>
      </c>
      <c r="F384" t="s">
        <v>14</v>
      </c>
      <c r="G384" s="4">
        <v>45650</v>
      </c>
      <c r="H384" t="s">
        <v>15</v>
      </c>
      <c r="I384">
        <f>DATEDIF(B384,G384,"d")</f>
        <v>52</v>
      </c>
    </row>
    <row r="385" spans="1:9" x14ac:dyDescent="0.35">
      <c r="A385" t="s">
        <v>407</v>
      </c>
      <c r="B385" s="4">
        <v>45484</v>
      </c>
      <c r="C385" t="s">
        <v>20</v>
      </c>
      <c r="D385" t="s">
        <v>26</v>
      </c>
      <c r="E385" s="5">
        <v>24575.23</v>
      </c>
      <c r="F385" t="s">
        <v>18</v>
      </c>
      <c r="G385" s="4"/>
      <c r="H385" t="s">
        <v>21</v>
      </c>
    </row>
    <row r="386" spans="1:9" x14ac:dyDescent="0.35">
      <c r="A386" t="s">
        <v>408</v>
      </c>
      <c r="B386" s="4">
        <v>45592</v>
      </c>
      <c r="C386" t="s">
        <v>23</v>
      </c>
      <c r="D386" t="s">
        <v>13</v>
      </c>
      <c r="E386" s="5">
        <v>77819.399999999994</v>
      </c>
      <c r="F386" t="s">
        <v>18</v>
      </c>
      <c r="G386" s="4"/>
      <c r="H386" t="s">
        <v>15</v>
      </c>
    </row>
    <row r="387" spans="1:9" x14ac:dyDescent="0.35">
      <c r="A387" t="s">
        <v>409</v>
      </c>
      <c r="B387" s="4">
        <v>45557</v>
      </c>
      <c r="C387" t="s">
        <v>9</v>
      </c>
      <c r="D387" t="s">
        <v>10</v>
      </c>
      <c r="E387" s="5">
        <v>40921.42</v>
      </c>
      <c r="F387" t="s">
        <v>11</v>
      </c>
      <c r="G387" s="4"/>
    </row>
    <row r="388" spans="1:9" x14ac:dyDescent="0.35">
      <c r="A388" t="s">
        <v>410</v>
      </c>
      <c r="B388" s="4">
        <v>45531</v>
      </c>
      <c r="C388" t="s">
        <v>17</v>
      </c>
      <c r="D388" t="s">
        <v>26</v>
      </c>
      <c r="E388" s="5">
        <v>36620.85</v>
      </c>
      <c r="F388" t="s">
        <v>18</v>
      </c>
      <c r="G388" s="4"/>
      <c r="H388" t="s">
        <v>21</v>
      </c>
    </row>
    <row r="389" spans="1:9" x14ac:dyDescent="0.35">
      <c r="A389" t="s">
        <v>411</v>
      </c>
      <c r="B389" s="4">
        <v>45335</v>
      </c>
      <c r="C389" t="s">
        <v>23</v>
      </c>
      <c r="D389" t="s">
        <v>13</v>
      </c>
      <c r="E389" s="5">
        <v>6339.99</v>
      </c>
      <c r="F389" t="s">
        <v>11</v>
      </c>
      <c r="G389" s="4"/>
    </row>
    <row r="390" spans="1:9" x14ac:dyDescent="0.35">
      <c r="A390" t="s">
        <v>412</v>
      </c>
      <c r="B390" s="4">
        <v>45341</v>
      </c>
      <c r="C390" t="s">
        <v>17</v>
      </c>
      <c r="D390" t="s">
        <v>26</v>
      </c>
      <c r="E390" s="5">
        <v>79817.38</v>
      </c>
      <c r="F390" t="s">
        <v>14</v>
      </c>
      <c r="G390" s="4">
        <v>45357</v>
      </c>
      <c r="H390" t="s">
        <v>15</v>
      </c>
      <c r="I390">
        <f>DATEDIF(B390,G390,"d")</f>
        <v>16</v>
      </c>
    </row>
    <row r="391" spans="1:9" x14ac:dyDescent="0.35">
      <c r="A391" t="s">
        <v>413</v>
      </c>
      <c r="B391" s="4">
        <v>45505</v>
      </c>
      <c r="C391" t="s">
        <v>9</v>
      </c>
      <c r="D391" t="s">
        <v>13</v>
      </c>
      <c r="E391" s="5">
        <v>80098.19</v>
      </c>
      <c r="F391" t="s">
        <v>14</v>
      </c>
      <c r="G391" s="4">
        <v>45554</v>
      </c>
      <c r="H391" t="s">
        <v>31</v>
      </c>
      <c r="I391">
        <f>DATEDIF(B391,G391,"d")</f>
        <v>49</v>
      </c>
    </row>
    <row r="392" spans="1:9" x14ac:dyDescent="0.35">
      <c r="A392" t="s">
        <v>414</v>
      </c>
      <c r="B392" s="4">
        <v>45550</v>
      </c>
      <c r="C392" t="s">
        <v>20</v>
      </c>
      <c r="D392" t="s">
        <v>13</v>
      </c>
      <c r="E392" s="5">
        <v>7053.26</v>
      </c>
      <c r="F392" t="s">
        <v>18</v>
      </c>
      <c r="G392" s="4"/>
      <c r="H392" t="s">
        <v>24</v>
      </c>
    </row>
    <row r="393" spans="1:9" x14ac:dyDescent="0.35">
      <c r="A393" t="s">
        <v>415</v>
      </c>
      <c r="B393" s="4">
        <v>45327</v>
      </c>
      <c r="C393" t="s">
        <v>23</v>
      </c>
      <c r="D393" t="s">
        <v>13</v>
      </c>
      <c r="E393" s="5">
        <v>96108.56</v>
      </c>
      <c r="F393" t="s">
        <v>18</v>
      </c>
      <c r="G393" s="4"/>
      <c r="H393" t="s">
        <v>15</v>
      </c>
    </row>
    <row r="394" spans="1:9" x14ac:dyDescent="0.35">
      <c r="A394" t="s">
        <v>416</v>
      </c>
      <c r="B394" s="4">
        <v>45419</v>
      </c>
      <c r="C394" t="s">
        <v>20</v>
      </c>
      <c r="D394" t="s">
        <v>13</v>
      </c>
      <c r="E394" s="5">
        <v>23147.279999999999</v>
      </c>
      <c r="F394" t="s">
        <v>11</v>
      </c>
      <c r="G394" s="4"/>
    </row>
    <row r="395" spans="1:9" x14ac:dyDescent="0.35">
      <c r="A395" t="s">
        <v>417</v>
      </c>
      <c r="B395" s="4">
        <v>45515</v>
      </c>
      <c r="C395" t="s">
        <v>23</v>
      </c>
      <c r="D395" t="s">
        <v>26</v>
      </c>
      <c r="E395" s="5">
        <v>19784.63</v>
      </c>
      <c r="F395" t="s">
        <v>11</v>
      </c>
      <c r="G395" s="4"/>
    </row>
    <row r="396" spans="1:9" x14ac:dyDescent="0.35">
      <c r="A396" t="s">
        <v>418</v>
      </c>
      <c r="B396" s="4">
        <v>45501</v>
      </c>
      <c r="C396" t="s">
        <v>23</v>
      </c>
      <c r="D396" t="s">
        <v>26</v>
      </c>
      <c r="E396" s="5">
        <v>62252.65</v>
      </c>
      <c r="F396" t="s">
        <v>18</v>
      </c>
      <c r="G396" s="4"/>
      <c r="H396" t="s">
        <v>21</v>
      </c>
    </row>
    <row r="397" spans="1:9" x14ac:dyDescent="0.35">
      <c r="A397" t="s">
        <v>419</v>
      </c>
      <c r="B397" s="4">
        <v>45446</v>
      </c>
      <c r="C397" t="s">
        <v>17</v>
      </c>
      <c r="D397" t="s">
        <v>10</v>
      </c>
      <c r="E397" s="5">
        <v>18852.349999999999</v>
      </c>
      <c r="F397" t="s">
        <v>14</v>
      </c>
      <c r="G397" s="4">
        <v>45529</v>
      </c>
      <c r="H397" t="s">
        <v>15</v>
      </c>
      <c r="I397">
        <f>DATEDIF(B397,G397,"d")</f>
        <v>83</v>
      </c>
    </row>
    <row r="398" spans="1:9" x14ac:dyDescent="0.35">
      <c r="A398" t="s">
        <v>420</v>
      </c>
      <c r="B398" s="4">
        <v>45300</v>
      </c>
      <c r="C398" t="s">
        <v>23</v>
      </c>
      <c r="D398" t="s">
        <v>26</v>
      </c>
      <c r="E398" s="5">
        <v>3078.21</v>
      </c>
      <c r="F398" t="s">
        <v>14</v>
      </c>
      <c r="G398" s="4">
        <v>45315</v>
      </c>
      <c r="H398" t="s">
        <v>15</v>
      </c>
      <c r="I398">
        <f>DATEDIF(B398,G398,"d")</f>
        <v>15</v>
      </c>
    </row>
    <row r="399" spans="1:9" x14ac:dyDescent="0.35">
      <c r="A399" t="s">
        <v>421</v>
      </c>
      <c r="B399" s="4">
        <v>45477</v>
      </c>
      <c r="C399" t="s">
        <v>23</v>
      </c>
      <c r="D399" t="s">
        <v>13</v>
      </c>
      <c r="E399" s="5">
        <v>12172.01</v>
      </c>
      <c r="F399" t="s">
        <v>11</v>
      </c>
      <c r="G399" s="4"/>
    </row>
    <row r="400" spans="1:9" x14ac:dyDescent="0.35">
      <c r="A400" t="s">
        <v>422</v>
      </c>
      <c r="B400" s="4">
        <v>45641</v>
      </c>
      <c r="C400" t="s">
        <v>20</v>
      </c>
      <c r="D400" t="s">
        <v>13</v>
      </c>
      <c r="E400" s="5">
        <v>20650.669999999998</v>
      </c>
      <c r="F400" t="s">
        <v>11</v>
      </c>
      <c r="G400" s="4"/>
    </row>
    <row r="401" spans="1:9" x14ac:dyDescent="0.35">
      <c r="A401" t="s">
        <v>423</v>
      </c>
      <c r="B401" s="4">
        <v>45527</v>
      </c>
      <c r="C401" t="s">
        <v>20</v>
      </c>
      <c r="D401" t="s">
        <v>13</v>
      </c>
      <c r="E401" s="5">
        <v>65599.69</v>
      </c>
      <c r="F401" t="s">
        <v>18</v>
      </c>
      <c r="G401" s="4"/>
      <c r="H401" t="s">
        <v>29</v>
      </c>
    </row>
    <row r="402" spans="1:9" x14ac:dyDescent="0.35">
      <c r="A402" t="s">
        <v>424</v>
      </c>
      <c r="B402" s="4">
        <v>45449</v>
      </c>
      <c r="C402" t="s">
        <v>17</v>
      </c>
      <c r="D402" t="s">
        <v>26</v>
      </c>
      <c r="E402" s="5">
        <v>38329.81</v>
      </c>
      <c r="F402" t="s">
        <v>18</v>
      </c>
      <c r="G402" s="4"/>
      <c r="H402" t="s">
        <v>21</v>
      </c>
    </row>
    <row r="403" spans="1:9" x14ac:dyDescent="0.35">
      <c r="A403" t="s">
        <v>425</v>
      </c>
      <c r="B403" s="4">
        <v>45456</v>
      </c>
      <c r="C403" t="s">
        <v>9</v>
      </c>
      <c r="D403" t="s">
        <v>13</v>
      </c>
      <c r="E403" s="5">
        <v>96871.29</v>
      </c>
      <c r="F403" t="s">
        <v>11</v>
      </c>
      <c r="G403" s="4"/>
    </row>
    <row r="404" spans="1:9" x14ac:dyDescent="0.35">
      <c r="A404" t="s">
        <v>426</v>
      </c>
      <c r="B404" s="4">
        <v>45480</v>
      </c>
      <c r="C404" t="s">
        <v>42</v>
      </c>
      <c r="D404" t="s">
        <v>13</v>
      </c>
      <c r="E404" s="5">
        <v>69097.179999999993</v>
      </c>
      <c r="F404" t="s">
        <v>18</v>
      </c>
      <c r="G404" s="4"/>
      <c r="H404" t="s">
        <v>21</v>
      </c>
    </row>
    <row r="405" spans="1:9" x14ac:dyDescent="0.35">
      <c r="A405" t="s">
        <v>427</v>
      </c>
      <c r="B405" s="4">
        <v>45616</v>
      </c>
      <c r="C405" t="s">
        <v>23</v>
      </c>
      <c r="D405" t="s">
        <v>10</v>
      </c>
      <c r="E405" s="5">
        <v>6696.46</v>
      </c>
      <c r="F405" t="s">
        <v>14</v>
      </c>
      <c r="G405" s="4">
        <v>45686</v>
      </c>
      <c r="H405" t="s">
        <v>15</v>
      </c>
      <c r="I405">
        <f>DATEDIF(B405,G405,"d")</f>
        <v>70</v>
      </c>
    </row>
    <row r="406" spans="1:9" x14ac:dyDescent="0.35">
      <c r="A406" t="s">
        <v>428</v>
      </c>
      <c r="B406" s="4">
        <v>45566</v>
      </c>
      <c r="C406" t="s">
        <v>23</v>
      </c>
      <c r="D406" t="s">
        <v>10</v>
      </c>
      <c r="E406" s="5">
        <v>9492.7999999999993</v>
      </c>
      <c r="F406" t="s">
        <v>11</v>
      </c>
      <c r="G406" s="4"/>
    </row>
    <row r="407" spans="1:9" x14ac:dyDescent="0.35">
      <c r="A407" t="s">
        <v>429</v>
      </c>
      <c r="B407" s="4">
        <v>45476</v>
      </c>
      <c r="C407" t="s">
        <v>9</v>
      </c>
      <c r="D407" t="s">
        <v>13</v>
      </c>
      <c r="E407" s="5">
        <v>72436.55</v>
      </c>
      <c r="F407" t="s">
        <v>18</v>
      </c>
      <c r="G407" s="4"/>
      <c r="H407" t="s">
        <v>21</v>
      </c>
    </row>
    <row r="408" spans="1:9" x14ac:dyDescent="0.35">
      <c r="A408" t="s">
        <v>430</v>
      </c>
      <c r="B408" s="4">
        <v>45492</v>
      </c>
      <c r="C408" t="s">
        <v>17</v>
      </c>
      <c r="D408" t="s">
        <v>10</v>
      </c>
      <c r="E408" s="5">
        <v>54614.7</v>
      </c>
      <c r="F408" t="s">
        <v>18</v>
      </c>
      <c r="G408" s="4"/>
      <c r="H408" t="s">
        <v>31</v>
      </c>
    </row>
    <row r="409" spans="1:9" x14ac:dyDescent="0.35">
      <c r="A409" t="s">
        <v>431</v>
      </c>
      <c r="B409" s="4">
        <v>45574</v>
      </c>
      <c r="C409" t="s">
        <v>9</v>
      </c>
      <c r="D409" t="s">
        <v>10</v>
      </c>
      <c r="E409" s="5">
        <v>18660.2</v>
      </c>
      <c r="F409" t="s">
        <v>18</v>
      </c>
      <c r="G409" s="4"/>
      <c r="H409" t="s">
        <v>24</v>
      </c>
    </row>
    <row r="410" spans="1:9" x14ac:dyDescent="0.35">
      <c r="A410" t="s">
        <v>432</v>
      </c>
      <c r="B410" s="4">
        <v>45627</v>
      </c>
      <c r="C410" t="s">
        <v>20</v>
      </c>
      <c r="D410" t="s">
        <v>10</v>
      </c>
      <c r="E410" s="5">
        <v>96068.93</v>
      </c>
      <c r="F410" t="s">
        <v>11</v>
      </c>
      <c r="G410" s="4"/>
    </row>
    <row r="411" spans="1:9" x14ac:dyDescent="0.35">
      <c r="A411" t="s">
        <v>433</v>
      </c>
      <c r="B411" s="4">
        <v>45330</v>
      </c>
      <c r="C411" t="s">
        <v>23</v>
      </c>
      <c r="D411" t="s">
        <v>26</v>
      </c>
      <c r="E411" s="5">
        <v>24463.74</v>
      </c>
      <c r="F411" t="s">
        <v>18</v>
      </c>
      <c r="G411" s="4"/>
      <c r="H411" t="s">
        <v>21</v>
      </c>
    </row>
    <row r="412" spans="1:9" x14ac:dyDescent="0.35">
      <c r="A412" t="s">
        <v>434</v>
      </c>
      <c r="B412" s="4">
        <v>45324</v>
      </c>
      <c r="C412" t="s">
        <v>23</v>
      </c>
      <c r="D412" t="s">
        <v>10</v>
      </c>
      <c r="E412" s="5">
        <v>41820.79</v>
      </c>
      <c r="F412" t="s">
        <v>11</v>
      </c>
      <c r="G412" s="4"/>
    </row>
    <row r="413" spans="1:9" x14ac:dyDescent="0.35">
      <c r="A413" t="s">
        <v>435</v>
      </c>
      <c r="B413" s="4">
        <v>45590</v>
      </c>
      <c r="C413" t="s">
        <v>23</v>
      </c>
      <c r="D413" t="s">
        <v>13</v>
      </c>
      <c r="E413" s="5">
        <v>44509.81</v>
      </c>
      <c r="F413" t="s">
        <v>11</v>
      </c>
      <c r="G413" s="4"/>
    </row>
    <row r="414" spans="1:9" x14ac:dyDescent="0.35">
      <c r="A414" t="s">
        <v>436</v>
      </c>
      <c r="B414" s="4">
        <v>45306</v>
      </c>
      <c r="C414" t="s">
        <v>20</v>
      </c>
      <c r="D414" t="s">
        <v>10</v>
      </c>
      <c r="E414" s="5">
        <v>1010.09</v>
      </c>
      <c r="F414" t="s">
        <v>14</v>
      </c>
      <c r="G414" s="4">
        <v>45401</v>
      </c>
      <c r="H414" t="s">
        <v>21</v>
      </c>
      <c r="I414">
        <f>DATEDIF(B414,G414,"d")</f>
        <v>95</v>
      </c>
    </row>
    <row r="415" spans="1:9" x14ac:dyDescent="0.35">
      <c r="A415" t="s">
        <v>437</v>
      </c>
      <c r="B415" s="4">
        <v>45298</v>
      </c>
      <c r="C415" t="s">
        <v>42</v>
      </c>
      <c r="D415" t="s">
        <v>26</v>
      </c>
      <c r="E415" s="5">
        <v>82283.16</v>
      </c>
      <c r="F415" t="s">
        <v>11</v>
      </c>
      <c r="G415" s="4"/>
    </row>
    <row r="416" spans="1:9" x14ac:dyDescent="0.35">
      <c r="A416" t="s">
        <v>438</v>
      </c>
      <c r="B416" s="4">
        <v>45631</v>
      </c>
      <c r="C416" t="s">
        <v>9</v>
      </c>
      <c r="D416" t="s">
        <v>26</v>
      </c>
      <c r="E416" s="5">
        <v>93874.38</v>
      </c>
      <c r="F416" t="s">
        <v>18</v>
      </c>
      <c r="G416" s="4"/>
      <c r="H416" t="s">
        <v>31</v>
      </c>
    </row>
    <row r="417" spans="1:9" x14ac:dyDescent="0.35">
      <c r="A417" t="s">
        <v>439</v>
      </c>
      <c r="B417" s="4">
        <v>45458</v>
      </c>
      <c r="C417" t="s">
        <v>17</v>
      </c>
      <c r="D417" t="s">
        <v>13</v>
      </c>
      <c r="E417" s="5">
        <v>64186.36</v>
      </c>
      <c r="F417" t="s">
        <v>18</v>
      </c>
      <c r="G417" s="4"/>
      <c r="H417" t="s">
        <v>31</v>
      </c>
    </row>
    <row r="418" spans="1:9" x14ac:dyDescent="0.35">
      <c r="A418" t="s">
        <v>440</v>
      </c>
      <c r="B418" s="4">
        <v>45639</v>
      </c>
      <c r="C418" t="s">
        <v>20</v>
      </c>
      <c r="D418" t="s">
        <v>10</v>
      </c>
      <c r="E418" s="5">
        <v>37782.53</v>
      </c>
      <c r="F418" t="s">
        <v>11</v>
      </c>
      <c r="G418" s="4"/>
    </row>
    <row r="419" spans="1:9" x14ac:dyDescent="0.35">
      <c r="A419" t="s">
        <v>441</v>
      </c>
      <c r="B419" s="4">
        <v>45336</v>
      </c>
      <c r="C419" t="s">
        <v>23</v>
      </c>
      <c r="D419" t="s">
        <v>10</v>
      </c>
      <c r="E419" s="5">
        <v>1064.9000000000001</v>
      </c>
      <c r="F419" t="s">
        <v>18</v>
      </c>
      <c r="G419" s="4"/>
      <c r="H419" t="s">
        <v>29</v>
      </c>
    </row>
    <row r="420" spans="1:9" x14ac:dyDescent="0.35">
      <c r="A420" t="s">
        <v>442</v>
      </c>
      <c r="B420" s="4">
        <v>45341</v>
      </c>
      <c r="C420" t="s">
        <v>23</v>
      </c>
      <c r="D420" t="s">
        <v>26</v>
      </c>
      <c r="E420" s="5">
        <v>84909.27</v>
      </c>
      <c r="F420" t="s">
        <v>14</v>
      </c>
      <c r="G420" s="4">
        <v>45402</v>
      </c>
      <c r="H420" t="s">
        <v>24</v>
      </c>
      <c r="I420">
        <f>DATEDIF(B420,G420,"d")</f>
        <v>61</v>
      </c>
    </row>
    <row r="421" spans="1:9" x14ac:dyDescent="0.35">
      <c r="A421" t="s">
        <v>443</v>
      </c>
      <c r="B421" s="4">
        <v>45519</v>
      </c>
      <c r="C421" t="s">
        <v>9</v>
      </c>
      <c r="D421" t="s">
        <v>26</v>
      </c>
      <c r="E421" s="5">
        <v>63245.440000000002</v>
      </c>
      <c r="F421" t="s">
        <v>11</v>
      </c>
      <c r="G421" s="4"/>
    </row>
    <row r="422" spans="1:9" x14ac:dyDescent="0.35">
      <c r="A422" t="s">
        <v>444</v>
      </c>
      <c r="B422" s="4">
        <v>45504</v>
      </c>
      <c r="C422" t="s">
        <v>9</v>
      </c>
      <c r="D422" t="s">
        <v>13</v>
      </c>
      <c r="E422" s="5">
        <v>43746.28</v>
      </c>
      <c r="F422" t="s">
        <v>14</v>
      </c>
      <c r="G422" s="4">
        <v>45542</v>
      </c>
      <c r="H422" t="s">
        <v>15</v>
      </c>
      <c r="I422">
        <f>DATEDIF(B422,G422,"d")</f>
        <v>38</v>
      </c>
    </row>
    <row r="423" spans="1:9" x14ac:dyDescent="0.35">
      <c r="A423" t="s">
        <v>445</v>
      </c>
      <c r="B423" s="4">
        <v>45494</v>
      </c>
      <c r="C423" t="s">
        <v>20</v>
      </c>
      <c r="D423" t="s">
        <v>26</v>
      </c>
      <c r="E423" s="5">
        <v>47183.96</v>
      </c>
      <c r="F423" t="s">
        <v>14</v>
      </c>
      <c r="G423" s="4">
        <v>45569</v>
      </c>
      <c r="H423" t="s">
        <v>21</v>
      </c>
      <c r="I423">
        <f>DATEDIF(B423,G423,"d")</f>
        <v>75</v>
      </c>
    </row>
    <row r="424" spans="1:9" x14ac:dyDescent="0.35">
      <c r="A424" t="s">
        <v>446</v>
      </c>
      <c r="B424" s="4">
        <v>45478</v>
      </c>
      <c r="C424" t="s">
        <v>23</v>
      </c>
      <c r="D424" t="s">
        <v>13</v>
      </c>
      <c r="E424" s="5">
        <v>9109.56</v>
      </c>
      <c r="F424" t="s">
        <v>11</v>
      </c>
      <c r="G424" s="4"/>
    </row>
    <row r="425" spans="1:9" x14ac:dyDescent="0.35">
      <c r="A425" t="s">
        <v>447</v>
      </c>
      <c r="B425" s="4">
        <v>45584</v>
      </c>
      <c r="C425" t="s">
        <v>17</v>
      </c>
      <c r="D425" t="s">
        <v>26</v>
      </c>
      <c r="E425" s="5">
        <v>96976.41</v>
      </c>
      <c r="F425" t="s">
        <v>14</v>
      </c>
      <c r="G425" s="4">
        <v>45640</v>
      </c>
      <c r="H425" t="s">
        <v>24</v>
      </c>
      <c r="I425">
        <f>DATEDIF(B425,G425,"d")</f>
        <v>56</v>
      </c>
    </row>
    <row r="426" spans="1:9" x14ac:dyDescent="0.35">
      <c r="A426" t="s">
        <v>448</v>
      </c>
      <c r="B426" s="4">
        <v>45474</v>
      </c>
      <c r="C426" t="s">
        <v>9</v>
      </c>
      <c r="D426" t="s">
        <v>10</v>
      </c>
      <c r="E426" s="5">
        <v>1505.06</v>
      </c>
      <c r="F426" t="s">
        <v>11</v>
      </c>
      <c r="G426" s="4"/>
    </row>
    <row r="427" spans="1:9" x14ac:dyDescent="0.35">
      <c r="A427" t="s">
        <v>449</v>
      </c>
      <c r="B427" s="4">
        <v>45655</v>
      </c>
      <c r="C427" t="s">
        <v>9</v>
      </c>
      <c r="D427" t="s">
        <v>13</v>
      </c>
      <c r="E427" s="5">
        <v>4905.33</v>
      </c>
      <c r="F427" t="s">
        <v>14</v>
      </c>
      <c r="G427" s="4">
        <v>45755</v>
      </c>
      <c r="H427" t="s">
        <v>24</v>
      </c>
      <c r="I427">
        <f>DATEDIF(B427,G427,"d")</f>
        <v>100</v>
      </c>
    </row>
    <row r="428" spans="1:9" x14ac:dyDescent="0.35">
      <c r="A428" t="s">
        <v>450</v>
      </c>
      <c r="B428" s="4">
        <v>45354</v>
      </c>
      <c r="C428" t="s">
        <v>20</v>
      </c>
      <c r="D428" t="s">
        <v>26</v>
      </c>
      <c r="E428" s="5">
        <v>80852.22</v>
      </c>
      <c r="F428" t="s">
        <v>18</v>
      </c>
      <c r="G428" s="4"/>
      <c r="H428" t="s">
        <v>24</v>
      </c>
    </row>
    <row r="429" spans="1:9" x14ac:dyDescent="0.35">
      <c r="A429" t="s">
        <v>451</v>
      </c>
      <c r="B429" s="4">
        <v>45465</v>
      </c>
      <c r="C429" t="s">
        <v>17</v>
      </c>
      <c r="D429" t="s">
        <v>10</v>
      </c>
      <c r="E429" s="5">
        <v>94576.8</v>
      </c>
      <c r="F429" t="s">
        <v>11</v>
      </c>
      <c r="G429" s="4"/>
    </row>
    <row r="430" spans="1:9" x14ac:dyDescent="0.35">
      <c r="A430" t="s">
        <v>452</v>
      </c>
      <c r="B430" s="4">
        <v>45375</v>
      </c>
      <c r="C430" t="s">
        <v>9</v>
      </c>
      <c r="D430" t="s">
        <v>10</v>
      </c>
      <c r="E430" s="5">
        <v>63291.24</v>
      </c>
      <c r="F430" t="s">
        <v>11</v>
      </c>
      <c r="G430" s="4"/>
    </row>
    <row r="431" spans="1:9" x14ac:dyDescent="0.35">
      <c r="A431" t="s">
        <v>453</v>
      </c>
      <c r="B431" s="4">
        <v>45579</v>
      </c>
      <c r="C431" t="s">
        <v>42</v>
      </c>
      <c r="D431" t="s">
        <v>13</v>
      </c>
      <c r="E431" s="5">
        <v>70300.78</v>
      </c>
      <c r="F431" t="s">
        <v>11</v>
      </c>
      <c r="G431" s="4"/>
    </row>
    <row r="432" spans="1:9" x14ac:dyDescent="0.35">
      <c r="A432" t="s">
        <v>454</v>
      </c>
      <c r="B432" s="4">
        <v>45462</v>
      </c>
      <c r="C432" t="s">
        <v>20</v>
      </c>
      <c r="D432" t="s">
        <v>10</v>
      </c>
      <c r="E432" s="5">
        <v>81406.37</v>
      </c>
      <c r="F432" t="s">
        <v>18</v>
      </c>
      <c r="G432" s="4"/>
      <c r="H432" t="s">
        <v>24</v>
      </c>
    </row>
    <row r="433" spans="1:9" x14ac:dyDescent="0.35">
      <c r="A433" t="s">
        <v>455</v>
      </c>
      <c r="B433" s="4">
        <v>45415</v>
      </c>
      <c r="C433" t="s">
        <v>20</v>
      </c>
      <c r="D433" t="s">
        <v>26</v>
      </c>
      <c r="E433" s="5">
        <v>44775.6</v>
      </c>
      <c r="F433" t="s">
        <v>14</v>
      </c>
      <c r="G433" s="4">
        <v>45498</v>
      </c>
      <c r="H433" t="s">
        <v>31</v>
      </c>
      <c r="I433">
        <f>DATEDIF(B433,G433,"d")</f>
        <v>83</v>
      </c>
    </row>
    <row r="434" spans="1:9" x14ac:dyDescent="0.35">
      <c r="A434" t="s">
        <v>456</v>
      </c>
      <c r="B434" s="4">
        <v>45439</v>
      </c>
      <c r="C434" t="s">
        <v>20</v>
      </c>
      <c r="D434" t="s">
        <v>26</v>
      </c>
      <c r="E434" s="5">
        <v>48284.06</v>
      </c>
      <c r="F434" t="s">
        <v>18</v>
      </c>
      <c r="G434" s="4"/>
      <c r="H434" t="s">
        <v>15</v>
      </c>
    </row>
    <row r="435" spans="1:9" x14ac:dyDescent="0.35">
      <c r="A435" t="s">
        <v>457</v>
      </c>
      <c r="B435" s="4">
        <v>45418</v>
      </c>
      <c r="C435" t="s">
        <v>23</v>
      </c>
      <c r="D435" t="s">
        <v>13</v>
      </c>
      <c r="E435" s="5">
        <v>68131.62</v>
      </c>
      <c r="F435" t="s">
        <v>11</v>
      </c>
      <c r="G435" s="4"/>
    </row>
    <row r="436" spans="1:9" x14ac:dyDescent="0.35">
      <c r="A436" t="s">
        <v>458</v>
      </c>
      <c r="B436" s="4">
        <v>45507</v>
      </c>
      <c r="C436" t="s">
        <v>9</v>
      </c>
      <c r="D436" t="s">
        <v>10</v>
      </c>
      <c r="E436" s="5">
        <v>63595.68</v>
      </c>
      <c r="F436" t="s">
        <v>11</v>
      </c>
      <c r="G436" s="4"/>
    </row>
    <row r="437" spans="1:9" x14ac:dyDescent="0.35">
      <c r="A437" t="s">
        <v>459</v>
      </c>
      <c r="B437" s="4">
        <v>45485</v>
      </c>
      <c r="C437" t="s">
        <v>20</v>
      </c>
      <c r="D437" t="s">
        <v>13</v>
      </c>
      <c r="E437" s="5">
        <v>56817.94</v>
      </c>
      <c r="F437" t="s">
        <v>11</v>
      </c>
      <c r="G437" s="4"/>
    </row>
    <row r="438" spans="1:9" x14ac:dyDescent="0.35">
      <c r="A438" t="s">
        <v>460</v>
      </c>
      <c r="B438" s="4">
        <v>45326</v>
      </c>
      <c r="C438" t="s">
        <v>42</v>
      </c>
      <c r="D438" t="s">
        <v>10</v>
      </c>
      <c r="E438" s="5">
        <v>94476.75</v>
      </c>
      <c r="F438" t="s">
        <v>14</v>
      </c>
      <c r="G438" s="4">
        <v>45353</v>
      </c>
      <c r="H438" t="s">
        <v>15</v>
      </c>
      <c r="I438">
        <f>DATEDIF(B438,G438,"d")</f>
        <v>27</v>
      </c>
    </row>
    <row r="439" spans="1:9" x14ac:dyDescent="0.35">
      <c r="A439" t="s">
        <v>461</v>
      </c>
      <c r="B439" s="4">
        <v>45468</v>
      </c>
      <c r="C439" t="s">
        <v>17</v>
      </c>
      <c r="D439" t="s">
        <v>10</v>
      </c>
      <c r="E439" s="5">
        <v>19976.169999999998</v>
      </c>
      <c r="F439" t="s">
        <v>18</v>
      </c>
      <c r="G439" s="4"/>
      <c r="H439" t="s">
        <v>21</v>
      </c>
    </row>
    <row r="440" spans="1:9" x14ac:dyDescent="0.35">
      <c r="A440" t="s">
        <v>462</v>
      </c>
      <c r="B440" s="4">
        <v>45385</v>
      </c>
      <c r="C440" t="s">
        <v>23</v>
      </c>
      <c r="D440" t="s">
        <v>10</v>
      </c>
      <c r="E440" s="5">
        <v>88952.55</v>
      </c>
      <c r="F440" t="s">
        <v>14</v>
      </c>
      <c r="G440" s="4">
        <v>45422</v>
      </c>
      <c r="H440" t="s">
        <v>31</v>
      </c>
      <c r="I440">
        <f>DATEDIF(B440,G440,"d")</f>
        <v>37</v>
      </c>
    </row>
    <row r="441" spans="1:9" x14ac:dyDescent="0.35">
      <c r="A441" t="s">
        <v>463</v>
      </c>
      <c r="B441" s="4">
        <v>45587</v>
      </c>
      <c r="C441" t="s">
        <v>9</v>
      </c>
      <c r="D441" t="s">
        <v>10</v>
      </c>
      <c r="E441" s="5">
        <v>43213.31</v>
      </c>
      <c r="F441" t="s">
        <v>14</v>
      </c>
      <c r="G441" s="4">
        <v>45675</v>
      </c>
      <c r="H441" t="s">
        <v>29</v>
      </c>
      <c r="I441">
        <f>DATEDIF(B441,G441,"d")</f>
        <v>88</v>
      </c>
    </row>
    <row r="442" spans="1:9" x14ac:dyDescent="0.35">
      <c r="A442" t="s">
        <v>464</v>
      </c>
      <c r="B442" s="4">
        <v>45320</v>
      </c>
      <c r="C442" t="s">
        <v>20</v>
      </c>
      <c r="D442" t="s">
        <v>10</v>
      </c>
      <c r="E442" s="5">
        <v>77678.31</v>
      </c>
      <c r="F442" t="s">
        <v>18</v>
      </c>
      <c r="G442" s="4"/>
      <c r="H442" t="s">
        <v>31</v>
      </c>
    </row>
    <row r="443" spans="1:9" x14ac:dyDescent="0.35">
      <c r="A443" t="s">
        <v>465</v>
      </c>
      <c r="B443" s="4">
        <v>45600</v>
      </c>
      <c r="C443" t="s">
        <v>42</v>
      </c>
      <c r="D443" t="s">
        <v>10</v>
      </c>
      <c r="E443" s="5">
        <v>55576.75</v>
      </c>
      <c r="F443" t="s">
        <v>18</v>
      </c>
      <c r="G443" s="4"/>
      <c r="H443" t="s">
        <v>31</v>
      </c>
    </row>
    <row r="444" spans="1:9" x14ac:dyDescent="0.35">
      <c r="A444" t="s">
        <v>466</v>
      </c>
      <c r="B444" s="4">
        <v>45497</v>
      </c>
      <c r="C444" t="s">
        <v>23</v>
      </c>
      <c r="D444" t="s">
        <v>26</v>
      </c>
      <c r="E444" s="5">
        <v>35955.74</v>
      </c>
      <c r="F444" t="s">
        <v>14</v>
      </c>
      <c r="G444" s="4">
        <v>45546</v>
      </c>
      <c r="H444" t="s">
        <v>24</v>
      </c>
      <c r="I444">
        <f>DATEDIF(B444,G444,"d")</f>
        <v>49</v>
      </c>
    </row>
    <row r="445" spans="1:9" x14ac:dyDescent="0.35">
      <c r="A445" t="s">
        <v>467</v>
      </c>
      <c r="B445" s="4">
        <v>45319</v>
      </c>
      <c r="C445" t="s">
        <v>23</v>
      </c>
      <c r="D445" t="s">
        <v>10</v>
      </c>
      <c r="E445" s="5">
        <v>36538.03</v>
      </c>
      <c r="F445" t="s">
        <v>14</v>
      </c>
      <c r="G445" s="4">
        <v>45370</v>
      </c>
      <c r="H445" t="s">
        <v>29</v>
      </c>
      <c r="I445">
        <f>DATEDIF(B445,G445,"d")</f>
        <v>51</v>
      </c>
    </row>
    <row r="446" spans="1:9" x14ac:dyDescent="0.35">
      <c r="A446" t="s">
        <v>468</v>
      </c>
      <c r="B446" s="4">
        <v>45587</v>
      </c>
      <c r="C446" t="s">
        <v>42</v>
      </c>
      <c r="D446" t="s">
        <v>13</v>
      </c>
      <c r="E446" s="5">
        <v>40665.99</v>
      </c>
      <c r="F446" t="s">
        <v>18</v>
      </c>
      <c r="G446" s="4"/>
      <c r="H446" t="s">
        <v>31</v>
      </c>
    </row>
    <row r="447" spans="1:9" x14ac:dyDescent="0.35">
      <c r="A447" t="s">
        <v>469</v>
      </c>
      <c r="B447" s="4">
        <v>45336</v>
      </c>
      <c r="C447" t="s">
        <v>42</v>
      </c>
      <c r="D447" t="s">
        <v>26</v>
      </c>
      <c r="E447" s="5">
        <v>13893.44</v>
      </c>
      <c r="F447" t="s">
        <v>14</v>
      </c>
      <c r="G447" s="4">
        <v>45357</v>
      </c>
      <c r="H447" t="s">
        <v>29</v>
      </c>
      <c r="I447">
        <f>DATEDIF(B447,G447,"d")</f>
        <v>21</v>
      </c>
    </row>
    <row r="448" spans="1:9" x14ac:dyDescent="0.35">
      <c r="A448" t="s">
        <v>470</v>
      </c>
      <c r="B448" s="4">
        <v>45499</v>
      </c>
      <c r="C448" t="s">
        <v>20</v>
      </c>
      <c r="D448" t="s">
        <v>10</v>
      </c>
      <c r="E448" s="5">
        <v>96405.53</v>
      </c>
      <c r="F448" t="s">
        <v>14</v>
      </c>
      <c r="G448" s="4">
        <v>45544</v>
      </c>
      <c r="H448" t="s">
        <v>15</v>
      </c>
      <c r="I448">
        <f>DATEDIF(B448,G448,"d")</f>
        <v>45</v>
      </c>
    </row>
    <row r="449" spans="1:9" x14ac:dyDescent="0.35">
      <c r="A449" t="s">
        <v>471</v>
      </c>
      <c r="B449" s="4">
        <v>45316</v>
      </c>
      <c r="C449" t="s">
        <v>20</v>
      </c>
      <c r="D449" t="s">
        <v>26</v>
      </c>
      <c r="E449" s="5">
        <v>4969.76</v>
      </c>
      <c r="F449" t="s">
        <v>11</v>
      </c>
      <c r="G449" s="4"/>
    </row>
    <row r="450" spans="1:9" x14ac:dyDescent="0.35">
      <c r="A450" t="s">
        <v>472</v>
      </c>
      <c r="B450" s="4">
        <v>45479</v>
      </c>
      <c r="C450" t="s">
        <v>42</v>
      </c>
      <c r="D450" t="s">
        <v>26</v>
      </c>
      <c r="E450" s="5">
        <v>6218.43</v>
      </c>
      <c r="F450" t="s">
        <v>18</v>
      </c>
      <c r="G450" s="4"/>
      <c r="H450" t="s">
        <v>15</v>
      </c>
    </row>
    <row r="451" spans="1:9" x14ac:dyDescent="0.35">
      <c r="A451" t="s">
        <v>473</v>
      </c>
      <c r="B451" s="4">
        <v>45577</v>
      </c>
      <c r="C451" t="s">
        <v>17</v>
      </c>
      <c r="D451" t="s">
        <v>26</v>
      </c>
      <c r="E451" s="5">
        <v>46007.32</v>
      </c>
      <c r="F451" t="s">
        <v>18</v>
      </c>
      <c r="G451" s="4"/>
      <c r="H451" t="s">
        <v>21</v>
      </c>
    </row>
    <row r="452" spans="1:9" x14ac:dyDescent="0.35">
      <c r="A452" t="s">
        <v>474</v>
      </c>
      <c r="B452" s="4">
        <v>45426</v>
      </c>
      <c r="C452" t="s">
        <v>20</v>
      </c>
      <c r="D452" t="s">
        <v>26</v>
      </c>
      <c r="E452" s="5">
        <v>39994.6</v>
      </c>
      <c r="F452" t="s">
        <v>14</v>
      </c>
      <c r="G452" s="4">
        <v>45505</v>
      </c>
      <c r="H452" t="s">
        <v>21</v>
      </c>
      <c r="I452">
        <f>DATEDIF(B452,G452,"d")</f>
        <v>79</v>
      </c>
    </row>
    <row r="453" spans="1:9" x14ac:dyDescent="0.35">
      <c r="A453" t="s">
        <v>475</v>
      </c>
      <c r="B453" s="4">
        <v>45653</v>
      </c>
      <c r="C453" t="s">
        <v>20</v>
      </c>
      <c r="D453" t="s">
        <v>26</v>
      </c>
      <c r="E453" s="5">
        <v>8377.59</v>
      </c>
      <c r="F453" t="s">
        <v>14</v>
      </c>
      <c r="G453" s="4">
        <v>45692</v>
      </c>
      <c r="H453" t="s">
        <v>15</v>
      </c>
      <c r="I453">
        <f>DATEDIF(B453,G453,"d")</f>
        <v>39</v>
      </c>
    </row>
    <row r="454" spans="1:9" x14ac:dyDescent="0.35">
      <c r="A454" t="s">
        <v>476</v>
      </c>
      <c r="B454" s="4">
        <v>45543</v>
      </c>
      <c r="C454" t="s">
        <v>9</v>
      </c>
      <c r="D454" t="s">
        <v>26</v>
      </c>
      <c r="E454" s="5">
        <v>9368.5499999999993</v>
      </c>
      <c r="F454" t="s">
        <v>11</v>
      </c>
      <c r="G454" s="4"/>
    </row>
    <row r="455" spans="1:9" x14ac:dyDescent="0.35">
      <c r="A455" t="s">
        <v>477</v>
      </c>
      <c r="B455" s="4">
        <v>45412</v>
      </c>
      <c r="C455" t="s">
        <v>9</v>
      </c>
      <c r="D455" t="s">
        <v>26</v>
      </c>
      <c r="E455" s="5">
        <v>73632.350000000006</v>
      </c>
      <c r="F455" t="s">
        <v>14</v>
      </c>
      <c r="G455" s="4">
        <v>45418</v>
      </c>
      <c r="H455" t="s">
        <v>29</v>
      </c>
      <c r="I455">
        <f>DATEDIF(B455,G455,"d")</f>
        <v>6</v>
      </c>
    </row>
    <row r="456" spans="1:9" x14ac:dyDescent="0.35">
      <c r="A456" t="s">
        <v>478</v>
      </c>
      <c r="B456" s="4">
        <v>45568</v>
      </c>
      <c r="C456" t="s">
        <v>42</v>
      </c>
      <c r="D456" t="s">
        <v>26</v>
      </c>
      <c r="E456" s="5">
        <v>59732.2</v>
      </c>
      <c r="F456" t="s">
        <v>18</v>
      </c>
      <c r="G456" s="4"/>
      <c r="H456" t="s">
        <v>24</v>
      </c>
    </row>
    <row r="457" spans="1:9" x14ac:dyDescent="0.35">
      <c r="A457" t="s">
        <v>479</v>
      </c>
      <c r="B457" s="4">
        <v>45542</v>
      </c>
      <c r="C457" t="s">
        <v>20</v>
      </c>
      <c r="D457" t="s">
        <v>13</v>
      </c>
      <c r="E457" s="5">
        <v>34987.33</v>
      </c>
      <c r="F457" t="s">
        <v>14</v>
      </c>
      <c r="G457" s="4">
        <v>45625</v>
      </c>
      <c r="H457" t="s">
        <v>15</v>
      </c>
      <c r="I457">
        <f>DATEDIF(B457,G457,"d")</f>
        <v>83</v>
      </c>
    </row>
    <row r="458" spans="1:9" x14ac:dyDescent="0.35">
      <c r="A458" t="s">
        <v>480</v>
      </c>
      <c r="B458" s="4">
        <v>45311</v>
      </c>
      <c r="C458" t="s">
        <v>23</v>
      </c>
      <c r="D458" t="s">
        <v>26</v>
      </c>
      <c r="E458" s="5">
        <v>45679.75</v>
      </c>
      <c r="F458" t="s">
        <v>18</v>
      </c>
      <c r="G458" s="4"/>
      <c r="H458" t="s">
        <v>15</v>
      </c>
    </row>
    <row r="459" spans="1:9" x14ac:dyDescent="0.35">
      <c r="A459" t="s">
        <v>481</v>
      </c>
      <c r="B459" s="4">
        <v>45300</v>
      </c>
      <c r="C459" t="s">
        <v>42</v>
      </c>
      <c r="D459" t="s">
        <v>10</v>
      </c>
      <c r="E459" s="5">
        <v>83154.58</v>
      </c>
      <c r="F459" t="s">
        <v>18</v>
      </c>
      <c r="G459" s="4"/>
      <c r="H459" t="s">
        <v>24</v>
      </c>
    </row>
    <row r="460" spans="1:9" x14ac:dyDescent="0.35">
      <c r="A460" t="s">
        <v>482</v>
      </c>
      <c r="B460" s="4">
        <v>45473</v>
      </c>
      <c r="C460" t="s">
        <v>23</v>
      </c>
      <c r="D460" t="s">
        <v>26</v>
      </c>
      <c r="E460" s="5">
        <v>50647.06</v>
      </c>
      <c r="F460" t="s">
        <v>18</v>
      </c>
      <c r="G460" s="4"/>
      <c r="H460" t="s">
        <v>15</v>
      </c>
    </row>
    <row r="461" spans="1:9" x14ac:dyDescent="0.35">
      <c r="A461" t="s">
        <v>483</v>
      </c>
      <c r="B461" s="4">
        <v>45398</v>
      </c>
      <c r="C461" t="s">
        <v>23</v>
      </c>
      <c r="D461" t="s">
        <v>26</v>
      </c>
      <c r="E461" s="5">
        <v>52679.28</v>
      </c>
      <c r="F461" t="s">
        <v>11</v>
      </c>
      <c r="G461" s="4"/>
    </row>
    <row r="462" spans="1:9" x14ac:dyDescent="0.35">
      <c r="A462" t="s">
        <v>484</v>
      </c>
      <c r="B462" s="4">
        <v>45358</v>
      </c>
      <c r="C462" t="s">
        <v>23</v>
      </c>
      <c r="D462" t="s">
        <v>26</v>
      </c>
      <c r="E462" s="5">
        <v>87325.9</v>
      </c>
      <c r="F462" t="s">
        <v>18</v>
      </c>
      <c r="G462" s="4"/>
      <c r="H462" t="s">
        <v>21</v>
      </c>
    </row>
    <row r="463" spans="1:9" x14ac:dyDescent="0.35">
      <c r="A463" t="s">
        <v>485</v>
      </c>
      <c r="B463" s="4">
        <v>45539</v>
      </c>
      <c r="C463" t="s">
        <v>9</v>
      </c>
      <c r="D463" t="s">
        <v>13</v>
      </c>
      <c r="E463" s="5">
        <v>62593.8</v>
      </c>
      <c r="F463" t="s">
        <v>14</v>
      </c>
      <c r="G463" s="4">
        <v>45562</v>
      </c>
      <c r="H463" t="s">
        <v>31</v>
      </c>
      <c r="I463">
        <f>DATEDIF(B463,G463,"d")</f>
        <v>23</v>
      </c>
    </row>
    <row r="464" spans="1:9" x14ac:dyDescent="0.35">
      <c r="A464" t="s">
        <v>486</v>
      </c>
      <c r="B464" s="4">
        <v>45545</v>
      </c>
      <c r="C464" t="s">
        <v>42</v>
      </c>
      <c r="D464" t="s">
        <v>26</v>
      </c>
      <c r="E464" s="5">
        <v>56075.81</v>
      </c>
      <c r="F464" t="s">
        <v>14</v>
      </c>
      <c r="G464" s="4">
        <v>45611</v>
      </c>
      <c r="H464" t="s">
        <v>21</v>
      </c>
      <c r="I464">
        <f>DATEDIF(B464,G464,"d")</f>
        <v>66</v>
      </c>
    </row>
    <row r="465" spans="1:9" x14ac:dyDescent="0.35">
      <c r="A465" t="s">
        <v>487</v>
      </c>
      <c r="B465" s="4">
        <v>45439</v>
      </c>
      <c r="C465" t="s">
        <v>17</v>
      </c>
      <c r="D465" t="s">
        <v>13</v>
      </c>
      <c r="E465" s="5">
        <v>76038.070000000007</v>
      </c>
      <c r="F465" t="s">
        <v>11</v>
      </c>
      <c r="G465" s="4"/>
    </row>
    <row r="466" spans="1:9" x14ac:dyDescent="0.35">
      <c r="A466" t="s">
        <v>488</v>
      </c>
      <c r="B466" s="4">
        <v>45612</v>
      </c>
      <c r="C466" t="s">
        <v>9</v>
      </c>
      <c r="D466" t="s">
        <v>26</v>
      </c>
      <c r="E466" s="5">
        <v>71026.789999999994</v>
      </c>
      <c r="F466" t="s">
        <v>11</v>
      </c>
      <c r="G466" s="4"/>
    </row>
    <row r="467" spans="1:9" x14ac:dyDescent="0.35">
      <c r="A467" t="s">
        <v>489</v>
      </c>
      <c r="B467" s="4">
        <v>45410</v>
      </c>
      <c r="C467" t="s">
        <v>9</v>
      </c>
      <c r="D467" t="s">
        <v>10</v>
      </c>
      <c r="E467" s="5">
        <v>50403.7</v>
      </c>
      <c r="F467" t="s">
        <v>14</v>
      </c>
      <c r="G467" s="4">
        <v>45419</v>
      </c>
      <c r="H467" t="s">
        <v>21</v>
      </c>
      <c r="I467">
        <f>DATEDIF(B467,G467,"d")</f>
        <v>9</v>
      </c>
    </row>
    <row r="468" spans="1:9" x14ac:dyDescent="0.35">
      <c r="A468" t="s">
        <v>490</v>
      </c>
      <c r="B468" s="4">
        <v>45649</v>
      </c>
      <c r="C468" t="s">
        <v>9</v>
      </c>
      <c r="D468" t="s">
        <v>26</v>
      </c>
      <c r="E468" s="5">
        <v>26968.59</v>
      </c>
      <c r="F468" t="s">
        <v>11</v>
      </c>
      <c r="G468" s="4"/>
    </row>
    <row r="469" spans="1:9" x14ac:dyDescent="0.35">
      <c r="A469" t="s">
        <v>491</v>
      </c>
      <c r="B469" s="4">
        <v>45586</v>
      </c>
      <c r="C469" t="s">
        <v>20</v>
      </c>
      <c r="D469" t="s">
        <v>26</v>
      </c>
      <c r="E469" s="5">
        <v>48142.43</v>
      </c>
      <c r="F469" t="s">
        <v>14</v>
      </c>
      <c r="G469" s="4">
        <v>45592</v>
      </c>
      <c r="H469" t="s">
        <v>29</v>
      </c>
      <c r="I469">
        <f>DATEDIF(B469,G469,"d")</f>
        <v>6</v>
      </c>
    </row>
    <row r="470" spans="1:9" x14ac:dyDescent="0.35">
      <c r="A470" t="s">
        <v>492</v>
      </c>
      <c r="B470" s="4">
        <v>45403</v>
      </c>
      <c r="C470" t="s">
        <v>20</v>
      </c>
      <c r="D470" t="s">
        <v>13</v>
      </c>
      <c r="E470" s="5">
        <v>2678.02</v>
      </c>
      <c r="F470" t="s">
        <v>14</v>
      </c>
      <c r="G470" s="4">
        <v>45479</v>
      </c>
      <c r="H470" t="s">
        <v>29</v>
      </c>
      <c r="I470">
        <f>DATEDIF(B470,G470,"d")</f>
        <v>76</v>
      </c>
    </row>
    <row r="471" spans="1:9" x14ac:dyDescent="0.35">
      <c r="A471" t="s">
        <v>493</v>
      </c>
      <c r="B471" s="4">
        <v>45390</v>
      </c>
      <c r="C471" t="s">
        <v>20</v>
      </c>
      <c r="D471" t="s">
        <v>13</v>
      </c>
      <c r="E471" s="5">
        <v>68010.95</v>
      </c>
      <c r="F471" t="s">
        <v>14</v>
      </c>
      <c r="G471" s="4">
        <v>45441</v>
      </c>
      <c r="H471" t="s">
        <v>31</v>
      </c>
      <c r="I471">
        <f>DATEDIF(B471,G471,"d")</f>
        <v>51</v>
      </c>
    </row>
    <row r="472" spans="1:9" x14ac:dyDescent="0.35">
      <c r="A472" t="s">
        <v>494</v>
      </c>
      <c r="B472" s="4">
        <v>45654</v>
      </c>
      <c r="C472" t="s">
        <v>42</v>
      </c>
      <c r="D472" t="s">
        <v>10</v>
      </c>
      <c r="E472" s="5">
        <v>29009.69</v>
      </c>
      <c r="F472" t="s">
        <v>14</v>
      </c>
      <c r="G472" s="4">
        <v>45706</v>
      </c>
      <c r="H472" t="s">
        <v>24</v>
      </c>
      <c r="I472">
        <f>DATEDIF(B472,G472,"d")</f>
        <v>52</v>
      </c>
    </row>
    <row r="473" spans="1:9" x14ac:dyDescent="0.35">
      <c r="A473" t="s">
        <v>495</v>
      </c>
      <c r="B473" s="4">
        <v>45553</v>
      </c>
      <c r="C473" t="s">
        <v>17</v>
      </c>
      <c r="D473" t="s">
        <v>13</v>
      </c>
      <c r="E473" s="5">
        <v>74858.710000000006</v>
      </c>
      <c r="F473" t="s">
        <v>18</v>
      </c>
      <c r="G473" s="4"/>
      <c r="H473" t="s">
        <v>29</v>
      </c>
    </row>
    <row r="474" spans="1:9" x14ac:dyDescent="0.35">
      <c r="A474" t="s">
        <v>496</v>
      </c>
      <c r="B474" s="4">
        <v>45511</v>
      </c>
      <c r="C474" t="s">
        <v>42</v>
      </c>
      <c r="D474" t="s">
        <v>10</v>
      </c>
      <c r="E474" s="5">
        <v>5469.27</v>
      </c>
      <c r="F474" t="s">
        <v>14</v>
      </c>
      <c r="G474" s="4">
        <v>45553</v>
      </c>
      <c r="H474" t="s">
        <v>31</v>
      </c>
      <c r="I474">
        <f>DATEDIF(B474,G474,"d")</f>
        <v>42</v>
      </c>
    </row>
    <row r="475" spans="1:9" x14ac:dyDescent="0.35">
      <c r="A475" t="s">
        <v>497</v>
      </c>
      <c r="B475" s="4">
        <v>45599</v>
      </c>
      <c r="C475" t="s">
        <v>23</v>
      </c>
      <c r="D475" t="s">
        <v>13</v>
      </c>
      <c r="E475" s="5">
        <v>65823.09</v>
      </c>
      <c r="F475" t="s">
        <v>14</v>
      </c>
      <c r="G475" s="4">
        <v>45634</v>
      </c>
      <c r="H475" t="s">
        <v>15</v>
      </c>
      <c r="I475">
        <f>DATEDIF(B475,G475,"d")</f>
        <v>35</v>
      </c>
    </row>
    <row r="476" spans="1:9" x14ac:dyDescent="0.35">
      <c r="A476" t="s">
        <v>498</v>
      </c>
      <c r="B476" s="4">
        <v>45458</v>
      </c>
      <c r="C476" t="s">
        <v>23</v>
      </c>
      <c r="D476" t="s">
        <v>13</v>
      </c>
      <c r="E476" s="5">
        <v>14832.35</v>
      </c>
      <c r="F476" t="s">
        <v>18</v>
      </c>
      <c r="G476" s="4"/>
      <c r="H476" t="s">
        <v>21</v>
      </c>
    </row>
    <row r="477" spans="1:9" x14ac:dyDescent="0.35">
      <c r="A477" t="s">
        <v>499</v>
      </c>
      <c r="B477" s="4">
        <v>45413</v>
      </c>
      <c r="C477" t="s">
        <v>20</v>
      </c>
      <c r="D477" t="s">
        <v>10</v>
      </c>
      <c r="E477" s="5">
        <v>67573.11</v>
      </c>
      <c r="F477" t="s">
        <v>14</v>
      </c>
      <c r="G477" s="4">
        <v>45494</v>
      </c>
      <c r="H477" t="s">
        <v>31</v>
      </c>
      <c r="I477">
        <f>DATEDIF(B477,G477,"d")</f>
        <v>81</v>
      </c>
    </row>
    <row r="478" spans="1:9" x14ac:dyDescent="0.35">
      <c r="A478" t="s">
        <v>500</v>
      </c>
      <c r="B478" s="4">
        <v>45606</v>
      </c>
      <c r="C478" t="s">
        <v>20</v>
      </c>
      <c r="D478" t="s">
        <v>26</v>
      </c>
      <c r="E478" s="5">
        <v>15368.85</v>
      </c>
      <c r="F478" t="s">
        <v>11</v>
      </c>
      <c r="G478" s="4"/>
    </row>
    <row r="479" spans="1:9" x14ac:dyDescent="0.35">
      <c r="A479" t="s">
        <v>501</v>
      </c>
      <c r="B479" s="4">
        <v>45417</v>
      </c>
      <c r="C479" t="s">
        <v>23</v>
      </c>
      <c r="D479" t="s">
        <v>10</v>
      </c>
      <c r="E479" s="5">
        <v>23685.52</v>
      </c>
      <c r="F479" t="s">
        <v>14</v>
      </c>
      <c r="G479" s="4">
        <v>45448</v>
      </c>
      <c r="H479" t="s">
        <v>21</v>
      </c>
      <c r="I479">
        <f>DATEDIF(B479,G479,"d")</f>
        <v>31</v>
      </c>
    </row>
    <row r="480" spans="1:9" x14ac:dyDescent="0.35">
      <c r="A480" t="s">
        <v>502</v>
      </c>
      <c r="B480" s="4">
        <v>45555</v>
      </c>
      <c r="C480" t="s">
        <v>9</v>
      </c>
      <c r="D480" t="s">
        <v>13</v>
      </c>
      <c r="E480" s="5">
        <v>21971.91</v>
      </c>
      <c r="F480" t="s">
        <v>11</v>
      </c>
      <c r="G480" s="4"/>
    </row>
    <row r="481" spans="1:9" x14ac:dyDescent="0.35">
      <c r="A481" t="s">
        <v>503</v>
      </c>
      <c r="B481" s="4">
        <v>45585</v>
      </c>
      <c r="C481" t="s">
        <v>23</v>
      </c>
      <c r="D481" t="s">
        <v>10</v>
      </c>
      <c r="E481" s="5">
        <v>55777.57</v>
      </c>
      <c r="F481" t="s">
        <v>11</v>
      </c>
      <c r="G481" s="4"/>
    </row>
    <row r="482" spans="1:9" x14ac:dyDescent="0.35">
      <c r="A482" t="s">
        <v>504</v>
      </c>
      <c r="B482" s="4">
        <v>45447</v>
      </c>
      <c r="C482" t="s">
        <v>23</v>
      </c>
      <c r="D482" t="s">
        <v>26</v>
      </c>
      <c r="E482" s="5">
        <v>27502.1</v>
      </c>
      <c r="F482" t="s">
        <v>14</v>
      </c>
      <c r="G482" s="4">
        <v>45515</v>
      </c>
      <c r="H482" t="s">
        <v>21</v>
      </c>
      <c r="I482">
        <f>DATEDIF(B482,G482,"d")</f>
        <v>68</v>
      </c>
    </row>
    <row r="483" spans="1:9" x14ac:dyDescent="0.35">
      <c r="A483" t="s">
        <v>505</v>
      </c>
      <c r="B483" s="4">
        <v>45436</v>
      </c>
      <c r="C483" t="s">
        <v>42</v>
      </c>
      <c r="D483" t="s">
        <v>13</v>
      </c>
      <c r="E483" s="5">
        <v>14638.21</v>
      </c>
      <c r="F483" t="s">
        <v>18</v>
      </c>
      <c r="G483" s="4"/>
      <c r="H483" t="s">
        <v>15</v>
      </c>
    </row>
    <row r="484" spans="1:9" x14ac:dyDescent="0.35">
      <c r="A484" t="s">
        <v>506</v>
      </c>
      <c r="B484" s="4">
        <v>45431</v>
      </c>
      <c r="C484" t="s">
        <v>20</v>
      </c>
      <c r="D484" t="s">
        <v>26</v>
      </c>
      <c r="E484" s="5">
        <v>44313.68</v>
      </c>
      <c r="F484" t="s">
        <v>18</v>
      </c>
      <c r="G484" s="4"/>
      <c r="H484" t="s">
        <v>31</v>
      </c>
    </row>
    <row r="485" spans="1:9" x14ac:dyDescent="0.35">
      <c r="A485" t="s">
        <v>507</v>
      </c>
      <c r="B485" s="4">
        <v>45490</v>
      </c>
      <c r="C485" t="s">
        <v>17</v>
      </c>
      <c r="D485" t="s">
        <v>26</v>
      </c>
      <c r="E485" s="5">
        <v>89261.51</v>
      </c>
      <c r="F485" t="s">
        <v>11</v>
      </c>
      <c r="G485" s="4"/>
    </row>
    <row r="486" spans="1:9" x14ac:dyDescent="0.35">
      <c r="A486" t="s">
        <v>508</v>
      </c>
      <c r="B486" s="4">
        <v>45638</v>
      </c>
      <c r="C486" t="s">
        <v>9</v>
      </c>
      <c r="D486" t="s">
        <v>10</v>
      </c>
      <c r="E486" s="5">
        <v>34181.040000000001</v>
      </c>
      <c r="F486" t="s">
        <v>14</v>
      </c>
      <c r="G486" s="4">
        <v>45659</v>
      </c>
      <c r="H486" t="s">
        <v>21</v>
      </c>
      <c r="I486">
        <f>DATEDIF(B486,G486,"d")</f>
        <v>21</v>
      </c>
    </row>
    <row r="487" spans="1:9" x14ac:dyDescent="0.35">
      <c r="A487" t="s">
        <v>509</v>
      </c>
      <c r="B487" s="4">
        <v>45516</v>
      </c>
      <c r="C487" t="s">
        <v>42</v>
      </c>
      <c r="D487" t="s">
        <v>26</v>
      </c>
      <c r="E487" s="5">
        <v>14208.14</v>
      </c>
      <c r="F487" t="s">
        <v>11</v>
      </c>
      <c r="G487" s="4"/>
    </row>
    <row r="488" spans="1:9" x14ac:dyDescent="0.35">
      <c r="A488" t="s">
        <v>510</v>
      </c>
      <c r="B488" s="4">
        <v>45464</v>
      </c>
      <c r="C488" t="s">
        <v>20</v>
      </c>
      <c r="D488" t="s">
        <v>26</v>
      </c>
      <c r="E488" s="5">
        <v>95765.48</v>
      </c>
      <c r="F488" t="s">
        <v>18</v>
      </c>
      <c r="G488" s="4"/>
      <c r="H488" t="s">
        <v>31</v>
      </c>
    </row>
    <row r="489" spans="1:9" x14ac:dyDescent="0.35">
      <c r="A489" t="s">
        <v>511</v>
      </c>
      <c r="B489" s="4">
        <v>45576</v>
      </c>
      <c r="C489" t="s">
        <v>42</v>
      </c>
      <c r="D489" t="s">
        <v>26</v>
      </c>
      <c r="E489" s="5">
        <v>71679.8</v>
      </c>
      <c r="F489" t="s">
        <v>14</v>
      </c>
      <c r="G489" s="4">
        <v>45644</v>
      </c>
      <c r="H489" t="s">
        <v>21</v>
      </c>
      <c r="I489">
        <f>DATEDIF(B489,G489,"d")</f>
        <v>68</v>
      </c>
    </row>
    <row r="490" spans="1:9" x14ac:dyDescent="0.35">
      <c r="A490" t="s">
        <v>512</v>
      </c>
      <c r="B490" s="4">
        <v>45634</v>
      </c>
      <c r="C490" t="s">
        <v>42</v>
      </c>
      <c r="D490" t="s">
        <v>10</v>
      </c>
      <c r="E490" s="5">
        <v>42436.08</v>
      </c>
      <c r="F490" t="s">
        <v>18</v>
      </c>
      <c r="G490" s="4"/>
      <c r="H490" t="s">
        <v>31</v>
      </c>
    </row>
    <row r="491" spans="1:9" x14ac:dyDescent="0.35">
      <c r="A491" t="s">
        <v>513</v>
      </c>
      <c r="B491" s="4">
        <v>45651</v>
      </c>
      <c r="C491" t="s">
        <v>23</v>
      </c>
      <c r="D491" t="s">
        <v>10</v>
      </c>
      <c r="E491" s="5">
        <v>7106.4</v>
      </c>
      <c r="F491" t="s">
        <v>18</v>
      </c>
      <c r="G491" s="4"/>
      <c r="H491" t="s">
        <v>15</v>
      </c>
    </row>
    <row r="492" spans="1:9" x14ac:dyDescent="0.35">
      <c r="A492" t="s">
        <v>514</v>
      </c>
      <c r="B492" s="4">
        <v>45420</v>
      </c>
      <c r="C492" t="s">
        <v>9</v>
      </c>
      <c r="D492" t="s">
        <v>10</v>
      </c>
      <c r="E492" s="5">
        <v>60806.400000000001</v>
      </c>
      <c r="F492" t="s">
        <v>14</v>
      </c>
      <c r="G492" s="4">
        <v>45497</v>
      </c>
      <c r="H492" t="s">
        <v>15</v>
      </c>
      <c r="I492">
        <f>DATEDIF(B492,G492,"d")</f>
        <v>77</v>
      </c>
    </row>
    <row r="493" spans="1:9" x14ac:dyDescent="0.35">
      <c r="A493" t="s">
        <v>515</v>
      </c>
      <c r="B493" s="4">
        <v>45588</v>
      </c>
      <c r="C493" t="s">
        <v>17</v>
      </c>
      <c r="D493" t="s">
        <v>10</v>
      </c>
      <c r="E493" s="5">
        <v>21948.17</v>
      </c>
      <c r="F493" t="s">
        <v>14</v>
      </c>
      <c r="G493" s="4">
        <v>45623</v>
      </c>
      <c r="H493" t="s">
        <v>15</v>
      </c>
      <c r="I493">
        <f>DATEDIF(B493,G493,"d")</f>
        <v>35</v>
      </c>
    </row>
    <row r="494" spans="1:9" x14ac:dyDescent="0.35">
      <c r="A494" t="s">
        <v>516</v>
      </c>
      <c r="B494" s="4">
        <v>45434</v>
      </c>
      <c r="C494" t="s">
        <v>42</v>
      </c>
      <c r="D494" t="s">
        <v>26</v>
      </c>
      <c r="E494" s="5">
        <v>44815.11</v>
      </c>
      <c r="F494" t="s">
        <v>11</v>
      </c>
      <c r="G494" s="4"/>
    </row>
    <row r="495" spans="1:9" x14ac:dyDescent="0.35">
      <c r="A495" t="s">
        <v>517</v>
      </c>
      <c r="B495" s="4">
        <v>45293</v>
      </c>
      <c r="C495" t="s">
        <v>23</v>
      </c>
      <c r="D495" t="s">
        <v>10</v>
      </c>
      <c r="E495" s="5">
        <v>53196.63</v>
      </c>
      <c r="F495" t="s">
        <v>11</v>
      </c>
      <c r="G495" s="4"/>
    </row>
    <row r="496" spans="1:9" x14ac:dyDescent="0.35">
      <c r="A496" t="s">
        <v>518</v>
      </c>
      <c r="B496" s="4">
        <v>45630</v>
      </c>
      <c r="C496" t="s">
        <v>42</v>
      </c>
      <c r="D496" t="s">
        <v>13</v>
      </c>
      <c r="E496" s="5">
        <v>34909.03</v>
      </c>
      <c r="F496" t="s">
        <v>14</v>
      </c>
      <c r="G496" s="4">
        <v>45695</v>
      </c>
      <c r="H496" t="s">
        <v>21</v>
      </c>
      <c r="I496">
        <f>DATEDIF(B496,G496,"d")</f>
        <v>65</v>
      </c>
    </row>
    <row r="497" spans="1:9" x14ac:dyDescent="0.35">
      <c r="A497" t="s">
        <v>519</v>
      </c>
      <c r="B497" s="4">
        <v>45456</v>
      </c>
      <c r="C497" t="s">
        <v>20</v>
      </c>
      <c r="D497" t="s">
        <v>10</v>
      </c>
      <c r="E497" s="5">
        <v>60143.95</v>
      </c>
      <c r="F497" t="s">
        <v>11</v>
      </c>
      <c r="G497" s="4"/>
    </row>
    <row r="498" spans="1:9" x14ac:dyDescent="0.35">
      <c r="A498" t="s">
        <v>520</v>
      </c>
      <c r="B498" s="4">
        <v>45336</v>
      </c>
      <c r="C498" t="s">
        <v>17</v>
      </c>
      <c r="D498" t="s">
        <v>26</v>
      </c>
      <c r="E498" s="5">
        <v>18116.09</v>
      </c>
      <c r="F498" t="s">
        <v>11</v>
      </c>
      <c r="G498" s="4"/>
    </row>
    <row r="499" spans="1:9" x14ac:dyDescent="0.35">
      <c r="A499" t="s">
        <v>521</v>
      </c>
      <c r="B499" s="4">
        <v>45457</v>
      </c>
      <c r="C499" t="s">
        <v>42</v>
      </c>
      <c r="D499" t="s">
        <v>26</v>
      </c>
      <c r="E499" s="5">
        <v>31764.71</v>
      </c>
      <c r="F499" t="s">
        <v>11</v>
      </c>
      <c r="G499" s="4"/>
    </row>
    <row r="500" spans="1:9" x14ac:dyDescent="0.35">
      <c r="A500" t="s">
        <v>522</v>
      </c>
      <c r="B500" s="4">
        <v>45426</v>
      </c>
      <c r="C500" t="s">
        <v>23</v>
      </c>
      <c r="D500" t="s">
        <v>13</v>
      </c>
      <c r="E500" s="5">
        <v>96525.83</v>
      </c>
      <c r="F500" t="s">
        <v>18</v>
      </c>
      <c r="G500" s="4"/>
      <c r="H500" t="s">
        <v>21</v>
      </c>
    </row>
    <row r="501" spans="1:9" x14ac:dyDescent="0.35">
      <c r="A501" t="s">
        <v>523</v>
      </c>
      <c r="B501" s="4">
        <v>45410</v>
      </c>
      <c r="C501" t="s">
        <v>9</v>
      </c>
      <c r="D501" t="s">
        <v>10</v>
      </c>
      <c r="E501" s="5">
        <v>31720.19</v>
      </c>
      <c r="F501" t="s">
        <v>14</v>
      </c>
      <c r="G501" s="4">
        <v>45457</v>
      </c>
      <c r="H501" t="s">
        <v>21</v>
      </c>
      <c r="I501">
        <f>DATEDIF(B501,G501,"d")</f>
        <v>47</v>
      </c>
    </row>
    <row r="502" spans="1:9" x14ac:dyDescent="0.35">
      <c r="A502" t="s">
        <v>524</v>
      </c>
      <c r="B502" s="4">
        <v>45368</v>
      </c>
      <c r="C502" t="s">
        <v>17</v>
      </c>
      <c r="D502" t="s">
        <v>13</v>
      </c>
      <c r="E502" s="5">
        <v>86244.56</v>
      </c>
      <c r="F502" t="s">
        <v>14</v>
      </c>
      <c r="G502" s="4">
        <v>45466</v>
      </c>
      <c r="H502" t="s">
        <v>21</v>
      </c>
      <c r="I502">
        <f>DATEDIF(B502,G502,"d")</f>
        <v>98</v>
      </c>
    </row>
    <row r="503" spans="1:9" x14ac:dyDescent="0.35">
      <c r="A503" t="s">
        <v>525</v>
      </c>
      <c r="B503" s="4">
        <v>45463</v>
      </c>
      <c r="C503" t="s">
        <v>17</v>
      </c>
      <c r="D503" t="s">
        <v>13</v>
      </c>
      <c r="E503" s="5">
        <v>56019.89</v>
      </c>
      <c r="F503" t="s">
        <v>11</v>
      </c>
      <c r="G503" s="4"/>
    </row>
    <row r="504" spans="1:9" x14ac:dyDescent="0.35">
      <c r="A504" t="s">
        <v>526</v>
      </c>
      <c r="B504" s="4">
        <v>45336</v>
      </c>
      <c r="C504" t="s">
        <v>9</v>
      </c>
      <c r="D504" t="s">
        <v>10</v>
      </c>
      <c r="E504" s="5">
        <v>77473.279999999999</v>
      </c>
      <c r="F504" t="s">
        <v>11</v>
      </c>
      <c r="G504" s="4"/>
    </row>
    <row r="505" spans="1:9" x14ac:dyDescent="0.35">
      <c r="A505" t="s">
        <v>527</v>
      </c>
      <c r="B505" s="4">
        <v>45424</v>
      </c>
      <c r="C505" t="s">
        <v>23</v>
      </c>
      <c r="D505" t="s">
        <v>10</v>
      </c>
      <c r="E505" s="5">
        <v>42891.88</v>
      </c>
      <c r="F505" t="s">
        <v>18</v>
      </c>
      <c r="G505" s="4"/>
      <c r="H505" t="s">
        <v>21</v>
      </c>
    </row>
    <row r="506" spans="1:9" x14ac:dyDescent="0.35">
      <c r="A506" t="s">
        <v>528</v>
      </c>
      <c r="B506" s="4">
        <v>45309</v>
      </c>
      <c r="C506" t="s">
        <v>17</v>
      </c>
      <c r="D506" t="s">
        <v>13</v>
      </c>
      <c r="E506" s="5">
        <v>23429.919999999998</v>
      </c>
      <c r="F506" t="s">
        <v>11</v>
      </c>
      <c r="G506" s="4"/>
    </row>
    <row r="507" spans="1:9" x14ac:dyDescent="0.35">
      <c r="A507" t="s">
        <v>529</v>
      </c>
      <c r="B507" s="4">
        <v>45583</v>
      </c>
      <c r="C507" t="s">
        <v>20</v>
      </c>
      <c r="D507" t="s">
        <v>26</v>
      </c>
      <c r="E507" s="5">
        <v>84486.9</v>
      </c>
      <c r="F507" t="s">
        <v>14</v>
      </c>
      <c r="G507" s="4">
        <v>45602</v>
      </c>
      <c r="H507" t="s">
        <v>21</v>
      </c>
      <c r="I507">
        <f>DATEDIF(B507,G507,"d")</f>
        <v>19</v>
      </c>
    </row>
    <row r="508" spans="1:9" x14ac:dyDescent="0.35">
      <c r="A508" t="s">
        <v>530</v>
      </c>
      <c r="B508" s="4">
        <v>45456</v>
      </c>
      <c r="C508" t="s">
        <v>20</v>
      </c>
      <c r="D508" t="s">
        <v>10</v>
      </c>
      <c r="E508" s="5">
        <v>53122.83</v>
      </c>
      <c r="F508" t="s">
        <v>18</v>
      </c>
      <c r="G508" s="4"/>
      <c r="H508" t="s">
        <v>21</v>
      </c>
    </row>
    <row r="509" spans="1:9" x14ac:dyDescent="0.35">
      <c r="A509" t="s">
        <v>531</v>
      </c>
      <c r="B509" s="4">
        <v>45339</v>
      </c>
      <c r="C509" t="s">
        <v>42</v>
      </c>
      <c r="D509" t="s">
        <v>10</v>
      </c>
      <c r="E509" s="5">
        <v>94504</v>
      </c>
      <c r="F509" t="s">
        <v>14</v>
      </c>
      <c r="G509" s="4">
        <v>45369</v>
      </c>
      <c r="H509" t="s">
        <v>15</v>
      </c>
      <c r="I509">
        <f>DATEDIF(B509,G509,"d")</f>
        <v>30</v>
      </c>
    </row>
    <row r="510" spans="1:9" x14ac:dyDescent="0.35">
      <c r="A510" t="s">
        <v>532</v>
      </c>
      <c r="B510" s="4">
        <v>45479</v>
      </c>
      <c r="C510" t="s">
        <v>17</v>
      </c>
      <c r="D510" t="s">
        <v>10</v>
      </c>
      <c r="E510" s="5">
        <v>40336.949999999997</v>
      </c>
      <c r="F510" t="s">
        <v>11</v>
      </c>
      <c r="G510" s="4"/>
    </row>
    <row r="511" spans="1:9" x14ac:dyDescent="0.35">
      <c r="A511" t="s">
        <v>533</v>
      </c>
      <c r="B511" s="4">
        <v>45378</v>
      </c>
      <c r="C511" t="s">
        <v>17</v>
      </c>
      <c r="D511" t="s">
        <v>10</v>
      </c>
      <c r="E511" s="5">
        <v>85676.14</v>
      </c>
      <c r="F511" t="s">
        <v>14</v>
      </c>
      <c r="G511" s="4">
        <v>45475</v>
      </c>
      <c r="H511" t="s">
        <v>21</v>
      </c>
      <c r="I511">
        <f>DATEDIF(B511,G511,"d")</f>
        <v>97</v>
      </c>
    </row>
    <row r="512" spans="1:9" x14ac:dyDescent="0.35">
      <c r="A512" t="s">
        <v>534</v>
      </c>
      <c r="B512" s="4">
        <v>45573</v>
      </c>
      <c r="C512" t="s">
        <v>20</v>
      </c>
      <c r="D512" t="s">
        <v>10</v>
      </c>
      <c r="E512" s="5">
        <v>3805.33</v>
      </c>
      <c r="F512" t="s">
        <v>11</v>
      </c>
      <c r="G512" s="4"/>
    </row>
    <row r="513" spans="1:9" x14ac:dyDescent="0.35">
      <c r="A513" t="s">
        <v>535</v>
      </c>
      <c r="B513" s="4">
        <v>45361</v>
      </c>
      <c r="C513" t="s">
        <v>23</v>
      </c>
      <c r="D513" t="s">
        <v>13</v>
      </c>
      <c r="E513" s="5">
        <v>7289.54</v>
      </c>
      <c r="F513" t="s">
        <v>14</v>
      </c>
      <c r="G513" s="4">
        <v>45380</v>
      </c>
      <c r="H513" t="s">
        <v>21</v>
      </c>
      <c r="I513">
        <f>DATEDIF(B513,G513,"d")</f>
        <v>19</v>
      </c>
    </row>
    <row r="514" spans="1:9" x14ac:dyDescent="0.35">
      <c r="A514" t="s">
        <v>536</v>
      </c>
      <c r="B514" s="4">
        <v>45490</v>
      </c>
      <c r="C514" t="s">
        <v>42</v>
      </c>
      <c r="D514" t="s">
        <v>13</v>
      </c>
      <c r="E514" s="5">
        <v>20280.91</v>
      </c>
      <c r="F514" t="s">
        <v>14</v>
      </c>
      <c r="G514" s="4">
        <v>45576</v>
      </c>
      <c r="H514" t="s">
        <v>21</v>
      </c>
      <c r="I514">
        <f>DATEDIF(B514,G514,"d")</f>
        <v>86</v>
      </c>
    </row>
    <row r="515" spans="1:9" x14ac:dyDescent="0.35">
      <c r="A515" t="s">
        <v>537</v>
      </c>
      <c r="B515" s="4">
        <v>45614</v>
      </c>
      <c r="C515" t="s">
        <v>42</v>
      </c>
      <c r="D515" t="s">
        <v>26</v>
      </c>
      <c r="E515" s="5">
        <v>87715.75</v>
      </c>
      <c r="F515" t="s">
        <v>11</v>
      </c>
      <c r="G515" s="4"/>
    </row>
    <row r="516" spans="1:9" x14ac:dyDescent="0.35">
      <c r="A516" t="s">
        <v>538</v>
      </c>
      <c r="B516" s="4">
        <v>45470</v>
      </c>
      <c r="C516" t="s">
        <v>9</v>
      </c>
      <c r="D516" t="s">
        <v>13</v>
      </c>
      <c r="E516" s="5">
        <v>22272.62</v>
      </c>
      <c r="F516" t="s">
        <v>14</v>
      </c>
      <c r="G516" s="4">
        <v>45495</v>
      </c>
      <c r="H516" t="s">
        <v>29</v>
      </c>
      <c r="I516">
        <f>DATEDIF(B516,G516,"d")</f>
        <v>25</v>
      </c>
    </row>
    <row r="517" spans="1:9" x14ac:dyDescent="0.35">
      <c r="A517" t="s">
        <v>539</v>
      </c>
      <c r="B517" s="4">
        <v>45598</v>
      </c>
      <c r="C517" t="s">
        <v>17</v>
      </c>
      <c r="D517" t="s">
        <v>13</v>
      </c>
      <c r="E517" s="5">
        <v>43949.08</v>
      </c>
      <c r="F517" t="s">
        <v>14</v>
      </c>
      <c r="G517" s="4">
        <v>45698</v>
      </c>
      <c r="H517" t="s">
        <v>31</v>
      </c>
      <c r="I517">
        <f>DATEDIF(B517,G517,"d")</f>
        <v>100</v>
      </c>
    </row>
    <row r="518" spans="1:9" x14ac:dyDescent="0.35">
      <c r="A518" t="s">
        <v>540</v>
      </c>
      <c r="B518" s="4">
        <v>45345</v>
      </c>
      <c r="C518" t="s">
        <v>42</v>
      </c>
      <c r="D518" t="s">
        <v>26</v>
      </c>
      <c r="E518" s="5">
        <v>62141.18</v>
      </c>
      <c r="F518" t="s">
        <v>11</v>
      </c>
      <c r="G518" s="4"/>
    </row>
    <row r="519" spans="1:9" x14ac:dyDescent="0.35">
      <c r="A519" t="s">
        <v>541</v>
      </c>
      <c r="B519" s="4">
        <v>45338</v>
      </c>
      <c r="C519" t="s">
        <v>23</v>
      </c>
      <c r="D519" t="s">
        <v>13</v>
      </c>
      <c r="E519" s="5">
        <v>59602.27</v>
      </c>
      <c r="F519" t="s">
        <v>18</v>
      </c>
      <c r="G519" s="4"/>
      <c r="H519" t="s">
        <v>29</v>
      </c>
    </row>
    <row r="520" spans="1:9" x14ac:dyDescent="0.35">
      <c r="A520" t="s">
        <v>542</v>
      </c>
      <c r="B520" s="4">
        <v>45528</v>
      </c>
      <c r="C520" t="s">
        <v>17</v>
      </c>
      <c r="D520" t="s">
        <v>13</v>
      </c>
      <c r="E520" s="5">
        <v>84241.44</v>
      </c>
      <c r="F520" t="s">
        <v>11</v>
      </c>
      <c r="G520" s="4"/>
    </row>
    <row r="521" spans="1:9" x14ac:dyDescent="0.35">
      <c r="A521" t="s">
        <v>543</v>
      </c>
      <c r="B521" s="4">
        <v>45319</v>
      </c>
      <c r="C521" t="s">
        <v>42</v>
      </c>
      <c r="D521" t="s">
        <v>26</v>
      </c>
      <c r="E521" s="5">
        <v>94405.39</v>
      </c>
      <c r="F521" t="s">
        <v>14</v>
      </c>
      <c r="G521" s="4">
        <v>45352</v>
      </c>
      <c r="H521" t="s">
        <v>15</v>
      </c>
      <c r="I521">
        <f>DATEDIF(B521,G521,"d")</f>
        <v>33</v>
      </c>
    </row>
    <row r="522" spans="1:9" x14ac:dyDescent="0.35">
      <c r="A522" t="s">
        <v>544</v>
      </c>
      <c r="B522" s="4">
        <v>45472</v>
      </c>
      <c r="C522" t="s">
        <v>9</v>
      </c>
      <c r="D522" t="s">
        <v>13</v>
      </c>
      <c r="E522" s="5">
        <v>41317.620000000003</v>
      </c>
      <c r="F522" t="s">
        <v>11</v>
      </c>
      <c r="G522" s="4"/>
    </row>
    <row r="523" spans="1:9" x14ac:dyDescent="0.35">
      <c r="A523" t="s">
        <v>545</v>
      </c>
      <c r="B523" s="4">
        <v>45485</v>
      </c>
      <c r="C523" t="s">
        <v>23</v>
      </c>
      <c r="D523" t="s">
        <v>26</v>
      </c>
      <c r="E523" s="5">
        <v>75482.149999999994</v>
      </c>
      <c r="F523" t="s">
        <v>18</v>
      </c>
      <c r="G523" s="4"/>
      <c r="H523" t="s">
        <v>24</v>
      </c>
    </row>
    <row r="524" spans="1:9" x14ac:dyDescent="0.35">
      <c r="A524" t="s">
        <v>546</v>
      </c>
      <c r="B524" s="4">
        <v>45513</v>
      </c>
      <c r="C524" t="s">
        <v>23</v>
      </c>
      <c r="D524" t="s">
        <v>10</v>
      </c>
      <c r="E524" s="5">
        <v>49202.94</v>
      </c>
      <c r="F524" t="s">
        <v>11</v>
      </c>
      <c r="G524" s="4"/>
    </row>
    <row r="525" spans="1:9" x14ac:dyDescent="0.35">
      <c r="A525" t="s">
        <v>547</v>
      </c>
      <c r="B525" s="4">
        <v>45541</v>
      </c>
      <c r="C525" t="s">
        <v>20</v>
      </c>
      <c r="D525" t="s">
        <v>13</v>
      </c>
      <c r="E525" s="5">
        <v>35886.85</v>
      </c>
      <c r="F525" t="s">
        <v>14</v>
      </c>
      <c r="G525" s="4">
        <v>45559</v>
      </c>
      <c r="H525" t="s">
        <v>24</v>
      </c>
      <c r="I525">
        <f>DATEDIF(B525,G525,"d")</f>
        <v>18</v>
      </c>
    </row>
    <row r="526" spans="1:9" x14ac:dyDescent="0.35">
      <c r="A526" t="s">
        <v>548</v>
      </c>
      <c r="B526" s="4">
        <v>45651</v>
      </c>
      <c r="C526" t="s">
        <v>42</v>
      </c>
      <c r="D526" t="s">
        <v>26</v>
      </c>
      <c r="E526" s="5">
        <v>89221.48</v>
      </c>
      <c r="F526" t="s">
        <v>14</v>
      </c>
      <c r="G526" s="4">
        <v>45673</v>
      </c>
      <c r="H526" t="s">
        <v>29</v>
      </c>
      <c r="I526">
        <f>DATEDIF(B526,G526,"d")</f>
        <v>22</v>
      </c>
    </row>
    <row r="527" spans="1:9" x14ac:dyDescent="0.35">
      <c r="A527" t="s">
        <v>549</v>
      </c>
      <c r="B527" s="4">
        <v>45335</v>
      </c>
      <c r="C527" t="s">
        <v>23</v>
      </c>
      <c r="D527" t="s">
        <v>10</v>
      </c>
      <c r="E527" s="5">
        <v>31560.34</v>
      </c>
      <c r="F527" t="s">
        <v>18</v>
      </c>
      <c r="G527" s="4"/>
      <c r="H527" t="s">
        <v>21</v>
      </c>
    </row>
    <row r="528" spans="1:9" x14ac:dyDescent="0.35">
      <c r="A528" t="s">
        <v>550</v>
      </c>
      <c r="B528" s="4">
        <v>45531</v>
      </c>
      <c r="C528" t="s">
        <v>17</v>
      </c>
      <c r="D528" t="s">
        <v>10</v>
      </c>
      <c r="E528" s="5">
        <v>43737.85</v>
      </c>
      <c r="F528" t="s">
        <v>18</v>
      </c>
      <c r="G528" s="4"/>
      <c r="H528" t="s">
        <v>29</v>
      </c>
    </row>
    <row r="529" spans="1:9" x14ac:dyDescent="0.35">
      <c r="A529" t="s">
        <v>551</v>
      </c>
      <c r="B529" s="4">
        <v>45470</v>
      </c>
      <c r="C529" t="s">
        <v>9</v>
      </c>
      <c r="D529" t="s">
        <v>26</v>
      </c>
      <c r="E529" s="5">
        <v>60450.3</v>
      </c>
      <c r="F529" t="s">
        <v>18</v>
      </c>
      <c r="G529" s="4"/>
      <c r="H529" t="s">
        <v>31</v>
      </c>
    </row>
    <row r="530" spans="1:9" x14ac:dyDescent="0.35">
      <c r="A530" t="s">
        <v>552</v>
      </c>
      <c r="B530" s="4">
        <v>45506</v>
      </c>
      <c r="C530" t="s">
        <v>9</v>
      </c>
      <c r="D530" t="s">
        <v>13</v>
      </c>
      <c r="E530" s="5">
        <v>57392.31</v>
      </c>
      <c r="F530" t="s">
        <v>14</v>
      </c>
      <c r="G530" s="4">
        <v>45583</v>
      </c>
      <c r="H530" t="s">
        <v>24</v>
      </c>
      <c r="I530">
        <f>DATEDIF(B530,G530,"d")</f>
        <v>77</v>
      </c>
    </row>
    <row r="531" spans="1:9" x14ac:dyDescent="0.35">
      <c r="A531" t="s">
        <v>553</v>
      </c>
      <c r="B531" s="4">
        <v>45305</v>
      </c>
      <c r="C531" t="s">
        <v>17</v>
      </c>
      <c r="D531" t="s">
        <v>26</v>
      </c>
      <c r="E531" s="5">
        <v>58028.98</v>
      </c>
      <c r="F531" t="s">
        <v>11</v>
      </c>
      <c r="G531" s="4"/>
    </row>
    <row r="532" spans="1:9" x14ac:dyDescent="0.35">
      <c r="A532" t="s">
        <v>554</v>
      </c>
      <c r="B532" s="4">
        <v>45587</v>
      </c>
      <c r="C532" t="s">
        <v>23</v>
      </c>
      <c r="D532" t="s">
        <v>26</v>
      </c>
      <c r="E532" s="5">
        <v>31218.7</v>
      </c>
      <c r="F532" t="s">
        <v>18</v>
      </c>
      <c r="G532" s="4"/>
      <c r="H532" t="s">
        <v>15</v>
      </c>
    </row>
    <row r="533" spans="1:9" x14ac:dyDescent="0.35">
      <c r="A533" t="s">
        <v>555</v>
      </c>
      <c r="B533" s="4">
        <v>45313</v>
      </c>
      <c r="C533" t="s">
        <v>17</v>
      </c>
      <c r="D533" t="s">
        <v>10</v>
      </c>
      <c r="E533" s="5">
        <v>66026.740000000005</v>
      </c>
      <c r="F533" t="s">
        <v>14</v>
      </c>
      <c r="G533" s="4">
        <v>45347</v>
      </c>
      <c r="H533" t="s">
        <v>29</v>
      </c>
      <c r="I533">
        <f>DATEDIF(B533,G533,"d")</f>
        <v>34</v>
      </c>
    </row>
    <row r="534" spans="1:9" x14ac:dyDescent="0.35">
      <c r="A534" t="s">
        <v>556</v>
      </c>
      <c r="B534" s="4">
        <v>45577</v>
      </c>
      <c r="C534" t="s">
        <v>23</v>
      </c>
      <c r="D534" t="s">
        <v>13</v>
      </c>
      <c r="E534" s="5">
        <v>56342.83</v>
      </c>
      <c r="F534" t="s">
        <v>18</v>
      </c>
      <c r="G534" s="4"/>
      <c r="H534" t="s">
        <v>24</v>
      </c>
    </row>
    <row r="535" spans="1:9" x14ac:dyDescent="0.35">
      <c r="A535" t="s">
        <v>557</v>
      </c>
      <c r="B535" s="4">
        <v>45376</v>
      </c>
      <c r="C535" t="s">
        <v>20</v>
      </c>
      <c r="D535" t="s">
        <v>26</v>
      </c>
      <c r="E535" s="5">
        <v>60217.17</v>
      </c>
      <c r="F535" t="s">
        <v>11</v>
      </c>
      <c r="G535" s="4"/>
    </row>
    <row r="536" spans="1:9" x14ac:dyDescent="0.35">
      <c r="A536" t="s">
        <v>558</v>
      </c>
      <c r="B536" s="4">
        <v>45643</v>
      </c>
      <c r="C536" t="s">
        <v>42</v>
      </c>
      <c r="D536" t="s">
        <v>10</v>
      </c>
      <c r="E536" s="5">
        <v>6354.56</v>
      </c>
      <c r="F536" t="s">
        <v>11</v>
      </c>
      <c r="G536" s="4"/>
    </row>
    <row r="537" spans="1:9" x14ac:dyDescent="0.35">
      <c r="A537" t="s">
        <v>559</v>
      </c>
      <c r="B537" s="4">
        <v>45319</v>
      </c>
      <c r="C537" t="s">
        <v>23</v>
      </c>
      <c r="D537" t="s">
        <v>26</v>
      </c>
      <c r="E537" s="5">
        <v>31576.76</v>
      </c>
      <c r="F537" t="s">
        <v>11</v>
      </c>
      <c r="G537" s="4"/>
    </row>
    <row r="538" spans="1:9" x14ac:dyDescent="0.35">
      <c r="A538" t="s">
        <v>560</v>
      </c>
      <c r="B538" s="4">
        <v>45411</v>
      </c>
      <c r="C538" t="s">
        <v>17</v>
      </c>
      <c r="D538" t="s">
        <v>26</v>
      </c>
      <c r="E538" s="5">
        <v>36233.89</v>
      </c>
      <c r="F538" t="s">
        <v>14</v>
      </c>
      <c r="G538" s="4">
        <v>45453</v>
      </c>
      <c r="H538" t="s">
        <v>29</v>
      </c>
      <c r="I538">
        <f>DATEDIF(B538,G538,"d")</f>
        <v>42</v>
      </c>
    </row>
    <row r="539" spans="1:9" x14ac:dyDescent="0.35">
      <c r="A539" t="s">
        <v>561</v>
      </c>
      <c r="B539" s="4">
        <v>45496</v>
      </c>
      <c r="C539" t="s">
        <v>9</v>
      </c>
      <c r="D539" t="s">
        <v>13</v>
      </c>
      <c r="E539" s="5">
        <v>62557.599999999999</v>
      </c>
      <c r="F539" t="s">
        <v>18</v>
      </c>
      <c r="G539" s="4"/>
      <c r="H539" t="s">
        <v>24</v>
      </c>
    </row>
    <row r="540" spans="1:9" x14ac:dyDescent="0.35">
      <c r="A540" t="s">
        <v>562</v>
      </c>
      <c r="B540" s="4">
        <v>45362</v>
      </c>
      <c r="C540" t="s">
        <v>23</v>
      </c>
      <c r="D540" t="s">
        <v>26</v>
      </c>
      <c r="E540" s="5">
        <v>43603.41</v>
      </c>
      <c r="F540" t="s">
        <v>14</v>
      </c>
      <c r="G540" s="4">
        <v>45459</v>
      </c>
      <c r="H540" t="s">
        <v>21</v>
      </c>
      <c r="I540">
        <f>DATEDIF(B540,G540,"d")</f>
        <v>97</v>
      </c>
    </row>
    <row r="541" spans="1:9" x14ac:dyDescent="0.35">
      <c r="A541" t="s">
        <v>563</v>
      </c>
      <c r="B541" s="4">
        <v>45517</v>
      </c>
      <c r="C541" t="s">
        <v>17</v>
      </c>
      <c r="D541" t="s">
        <v>13</v>
      </c>
      <c r="E541" s="5">
        <v>68223.839999999997</v>
      </c>
      <c r="F541" t="s">
        <v>18</v>
      </c>
      <c r="G541" s="4"/>
      <c r="H541" t="s">
        <v>29</v>
      </c>
    </row>
    <row r="542" spans="1:9" x14ac:dyDescent="0.35">
      <c r="A542" t="s">
        <v>564</v>
      </c>
      <c r="B542" s="4">
        <v>45455</v>
      </c>
      <c r="C542" t="s">
        <v>17</v>
      </c>
      <c r="D542" t="s">
        <v>26</v>
      </c>
      <c r="E542" s="5">
        <v>46826.05</v>
      </c>
      <c r="F542" t="s">
        <v>18</v>
      </c>
      <c r="G542" s="4"/>
      <c r="H542" t="s">
        <v>24</v>
      </c>
    </row>
    <row r="543" spans="1:9" x14ac:dyDescent="0.35">
      <c r="A543" t="s">
        <v>565</v>
      </c>
      <c r="B543" s="4">
        <v>45600</v>
      </c>
      <c r="C543" t="s">
        <v>9</v>
      </c>
      <c r="D543" t="s">
        <v>13</v>
      </c>
      <c r="E543" s="5">
        <v>43181.77</v>
      </c>
      <c r="F543" t="s">
        <v>11</v>
      </c>
      <c r="G543" s="4"/>
    </row>
    <row r="544" spans="1:9" x14ac:dyDescent="0.35">
      <c r="A544" t="s">
        <v>566</v>
      </c>
      <c r="B544" s="4">
        <v>45322</v>
      </c>
      <c r="C544" t="s">
        <v>20</v>
      </c>
      <c r="D544" t="s">
        <v>10</v>
      </c>
      <c r="E544" s="5">
        <v>29111.82</v>
      </c>
      <c r="F544" t="s">
        <v>18</v>
      </c>
      <c r="G544" s="4"/>
      <c r="H544" t="s">
        <v>31</v>
      </c>
    </row>
    <row r="545" spans="1:9" x14ac:dyDescent="0.35">
      <c r="A545" t="s">
        <v>567</v>
      </c>
      <c r="B545" s="4">
        <v>45395</v>
      </c>
      <c r="C545" t="s">
        <v>23</v>
      </c>
      <c r="D545" t="s">
        <v>26</v>
      </c>
      <c r="E545" s="5">
        <v>99410.27</v>
      </c>
      <c r="F545" t="s">
        <v>14</v>
      </c>
      <c r="G545" s="4">
        <v>45474</v>
      </c>
      <c r="H545" t="s">
        <v>24</v>
      </c>
      <c r="I545">
        <f>DATEDIF(B545,G545,"d")</f>
        <v>79</v>
      </c>
    </row>
    <row r="546" spans="1:9" x14ac:dyDescent="0.35">
      <c r="A546" t="s">
        <v>568</v>
      </c>
      <c r="B546" s="4">
        <v>45575</v>
      </c>
      <c r="C546" t="s">
        <v>42</v>
      </c>
      <c r="D546" t="s">
        <v>13</v>
      </c>
      <c r="E546" s="5">
        <v>40975.19</v>
      </c>
      <c r="F546" t="s">
        <v>14</v>
      </c>
      <c r="G546" s="4">
        <v>45662</v>
      </c>
      <c r="H546" t="s">
        <v>29</v>
      </c>
      <c r="I546">
        <f>DATEDIF(B546,G546,"d")</f>
        <v>87</v>
      </c>
    </row>
    <row r="547" spans="1:9" x14ac:dyDescent="0.35">
      <c r="A547" t="s">
        <v>569</v>
      </c>
      <c r="B547" s="4">
        <v>45465</v>
      </c>
      <c r="C547" t="s">
        <v>9</v>
      </c>
      <c r="D547" t="s">
        <v>26</v>
      </c>
      <c r="E547" s="5">
        <v>49184.31</v>
      </c>
      <c r="F547" t="s">
        <v>18</v>
      </c>
      <c r="G547" s="4"/>
      <c r="H547" t="s">
        <v>31</v>
      </c>
    </row>
    <row r="548" spans="1:9" x14ac:dyDescent="0.35">
      <c r="A548" t="s">
        <v>570</v>
      </c>
      <c r="B548" s="4">
        <v>45361</v>
      </c>
      <c r="C548" t="s">
        <v>20</v>
      </c>
      <c r="D548" t="s">
        <v>13</v>
      </c>
      <c r="E548" s="5">
        <v>9481.92</v>
      </c>
      <c r="F548" t="s">
        <v>11</v>
      </c>
      <c r="G548" s="4"/>
    </row>
    <row r="549" spans="1:9" x14ac:dyDescent="0.35">
      <c r="A549" t="s">
        <v>571</v>
      </c>
      <c r="B549" s="4">
        <v>45605</v>
      </c>
      <c r="C549" t="s">
        <v>42</v>
      </c>
      <c r="D549" t="s">
        <v>26</v>
      </c>
      <c r="E549" s="5">
        <v>70487.59</v>
      </c>
      <c r="F549" t="s">
        <v>18</v>
      </c>
      <c r="G549" s="4"/>
      <c r="H549" t="s">
        <v>24</v>
      </c>
    </row>
    <row r="550" spans="1:9" x14ac:dyDescent="0.35">
      <c r="A550" t="s">
        <v>572</v>
      </c>
      <c r="B550" s="4">
        <v>45403</v>
      </c>
      <c r="C550" t="s">
        <v>23</v>
      </c>
      <c r="D550" t="s">
        <v>13</v>
      </c>
      <c r="E550" s="5">
        <v>16978.13</v>
      </c>
      <c r="F550" t="s">
        <v>14</v>
      </c>
      <c r="G550" s="4">
        <v>45493</v>
      </c>
      <c r="H550" t="s">
        <v>21</v>
      </c>
      <c r="I550">
        <f>DATEDIF(B550,G550,"d")</f>
        <v>90</v>
      </c>
    </row>
    <row r="551" spans="1:9" x14ac:dyDescent="0.35">
      <c r="A551" t="s">
        <v>573</v>
      </c>
      <c r="B551" s="4">
        <v>45594</v>
      </c>
      <c r="C551" t="s">
        <v>23</v>
      </c>
      <c r="D551" t="s">
        <v>13</v>
      </c>
      <c r="E551" s="5">
        <v>42629.36</v>
      </c>
      <c r="F551" t="s">
        <v>14</v>
      </c>
      <c r="G551" s="4">
        <v>45623</v>
      </c>
      <c r="H551" t="s">
        <v>29</v>
      </c>
      <c r="I551">
        <f>DATEDIF(B551,G551,"d")</f>
        <v>29</v>
      </c>
    </row>
    <row r="552" spans="1:9" x14ac:dyDescent="0.35">
      <c r="A552" t="s">
        <v>574</v>
      </c>
      <c r="B552" s="4">
        <v>45335</v>
      </c>
      <c r="C552" t="s">
        <v>23</v>
      </c>
      <c r="D552" t="s">
        <v>26</v>
      </c>
      <c r="E552" s="5">
        <v>63764.94</v>
      </c>
      <c r="F552" t="s">
        <v>11</v>
      </c>
      <c r="G552" s="4"/>
    </row>
    <row r="553" spans="1:9" x14ac:dyDescent="0.35">
      <c r="A553" t="s">
        <v>575</v>
      </c>
      <c r="B553" s="4">
        <v>45301</v>
      </c>
      <c r="C553" t="s">
        <v>42</v>
      </c>
      <c r="D553" t="s">
        <v>26</v>
      </c>
      <c r="E553" s="5">
        <v>99279.5</v>
      </c>
      <c r="F553" t="s">
        <v>14</v>
      </c>
      <c r="G553" s="4">
        <v>45363</v>
      </c>
      <c r="H553" t="s">
        <v>29</v>
      </c>
      <c r="I553">
        <f>DATEDIF(B553,G553,"d")</f>
        <v>62</v>
      </c>
    </row>
    <row r="554" spans="1:9" x14ac:dyDescent="0.35">
      <c r="A554" t="s">
        <v>576</v>
      </c>
      <c r="B554" s="4">
        <v>45412</v>
      </c>
      <c r="C554" t="s">
        <v>17</v>
      </c>
      <c r="D554" t="s">
        <v>26</v>
      </c>
      <c r="E554" s="5">
        <v>81730.33</v>
      </c>
      <c r="F554" t="s">
        <v>14</v>
      </c>
      <c r="G554" s="4">
        <v>45480</v>
      </c>
      <c r="H554" t="s">
        <v>29</v>
      </c>
      <c r="I554">
        <f>DATEDIF(B554,G554,"d")</f>
        <v>68</v>
      </c>
    </row>
    <row r="555" spans="1:9" x14ac:dyDescent="0.35">
      <c r="A555" t="s">
        <v>577</v>
      </c>
      <c r="B555" s="4">
        <v>45611</v>
      </c>
      <c r="C555" t="s">
        <v>23</v>
      </c>
      <c r="D555" t="s">
        <v>13</v>
      </c>
      <c r="E555" s="5">
        <v>26014.82</v>
      </c>
      <c r="F555" t="s">
        <v>14</v>
      </c>
      <c r="G555" s="4">
        <v>45633</v>
      </c>
      <c r="H555" t="s">
        <v>31</v>
      </c>
      <c r="I555">
        <f>DATEDIF(B555,G555,"d")</f>
        <v>22</v>
      </c>
    </row>
    <row r="556" spans="1:9" x14ac:dyDescent="0.35">
      <c r="A556" t="s">
        <v>578</v>
      </c>
      <c r="B556" s="4">
        <v>45610</v>
      </c>
      <c r="C556" t="s">
        <v>23</v>
      </c>
      <c r="D556" t="s">
        <v>13</v>
      </c>
      <c r="E556" s="5">
        <v>13382.9</v>
      </c>
      <c r="F556" t="s">
        <v>14</v>
      </c>
      <c r="G556" s="4">
        <v>45672</v>
      </c>
      <c r="H556" t="s">
        <v>24</v>
      </c>
      <c r="I556">
        <f>DATEDIF(B556,G556,"d")</f>
        <v>62</v>
      </c>
    </row>
    <row r="557" spans="1:9" x14ac:dyDescent="0.35">
      <c r="A557" t="s">
        <v>579</v>
      </c>
      <c r="B557" s="4">
        <v>45589</v>
      </c>
      <c r="C557" t="s">
        <v>23</v>
      </c>
      <c r="D557" t="s">
        <v>10</v>
      </c>
      <c r="E557" s="5">
        <v>23608.92</v>
      </c>
      <c r="F557" t="s">
        <v>18</v>
      </c>
      <c r="G557" s="4"/>
      <c r="H557" t="s">
        <v>31</v>
      </c>
    </row>
    <row r="558" spans="1:9" x14ac:dyDescent="0.35">
      <c r="A558" t="s">
        <v>580</v>
      </c>
      <c r="B558" s="4">
        <v>45615</v>
      </c>
      <c r="C558" t="s">
        <v>20</v>
      </c>
      <c r="D558" t="s">
        <v>13</v>
      </c>
      <c r="E558" s="5">
        <v>56857.43</v>
      </c>
      <c r="F558" t="s">
        <v>11</v>
      </c>
      <c r="G558" s="4"/>
    </row>
    <row r="559" spans="1:9" x14ac:dyDescent="0.35">
      <c r="A559" t="s">
        <v>581</v>
      </c>
      <c r="B559" s="4">
        <v>45584</v>
      </c>
      <c r="C559" t="s">
        <v>42</v>
      </c>
      <c r="D559" t="s">
        <v>10</v>
      </c>
      <c r="E559" s="5">
        <v>9977.92</v>
      </c>
      <c r="F559" t="s">
        <v>11</v>
      </c>
      <c r="G559" s="4"/>
    </row>
    <row r="560" spans="1:9" x14ac:dyDescent="0.35">
      <c r="A560" t="s">
        <v>582</v>
      </c>
      <c r="B560" s="4">
        <v>45444</v>
      </c>
      <c r="C560" t="s">
        <v>17</v>
      </c>
      <c r="D560" t="s">
        <v>26</v>
      </c>
      <c r="E560" s="5">
        <v>54885.120000000003</v>
      </c>
      <c r="F560" t="s">
        <v>18</v>
      </c>
      <c r="G560" s="4"/>
      <c r="H560" t="s">
        <v>31</v>
      </c>
    </row>
    <row r="561" spans="1:9" x14ac:dyDescent="0.35">
      <c r="A561" t="s">
        <v>583</v>
      </c>
      <c r="B561" s="4">
        <v>45477</v>
      </c>
      <c r="C561" t="s">
        <v>42</v>
      </c>
      <c r="D561" t="s">
        <v>13</v>
      </c>
      <c r="E561" s="5">
        <v>47215.96</v>
      </c>
      <c r="F561" t="s">
        <v>11</v>
      </c>
      <c r="G561" s="4"/>
    </row>
    <row r="562" spans="1:9" x14ac:dyDescent="0.35">
      <c r="A562" t="s">
        <v>584</v>
      </c>
      <c r="B562" s="4">
        <v>45351</v>
      </c>
      <c r="C562" t="s">
        <v>23</v>
      </c>
      <c r="D562" t="s">
        <v>26</v>
      </c>
      <c r="E562" s="5">
        <v>43648.71</v>
      </c>
      <c r="F562" t="s">
        <v>18</v>
      </c>
      <c r="G562" s="4"/>
      <c r="H562" t="s">
        <v>15</v>
      </c>
    </row>
    <row r="563" spans="1:9" x14ac:dyDescent="0.35">
      <c r="A563" t="s">
        <v>585</v>
      </c>
      <c r="B563" s="4">
        <v>45432</v>
      </c>
      <c r="C563" t="s">
        <v>42</v>
      </c>
      <c r="D563" t="s">
        <v>13</v>
      </c>
      <c r="E563" s="5">
        <v>82813.009999999995</v>
      </c>
      <c r="F563" t="s">
        <v>18</v>
      </c>
      <c r="G563" s="4"/>
      <c r="H563" t="s">
        <v>24</v>
      </c>
    </row>
    <row r="564" spans="1:9" x14ac:dyDescent="0.35">
      <c r="A564" t="s">
        <v>586</v>
      </c>
      <c r="B564" s="4">
        <v>45425</v>
      </c>
      <c r="C564" t="s">
        <v>23</v>
      </c>
      <c r="D564" t="s">
        <v>13</v>
      </c>
      <c r="E564" s="5">
        <v>7244.84</v>
      </c>
      <c r="F564" t="s">
        <v>14</v>
      </c>
      <c r="G564" s="4">
        <v>45524</v>
      </c>
      <c r="H564" t="s">
        <v>15</v>
      </c>
      <c r="I564">
        <f>DATEDIF(B564,G564,"d")</f>
        <v>99</v>
      </c>
    </row>
    <row r="565" spans="1:9" x14ac:dyDescent="0.35">
      <c r="A565" t="s">
        <v>587</v>
      </c>
      <c r="B565" s="4">
        <v>45397</v>
      </c>
      <c r="C565" t="s">
        <v>42</v>
      </c>
      <c r="D565" t="s">
        <v>26</v>
      </c>
      <c r="E565" s="5">
        <v>57113.45</v>
      </c>
      <c r="F565" t="s">
        <v>18</v>
      </c>
      <c r="G565" s="4"/>
      <c r="H565" t="s">
        <v>15</v>
      </c>
    </row>
    <row r="566" spans="1:9" x14ac:dyDescent="0.35">
      <c r="A566" t="s">
        <v>588</v>
      </c>
      <c r="B566" s="4">
        <v>45633</v>
      </c>
      <c r="C566" t="s">
        <v>20</v>
      </c>
      <c r="D566" t="s">
        <v>10</v>
      </c>
      <c r="E566" s="5">
        <v>91052.54</v>
      </c>
      <c r="F566" t="s">
        <v>14</v>
      </c>
      <c r="G566" s="4">
        <v>45670</v>
      </c>
      <c r="H566" t="s">
        <v>24</v>
      </c>
      <c r="I566">
        <f>DATEDIF(B566,G566,"d")</f>
        <v>37</v>
      </c>
    </row>
    <row r="567" spans="1:9" x14ac:dyDescent="0.35">
      <c r="A567" t="s">
        <v>589</v>
      </c>
      <c r="B567" s="4">
        <v>45429</v>
      </c>
      <c r="C567" t="s">
        <v>23</v>
      </c>
      <c r="D567" t="s">
        <v>10</v>
      </c>
      <c r="E567" s="5">
        <v>75333.440000000002</v>
      </c>
      <c r="F567" t="s">
        <v>11</v>
      </c>
      <c r="G567" s="4"/>
    </row>
    <row r="568" spans="1:9" x14ac:dyDescent="0.35">
      <c r="A568" t="s">
        <v>590</v>
      </c>
      <c r="B568" s="4">
        <v>45601</v>
      </c>
      <c r="C568" t="s">
        <v>17</v>
      </c>
      <c r="D568" t="s">
        <v>10</v>
      </c>
      <c r="E568" s="5">
        <v>1271.6199999999999</v>
      </c>
      <c r="F568" t="s">
        <v>11</v>
      </c>
      <c r="G568" s="4"/>
    </row>
    <row r="569" spans="1:9" x14ac:dyDescent="0.35">
      <c r="A569" t="s">
        <v>591</v>
      </c>
      <c r="B569" s="4">
        <v>45445</v>
      </c>
      <c r="C569" t="s">
        <v>9</v>
      </c>
      <c r="D569" t="s">
        <v>26</v>
      </c>
      <c r="E569" s="5">
        <v>64592</v>
      </c>
      <c r="F569" t="s">
        <v>14</v>
      </c>
      <c r="G569" s="4">
        <v>45527</v>
      </c>
      <c r="H569" t="s">
        <v>15</v>
      </c>
      <c r="I569">
        <f>DATEDIF(B569,G569,"d")</f>
        <v>82</v>
      </c>
    </row>
    <row r="570" spans="1:9" x14ac:dyDescent="0.35">
      <c r="A570" t="s">
        <v>592</v>
      </c>
      <c r="B570" s="4">
        <v>45375</v>
      </c>
      <c r="C570" t="s">
        <v>42</v>
      </c>
      <c r="D570" t="s">
        <v>10</v>
      </c>
      <c r="E570" s="5">
        <v>42664.24</v>
      </c>
      <c r="F570" t="s">
        <v>14</v>
      </c>
      <c r="G570" s="4">
        <v>45442</v>
      </c>
      <c r="H570" t="s">
        <v>31</v>
      </c>
      <c r="I570">
        <f>DATEDIF(B570,G570,"d")</f>
        <v>67</v>
      </c>
    </row>
    <row r="571" spans="1:9" x14ac:dyDescent="0.35">
      <c r="A571" t="s">
        <v>593</v>
      </c>
      <c r="B571" s="4">
        <v>45400</v>
      </c>
      <c r="C571" t="s">
        <v>23</v>
      </c>
      <c r="D571" t="s">
        <v>26</v>
      </c>
      <c r="E571" s="5">
        <v>18703.990000000002</v>
      </c>
      <c r="F571" t="s">
        <v>14</v>
      </c>
      <c r="G571" s="4">
        <v>45448</v>
      </c>
      <c r="H571" t="s">
        <v>21</v>
      </c>
      <c r="I571">
        <f>DATEDIF(B571,G571,"d")</f>
        <v>48</v>
      </c>
    </row>
    <row r="572" spans="1:9" x14ac:dyDescent="0.35">
      <c r="A572" t="s">
        <v>594</v>
      </c>
      <c r="B572" s="4">
        <v>45551</v>
      </c>
      <c r="C572" t="s">
        <v>20</v>
      </c>
      <c r="D572" t="s">
        <v>10</v>
      </c>
      <c r="E572" s="5">
        <v>12008.23</v>
      </c>
      <c r="F572" t="s">
        <v>14</v>
      </c>
      <c r="G572" s="4">
        <v>45574</v>
      </c>
      <c r="H572" t="s">
        <v>31</v>
      </c>
      <c r="I572">
        <f>DATEDIF(B572,G572,"d")</f>
        <v>23</v>
      </c>
    </row>
    <row r="573" spans="1:9" x14ac:dyDescent="0.35">
      <c r="A573" t="s">
        <v>595</v>
      </c>
      <c r="B573" s="4">
        <v>45593</v>
      </c>
      <c r="C573" t="s">
        <v>17</v>
      </c>
      <c r="D573" t="s">
        <v>13</v>
      </c>
      <c r="E573" s="5">
        <v>22469.7</v>
      </c>
      <c r="F573" t="s">
        <v>18</v>
      </c>
      <c r="G573" s="4"/>
      <c r="H573" t="s">
        <v>29</v>
      </c>
    </row>
    <row r="574" spans="1:9" x14ac:dyDescent="0.35">
      <c r="A574" t="s">
        <v>596</v>
      </c>
      <c r="B574" s="4">
        <v>45387</v>
      </c>
      <c r="C574" t="s">
        <v>23</v>
      </c>
      <c r="D574" t="s">
        <v>13</v>
      </c>
      <c r="E574" s="5">
        <v>96382.71</v>
      </c>
      <c r="F574" t="s">
        <v>18</v>
      </c>
      <c r="G574" s="4"/>
      <c r="H574" t="s">
        <v>21</v>
      </c>
    </row>
    <row r="575" spans="1:9" x14ac:dyDescent="0.35">
      <c r="A575" t="s">
        <v>597</v>
      </c>
      <c r="B575" s="4">
        <v>45650</v>
      </c>
      <c r="C575" t="s">
        <v>9</v>
      </c>
      <c r="D575" t="s">
        <v>26</v>
      </c>
      <c r="E575" s="5">
        <v>8913.94</v>
      </c>
      <c r="F575" t="s">
        <v>18</v>
      </c>
      <c r="G575" s="4"/>
      <c r="H575" t="s">
        <v>21</v>
      </c>
    </row>
    <row r="576" spans="1:9" x14ac:dyDescent="0.35">
      <c r="A576" t="s">
        <v>598</v>
      </c>
      <c r="B576" s="4">
        <v>45452</v>
      </c>
      <c r="C576" t="s">
        <v>20</v>
      </c>
      <c r="D576" t="s">
        <v>10</v>
      </c>
      <c r="E576" s="5">
        <v>12539.08</v>
      </c>
      <c r="F576" t="s">
        <v>14</v>
      </c>
      <c r="G576" s="4">
        <v>45536</v>
      </c>
      <c r="H576" t="s">
        <v>29</v>
      </c>
      <c r="I576">
        <f>DATEDIF(B576,G576,"d")</f>
        <v>84</v>
      </c>
    </row>
    <row r="577" spans="1:9" x14ac:dyDescent="0.35">
      <c r="A577" t="s">
        <v>599</v>
      </c>
      <c r="B577" s="4">
        <v>45614</v>
      </c>
      <c r="C577" t="s">
        <v>23</v>
      </c>
      <c r="D577" t="s">
        <v>26</v>
      </c>
      <c r="E577" s="5">
        <v>72560.53</v>
      </c>
      <c r="F577" t="s">
        <v>18</v>
      </c>
      <c r="G577" s="4"/>
      <c r="H577" t="s">
        <v>21</v>
      </c>
    </row>
    <row r="578" spans="1:9" x14ac:dyDescent="0.35">
      <c r="A578" t="s">
        <v>600</v>
      </c>
      <c r="B578" s="4">
        <v>45630</v>
      </c>
      <c r="C578" t="s">
        <v>20</v>
      </c>
      <c r="D578" t="s">
        <v>10</v>
      </c>
      <c r="E578" s="5">
        <v>94124.04</v>
      </c>
      <c r="F578" t="s">
        <v>11</v>
      </c>
      <c r="G578" s="4"/>
    </row>
    <row r="579" spans="1:9" x14ac:dyDescent="0.35">
      <c r="A579" t="s">
        <v>601</v>
      </c>
      <c r="B579" s="4">
        <v>45513</v>
      </c>
      <c r="C579" t="s">
        <v>17</v>
      </c>
      <c r="D579" t="s">
        <v>26</v>
      </c>
      <c r="E579" s="5">
        <v>85199.85</v>
      </c>
      <c r="F579" t="s">
        <v>14</v>
      </c>
      <c r="G579" s="4">
        <v>45540</v>
      </c>
      <c r="H579" t="s">
        <v>15</v>
      </c>
      <c r="I579">
        <f>DATEDIF(B579,G579,"d")</f>
        <v>27</v>
      </c>
    </row>
    <row r="580" spans="1:9" x14ac:dyDescent="0.35">
      <c r="A580" t="s">
        <v>602</v>
      </c>
      <c r="B580" s="4">
        <v>45523</v>
      </c>
      <c r="C580" t="s">
        <v>17</v>
      </c>
      <c r="D580" t="s">
        <v>13</v>
      </c>
      <c r="E580" s="5">
        <v>40666.129999999997</v>
      </c>
      <c r="F580" t="s">
        <v>14</v>
      </c>
      <c r="G580" s="4">
        <v>45539</v>
      </c>
      <c r="H580" t="s">
        <v>21</v>
      </c>
      <c r="I580">
        <f>DATEDIF(B580,G580,"d")</f>
        <v>16</v>
      </c>
    </row>
    <row r="581" spans="1:9" x14ac:dyDescent="0.35">
      <c r="A581" t="s">
        <v>603</v>
      </c>
      <c r="B581" s="4">
        <v>45345</v>
      </c>
      <c r="C581" t="s">
        <v>23</v>
      </c>
      <c r="D581" t="s">
        <v>13</v>
      </c>
      <c r="E581" s="5">
        <v>31917.38</v>
      </c>
      <c r="F581" t="s">
        <v>11</v>
      </c>
      <c r="G581" s="4"/>
    </row>
    <row r="582" spans="1:9" x14ac:dyDescent="0.35">
      <c r="A582" t="s">
        <v>604</v>
      </c>
      <c r="B582" s="4">
        <v>45562</v>
      </c>
      <c r="C582" t="s">
        <v>9</v>
      </c>
      <c r="D582" t="s">
        <v>13</v>
      </c>
      <c r="E582" s="5">
        <v>23579.42</v>
      </c>
      <c r="F582" t="s">
        <v>14</v>
      </c>
      <c r="G582" s="4">
        <v>45641</v>
      </c>
      <c r="H582" t="s">
        <v>29</v>
      </c>
      <c r="I582">
        <f>DATEDIF(B582,G582,"d")</f>
        <v>79</v>
      </c>
    </row>
    <row r="583" spans="1:9" x14ac:dyDescent="0.35">
      <c r="A583" t="s">
        <v>605</v>
      </c>
      <c r="B583" s="4">
        <v>45517</v>
      </c>
      <c r="C583" t="s">
        <v>42</v>
      </c>
      <c r="D583" t="s">
        <v>26</v>
      </c>
      <c r="E583" s="5">
        <v>37255.550000000003</v>
      </c>
      <c r="F583" t="s">
        <v>18</v>
      </c>
      <c r="G583" s="4"/>
      <c r="H583" t="s">
        <v>31</v>
      </c>
    </row>
    <row r="584" spans="1:9" x14ac:dyDescent="0.35">
      <c r="A584" t="s">
        <v>606</v>
      </c>
      <c r="B584" s="4">
        <v>45609</v>
      </c>
      <c r="C584" t="s">
        <v>9</v>
      </c>
      <c r="D584" t="s">
        <v>10</v>
      </c>
      <c r="E584" s="5">
        <v>19108.96</v>
      </c>
      <c r="F584" t="s">
        <v>11</v>
      </c>
      <c r="G584" s="4"/>
    </row>
    <row r="585" spans="1:9" x14ac:dyDescent="0.35">
      <c r="A585" t="s">
        <v>607</v>
      </c>
      <c r="B585" s="4">
        <v>45453</v>
      </c>
      <c r="C585" t="s">
        <v>20</v>
      </c>
      <c r="D585" t="s">
        <v>10</v>
      </c>
      <c r="E585" s="5">
        <v>52774.33</v>
      </c>
      <c r="F585" t="s">
        <v>18</v>
      </c>
      <c r="G585" s="4"/>
      <c r="H585" t="s">
        <v>15</v>
      </c>
    </row>
    <row r="586" spans="1:9" x14ac:dyDescent="0.35">
      <c r="A586" t="s">
        <v>608</v>
      </c>
      <c r="B586" s="4">
        <v>45650</v>
      </c>
      <c r="C586" t="s">
        <v>20</v>
      </c>
      <c r="D586" t="s">
        <v>10</v>
      </c>
      <c r="E586" s="5">
        <v>1657.43</v>
      </c>
      <c r="F586" t="s">
        <v>18</v>
      </c>
      <c r="G586" s="4"/>
      <c r="H586" t="s">
        <v>29</v>
      </c>
    </row>
    <row r="587" spans="1:9" x14ac:dyDescent="0.35">
      <c r="A587" t="s">
        <v>609</v>
      </c>
      <c r="B587" s="4">
        <v>45466</v>
      </c>
      <c r="C587" t="s">
        <v>42</v>
      </c>
      <c r="D587" t="s">
        <v>10</v>
      </c>
      <c r="E587" s="5">
        <v>88367.360000000001</v>
      </c>
      <c r="F587" t="s">
        <v>14</v>
      </c>
      <c r="G587" s="4">
        <v>45475</v>
      </c>
      <c r="H587" t="s">
        <v>24</v>
      </c>
      <c r="I587">
        <f>DATEDIF(B587,G587,"d")</f>
        <v>9</v>
      </c>
    </row>
    <row r="588" spans="1:9" x14ac:dyDescent="0.35">
      <c r="A588" t="s">
        <v>610</v>
      </c>
      <c r="B588" s="4">
        <v>45646</v>
      </c>
      <c r="C588" t="s">
        <v>20</v>
      </c>
      <c r="D588" t="s">
        <v>13</v>
      </c>
      <c r="E588" s="5">
        <v>2855.58</v>
      </c>
      <c r="F588" t="s">
        <v>11</v>
      </c>
      <c r="G588" s="4"/>
    </row>
    <row r="589" spans="1:9" x14ac:dyDescent="0.35">
      <c r="A589" t="s">
        <v>611</v>
      </c>
      <c r="B589" s="4">
        <v>45338</v>
      </c>
      <c r="C589" t="s">
        <v>42</v>
      </c>
      <c r="D589" t="s">
        <v>10</v>
      </c>
      <c r="E589" s="5">
        <v>16816.79</v>
      </c>
      <c r="F589" t="s">
        <v>18</v>
      </c>
      <c r="G589" s="4"/>
      <c r="H589" t="s">
        <v>21</v>
      </c>
    </row>
    <row r="590" spans="1:9" x14ac:dyDescent="0.35">
      <c r="A590" t="s">
        <v>612</v>
      </c>
      <c r="B590" s="4">
        <v>45387</v>
      </c>
      <c r="C590" t="s">
        <v>23</v>
      </c>
      <c r="D590" t="s">
        <v>26</v>
      </c>
      <c r="E590" s="5">
        <v>46308.78</v>
      </c>
      <c r="F590" t="s">
        <v>18</v>
      </c>
      <c r="G590" s="4"/>
      <c r="H590" t="s">
        <v>29</v>
      </c>
    </row>
    <row r="591" spans="1:9" x14ac:dyDescent="0.35">
      <c r="A591" t="s">
        <v>613</v>
      </c>
      <c r="B591" s="4">
        <v>45558</v>
      </c>
      <c r="C591" t="s">
        <v>17</v>
      </c>
      <c r="D591" t="s">
        <v>10</v>
      </c>
      <c r="E591" s="5">
        <v>98354.97</v>
      </c>
      <c r="F591" t="s">
        <v>11</v>
      </c>
      <c r="G591" s="4"/>
    </row>
    <row r="592" spans="1:9" x14ac:dyDescent="0.35">
      <c r="A592" t="s">
        <v>614</v>
      </c>
      <c r="B592" s="4">
        <v>45419</v>
      </c>
      <c r="C592" t="s">
        <v>20</v>
      </c>
      <c r="D592" t="s">
        <v>13</v>
      </c>
      <c r="E592" s="5">
        <v>7202.28</v>
      </c>
      <c r="F592" t="s">
        <v>18</v>
      </c>
      <c r="G592" s="4"/>
      <c r="H592" t="s">
        <v>24</v>
      </c>
    </row>
    <row r="593" spans="1:9" x14ac:dyDescent="0.35">
      <c r="A593" t="s">
        <v>615</v>
      </c>
      <c r="B593" s="4">
        <v>45492</v>
      </c>
      <c r="C593" t="s">
        <v>20</v>
      </c>
      <c r="D593" t="s">
        <v>10</v>
      </c>
      <c r="E593" s="5">
        <v>94815.05</v>
      </c>
      <c r="F593" t="s">
        <v>11</v>
      </c>
      <c r="G593" s="4"/>
    </row>
    <row r="594" spans="1:9" x14ac:dyDescent="0.35">
      <c r="A594" t="s">
        <v>616</v>
      </c>
      <c r="B594" s="4">
        <v>45405</v>
      </c>
      <c r="C594" t="s">
        <v>9</v>
      </c>
      <c r="D594" t="s">
        <v>10</v>
      </c>
      <c r="E594" s="5">
        <v>79679.039999999994</v>
      </c>
      <c r="F594" t="s">
        <v>18</v>
      </c>
      <c r="G594" s="4"/>
      <c r="H594" t="s">
        <v>15</v>
      </c>
    </row>
    <row r="595" spans="1:9" x14ac:dyDescent="0.35">
      <c r="A595" t="s">
        <v>617</v>
      </c>
      <c r="B595" s="4">
        <v>45513</v>
      </c>
      <c r="C595" t="s">
        <v>23</v>
      </c>
      <c r="D595" t="s">
        <v>26</v>
      </c>
      <c r="E595" s="5">
        <v>94227.42</v>
      </c>
      <c r="F595" t="s">
        <v>18</v>
      </c>
      <c r="G595" s="4"/>
      <c r="H595" t="s">
        <v>15</v>
      </c>
    </row>
    <row r="596" spans="1:9" x14ac:dyDescent="0.35">
      <c r="A596" t="s">
        <v>618</v>
      </c>
      <c r="B596" s="4">
        <v>45564</v>
      </c>
      <c r="C596" t="s">
        <v>20</v>
      </c>
      <c r="D596" t="s">
        <v>10</v>
      </c>
      <c r="E596" s="5">
        <v>31284.28</v>
      </c>
      <c r="F596" t="s">
        <v>14</v>
      </c>
      <c r="G596" s="4">
        <v>45664</v>
      </c>
      <c r="H596" t="s">
        <v>24</v>
      </c>
      <c r="I596">
        <f>DATEDIF(B596,G596,"d")</f>
        <v>100</v>
      </c>
    </row>
    <row r="597" spans="1:9" x14ac:dyDescent="0.35">
      <c r="A597" t="s">
        <v>619</v>
      </c>
      <c r="B597" s="4">
        <v>45617</v>
      </c>
      <c r="C597" t="s">
        <v>23</v>
      </c>
      <c r="D597" t="s">
        <v>10</v>
      </c>
      <c r="E597" s="5">
        <v>34901.35</v>
      </c>
      <c r="F597" t="s">
        <v>14</v>
      </c>
      <c r="G597" s="4">
        <v>45688</v>
      </c>
      <c r="H597" t="s">
        <v>15</v>
      </c>
      <c r="I597">
        <f>DATEDIF(B597,G597,"d")</f>
        <v>71</v>
      </c>
    </row>
    <row r="598" spans="1:9" x14ac:dyDescent="0.35">
      <c r="A598" t="s">
        <v>620</v>
      </c>
      <c r="B598" s="4">
        <v>45642</v>
      </c>
      <c r="C598" t="s">
        <v>20</v>
      </c>
      <c r="D598" t="s">
        <v>26</v>
      </c>
      <c r="E598" s="5">
        <v>72984.320000000007</v>
      </c>
      <c r="F598" t="s">
        <v>18</v>
      </c>
      <c r="G598" s="4"/>
      <c r="H598" t="s">
        <v>21</v>
      </c>
    </row>
    <row r="599" spans="1:9" x14ac:dyDescent="0.35">
      <c r="A599" t="s">
        <v>621</v>
      </c>
      <c r="B599" s="4">
        <v>45366</v>
      </c>
      <c r="C599" t="s">
        <v>20</v>
      </c>
      <c r="D599" t="s">
        <v>13</v>
      </c>
      <c r="E599" s="5">
        <v>70024.160000000003</v>
      </c>
      <c r="F599" t="s">
        <v>14</v>
      </c>
      <c r="G599" s="4">
        <v>45393</v>
      </c>
      <c r="H599" t="s">
        <v>15</v>
      </c>
      <c r="I599">
        <f>DATEDIF(B599,G599,"d")</f>
        <v>27</v>
      </c>
    </row>
    <row r="600" spans="1:9" x14ac:dyDescent="0.35">
      <c r="A600" t="s">
        <v>622</v>
      </c>
      <c r="B600" s="4">
        <v>45442</v>
      </c>
      <c r="C600" t="s">
        <v>23</v>
      </c>
      <c r="D600" t="s">
        <v>10</v>
      </c>
      <c r="E600" s="5">
        <v>53794.92</v>
      </c>
      <c r="F600" t="s">
        <v>18</v>
      </c>
      <c r="G600" s="4"/>
      <c r="H600" t="s">
        <v>15</v>
      </c>
    </row>
    <row r="601" spans="1:9" x14ac:dyDescent="0.35">
      <c r="A601" t="s">
        <v>623</v>
      </c>
      <c r="B601" s="4">
        <v>45587</v>
      </c>
      <c r="C601" t="s">
        <v>17</v>
      </c>
      <c r="D601" t="s">
        <v>26</v>
      </c>
      <c r="E601" s="5">
        <v>8464.23</v>
      </c>
      <c r="F601" t="s">
        <v>18</v>
      </c>
      <c r="G601" s="4"/>
      <c r="H601" t="s">
        <v>31</v>
      </c>
    </row>
    <row r="602" spans="1:9" x14ac:dyDescent="0.35">
      <c r="A602" t="s">
        <v>624</v>
      </c>
      <c r="B602" s="4">
        <v>45423</v>
      </c>
      <c r="C602" t="s">
        <v>20</v>
      </c>
      <c r="D602" t="s">
        <v>10</v>
      </c>
      <c r="E602" s="5">
        <v>1745.28</v>
      </c>
      <c r="F602" t="s">
        <v>11</v>
      </c>
      <c r="G602" s="4"/>
    </row>
    <row r="603" spans="1:9" x14ac:dyDescent="0.35">
      <c r="A603" t="s">
        <v>625</v>
      </c>
      <c r="B603" s="4">
        <v>45581</v>
      </c>
      <c r="C603" t="s">
        <v>9</v>
      </c>
      <c r="D603" t="s">
        <v>26</v>
      </c>
      <c r="E603" s="5">
        <v>80789.58</v>
      </c>
      <c r="F603" t="s">
        <v>11</v>
      </c>
      <c r="G603" s="4"/>
    </row>
    <row r="604" spans="1:9" x14ac:dyDescent="0.35">
      <c r="A604" t="s">
        <v>626</v>
      </c>
      <c r="B604" s="4">
        <v>45383</v>
      </c>
      <c r="C604" t="s">
        <v>23</v>
      </c>
      <c r="D604" t="s">
        <v>10</v>
      </c>
      <c r="E604" s="5">
        <v>60253.32</v>
      </c>
      <c r="F604" t="s">
        <v>14</v>
      </c>
      <c r="G604" s="4">
        <v>45422</v>
      </c>
      <c r="H604" t="s">
        <v>29</v>
      </c>
      <c r="I604">
        <f>DATEDIF(B604,G604,"d")</f>
        <v>39</v>
      </c>
    </row>
    <row r="605" spans="1:9" x14ac:dyDescent="0.35">
      <c r="A605" t="s">
        <v>627</v>
      </c>
      <c r="B605" s="4">
        <v>45332</v>
      </c>
      <c r="C605" t="s">
        <v>9</v>
      </c>
      <c r="D605" t="s">
        <v>10</v>
      </c>
      <c r="E605" s="5">
        <v>25700.44</v>
      </c>
      <c r="F605" t="s">
        <v>11</v>
      </c>
      <c r="G605" s="4"/>
    </row>
    <row r="606" spans="1:9" x14ac:dyDescent="0.35">
      <c r="A606" t="s">
        <v>628</v>
      </c>
      <c r="B606" s="4">
        <v>45298</v>
      </c>
      <c r="C606" t="s">
        <v>42</v>
      </c>
      <c r="D606" t="s">
        <v>10</v>
      </c>
      <c r="E606" s="5">
        <v>96469.49</v>
      </c>
      <c r="F606" t="s">
        <v>11</v>
      </c>
      <c r="G606" s="4"/>
    </row>
    <row r="607" spans="1:9" x14ac:dyDescent="0.35">
      <c r="A607" t="s">
        <v>629</v>
      </c>
      <c r="B607" s="4">
        <v>45303</v>
      </c>
      <c r="C607" t="s">
        <v>42</v>
      </c>
      <c r="D607" t="s">
        <v>13</v>
      </c>
      <c r="E607" s="5">
        <v>53274.71</v>
      </c>
      <c r="F607" t="s">
        <v>11</v>
      </c>
      <c r="G607" s="4"/>
    </row>
    <row r="608" spans="1:9" x14ac:dyDescent="0.35">
      <c r="A608" t="s">
        <v>630</v>
      </c>
      <c r="B608" s="4">
        <v>45389</v>
      </c>
      <c r="C608" t="s">
        <v>42</v>
      </c>
      <c r="D608" t="s">
        <v>26</v>
      </c>
      <c r="E608" s="5">
        <v>93190.83</v>
      </c>
      <c r="F608" t="s">
        <v>11</v>
      </c>
      <c r="G608" s="4"/>
    </row>
    <row r="609" spans="1:9" x14ac:dyDescent="0.35">
      <c r="A609" t="s">
        <v>631</v>
      </c>
      <c r="B609" s="4">
        <v>45600</v>
      </c>
      <c r="C609" t="s">
        <v>20</v>
      </c>
      <c r="D609" t="s">
        <v>26</v>
      </c>
      <c r="E609" s="5">
        <v>39597.82</v>
      </c>
      <c r="F609" t="s">
        <v>18</v>
      </c>
      <c r="G609" s="4"/>
      <c r="H609" t="s">
        <v>29</v>
      </c>
    </row>
    <row r="610" spans="1:9" x14ac:dyDescent="0.35">
      <c r="A610" t="s">
        <v>632</v>
      </c>
      <c r="B610" s="4">
        <v>45322</v>
      </c>
      <c r="C610" t="s">
        <v>42</v>
      </c>
      <c r="D610" t="s">
        <v>13</v>
      </c>
      <c r="E610" s="5">
        <v>35716.32</v>
      </c>
      <c r="F610" t="s">
        <v>14</v>
      </c>
      <c r="G610" s="4">
        <v>45326</v>
      </c>
      <c r="H610" t="s">
        <v>24</v>
      </c>
      <c r="I610">
        <f>DATEDIF(B610,G610,"d")</f>
        <v>4</v>
      </c>
    </row>
    <row r="611" spans="1:9" x14ac:dyDescent="0.35">
      <c r="A611" t="s">
        <v>633</v>
      </c>
      <c r="B611" s="4">
        <v>45527</v>
      </c>
      <c r="C611" t="s">
        <v>42</v>
      </c>
      <c r="D611" t="s">
        <v>10</v>
      </c>
      <c r="E611" s="5">
        <v>4546.03</v>
      </c>
      <c r="F611" t="s">
        <v>11</v>
      </c>
      <c r="G611" s="4"/>
    </row>
    <row r="612" spans="1:9" x14ac:dyDescent="0.35">
      <c r="A612" t="s">
        <v>634</v>
      </c>
      <c r="B612" s="4">
        <v>45472</v>
      </c>
      <c r="C612" t="s">
        <v>23</v>
      </c>
      <c r="D612" t="s">
        <v>10</v>
      </c>
      <c r="E612" s="5">
        <v>40332.18</v>
      </c>
      <c r="F612" t="s">
        <v>11</v>
      </c>
      <c r="G612" s="4"/>
    </row>
    <row r="613" spans="1:9" x14ac:dyDescent="0.35">
      <c r="A613" t="s">
        <v>635</v>
      </c>
      <c r="B613" s="4">
        <v>45327</v>
      </c>
      <c r="C613" t="s">
        <v>17</v>
      </c>
      <c r="D613" t="s">
        <v>10</v>
      </c>
      <c r="E613" s="5">
        <v>87358.61</v>
      </c>
      <c r="F613" t="s">
        <v>11</v>
      </c>
      <c r="G613" s="4"/>
    </row>
    <row r="614" spans="1:9" x14ac:dyDescent="0.35">
      <c r="A614" t="s">
        <v>636</v>
      </c>
      <c r="B614" s="4">
        <v>45550</v>
      </c>
      <c r="C614" t="s">
        <v>9</v>
      </c>
      <c r="D614" t="s">
        <v>13</v>
      </c>
      <c r="E614" s="5">
        <v>48198.47</v>
      </c>
      <c r="F614" t="s">
        <v>14</v>
      </c>
      <c r="G614" s="4">
        <v>45563</v>
      </c>
      <c r="H614" t="s">
        <v>24</v>
      </c>
      <c r="I614">
        <f>DATEDIF(B614,G614,"d")</f>
        <v>13</v>
      </c>
    </row>
    <row r="615" spans="1:9" x14ac:dyDescent="0.35">
      <c r="A615" t="s">
        <v>637</v>
      </c>
      <c r="B615" s="4">
        <v>45373</v>
      </c>
      <c r="C615" t="s">
        <v>9</v>
      </c>
      <c r="D615" t="s">
        <v>10</v>
      </c>
      <c r="E615" s="5">
        <v>94082.33</v>
      </c>
      <c r="F615" t="s">
        <v>14</v>
      </c>
      <c r="G615" s="4">
        <v>45430</v>
      </c>
      <c r="H615" t="s">
        <v>29</v>
      </c>
      <c r="I615">
        <f>DATEDIF(B615,G615,"d")</f>
        <v>57</v>
      </c>
    </row>
    <row r="616" spans="1:9" x14ac:dyDescent="0.35">
      <c r="A616" t="s">
        <v>638</v>
      </c>
      <c r="B616" s="4">
        <v>45366</v>
      </c>
      <c r="C616" t="s">
        <v>17</v>
      </c>
      <c r="D616" t="s">
        <v>26</v>
      </c>
      <c r="E616" s="5">
        <v>91555.99</v>
      </c>
      <c r="F616" t="s">
        <v>18</v>
      </c>
      <c r="G616" s="4"/>
      <c r="H616" t="s">
        <v>29</v>
      </c>
    </row>
    <row r="617" spans="1:9" x14ac:dyDescent="0.35">
      <c r="A617" t="s">
        <v>639</v>
      </c>
      <c r="B617" s="4">
        <v>45559</v>
      </c>
      <c r="C617" t="s">
        <v>9</v>
      </c>
      <c r="D617" t="s">
        <v>13</v>
      </c>
      <c r="E617" s="5">
        <v>76861.289999999994</v>
      </c>
      <c r="F617" t="s">
        <v>11</v>
      </c>
      <c r="G617" s="4"/>
    </row>
    <row r="618" spans="1:9" x14ac:dyDescent="0.35">
      <c r="A618" t="s">
        <v>640</v>
      </c>
      <c r="B618" s="4">
        <v>45472</v>
      </c>
      <c r="C618" t="s">
        <v>17</v>
      </c>
      <c r="D618" t="s">
        <v>13</v>
      </c>
      <c r="E618" s="5">
        <v>60971.48</v>
      </c>
      <c r="F618" t="s">
        <v>18</v>
      </c>
      <c r="G618" s="4"/>
      <c r="H618" t="s">
        <v>24</v>
      </c>
    </row>
    <row r="619" spans="1:9" x14ac:dyDescent="0.35">
      <c r="A619" t="s">
        <v>641</v>
      </c>
      <c r="B619" s="4">
        <v>45351</v>
      </c>
      <c r="C619" t="s">
        <v>9</v>
      </c>
      <c r="D619" t="s">
        <v>26</v>
      </c>
      <c r="E619" s="5">
        <v>37319.879999999997</v>
      </c>
      <c r="F619" t="s">
        <v>14</v>
      </c>
      <c r="G619" s="4">
        <v>45424</v>
      </c>
      <c r="H619" t="s">
        <v>31</v>
      </c>
      <c r="I619">
        <f>DATEDIF(B619,G619,"d")</f>
        <v>73</v>
      </c>
    </row>
    <row r="620" spans="1:9" x14ac:dyDescent="0.35">
      <c r="A620" t="s">
        <v>642</v>
      </c>
      <c r="B620" s="4">
        <v>45454</v>
      </c>
      <c r="C620" t="s">
        <v>23</v>
      </c>
      <c r="D620" t="s">
        <v>26</v>
      </c>
      <c r="E620" s="5">
        <v>81358.36</v>
      </c>
      <c r="F620" t="s">
        <v>11</v>
      </c>
      <c r="G620" s="4"/>
    </row>
    <row r="621" spans="1:9" x14ac:dyDescent="0.35">
      <c r="A621" t="s">
        <v>643</v>
      </c>
      <c r="B621" s="4">
        <v>45544</v>
      </c>
      <c r="C621" t="s">
        <v>23</v>
      </c>
      <c r="D621" t="s">
        <v>10</v>
      </c>
      <c r="E621" s="5">
        <v>29566.45</v>
      </c>
      <c r="F621" t="s">
        <v>18</v>
      </c>
      <c r="G621" s="4"/>
      <c r="H621" t="s">
        <v>29</v>
      </c>
    </row>
    <row r="622" spans="1:9" x14ac:dyDescent="0.35">
      <c r="A622" t="s">
        <v>644</v>
      </c>
      <c r="B622" s="4">
        <v>45414</v>
      </c>
      <c r="C622" t="s">
        <v>17</v>
      </c>
      <c r="D622" t="s">
        <v>26</v>
      </c>
      <c r="E622" s="5">
        <v>96492.35</v>
      </c>
      <c r="F622" t="s">
        <v>14</v>
      </c>
      <c r="G622" s="4">
        <v>45483</v>
      </c>
      <c r="H622" t="s">
        <v>29</v>
      </c>
      <c r="I622">
        <f>DATEDIF(B622,G622,"d")</f>
        <v>69</v>
      </c>
    </row>
    <row r="623" spans="1:9" x14ac:dyDescent="0.35">
      <c r="A623" t="s">
        <v>645</v>
      </c>
      <c r="B623" s="4">
        <v>45643</v>
      </c>
      <c r="C623" t="s">
        <v>42</v>
      </c>
      <c r="D623" t="s">
        <v>10</v>
      </c>
      <c r="E623" s="5">
        <v>68339.73</v>
      </c>
      <c r="F623" t="s">
        <v>18</v>
      </c>
      <c r="G623" s="4"/>
      <c r="H623" t="s">
        <v>31</v>
      </c>
    </row>
    <row r="624" spans="1:9" x14ac:dyDescent="0.35">
      <c r="A624" t="s">
        <v>646</v>
      </c>
      <c r="B624" s="4">
        <v>45296</v>
      </c>
      <c r="C624" t="s">
        <v>20</v>
      </c>
      <c r="D624" t="s">
        <v>26</v>
      </c>
      <c r="E624" s="5">
        <v>1846.25</v>
      </c>
      <c r="F624" t="s">
        <v>11</v>
      </c>
      <c r="G624" s="4"/>
    </row>
    <row r="625" spans="1:9" x14ac:dyDescent="0.35">
      <c r="A625" t="s">
        <v>647</v>
      </c>
      <c r="B625" s="4">
        <v>45482</v>
      </c>
      <c r="C625" t="s">
        <v>9</v>
      </c>
      <c r="D625" t="s">
        <v>10</v>
      </c>
      <c r="E625" s="5">
        <v>55812.43</v>
      </c>
      <c r="F625" t="s">
        <v>18</v>
      </c>
      <c r="G625" s="4"/>
      <c r="H625" t="s">
        <v>29</v>
      </c>
    </row>
    <row r="626" spans="1:9" x14ac:dyDescent="0.35">
      <c r="A626" t="s">
        <v>648</v>
      </c>
      <c r="B626" s="4">
        <v>45591</v>
      </c>
      <c r="C626" t="s">
        <v>9</v>
      </c>
      <c r="D626" t="s">
        <v>26</v>
      </c>
      <c r="E626" s="5">
        <v>32565.7</v>
      </c>
      <c r="F626" t="s">
        <v>11</v>
      </c>
      <c r="G626" s="4"/>
    </row>
    <row r="627" spans="1:9" x14ac:dyDescent="0.35">
      <c r="A627" t="s">
        <v>649</v>
      </c>
      <c r="B627" s="4">
        <v>45562</v>
      </c>
      <c r="C627" t="s">
        <v>42</v>
      </c>
      <c r="D627" t="s">
        <v>26</v>
      </c>
      <c r="E627" s="5">
        <v>4795.4799999999996</v>
      </c>
      <c r="F627" t="s">
        <v>11</v>
      </c>
      <c r="G627" s="4"/>
    </row>
    <row r="628" spans="1:9" x14ac:dyDescent="0.35">
      <c r="A628" t="s">
        <v>650</v>
      </c>
      <c r="B628" s="4">
        <v>45450</v>
      </c>
      <c r="C628" t="s">
        <v>17</v>
      </c>
      <c r="D628" t="s">
        <v>13</v>
      </c>
      <c r="E628" s="5">
        <v>85032.39</v>
      </c>
      <c r="F628" t="s">
        <v>14</v>
      </c>
      <c r="G628" s="4">
        <v>45463</v>
      </c>
      <c r="H628" t="s">
        <v>31</v>
      </c>
      <c r="I628">
        <f>DATEDIF(B628,G628,"d")</f>
        <v>13</v>
      </c>
    </row>
    <row r="629" spans="1:9" x14ac:dyDescent="0.35">
      <c r="A629" t="s">
        <v>651</v>
      </c>
      <c r="B629" s="4">
        <v>45421</v>
      </c>
      <c r="C629" t="s">
        <v>23</v>
      </c>
      <c r="D629" t="s">
        <v>10</v>
      </c>
      <c r="E629" s="5">
        <v>70349.179999999993</v>
      </c>
      <c r="F629" t="s">
        <v>18</v>
      </c>
      <c r="G629" s="4"/>
      <c r="H629" t="s">
        <v>21</v>
      </c>
    </row>
    <row r="630" spans="1:9" x14ac:dyDescent="0.35">
      <c r="A630" t="s">
        <v>652</v>
      </c>
      <c r="B630" s="4">
        <v>45633</v>
      </c>
      <c r="C630" t="s">
        <v>9</v>
      </c>
      <c r="D630" t="s">
        <v>26</v>
      </c>
      <c r="E630" s="5">
        <v>35752.99</v>
      </c>
      <c r="F630" t="s">
        <v>11</v>
      </c>
      <c r="G630" s="4"/>
    </row>
    <row r="631" spans="1:9" x14ac:dyDescent="0.35">
      <c r="A631" t="s">
        <v>653</v>
      </c>
      <c r="B631" s="4">
        <v>45338</v>
      </c>
      <c r="C631" t="s">
        <v>17</v>
      </c>
      <c r="D631" t="s">
        <v>13</v>
      </c>
      <c r="E631" s="5">
        <v>50126.5</v>
      </c>
      <c r="F631" t="s">
        <v>11</v>
      </c>
      <c r="G631" s="4"/>
    </row>
    <row r="632" spans="1:9" x14ac:dyDescent="0.35">
      <c r="A632" t="s">
        <v>654</v>
      </c>
      <c r="B632" s="4">
        <v>45458</v>
      </c>
      <c r="C632" t="s">
        <v>20</v>
      </c>
      <c r="D632" t="s">
        <v>26</v>
      </c>
      <c r="E632" s="5">
        <v>50822.98</v>
      </c>
      <c r="F632" t="s">
        <v>11</v>
      </c>
      <c r="G632" s="4"/>
    </row>
    <row r="633" spans="1:9" x14ac:dyDescent="0.35">
      <c r="A633" t="s">
        <v>655</v>
      </c>
      <c r="B633" s="4">
        <v>45561</v>
      </c>
      <c r="C633" t="s">
        <v>23</v>
      </c>
      <c r="D633" t="s">
        <v>26</v>
      </c>
      <c r="E633" s="5">
        <v>41962.87</v>
      </c>
      <c r="F633" t="s">
        <v>11</v>
      </c>
      <c r="G633" s="4"/>
    </row>
    <row r="634" spans="1:9" x14ac:dyDescent="0.35">
      <c r="A634" t="s">
        <v>656</v>
      </c>
      <c r="B634" s="4">
        <v>45329</v>
      </c>
      <c r="C634" t="s">
        <v>9</v>
      </c>
      <c r="D634" t="s">
        <v>13</v>
      </c>
      <c r="E634" s="5">
        <v>76353.210000000006</v>
      </c>
      <c r="F634" t="s">
        <v>18</v>
      </c>
      <c r="G634" s="4"/>
      <c r="H634" t="s">
        <v>24</v>
      </c>
    </row>
    <row r="635" spans="1:9" x14ac:dyDescent="0.35">
      <c r="A635" t="s">
        <v>657</v>
      </c>
      <c r="B635" s="4">
        <v>45332</v>
      </c>
      <c r="C635" t="s">
        <v>42</v>
      </c>
      <c r="D635" t="s">
        <v>13</v>
      </c>
      <c r="E635" s="5">
        <v>1506.68</v>
      </c>
      <c r="F635" t="s">
        <v>14</v>
      </c>
      <c r="G635" s="4">
        <v>45366</v>
      </c>
      <c r="H635" t="s">
        <v>31</v>
      </c>
      <c r="I635">
        <f>DATEDIF(B635,G635,"d")</f>
        <v>34</v>
      </c>
    </row>
    <row r="636" spans="1:9" x14ac:dyDescent="0.35">
      <c r="A636" t="s">
        <v>658</v>
      </c>
      <c r="B636" s="4">
        <v>45427</v>
      </c>
      <c r="C636" t="s">
        <v>17</v>
      </c>
      <c r="D636" t="s">
        <v>26</v>
      </c>
      <c r="E636" s="5">
        <v>37757.96</v>
      </c>
      <c r="F636" t="s">
        <v>11</v>
      </c>
      <c r="G636" s="4"/>
    </row>
    <row r="637" spans="1:9" x14ac:dyDescent="0.35">
      <c r="A637" t="s">
        <v>659</v>
      </c>
      <c r="B637" s="4">
        <v>45363</v>
      </c>
      <c r="C637" t="s">
        <v>17</v>
      </c>
      <c r="D637" t="s">
        <v>13</v>
      </c>
      <c r="E637" s="5">
        <v>71331.5</v>
      </c>
      <c r="F637" t="s">
        <v>14</v>
      </c>
      <c r="G637" s="4">
        <v>45373</v>
      </c>
      <c r="H637" t="s">
        <v>15</v>
      </c>
      <c r="I637">
        <f>DATEDIF(B637,G637,"d")</f>
        <v>10</v>
      </c>
    </row>
    <row r="638" spans="1:9" x14ac:dyDescent="0.35">
      <c r="A638" t="s">
        <v>660</v>
      </c>
      <c r="B638" s="4">
        <v>45474</v>
      </c>
      <c r="C638" t="s">
        <v>23</v>
      </c>
      <c r="D638" t="s">
        <v>13</v>
      </c>
      <c r="E638" s="5">
        <v>82260.320000000007</v>
      </c>
      <c r="F638" t="s">
        <v>18</v>
      </c>
      <c r="G638" s="4"/>
      <c r="H638" t="s">
        <v>31</v>
      </c>
    </row>
    <row r="639" spans="1:9" x14ac:dyDescent="0.35">
      <c r="A639" t="s">
        <v>661</v>
      </c>
      <c r="B639" s="4">
        <v>45454</v>
      </c>
      <c r="C639" t="s">
        <v>20</v>
      </c>
      <c r="D639" t="s">
        <v>13</v>
      </c>
      <c r="E639" s="5">
        <v>40239.620000000003</v>
      </c>
      <c r="F639" t="s">
        <v>11</v>
      </c>
      <c r="G639" s="4"/>
    </row>
    <row r="640" spans="1:9" x14ac:dyDescent="0.35">
      <c r="A640" t="s">
        <v>662</v>
      </c>
      <c r="B640" s="4">
        <v>45331</v>
      </c>
      <c r="C640" t="s">
        <v>42</v>
      </c>
      <c r="D640" t="s">
        <v>10</v>
      </c>
      <c r="E640" s="5">
        <v>99013.26</v>
      </c>
      <c r="F640" t="s">
        <v>14</v>
      </c>
      <c r="G640" s="4">
        <v>45361</v>
      </c>
      <c r="H640" t="s">
        <v>24</v>
      </c>
      <c r="I640">
        <f>DATEDIF(B640,G640,"d")</f>
        <v>30</v>
      </c>
    </row>
    <row r="641" spans="1:9" x14ac:dyDescent="0.35">
      <c r="A641" t="s">
        <v>663</v>
      </c>
      <c r="B641" s="4">
        <v>45513</v>
      </c>
      <c r="C641" t="s">
        <v>9</v>
      </c>
      <c r="D641" t="s">
        <v>13</v>
      </c>
      <c r="E641" s="5">
        <v>27689.93</v>
      </c>
      <c r="F641" t="s">
        <v>11</v>
      </c>
      <c r="G641" s="4"/>
    </row>
    <row r="642" spans="1:9" x14ac:dyDescent="0.35">
      <c r="A642" t="s">
        <v>664</v>
      </c>
      <c r="B642" s="4">
        <v>45311</v>
      </c>
      <c r="C642" t="s">
        <v>20</v>
      </c>
      <c r="D642" t="s">
        <v>10</v>
      </c>
      <c r="E642" s="5">
        <v>65439.8</v>
      </c>
      <c r="F642" t="s">
        <v>14</v>
      </c>
      <c r="G642" s="4">
        <v>45340</v>
      </c>
      <c r="H642" t="s">
        <v>29</v>
      </c>
      <c r="I642">
        <f>DATEDIF(B642,G642,"d")</f>
        <v>29</v>
      </c>
    </row>
    <row r="643" spans="1:9" x14ac:dyDescent="0.35">
      <c r="A643" t="s">
        <v>665</v>
      </c>
      <c r="B643" s="4">
        <v>45438</v>
      </c>
      <c r="C643" t="s">
        <v>17</v>
      </c>
      <c r="D643" t="s">
        <v>26</v>
      </c>
      <c r="E643" s="5">
        <v>78130.59</v>
      </c>
      <c r="F643" t="s">
        <v>11</v>
      </c>
      <c r="G643" s="4"/>
    </row>
    <row r="644" spans="1:9" x14ac:dyDescent="0.35">
      <c r="A644" t="s">
        <v>666</v>
      </c>
      <c r="B644" s="4">
        <v>45648</v>
      </c>
      <c r="C644" t="s">
        <v>17</v>
      </c>
      <c r="D644" t="s">
        <v>13</v>
      </c>
      <c r="E644" s="5">
        <v>76476.75</v>
      </c>
      <c r="F644" t="s">
        <v>11</v>
      </c>
      <c r="G644" s="4"/>
    </row>
    <row r="645" spans="1:9" x14ac:dyDescent="0.35">
      <c r="A645" t="s">
        <v>667</v>
      </c>
      <c r="B645" s="4">
        <v>45577</v>
      </c>
      <c r="C645" t="s">
        <v>20</v>
      </c>
      <c r="D645" t="s">
        <v>10</v>
      </c>
      <c r="E645" s="5">
        <v>68952.37</v>
      </c>
      <c r="F645" t="s">
        <v>14</v>
      </c>
      <c r="G645" s="4">
        <v>45619</v>
      </c>
      <c r="H645" t="s">
        <v>21</v>
      </c>
      <c r="I645">
        <f>DATEDIF(B645,G645,"d")</f>
        <v>42</v>
      </c>
    </row>
    <row r="646" spans="1:9" x14ac:dyDescent="0.35">
      <c r="A646" t="s">
        <v>668</v>
      </c>
      <c r="B646" s="4">
        <v>45543</v>
      </c>
      <c r="C646" t="s">
        <v>17</v>
      </c>
      <c r="D646" t="s">
        <v>10</v>
      </c>
      <c r="E646" s="5">
        <v>42663.43</v>
      </c>
      <c r="F646" t="s">
        <v>14</v>
      </c>
      <c r="G646" s="4">
        <v>45621</v>
      </c>
      <c r="H646" t="s">
        <v>29</v>
      </c>
      <c r="I646">
        <f>DATEDIF(B646,G646,"d")</f>
        <v>78</v>
      </c>
    </row>
    <row r="647" spans="1:9" x14ac:dyDescent="0.35">
      <c r="A647" t="s">
        <v>669</v>
      </c>
      <c r="B647" s="4">
        <v>45505</v>
      </c>
      <c r="C647" t="s">
        <v>17</v>
      </c>
      <c r="D647" t="s">
        <v>26</v>
      </c>
      <c r="E647" s="5">
        <v>47673.8</v>
      </c>
      <c r="F647" t="s">
        <v>11</v>
      </c>
      <c r="G647" s="4"/>
    </row>
    <row r="648" spans="1:9" x14ac:dyDescent="0.35">
      <c r="A648" t="s">
        <v>670</v>
      </c>
      <c r="B648" s="4">
        <v>45477</v>
      </c>
      <c r="C648" t="s">
        <v>17</v>
      </c>
      <c r="D648" t="s">
        <v>10</v>
      </c>
      <c r="E648" s="5">
        <v>17808.759999999998</v>
      </c>
      <c r="F648" t="s">
        <v>11</v>
      </c>
      <c r="G648" s="4"/>
    </row>
    <row r="649" spans="1:9" x14ac:dyDescent="0.35">
      <c r="A649" t="s">
        <v>671</v>
      </c>
      <c r="B649" s="4">
        <v>45337</v>
      </c>
      <c r="C649" t="s">
        <v>20</v>
      </c>
      <c r="D649" t="s">
        <v>26</v>
      </c>
      <c r="E649" s="5">
        <v>85646.92</v>
      </c>
      <c r="F649" t="s">
        <v>11</v>
      </c>
      <c r="G649" s="4"/>
    </row>
    <row r="650" spans="1:9" x14ac:dyDescent="0.35">
      <c r="A650" t="s">
        <v>672</v>
      </c>
      <c r="B650" s="4">
        <v>45422</v>
      </c>
      <c r="C650" t="s">
        <v>9</v>
      </c>
      <c r="D650" t="s">
        <v>26</v>
      </c>
      <c r="E650" s="5">
        <v>5970.33</v>
      </c>
      <c r="F650" t="s">
        <v>14</v>
      </c>
      <c r="G650" s="4">
        <v>45462</v>
      </c>
      <c r="H650" t="s">
        <v>21</v>
      </c>
      <c r="I650">
        <f>DATEDIF(B650,G650,"d")</f>
        <v>40</v>
      </c>
    </row>
    <row r="651" spans="1:9" x14ac:dyDescent="0.35">
      <c r="A651" t="s">
        <v>673</v>
      </c>
      <c r="B651" s="4">
        <v>45543</v>
      </c>
      <c r="C651" t="s">
        <v>42</v>
      </c>
      <c r="D651" t="s">
        <v>10</v>
      </c>
      <c r="E651" s="5">
        <v>2523.73</v>
      </c>
      <c r="F651" t="s">
        <v>18</v>
      </c>
      <c r="G651" s="4"/>
      <c r="H651" t="s">
        <v>15</v>
      </c>
    </row>
    <row r="652" spans="1:9" x14ac:dyDescent="0.35">
      <c r="A652" t="s">
        <v>674</v>
      </c>
      <c r="B652" s="4">
        <v>45311</v>
      </c>
      <c r="C652" t="s">
        <v>42</v>
      </c>
      <c r="D652" t="s">
        <v>26</v>
      </c>
      <c r="E652" s="5">
        <v>96873.7</v>
      </c>
      <c r="F652" t="s">
        <v>14</v>
      </c>
      <c r="G652" s="4">
        <v>45337</v>
      </c>
      <c r="H652" t="s">
        <v>15</v>
      </c>
      <c r="I652">
        <f>DATEDIF(B652,G652,"d")</f>
        <v>26</v>
      </c>
    </row>
    <row r="653" spans="1:9" x14ac:dyDescent="0.35">
      <c r="A653" t="s">
        <v>675</v>
      </c>
      <c r="B653" s="4">
        <v>45410</v>
      </c>
      <c r="C653" t="s">
        <v>23</v>
      </c>
      <c r="D653" t="s">
        <v>26</v>
      </c>
      <c r="E653" s="5">
        <v>16946.36</v>
      </c>
      <c r="F653" t="s">
        <v>18</v>
      </c>
      <c r="G653" s="4"/>
      <c r="H653" t="s">
        <v>24</v>
      </c>
    </row>
    <row r="654" spans="1:9" x14ac:dyDescent="0.35">
      <c r="A654" t="s">
        <v>676</v>
      </c>
      <c r="B654" s="4">
        <v>45476</v>
      </c>
      <c r="C654" t="s">
        <v>9</v>
      </c>
      <c r="D654" t="s">
        <v>13</v>
      </c>
      <c r="E654" s="5">
        <v>40587.440000000002</v>
      </c>
      <c r="F654" t="s">
        <v>14</v>
      </c>
      <c r="G654" s="4">
        <v>45530</v>
      </c>
      <c r="H654" t="s">
        <v>15</v>
      </c>
      <c r="I654">
        <f>DATEDIF(B654,G654,"d")</f>
        <v>54</v>
      </c>
    </row>
    <row r="655" spans="1:9" x14ac:dyDescent="0.35">
      <c r="A655" t="s">
        <v>677</v>
      </c>
      <c r="B655" s="4">
        <v>45381</v>
      </c>
      <c r="C655" t="s">
        <v>23</v>
      </c>
      <c r="D655" t="s">
        <v>10</v>
      </c>
      <c r="E655" s="5">
        <v>89496.75</v>
      </c>
      <c r="F655" t="s">
        <v>11</v>
      </c>
      <c r="G655" s="4"/>
    </row>
    <row r="656" spans="1:9" x14ac:dyDescent="0.35">
      <c r="A656" t="s">
        <v>678</v>
      </c>
      <c r="B656" s="4">
        <v>45589</v>
      </c>
      <c r="C656" t="s">
        <v>20</v>
      </c>
      <c r="D656" t="s">
        <v>26</v>
      </c>
      <c r="E656" s="5">
        <v>91048.53</v>
      </c>
      <c r="F656" t="s">
        <v>14</v>
      </c>
      <c r="G656" s="4">
        <v>45658</v>
      </c>
      <c r="H656" t="s">
        <v>31</v>
      </c>
      <c r="I656">
        <f>DATEDIF(B656,G656,"d")</f>
        <v>69</v>
      </c>
    </row>
    <row r="657" spans="1:9" x14ac:dyDescent="0.35">
      <c r="A657" t="s">
        <v>679</v>
      </c>
      <c r="B657" s="4">
        <v>45624</v>
      </c>
      <c r="C657" t="s">
        <v>23</v>
      </c>
      <c r="D657" t="s">
        <v>10</v>
      </c>
      <c r="E657" s="5">
        <v>51788.13</v>
      </c>
      <c r="F657" t="s">
        <v>11</v>
      </c>
      <c r="G657" s="4"/>
    </row>
    <row r="658" spans="1:9" x14ac:dyDescent="0.35">
      <c r="A658" t="s">
        <v>680</v>
      </c>
      <c r="B658" s="4">
        <v>45323</v>
      </c>
      <c r="C658" t="s">
        <v>42</v>
      </c>
      <c r="D658" t="s">
        <v>10</v>
      </c>
      <c r="E658" s="5">
        <v>1462.06</v>
      </c>
      <c r="F658" t="s">
        <v>11</v>
      </c>
      <c r="G658" s="4"/>
    </row>
    <row r="659" spans="1:9" x14ac:dyDescent="0.35">
      <c r="A659" t="s">
        <v>681</v>
      </c>
      <c r="B659" s="4">
        <v>45642</v>
      </c>
      <c r="C659" t="s">
        <v>23</v>
      </c>
      <c r="D659" t="s">
        <v>10</v>
      </c>
      <c r="E659" s="5">
        <v>64705.97</v>
      </c>
      <c r="F659" t="s">
        <v>14</v>
      </c>
      <c r="G659" s="4">
        <v>45651</v>
      </c>
      <c r="H659" t="s">
        <v>21</v>
      </c>
      <c r="I659">
        <f>DATEDIF(B659,G659,"d")</f>
        <v>9</v>
      </c>
    </row>
    <row r="660" spans="1:9" x14ac:dyDescent="0.35">
      <c r="A660" t="s">
        <v>682</v>
      </c>
      <c r="B660" s="4">
        <v>45523</v>
      </c>
      <c r="C660" t="s">
        <v>20</v>
      </c>
      <c r="D660" t="s">
        <v>10</v>
      </c>
      <c r="E660" s="5">
        <v>25790.04</v>
      </c>
      <c r="F660" t="s">
        <v>14</v>
      </c>
      <c r="G660" s="4">
        <v>45579</v>
      </c>
      <c r="H660" t="s">
        <v>29</v>
      </c>
      <c r="I660">
        <f>DATEDIF(B660,G660,"d")</f>
        <v>56</v>
      </c>
    </row>
    <row r="661" spans="1:9" x14ac:dyDescent="0.35">
      <c r="A661" t="s">
        <v>683</v>
      </c>
      <c r="B661" s="4">
        <v>45538</v>
      </c>
      <c r="C661" t="s">
        <v>23</v>
      </c>
      <c r="D661" t="s">
        <v>13</v>
      </c>
      <c r="E661" s="5">
        <v>82525.86</v>
      </c>
      <c r="F661" t="s">
        <v>18</v>
      </c>
      <c r="G661" s="4"/>
      <c r="H661" t="s">
        <v>24</v>
      </c>
    </row>
    <row r="662" spans="1:9" x14ac:dyDescent="0.35">
      <c r="A662" t="s">
        <v>684</v>
      </c>
      <c r="B662" s="4">
        <v>45358</v>
      </c>
      <c r="C662" t="s">
        <v>17</v>
      </c>
      <c r="D662" t="s">
        <v>13</v>
      </c>
      <c r="E662" s="5">
        <v>46254.35</v>
      </c>
      <c r="F662" t="s">
        <v>14</v>
      </c>
      <c r="G662" s="4">
        <v>45412</v>
      </c>
      <c r="H662" t="s">
        <v>31</v>
      </c>
      <c r="I662">
        <f>DATEDIF(B662,G662,"d")</f>
        <v>54</v>
      </c>
    </row>
    <row r="663" spans="1:9" x14ac:dyDescent="0.35">
      <c r="A663" t="s">
        <v>685</v>
      </c>
      <c r="B663" s="4">
        <v>45379</v>
      </c>
      <c r="C663" t="s">
        <v>17</v>
      </c>
      <c r="D663" t="s">
        <v>26</v>
      </c>
      <c r="E663" s="5">
        <v>20558.25</v>
      </c>
      <c r="F663" t="s">
        <v>18</v>
      </c>
      <c r="G663" s="4"/>
      <c r="H663" t="s">
        <v>24</v>
      </c>
    </row>
    <row r="664" spans="1:9" x14ac:dyDescent="0.35">
      <c r="A664" t="s">
        <v>686</v>
      </c>
      <c r="B664" s="4">
        <v>45510</v>
      </c>
      <c r="C664" t="s">
        <v>9</v>
      </c>
      <c r="D664" t="s">
        <v>10</v>
      </c>
      <c r="E664" s="5">
        <v>97795.86</v>
      </c>
      <c r="F664" t="s">
        <v>11</v>
      </c>
      <c r="G664" s="4"/>
    </row>
    <row r="665" spans="1:9" x14ac:dyDescent="0.35">
      <c r="A665" t="s">
        <v>687</v>
      </c>
      <c r="B665" s="4">
        <v>45600</v>
      </c>
      <c r="C665" t="s">
        <v>42</v>
      </c>
      <c r="D665" t="s">
        <v>26</v>
      </c>
      <c r="E665" s="5">
        <v>33087.699999999997</v>
      </c>
      <c r="F665" t="s">
        <v>14</v>
      </c>
      <c r="G665" s="4">
        <v>45691</v>
      </c>
      <c r="H665" t="s">
        <v>21</v>
      </c>
      <c r="I665">
        <f>DATEDIF(B665,G665,"d")</f>
        <v>91</v>
      </c>
    </row>
    <row r="666" spans="1:9" x14ac:dyDescent="0.35">
      <c r="A666" t="s">
        <v>688</v>
      </c>
      <c r="B666" s="4">
        <v>45638</v>
      </c>
      <c r="C666" t="s">
        <v>9</v>
      </c>
      <c r="D666" t="s">
        <v>13</v>
      </c>
      <c r="E666" s="5">
        <v>35551.14</v>
      </c>
      <c r="F666" t="s">
        <v>11</v>
      </c>
      <c r="G666" s="4"/>
    </row>
    <row r="667" spans="1:9" x14ac:dyDescent="0.35">
      <c r="A667" t="s">
        <v>689</v>
      </c>
      <c r="B667" s="4">
        <v>45600</v>
      </c>
      <c r="C667" t="s">
        <v>17</v>
      </c>
      <c r="D667" t="s">
        <v>26</v>
      </c>
      <c r="E667" s="5">
        <v>43619.06</v>
      </c>
      <c r="F667" t="s">
        <v>14</v>
      </c>
      <c r="G667" s="4">
        <v>45664</v>
      </c>
      <c r="H667" t="s">
        <v>29</v>
      </c>
      <c r="I667">
        <f>DATEDIF(B667,G667,"d")</f>
        <v>64</v>
      </c>
    </row>
    <row r="668" spans="1:9" x14ac:dyDescent="0.35">
      <c r="A668" t="s">
        <v>690</v>
      </c>
      <c r="B668" s="4">
        <v>45444</v>
      </c>
      <c r="C668" t="s">
        <v>17</v>
      </c>
      <c r="D668" t="s">
        <v>13</v>
      </c>
      <c r="E668" s="5">
        <v>9501.61</v>
      </c>
      <c r="F668" t="s">
        <v>14</v>
      </c>
      <c r="G668" s="4">
        <v>45528</v>
      </c>
      <c r="H668" t="s">
        <v>24</v>
      </c>
      <c r="I668">
        <f>DATEDIF(B668,G668,"d")</f>
        <v>84</v>
      </c>
    </row>
    <row r="669" spans="1:9" x14ac:dyDescent="0.35">
      <c r="A669" t="s">
        <v>691</v>
      </c>
      <c r="B669" s="4">
        <v>45486</v>
      </c>
      <c r="C669" t="s">
        <v>9</v>
      </c>
      <c r="D669" t="s">
        <v>10</v>
      </c>
      <c r="E669" s="5">
        <v>64266.61</v>
      </c>
      <c r="F669" t="s">
        <v>14</v>
      </c>
      <c r="G669" s="4">
        <v>45520</v>
      </c>
      <c r="H669" t="s">
        <v>29</v>
      </c>
      <c r="I669">
        <f>DATEDIF(B669,G669,"d")</f>
        <v>34</v>
      </c>
    </row>
    <row r="670" spans="1:9" x14ac:dyDescent="0.35">
      <c r="A670" t="s">
        <v>692</v>
      </c>
      <c r="B670" s="4">
        <v>45555</v>
      </c>
      <c r="C670" t="s">
        <v>17</v>
      </c>
      <c r="D670" t="s">
        <v>10</v>
      </c>
      <c r="E670" s="5">
        <v>76690.460000000006</v>
      </c>
      <c r="F670" t="s">
        <v>18</v>
      </c>
      <c r="G670" s="4"/>
      <c r="H670" t="s">
        <v>24</v>
      </c>
    </row>
    <row r="671" spans="1:9" x14ac:dyDescent="0.35">
      <c r="A671" t="s">
        <v>693</v>
      </c>
      <c r="B671" s="4">
        <v>45451</v>
      </c>
      <c r="C671" t="s">
        <v>23</v>
      </c>
      <c r="D671" t="s">
        <v>10</v>
      </c>
      <c r="E671" s="5">
        <v>4046.99</v>
      </c>
      <c r="F671" t="s">
        <v>18</v>
      </c>
      <c r="G671" s="4"/>
      <c r="H671" t="s">
        <v>31</v>
      </c>
    </row>
    <row r="672" spans="1:9" x14ac:dyDescent="0.35">
      <c r="A672" t="s">
        <v>694</v>
      </c>
      <c r="B672" s="4">
        <v>45350</v>
      </c>
      <c r="C672" t="s">
        <v>20</v>
      </c>
      <c r="D672" t="s">
        <v>10</v>
      </c>
      <c r="E672" s="5">
        <v>61167.17</v>
      </c>
      <c r="F672" t="s">
        <v>11</v>
      </c>
      <c r="G672" s="4"/>
    </row>
    <row r="673" spans="1:9" x14ac:dyDescent="0.35">
      <c r="A673" t="s">
        <v>695</v>
      </c>
      <c r="B673" s="4">
        <v>45596</v>
      </c>
      <c r="C673" t="s">
        <v>20</v>
      </c>
      <c r="D673" t="s">
        <v>26</v>
      </c>
      <c r="E673" s="5">
        <v>21698.42</v>
      </c>
      <c r="F673" t="s">
        <v>11</v>
      </c>
      <c r="G673" s="4"/>
    </row>
    <row r="674" spans="1:9" x14ac:dyDescent="0.35">
      <c r="A674" t="s">
        <v>696</v>
      </c>
      <c r="B674" s="4">
        <v>45345</v>
      </c>
      <c r="C674" t="s">
        <v>42</v>
      </c>
      <c r="D674" t="s">
        <v>13</v>
      </c>
      <c r="E674" s="5">
        <v>27713.19</v>
      </c>
      <c r="F674" t="s">
        <v>18</v>
      </c>
      <c r="G674" s="4"/>
      <c r="H674" t="s">
        <v>21</v>
      </c>
    </row>
    <row r="675" spans="1:9" x14ac:dyDescent="0.35">
      <c r="A675" t="s">
        <v>697</v>
      </c>
      <c r="B675" s="4">
        <v>45360</v>
      </c>
      <c r="C675" t="s">
        <v>42</v>
      </c>
      <c r="D675" t="s">
        <v>13</v>
      </c>
      <c r="E675" s="5">
        <v>62828.36</v>
      </c>
      <c r="F675" t="s">
        <v>18</v>
      </c>
      <c r="G675" s="4"/>
      <c r="H675" t="s">
        <v>31</v>
      </c>
    </row>
    <row r="676" spans="1:9" x14ac:dyDescent="0.35">
      <c r="A676" t="s">
        <v>698</v>
      </c>
      <c r="B676" s="4">
        <v>45548</v>
      </c>
      <c r="C676" t="s">
        <v>42</v>
      </c>
      <c r="D676" t="s">
        <v>26</v>
      </c>
      <c r="E676" s="5">
        <v>23556.47</v>
      </c>
      <c r="F676" t="s">
        <v>14</v>
      </c>
      <c r="G676" s="4">
        <v>45552</v>
      </c>
      <c r="H676" t="s">
        <v>29</v>
      </c>
      <c r="I676">
        <f>DATEDIF(B676,G676,"d")</f>
        <v>4</v>
      </c>
    </row>
    <row r="677" spans="1:9" x14ac:dyDescent="0.35">
      <c r="A677" t="s">
        <v>699</v>
      </c>
      <c r="B677" s="4">
        <v>45585</v>
      </c>
      <c r="C677" t="s">
        <v>20</v>
      </c>
      <c r="D677" t="s">
        <v>10</v>
      </c>
      <c r="E677" s="5">
        <v>13313.99</v>
      </c>
      <c r="F677" t="s">
        <v>18</v>
      </c>
      <c r="G677" s="4"/>
      <c r="H677" t="s">
        <v>21</v>
      </c>
    </row>
    <row r="678" spans="1:9" x14ac:dyDescent="0.35">
      <c r="A678" t="s">
        <v>700</v>
      </c>
      <c r="B678" s="4">
        <v>45536</v>
      </c>
      <c r="C678" t="s">
        <v>23</v>
      </c>
      <c r="D678" t="s">
        <v>26</v>
      </c>
      <c r="E678" s="5">
        <v>24698.22</v>
      </c>
      <c r="F678" t="s">
        <v>18</v>
      </c>
      <c r="G678" s="4"/>
      <c r="H678" t="s">
        <v>24</v>
      </c>
    </row>
    <row r="679" spans="1:9" x14ac:dyDescent="0.35">
      <c r="A679" t="s">
        <v>701</v>
      </c>
      <c r="B679" s="4">
        <v>45387</v>
      </c>
      <c r="C679" t="s">
        <v>42</v>
      </c>
      <c r="D679" t="s">
        <v>13</v>
      </c>
      <c r="E679" s="5">
        <v>54566.54</v>
      </c>
      <c r="F679" t="s">
        <v>18</v>
      </c>
      <c r="G679" s="4"/>
      <c r="H679" t="s">
        <v>31</v>
      </c>
    </row>
    <row r="680" spans="1:9" x14ac:dyDescent="0.35">
      <c r="A680" t="s">
        <v>702</v>
      </c>
      <c r="B680" s="4">
        <v>45549</v>
      </c>
      <c r="C680" t="s">
        <v>20</v>
      </c>
      <c r="D680" t="s">
        <v>13</v>
      </c>
      <c r="E680" s="5">
        <v>30292.76</v>
      </c>
      <c r="F680" t="s">
        <v>18</v>
      </c>
      <c r="G680" s="4"/>
      <c r="H680" t="s">
        <v>21</v>
      </c>
    </row>
    <row r="681" spans="1:9" x14ac:dyDescent="0.35">
      <c r="A681" t="s">
        <v>703</v>
      </c>
      <c r="B681" s="4">
        <v>45628</v>
      </c>
      <c r="C681" t="s">
        <v>20</v>
      </c>
      <c r="D681" t="s">
        <v>26</v>
      </c>
      <c r="E681" s="5">
        <v>1864.83</v>
      </c>
      <c r="F681" t="s">
        <v>14</v>
      </c>
      <c r="G681" s="4">
        <v>45710</v>
      </c>
      <c r="H681" t="s">
        <v>24</v>
      </c>
      <c r="I681">
        <f>DATEDIF(B681,G681,"d")</f>
        <v>82</v>
      </c>
    </row>
    <row r="682" spans="1:9" x14ac:dyDescent="0.35">
      <c r="A682" t="s">
        <v>704</v>
      </c>
      <c r="B682" s="4">
        <v>45316</v>
      </c>
      <c r="C682" t="s">
        <v>17</v>
      </c>
      <c r="D682" t="s">
        <v>26</v>
      </c>
      <c r="E682" s="5">
        <v>55129.52</v>
      </c>
      <c r="F682" t="s">
        <v>14</v>
      </c>
      <c r="G682" s="4">
        <v>45349</v>
      </c>
      <c r="H682" t="s">
        <v>31</v>
      </c>
      <c r="I682">
        <f>DATEDIF(B682,G682,"d")</f>
        <v>33</v>
      </c>
    </row>
    <row r="683" spans="1:9" x14ac:dyDescent="0.35">
      <c r="A683" t="s">
        <v>705</v>
      </c>
      <c r="B683" s="4">
        <v>45648</v>
      </c>
      <c r="C683" t="s">
        <v>9</v>
      </c>
      <c r="D683" t="s">
        <v>13</v>
      </c>
      <c r="E683" s="5">
        <v>61033.67</v>
      </c>
      <c r="F683" t="s">
        <v>11</v>
      </c>
      <c r="G683" s="4"/>
    </row>
    <row r="684" spans="1:9" x14ac:dyDescent="0.35">
      <c r="A684" t="s">
        <v>706</v>
      </c>
      <c r="B684" s="4">
        <v>45599</v>
      </c>
      <c r="C684" t="s">
        <v>20</v>
      </c>
      <c r="D684" t="s">
        <v>26</v>
      </c>
      <c r="E684" s="5">
        <v>89320.77</v>
      </c>
      <c r="F684" t="s">
        <v>14</v>
      </c>
      <c r="G684" s="4">
        <v>45663</v>
      </c>
      <c r="H684" t="s">
        <v>31</v>
      </c>
      <c r="I684">
        <f>DATEDIF(B684,G684,"d")</f>
        <v>64</v>
      </c>
    </row>
    <row r="685" spans="1:9" x14ac:dyDescent="0.35">
      <c r="A685" t="s">
        <v>707</v>
      </c>
      <c r="B685" s="4">
        <v>45450</v>
      </c>
      <c r="C685" t="s">
        <v>20</v>
      </c>
      <c r="D685" t="s">
        <v>10</v>
      </c>
      <c r="E685" s="5">
        <v>99106.28</v>
      </c>
      <c r="F685" t="s">
        <v>14</v>
      </c>
      <c r="G685" s="4">
        <v>45550</v>
      </c>
      <c r="H685" t="s">
        <v>29</v>
      </c>
      <c r="I685">
        <f>DATEDIF(B685,G685,"d")</f>
        <v>100</v>
      </c>
    </row>
    <row r="686" spans="1:9" x14ac:dyDescent="0.35">
      <c r="A686" t="s">
        <v>708</v>
      </c>
      <c r="B686" s="4">
        <v>45544</v>
      </c>
      <c r="C686" t="s">
        <v>23</v>
      </c>
      <c r="D686" t="s">
        <v>10</v>
      </c>
      <c r="E686" s="5">
        <v>86639.61</v>
      </c>
      <c r="F686" t="s">
        <v>11</v>
      </c>
      <c r="G686" s="4"/>
    </row>
    <row r="687" spans="1:9" x14ac:dyDescent="0.35">
      <c r="A687" t="s">
        <v>709</v>
      </c>
      <c r="B687" s="4">
        <v>45365</v>
      </c>
      <c r="C687" t="s">
        <v>9</v>
      </c>
      <c r="D687" t="s">
        <v>13</v>
      </c>
      <c r="E687" s="5">
        <v>30915.03</v>
      </c>
      <c r="F687" t="s">
        <v>18</v>
      </c>
      <c r="G687" s="4"/>
      <c r="H687" t="s">
        <v>15</v>
      </c>
    </row>
    <row r="688" spans="1:9" x14ac:dyDescent="0.35">
      <c r="A688" t="s">
        <v>710</v>
      </c>
      <c r="B688" s="4">
        <v>45406</v>
      </c>
      <c r="C688" t="s">
        <v>17</v>
      </c>
      <c r="D688" t="s">
        <v>13</v>
      </c>
      <c r="E688" s="5">
        <v>39666.080000000002</v>
      </c>
      <c r="F688" t="s">
        <v>18</v>
      </c>
      <c r="G688" s="4"/>
      <c r="H688" t="s">
        <v>24</v>
      </c>
    </row>
    <row r="689" spans="1:9" x14ac:dyDescent="0.35">
      <c r="A689" t="s">
        <v>711</v>
      </c>
      <c r="B689" s="4">
        <v>45393</v>
      </c>
      <c r="C689" t="s">
        <v>42</v>
      </c>
      <c r="D689" t="s">
        <v>10</v>
      </c>
      <c r="E689" s="5">
        <v>59242.23</v>
      </c>
      <c r="F689" t="s">
        <v>18</v>
      </c>
      <c r="G689" s="4"/>
      <c r="H689" t="s">
        <v>31</v>
      </c>
    </row>
    <row r="690" spans="1:9" x14ac:dyDescent="0.35">
      <c r="A690" t="s">
        <v>712</v>
      </c>
      <c r="B690" s="4">
        <v>45446</v>
      </c>
      <c r="C690" t="s">
        <v>9</v>
      </c>
      <c r="D690" t="s">
        <v>13</v>
      </c>
      <c r="E690" s="5">
        <v>10561.35</v>
      </c>
      <c r="F690" t="s">
        <v>18</v>
      </c>
      <c r="G690" s="4"/>
      <c r="H690" t="s">
        <v>24</v>
      </c>
    </row>
    <row r="691" spans="1:9" x14ac:dyDescent="0.35">
      <c r="A691" t="s">
        <v>713</v>
      </c>
      <c r="B691" s="4">
        <v>45500</v>
      </c>
      <c r="C691" t="s">
        <v>23</v>
      </c>
      <c r="D691" t="s">
        <v>10</v>
      </c>
      <c r="E691" s="5">
        <v>13457.51</v>
      </c>
      <c r="F691" t="s">
        <v>11</v>
      </c>
      <c r="G691" s="4"/>
    </row>
    <row r="692" spans="1:9" x14ac:dyDescent="0.35">
      <c r="A692" t="s">
        <v>714</v>
      </c>
      <c r="B692" s="4">
        <v>45521</v>
      </c>
      <c r="C692" t="s">
        <v>42</v>
      </c>
      <c r="D692" t="s">
        <v>10</v>
      </c>
      <c r="E692" s="5">
        <v>8269.49</v>
      </c>
      <c r="F692" t="s">
        <v>18</v>
      </c>
      <c r="G692" s="4"/>
      <c r="H692" t="s">
        <v>29</v>
      </c>
    </row>
    <row r="693" spans="1:9" x14ac:dyDescent="0.35">
      <c r="A693" t="s">
        <v>715</v>
      </c>
      <c r="B693" s="4">
        <v>45417</v>
      </c>
      <c r="C693" t="s">
        <v>20</v>
      </c>
      <c r="D693" t="s">
        <v>13</v>
      </c>
      <c r="E693" s="5">
        <v>23083.93</v>
      </c>
      <c r="F693" t="s">
        <v>14</v>
      </c>
      <c r="G693" s="4">
        <v>45514</v>
      </c>
      <c r="H693" t="s">
        <v>24</v>
      </c>
      <c r="I693">
        <f>DATEDIF(B693,G693,"d")</f>
        <v>97</v>
      </c>
    </row>
    <row r="694" spans="1:9" x14ac:dyDescent="0.35">
      <c r="A694" t="s">
        <v>716</v>
      </c>
      <c r="B694" s="4">
        <v>45299</v>
      </c>
      <c r="C694" t="s">
        <v>17</v>
      </c>
      <c r="D694" t="s">
        <v>26</v>
      </c>
      <c r="E694" s="5">
        <v>73662.53</v>
      </c>
      <c r="F694" t="s">
        <v>18</v>
      </c>
      <c r="G694" s="4"/>
      <c r="H694" t="s">
        <v>21</v>
      </c>
    </row>
    <row r="695" spans="1:9" x14ac:dyDescent="0.35">
      <c r="A695" t="s">
        <v>717</v>
      </c>
      <c r="B695" s="4">
        <v>45315</v>
      </c>
      <c r="C695" t="s">
        <v>20</v>
      </c>
      <c r="D695" t="s">
        <v>13</v>
      </c>
      <c r="E695" s="5">
        <v>15948.91</v>
      </c>
      <c r="F695" t="s">
        <v>11</v>
      </c>
      <c r="G695" s="4"/>
    </row>
    <row r="696" spans="1:9" x14ac:dyDescent="0.35">
      <c r="A696" t="s">
        <v>718</v>
      </c>
      <c r="B696" s="4">
        <v>45307</v>
      </c>
      <c r="C696" t="s">
        <v>20</v>
      </c>
      <c r="D696" t="s">
        <v>26</v>
      </c>
      <c r="E696" s="5">
        <v>20028.080000000002</v>
      </c>
      <c r="F696" t="s">
        <v>18</v>
      </c>
      <c r="G696" s="4"/>
      <c r="H696" t="s">
        <v>15</v>
      </c>
    </row>
    <row r="697" spans="1:9" x14ac:dyDescent="0.35">
      <c r="A697" t="s">
        <v>719</v>
      </c>
      <c r="B697" s="4">
        <v>45473</v>
      </c>
      <c r="C697" t="s">
        <v>17</v>
      </c>
      <c r="D697" t="s">
        <v>13</v>
      </c>
      <c r="E697" s="5">
        <v>46002.75</v>
      </c>
      <c r="F697" t="s">
        <v>14</v>
      </c>
      <c r="G697" s="4">
        <v>45525</v>
      </c>
      <c r="H697" t="s">
        <v>15</v>
      </c>
      <c r="I697">
        <f>DATEDIF(B697,G697,"d")</f>
        <v>52</v>
      </c>
    </row>
    <row r="698" spans="1:9" x14ac:dyDescent="0.35">
      <c r="A698" t="s">
        <v>720</v>
      </c>
      <c r="B698" s="4">
        <v>45304</v>
      </c>
      <c r="C698" t="s">
        <v>42</v>
      </c>
      <c r="D698" t="s">
        <v>13</v>
      </c>
      <c r="E698" s="5">
        <v>97996.27</v>
      </c>
      <c r="F698" t="s">
        <v>18</v>
      </c>
      <c r="G698" s="4"/>
      <c r="H698" t="s">
        <v>21</v>
      </c>
    </row>
    <row r="699" spans="1:9" x14ac:dyDescent="0.35">
      <c r="A699" t="s">
        <v>721</v>
      </c>
      <c r="B699" s="4">
        <v>45322</v>
      </c>
      <c r="C699" t="s">
        <v>20</v>
      </c>
      <c r="D699" t="s">
        <v>10</v>
      </c>
      <c r="E699" s="5">
        <v>93909.9</v>
      </c>
      <c r="F699" t="s">
        <v>14</v>
      </c>
      <c r="G699" s="4">
        <v>45420</v>
      </c>
      <c r="H699" t="s">
        <v>15</v>
      </c>
      <c r="I699">
        <f>DATEDIF(B699,G699,"d")</f>
        <v>98</v>
      </c>
    </row>
    <row r="700" spans="1:9" x14ac:dyDescent="0.35">
      <c r="A700" t="s">
        <v>722</v>
      </c>
      <c r="B700" s="4">
        <v>45402</v>
      </c>
      <c r="C700" t="s">
        <v>20</v>
      </c>
      <c r="D700" t="s">
        <v>10</v>
      </c>
      <c r="E700" s="5">
        <v>43217.32</v>
      </c>
      <c r="F700" t="s">
        <v>14</v>
      </c>
      <c r="G700" s="4">
        <v>45429</v>
      </c>
      <c r="H700" t="s">
        <v>21</v>
      </c>
      <c r="I700">
        <f>DATEDIF(B700,G700,"d")</f>
        <v>27</v>
      </c>
    </row>
    <row r="701" spans="1:9" x14ac:dyDescent="0.35">
      <c r="A701" t="s">
        <v>723</v>
      </c>
      <c r="B701" s="4">
        <v>45442</v>
      </c>
      <c r="C701" t="s">
        <v>23</v>
      </c>
      <c r="D701" t="s">
        <v>13</v>
      </c>
      <c r="E701" s="5">
        <v>47913.85</v>
      </c>
      <c r="F701" t="s">
        <v>14</v>
      </c>
      <c r="G701" s="4">
        <v>45474</v>
      </c>
      <c r="H701" t="s">
        <v>15</v>
      </c>
      <c r="I701">
        <f>DATEDIF(B701,G701,"d")</f>
        <v>32</v>
      </c>
    </row>
    <row r="702" spans="1:9" x14ac:dyDescent="0.35">
      <c r="A702" t="s">
        <v>724</v>
      </c>
      <c r="B702" s="4">
        <v>45612</v>
      </c>
      <c r="C702" t="s">
        <v>9</v>
      </c>
      <c r="D702" t="s">
        <v>13</v>
      </c>
      <c r="E702" s="5">
        <v>1659.64</v>
      </c>
      <c r="F702" t="s">
        <v>14</v>
      </c>
      <c r="G702" s="4">
        <v>45685</v>
      </c>
      <c r="H702" t="s">
        <v>29</v>
      </c>
      <c r="I702">
        <f>DATEDIF(B702,G702,"d")</f>
        <v>73</v>
      </c>
    </row>
    <row r="703" spans="1:9" x14ac:dyDescent="0.35">
      <c r="A703" t="s">
        <v>725</v>
      </c>
      <c r="B703" s="4">
        <v>45492</v>
      </c>
      <c r="C703" t="s">
        <v>23</v>
      </c>
      <c r="D703" t="s">
        <v>13</v>
      </c>
      <c r="E703" s="5">
        <v>30263.83</v>
      </c>
      <c r="F703" t="s">
        <v>14</v>
      </c>
      <c r="G703" s="4">
        <v>45523</v>
      </c>
      <c r="H703" t="s">
        <v>31</v>
      </c>
      <c r="I703">
        <f>DATEDIF(B703,G703,"d")</f>
        <v>31</v>
      </c>
    </row>
    <row r="704" spans="1:9" x14ac:dyDescent="0.35">
      <c r="A704" t="s">
        <v>726</v>
      </c>
      <c r="B704" s="4">
        <v>45643</v>
      </c>
      <c r="C704" t="s">
        <v>42</v>
      </c>
      <c r="D704" t="s">
        <v>10</v>
      </c>
      <c r="E704" s="5">
        <v>90606.97</v>
      </c>
      <c r="F704" t="s">
        <v>11</v>
      </c>
      <c r="G704" s="4"/>
    </row>
    <row r="705" spans="1:9" x14ac:dyDescent="0.35">
      <c r="A705" t="s">
        <v>727</v>
      </c>
      <c r="B705" s="4">
        <v>45301</v>
      </c>
      <c r="C705" t="s">
        <v>17</v>
      </c>
      <c r="D705" t="s">
        <v>13</v>
      </c>
      <c r="E705" s="5">
        <v>72820.23</v>
      </c>
      <c r="F705" t="s">
        <v>18</v>
      </c>
      <c r="G705" s="4"/>
      <c r="H705" t="s">
        <v>31</v>
      </c>
    </row>
    <row r="706" spans="1:9" x14ac:dyDescent="0.35">
      <c r="A706" t="s">
        <v>728</v>
      </c>
      <c r="B706" s="4">
        <v>45608</v>
      </c>
      <c r="C706" t="s">
        <v>42</v>
      </c>
      <c r="D706" t="s">
        <v>10</v>
      </c>
      <c r="E706" s="5">
        <v>94388.28</v>
      </c>
      <c r="F706" t="s">
        <v>11</v>
      </c>
      <c r="G706" s="4"/>
    </row>
    <row r="707" spans="1:9" x14ac:dyDescent="0.35">
      <c r="A707" t="s">
        <v>729</v>
      </c>
      <c r="B707" s="4">
        <v>45508</v>
      </c>
      <c r="C707" t="s">
        <v>42</v>
      </c>
      <c r="D707" t="s">
        <v>10</v>
      </c>
      <c r="E707" s="5">
        <v>91219.18</v>
      </c>
      <c r="F707" t="s">
        <v>11</v>
      </c>
      <c r="G707" s="4"/>
    </row>
    <row r="708" spans="1:9" x14ac:dyDescent="0.35">
      <c r="A708" t="s">
        <v>730</v>
      </c>
      <c r="B708" s="4">
        <v>45496</v>
      </c>
      <c r="C708" t="s">
        <v>9</v>
      </c>
      <c r="D708" t="s">
        <v>13</v>
      </c>
      <c r="E708" s="5">
        <v>92734.78</v>
      </c>
      <c r="F708" t="s">
        <v>14</v>
      </c>
      <c r="G708" s="4">
        <v>45569</v>
      </c>
      <c r="H708" t="s">
        <v>29</v>
      </c>
      <c r="I708">
        <f>DATEDIF(B708,G708,"d")</f>
        <v>73</v>
      </c>
    </row>
    <row r="709" spans="1:9" x14ac:dyDescent="0.35">
      <c r="A709" t="s">
        <v>731</v>
      </c>
      <c r="B709" s="4">
        <v>45642</v>
      </c>
      <c r="C709" t="s">
        <v>23</v>
      </c>
      <c r="D709" t="s">
        <v>26</v>
      </c>
      <c r="E709" s="5">
        <v>84128.67</v>
      </c>
      <c r="F709" t="s">
        <v>14</v>
      </c>
      <c r="G709" s="4">
        <v>45722</v>
      </c>
      <c r="H709" t="s">
        <v>31</v>
      </c>
      <c r="I709">
        <f>DATEDIF(B709,G709,"d")</f>
        <v>80</v>
      </c>
    </row>
    <row r="710" spans="1:9" x14ac:dyDescent="0.35">
      <c r="A710" t="s">
        <v>732</v>
      </c>
      <c r="B710" s="4">
        <v>45353</v>
      </c>
      <c r="C710" t="s">
        <v>17</v>
      </c>
      <c r="D710" t="s">
        <v>26</v>
      </c>
      <c r="E710" s="5">
        <v>31120.11</v>
      </c>
      <c r="F710" t="s">
        <v>18</v>
      </c>
      <c r="G710" s="4"/>
      <c r="H710" t="s">
        <v>15</v>
      </c>
    </row>
    <row r="711" spans="1:9" x14ac:dyDescent="0.35">
      <c r="A711" t="s">
        <v>733</v>
      </c>
      <c r="B711" s="4">
        <v>45336</v>
      </c>
      <c r="C711" t="s">
        <v>9</v>
      </c>
      <c r="D711" t="s">
        <v>10</v>
      </c>
      <c r="E711" s="5">
        <v>11072.93</v>
      </c>
      <c r="F711" t="s">
        <v>14</v>
      </c>
      <c r="G711" s="4">
        <v>45394</v>
      </c>
      <c r="H711" t="s">
        <v>29</v>
      </c>
      <c r="I711">
        <f>DATEDIF(B711,G711,"d")</f>
        <v>58</v>
      </c>
    </row>
    <row r="712" spans="1:9" x14ac:dyDescent="0.35">
      <c r="A712" t="s">
        <v>734</v>
      </c>
      <c r="B712" s="4">
        <v>45459</v>
      </c>
      <c r="C712" t="s">
        <v>9</v>
      </c>
      <c r="D712" t="s">
        <v>10</v>
      </c>
      <c r="E712" s="5">
        <v>24718.44</v>
      </c>
      <c r="F712" t="s">
        <v>14</v>
      </c>
      <c r="G712" s="4">
        <v>45481</v>
      </c>
      <c r="H712" t="s">
        <v>31</v>
      </c>
      <c r="I712">
        <f>DATEDIF(B712,G712,"d")</f>
        <v>22</v>
      </c>
    </row>
    <row r="713" spans="1:9" x14ac:dyDescent="0.35">
      <c r="A713" t="s">
        <v>735</v>
      </c>
      <c r="B713" s="4">
        <v>45329</v>
      </c>
      <c r="C713" t="s">
        <v>42</v>
      </c>
      <c r="D713" t="s">
        <v>10</v>
      </c>
      <c r="E713" s="5">
        <v>8839.2800000000007</v>
      </c>
      <c r="F713" t="s">
        <v>18</v>
      </c>
      <c r="G713" s="4"/>
      <c r="H713" t="s">
        <v>24</v>
      </c>
    </row>
    <row r="714" spans="1:9" x14ac:dyDescent="0.35">
      <c r="A714" t="s">
        <v>736</v>
      </c>
      <c r="B714" s="4">
        <v>45315</v>
      </c>
      <c r="C714" t="s">
        <v>20</v>
      </c>
      <c r="D714" t="s">
        <v>13</v>
      </c>
      <c r="E714" s="5">
        <v>57661.05</v>
      </c>
      <c r="F714" t="s">
        <v>14</v>
      </c>
      <c r="G714" s="4">
        <v>45411</v>
      </c>
      <c r="H714" t="s">
        <v>31</v>
      </c>
      <c r="I714">
        <f>DATEDIF(B714,G714,"d")</f>
        <v>96</v>
      </c>
    </row>
    <row r="715" spans="1:9" x14ac:dyDescent="0.35">
      <c r="A715" t="s">
        <v>737</v>
      </c>
      <c r="B715" s="4">
        <v>45446</v>
      </c>
      <c r="C715" t="s">
        <v>42</v>
      </c>
      <c r="D715" t="s">
        <v>26</v>
      </c>
      <c r="E715" s="5">
        <v>41319.81</v>
      </c>
      <c r="F715" t="s">
        <v>11</v>
      </c>
      <c r="G715" s="4"/>
    </row>
    <row r="716" spans="1:9" x14ac:dyDescent="0.35">
      <c r="A716" t="s">
        <v>738</v>
      </c>
      <c r="B716" s="4">
        <v>45314</v>
      </c>
      <c r="C716" t="s">
        <v>9</v>
      </c>
      <c r="D716" t="s">
        <v>26</v>
      </c>
      <c r="E716" s="5">
        <v>91770.45</v>
      </c>
      <c r="F716" t="s">
        <v>14</v>
      </c>
      <c r="G716" s="4">
        <v>45403</v>
      </c>
      <c r="H716" t="s">
        <v>21</v>
      </c>
      <c r="I716">
        <f>DATEDIF(B716,G716,"d")</f>
        <v>89</v>
      </c>
    </row>
    <row r="717" spans="1:9" x14ac:dyDescent="0.35">
      <c r="A717" t="s">
        <v>739</v>
      </c>
      <c r="B717" s="4">
        <v>45419</v>
      </c>
      <c r="C717" t="s">
        <v>20</v>
      </c>
      <c r="D717" t="s">
        <v>26</v>
      </c>
      <c r="E717" s="5">
        <v>49112.56</v>
      </c>
      <c r="F717" t="s">
        <v>14</v>
      </c>
      <c r="G717" s="4">
        <v>45491</v>
      </c>
      <c r="H717" t="s">
        <v>21</v>
      </c>
      <c r="I717">
        <f>DATEDIF(B717,G717,"d")</f>
        <v>72</v>
      </c>
    </row>
    <row r="718" spans="1:9" x14ac:dyDescent="0.35">
      <c r="A718" t="s">
        <v>740</v>
      </c>
      <c r="B718" s="4">
        <v>45454</v>
      </c>
      <c r="C718" t="s">
        <v>42</v>
      </c>
      <c r="D718" t="s">
        <v>26</v>
      </c>
      <c r="E718" s="5">
        <v>11490.36</v>
      </c>
      <c r="F718" t="s">
        <v>14</v>
      </c>
      <c r="G718" s="4">
        <v>45536</v>
      </c>
      <c r="H718" t="s">
        <v>29</v>
      </c>
      <c r="I718">
        <f>DATEDIF(B718,G718,"d")</f>
        <v>82</v>
      </c>
    </row>
    <row r="719" spans="1:9" x14ac:dyDescent="0.35">
      <c r="A719" t="s">
        <v>741</v>
      </c>
      <c r="B719" s="4">
        <v>45434</v>
      </c>
      <c r="C719" t="s">
        <v>17</v>
      </c>
      <c r="D719" t="s">
        <v>13</v>
      </c>
      <c r="E719" s="5">
        <v>53638.13</v>
      </c>
      <c r="F719" t="s">
        <v>14</v>
      </c>
      <c r="G719" s="4">
        <v>45453</v>
      </c>
      <c r="H719" t="s">
        <v>31</v>
      </c>
      <c r="I719">
        <f>DATEDIF(B719,G719,"d")</f>
        <v>19</v>
      </c>
    </row>
    <row r="720" spans="1:9" x14ac:dyDescent="0.35">
      <c r="A720" t="s">
        <v>742</v>
      </c>
      <c r="B720" s="4">
        <v>45341</v>
      </c>
      <c r="C720" t="s">
        <v>17</v>
      </c>
      <c r="D720" t="s">
        <v>13</v>
      </c>
      <c r="E720" s="5">
        <v>67006.92</v>
      </c>
      <c r="F720" t="s">
        <v>11</v>
      </c>
      <c r="G720" s="4"/>
    </row>
    <row r="721" spans="1:9" x14ac:dyDescent="0.35">
      <c r="A721" t="s">
        <v>743</v>
      </c>
      <c r="B721" s="4">
        <v>45457</v>
      </c>
      <c r="C721" t="s">
        <v>23</v>
      </c>
      <c r="D721" t="s">
        <v>10</v>
      </c>
      <c r="E721" s="5">
        <v>85758.9</v>
      </c>
      <c r="F721" t="s">
        <v>18</v>
      </c>
      <c r="G721" s="4"/>
      <c r="H721" t="s">
        <v>24</v>
      </c>
    </row>
    <row r="722" spans="1:9" x14ac:dyDescent="0.35">
      <c r="A722" t="s">
        <v>744</v>
      </c>
      <c r="B722" s="4">
        <v>45441</v>
      </c>
      <c r="C722" t="s">
        <v>42</v>
      </c>
      <c r="D722" t="s">
        <v>13</v>
      </c>
      <c r="E722" s="5">
        <v>67083.08</v>
      </c>
      <c r="F722" t="s">
        <v>18</v>
      </c>
      <c r="G722" s="4"/>
      <c r="H722" t="s">
        <v>15</v>
      </c>
    </row>
    <row r="723" spans="1:9" x14ac:dyDescent="0.35">
      <c r="A723" t="s">
        <v>745</v>
      </c>
      <c r="B723" s="4">
        <v>45498</v>
      </c>
      <c r="C723" t="s">
        <v>42</v>
      </c>
      <c r="D723" t="s">
        <v>13</v>
      </c>
      <c r="E723" s="5">
        <v>48687.69</v>
      </c>
      <c r="F723" t="s">
        <v>14</v>
      </c>
      <c r="G723" s="4">
        <v>45508</v>
      </c>
      <c r="H723" t="s">
        <v>29</v>
      </c>
      <c r="I723">
        <f>DATEDIF(B723,G723,"d")</f>
        <v>10</v>
      </c>
    </row>
    <row r="724" spans="1:9" x14ac:dyDescent="0.35">
      <c r="A724" t="s">
        <v>746</v>
      </c>
      <c r="B724" s="4">
        <v>45328</v>
      </c>
      <c r="C724" t="s">
        <v>17</v>
      </c>
      <c r="D724" t="s">
        <v>13</v>
      </c>
      <c r="E724" s="5">
        <v>16476.689999999999</v>
      </c>
      <c r="F724" t="s">
        <v>14</v>
      </c>
      <c r="G724" s="4">
        <v>45423</v>
      </c>
      <c r="H724" t="s">
        <v>24</v>
      </c>
      <c r="I724">
        <f>DATEDIF(B724,G724,"d")</f>
        <v>95</v>
      </c>
    </row>
    <row r="725" spans="1:9" x14ac:dyDescent="0.35">
      <c r="A725" t="s">
        <v>747</v>
      </c>
      <c r="B725" s="4">
        <v>45629</v>
      </c>
      <c r="C725" t="s">
        <v>42</v>
      </c>
      <c r="D725" t="s">
        <v>13</v>
      </c>
      <c r="E725" s="5">
        <v>26240.83</v>
      </c>
      <c r="F725" t="s">
        <v>11</v>
      </c>
      <c r="G725" s="4"/>
    </row>
    <row r="726" spans="1:9" x14ac:dyDescent="0.35">
      <c r="A726" t="s">
        <v>748</v>
      </c>
      <c r="B726" s="4">
        <v>45377</v>
      </c>
      <c r="C726" t="s">
        <v>20</v>
      </c>
      <c r="D726" t="s">
        <v>10</v>
      </c>
      <c r="E726" s="5">
        <v>84183.29</v>
      </c>
      <c r="F726" t="s">
        <v>11</v>
      </c>
      <c r="G726" s="4"/>
    </row>
    <row r="727" spans="1:9" x14ac:dyDescent="0.35">
      <c r="A727" t="s">
        <v>749</v>
      </c>
      <c r="B727" s="4">
        <v>45352</v>
      </c>
      <c r="C727" t="s">
        <v>23</v>
      </c>
      <c r="D727" t="s">
        <v>10</v>
      </c>
      <c r="E727" s="5">
        <v>81952.649999999994</v>
      </c>
      <c r="F727" t="s">
        <v>14</v>
      </c>
      <c r="G727" s="4">
        <v>45363</v>
      </c>
      <c r="H727" t="s">
        <v>29</v>
      </c>
      <c r="I727">
        <f>DATEDIF(B727,G727,"d")</f>
        <v>11</v>
      </c>
    </row>
    <row r="728" spans="1:9" x14ac:dyDescent="0.35">
      <c r="A728" t="s">
        <v>750</v>
      </c>
      <c r="B728" s="4">
        <v>45527</v>
      </c>
      <c r="C728" t="s">
        <v>9</v>
      </c>
      <c r="D728" t="s">
        <v>13</v>
      </c>
      <c r="E728" s="5">
        <v>30136.58</v>
      </c>
      <c r="F728" t="s">
        <v>14</v>
      </c>
      <c r="G728" s="4">
        <v>45596</v>
      </c>
      <c r="H728" t="s">
        <v>29</v>
      </c>
      <c r="I728">
        <f>DATEDIF(B728,G728,"d")</f>
        <v>69</v>
      </c>
    </row>
    <row r="729" spans="1:9" x14ac:dyDescent="0.35">
      <c r="A729" t="s">
        <v>751</v>
      </c>
      <c r="B729" s="4">
        <v>45368</v>
      </c>
      <c r="C729" t="s">
        <v>20</v>
      </c>
      <c r="D729" t="s">
        <v>10</v>
      </c>
      <c r="E729" s="5">
        <v>80651.8</v>
      </c>
      <c r="F729" t="s">
        <v>14</v>
      </c>
      <c r="G729" s="4">
        <v>45400</v>
      </c>
      <c r="H729" t="s">
        <v>21</v>
      </c>
      <c r="I729">
        <f>DATEDIF(B729,G729,"d")</f>
        <v>32</v>
      </c>
    </row>
    <row r="730" spans="1:9" x14ac:dyDescent="0.35">
      <c r="A730" t="s">
        <v>752</v>
      </c>
      <c r="B730" s="4">
        <v>45630</v>
      </c>
      <c r="C730" t="s">
        <v>9</v>
      </c>
      <c r="D730" t="s">
        <v>10</v>
      </c>
      <c r="E730" s="5">
        <v>56252.37</v>
      </c>
      <c r="F730" t="s">
        <v>14</v>
      </c>
      <c r="G730" s="4">
        <v>45730</v>
      </c>
      <c r="H730" t="s">
        <v>15</v>
      </c>
      <c r="I730">
        <f>DATEDIF(B730,G730,"d")</f>
        <v>100</v>
      </c>
    </row>
    <row r="731" spans="1:9" x14ac:dyDescent="0.35">
      <c r="A731" t="s">
        <v>753</v>
      </c>
      <c r="B731" s="4">
        <v>45530</v>
      </c>
      <c r="C731" t="s">
        <v>42</v>
      </c>
      <c r="D731" t="s">
        <v>13</v>
      </c>
      <c r="E731" s="5">
        <v>66454.91</v>
      </c>
      <c r="F731" t="s">
        <v>14</v>
      </c>
      <c r="G731" s="4">
        <v>45570</v>
      </c>
      <c r="H731" t="s">
        <v>31</v>
      </c>
      <c r="I731">
        <f>DATEDIF(B731,G731,"d")</f>
        <v>40</v>
      </c>
    </row>
    <row r="732" spans="1:9" x14ac:dyDescent="0.35">
      <c r="A732" t="s">
        <v>754</v>
      </c>
      <c r="B732" s="4">
        <v>45566</v>
      </c>
      <c r="C732" t="s">
        <v>17</v>
      </c>
      <c r="D732" t="s">
        <v>26</v>
      </c>
      <c r="E732" s="5">
        <v>6673.94</v>
      </c>
      <c r="F732" t="s">
        <v>11</v>
      </c>
      <c r="G732" s="4"/>
    </row>
    <row r="733" spans="1:9" x14ac:dyDescent="0.35">
      <c r="A733" t="s">
        <v>755</v>
      </c>
      <c r="B733" s="4">
        <v>45428</v>
      </c>
      <c r="C733" t="s">
        <v>20</v>
      </c>
      <c r="D733" t="s">
        <v>10</v>
      </c>
      <c r="E733" s="5">
        <v>98302.78</v>
      </c>
      <c r="F733" t="s">
        <v>11</v>
      </c>
      <c r="G733" s="4"/>
    </row>
    <row r="734" spans="1:9" x14ac:dyDescent="0.35">
      <c r="A734" t="s">
        <v>756</v>
      </c>
      <c r="B734" s="4">
        <v>45543</v>
      </c>
      <c r="C734" t="s">
        <v>23</v>
      </c>
      <c r="D734" t="s">
        <v>26</v>
      </c>
      <c r="E734" s="5">
        <v>80436.899999999994</v>
      </c>
      <c r="F734" t="s">
        <v>14</v>
      </c>
      <c r="G734" s="4">
        <v>45581</v>
      </c>
      <c r="H734" t="s">
        <v>29</v>
      </c>
      <c r="I734">
        <f>DATEDIF(B734,G734,"d")</f>
        <v>38</v>
      </c>
    </row>
    <row r="735" spans="1:9" x14ac:dyDescent="0.35">
      <c r="A735" t="s">
        <v>757</v>
      </c>
      <c r="B735" s="4">
        <v>45363</v>
      </c>
      <c r="C735" t="s">
        <v>9</v>
      </c>
      <c r="D735" t="s">
        <v>13</v>
      </c>
      <c r="E735" s="5">
        <v>50464.83</v>
      </c>
      <c r="F735" t="s">
        <v>18</v>
      </c>
      <c r="G735" s="4"/>
      <c r="H735" t="s">
        <v>31</v>
      </c>
    </row>
    <row r="736" spans="1:9" x14ac:dyDescent="0.35">
      <c r="A736" t="s">
        <v>758</v>
      </c>
      <c r="B736" s="4">
        <v>45524</v>
      </c>
      <c r="C736" t="s">
        <v>9</v>
      </c>
      <c r="D736" t="s">
        <v>13</v>
      </c>
      <c r="E736" s="5">
        <v>81176.899999999994</v>
      </c>
      <c r="F736" t="s">
        <v>11</v>
      </c>
      <c r="G736" s="4"/>
    </row>
    <row r="737" spans="1:9" x14ac:dyDescent="0.35">
      <c r="A737" t="s">
        <v>759</v>
      </c>
      <c r="B737" s="4">
        <v>45620</v>
      </c>
      <c r="C737" t="s">
        <v>17</v>
      </c>
      <c r="D737" t="s">
        <v>26</v>
      </c>
      <c r="E737" s="5">
        <v>54299.71</v>
      </c>
      <c r="F737" t="s">
        <v>18</v>
      </c>
      <c r="G737" s="4"/>
      <c r="H737" t="s">
        <v>29</v>
      </c>
    </row>
    <row r="738" spans="1:9" x14ac:dyDescent="0.35">
      <c r="A738" t="s">
        <v>760</v>
      </c>
      <c r="B738" s="4">
        <v>45437</v>
      </c>
      <c r="C738" t="s">
        <v>9</v>
      </c>
      <c r="D738" t="s">
        <v>26</v>
      </c>
      <c r="E738" s="5">
        <v>30506.76</v>
      </c>
      <c r="F738" t="s">
        <v>11</v>
      </c>
      <c r="G738" s="4"/>
    </row>
    <row r="739" spans="1:9" x14ac:dyDescent="0.35">
      <c r="A739" t="s">
        <v>761</v>
      </c>
      <c r="B739" s="4">
        <v>45502</v>
      </c>
      <c r="C739" t="s">
        <v>23</v>
      </c>
      <c r="D739" t="s">
        <v>13</v>
      </c>
      <c r="E739" s="5">
        <v>35235.79</v>
      </c>
      <c r="F739" t="s">
        <v>14</v>
      </c>
      <c r="G739" s="4">
        <v>45533</v>
      </c>
      <c r="H739" t="s">
        <v>31</v>
      </c>
      <c r="I739">
        <f>DATEDIF(B739,G739,"d")</f>
        <v>31</v>
      </c>
    </row>
    <row r="740" spans="1:9" x14ac:dyDescent="0.35">
      <c r="A740" t="s">
        <v>762</v>
      </c>
      <c r="B740" s="4">
        <v>45318</v>
      </c>
      <c r="C740" t="s">
        <v>42</v>
      </c>
      <c r="D740" t="s">
        <v>13</v>
      </c>
      <c r="E740" s="5">
        <v>47231.35</v>
      </c>
      <c r="F740" t="s">
        <v>18</v>
      </c>
      <c r="G740" s="4"/>
      <c r="H740" t="s">
        <v>15</v>
      </c>
    </row>
    <row r="741" spans="1:9" x14ac:dyDescent="0.35">
      <c r="A741" t="s">
        <v>763</v>
      </c>
      <c r="B741" s="4">
        <v>45392</v>
      </c>
      <c r="C741" t="s">
        <v>42</v>
      </c>
      <c r="D741" t="s">
        <v>10</v>
      </c>
      <c r="E741" s="5">
        <v>33370.019999999997</v>
      </c>
      <c r="F741" t="s">
        <v>18</v>
      </c>
      <c r="G741" s="4"/>
      <c r="H741" t="s">
        <v>24</v>
      </c>
    </row>
    <row r="742" spans="1:9" x14ac:dyDescent="0.35">
      <c r="A742" t="s">
        <v>764</v>
      </c>
      <c r="B742" s="4">
        <v>45625</v>
      </c>
      <c r="C742" t="s">
        <v>9</v>
      </c>
      <c r="D742" t="s">
        <v>26</v>
      </c>
      <c r="E742" s="5">
        <v>31637.21</v>
      </c>
      <c r="F742" t="s">
        <v>18</v>
      </c>
      <c r="G742" s="4"/>
      <c r="H742" t="s">
        <v>21</v>
      </c>
    </row>
    <row r="743" spans="1:9" x14ac:dyDescent="0.35">
      <c r="A743" t="s">
        <v>765</v>
      </c>
      <c r="B743" s="4">
        <v>45401</v>
      </c>
      <c r="C743" t="s">
        <v>20</v>
      </c>
      <c r="D743" t="s">
        <v>13</v>
      </c>
      <c r="E743" s="5">
        <v>28390.51</v>
      </c>
      <c r="F743" t="s">
        <v>14</v>
      </c>
      <c r="G743" s="4">
        <v>45500</v>
      </c>
      <c r="H743" t="s">
        <v>29</v>
      </c>
      <c r="I743">
        <f>DATEDIF(B743,G743,"d")</f>
        <v>99</v>
      </c>
    </row>
    <row r="744" spans="1:9" x14ac:dyDescent="0.35">
      <c r="A744" t="s">
        <v>766</v>
      </c>
      <c r="B744" s="4">
        <v>45450</v>
      </c>
      <c r="C744" t="s">
        <v>9</v>
      </c>
      <c r="D744" t="s">
        <v>10</v>
      </c>
      <c r="E744" s="5">
        <v>8123.84</v>
      </c>
      <c r="F744" t="s">
        <v>14</v>
      </c>
      <c r="G744" s="4">
        <v>45527</v>
      </c>
      <c r="H744" t="s">
        <v>31</v>
      </c>
      <c r="I744">
        <f>DATEDIF(B744,G744,"d")</f>
        <v>77</v>
      </c>
    </row>
    <row r="745" spans="1:9" x14ac:dyDescent="0.35">
      <c r="A745" t="s">
        <v>767</v>
      </c>
      <c r="B745" s="4">
        <v>45378</v>
      </c>
      <c r="C745" t="s">
        <v>23</v>
      </c>
      <c r="D745" t="s">
        <v>10</v>
      </c>
      <c r="E745" s="5">
        <v>78603.350000000006</v>
      </c>
      <c r="F745" t="s">
        <v>18</v>
      </c>
      <c r="G745" s="4"/>
      <c r="H745" t="s">
        <v>29</v>
      </c>
    </row>
    <row r="746" spans="1:9" x14ac:dyDescent="0.35">
      <c r="A746" t="s">
        <v>768</v>
      </c>
      <c r="B746" s="4">
        <v>45549</v>
      </c>
      <c r="C746" t="s">
        <v>9</v>
      </c>
      <c r="D746" t="s">
        <v>13</v>
      </c>
      <c r="E746" s="5">
        <v>61951.68</v>
      </c>
      <c r="F746" t="s">
        <v>18</v>
      </c>
      <c r="G746" s="4"/>
      <c r="H746" t="s">
        <v>15</v>
      </c>
    </row>
    <row r="747" spans="1:9" x14ac:dyDescent="0.35">
      <c r="A747" t="s">
        <v>769</v>
      </c>
      <c r="B747" s="4">
        <v>45478</v>
      </c>
      <c r="C747" t="s">
        <v>23</v>
      </c>
      <c r="D747" t="s">
        <v>26</v>
      </c>
      <c r="E747" s="5">
        <v>24850.68</v>
      </c>
      <c r="F747" t="s">
        <v>11</v>
      </c>
      <c r="G747" s="4"/>
    </row>
    <row r="748" spans="1:9" x14ac:dyDescent="0.35">
      <c r="A748" t="s">
        <v>770</v>
      </c>
      <c r="B748" s="4">
        <v>45376</v>
      </c>
      <c r="C748" t="s">
        <v>20</v>
      </c>
      <c r="D748" t="s">
        <v>10</v>
      </c>
      <c r="E748" s="5">
        <v>8345.34</v>
      </c>
      <c r="F748" t="s">
        <v>11</v>
      </c>
      <c r="G748" s="4"/>
    </row>
    <row r="749" spans="1:9" x14ac:dyDescent="0.35">
      <c r="A749" t="s">
        <v>771</v>
      </c>
      <c r="B749" s="4">
        <v>45505</v>
      </c>
      <c r="C749" t="s">
        <v>9</v>
      </c>
      <c r="D749" t="s">
        <v>13</v>
      </c>
      <c r="E749" s="5">
        <v>61347.81</v>
      </c>
      <c r="F749" t="s">
        <v>14</v>
      </c>
      <c r="G749" s="4">
        <v>45566</v>
      </c>
      <c r="H749" t="s">
        <v>24</v>
      </c>
      <c r="I749">
        <f>DATEDIF(B749,G749,"d")</f>
        <v>61</v>
      </c>
    </row>
    <row r="750" spans="1:9" x14ac:dyDescent="0.35">
      <c r="A750" t="s">
        <v>772</v>
      </c>
      <c r="B750" s="4">
        <v>45312</v>
      </c>
      <c r="C750" t="s">
        <v>42</v>
      </c>
      <c r="D750" t="s">
        <v>26</v>
      </c>
      <c r="E750" s="5">
        <v>71624.320000000007</v>
      </c>
      <c r="F750" t="s">
        <v>18</v>
      </c>
      <c r="G750" s="4"/>
      <c r="H750" t="s">
        <v>31</v>
      </c>
    </row>
    <row r="751" spans="1:9" x14ac:dyDescent="0.35">
      <c r="A751" t="s">
        <v>773</v>
      </c>
      <c r="B751" s="4">
        <v>45365</v>
      </c>
      <c r="C751" t="s">
        <v>23</v>
      </c>
      <c r="D751" t="s">
        <v>26</v>
      </c>
      <c r="E751" s="5">
        <v>1803.39</v>
      </c>
      <c r="F751" t="s">
        <v>18</v>
      </c>
      <c r="G751" s="4"/>
      <c r="H751" t="s">
        <v>21</v>
      </c>
    </row>
    <row r="752" spans="1:9" x14ac:dyDescent="0.35">
      <c r="A752" t="s">
        <v>774</v>
      </c>
      <c r="B752" s="4">
        <v>45343</v>
      </c>
      <c r="C752" t="s">
        <v>23</v>
      </c>
      <c r="D752" t="s">
        <v>13</v>
      </c>
      <c r="E752" s="5">
        <v>66064.759999999995</v>
      </c>
      <c r="F752" t="s">
        <v>11</v>
      </c>
      <c r="G752" s="4"/>
    </row>
    <row r="753" spans="1:9" x14ac:dyDescent="0.35">
      <c r="A753" t="s">
        <v>775</v>
      </c>
      <c r="B753" s="4">
        <v>45409</v>
      </c>
      <c r="C753" t="s">
        <v>23</v>
      </c>
      <c r="D753" t="s">
        <v>10</v>
      </c>
      <c r="E753" s="5">
        <v>74769.69</v>
      </c>
      <c r="F753" t="s">
        <v>14</v>
      </c>
      <c r="G753" s="4">
        <v>45475</v>
      </c>
      <c r="H753" t="s">
        <v>31</v>
      </c>
      <c r="I753">
        <f>DATEDIF(B753,G753,"d")</f>
        <v>66</v>
      </c>
    </row>
    <row r="754" spans="1:9" x14ac:dyDescent="0.35">
      <c r="A754" t="s">
        <v>776</v>
      </c>
      <c r="B754" s="4">
        <v>45546</v>
      </c>
      <c r="C754" t="s">
        <v>9</v>
      </c>
      <c r="D754" t="s">
        <v>26</v>
      </c>
      <c r="E754" s="5">
        <v>94175.33</v>
      </c>
      <c r="F754" t="s">
        <v>18</v>
      </c>
      <c r="G754" s="4"/>
      <c r="H754" t="s">
        <v>15</v>
      </c>
    </row>
    <row r="755" spans="1:9" x14ac:dyDescent="0.35">
      <c r="A755" t="s">
        <v>777</v>
      </c>
      <c r="B755" s="4">
        <v>45292</v>
      </c>
      <c r="C755" t="s">
        <v>42</v>
      </c>
      <c r="D755" t="s">
        <v>10</v>
      </c>
      <c r="E755" s="5">
        <v>11503.85</v>
      </c>
      <c r="F755" t="s">
        <v>18</v>
      </c>
      <c r="G755" s="4"/>
      <c r="H755" t="s">
        <v>21</v>
      </c>
    </row>
    <row r="756" spans="1:9" x14ac:dyDescent="0.35">
      <c r="A756" t="s">
        <v>778</v>
      </c>
      <c r="B756" s="4">
        <v>45654</v>
      </c>
      <c r="C756" t="s">
        <v>9</v>
      </c>
      <c r="D756" t="s">
        <v>26</v>
      </c>
      <c r="E756" s="5">
        <v>89760.87</v>
      </c>
      <c r="F756" t="s">
        <v>11</v>
      </c>
      <c r="G756" s="4"/>
    </row>
    <row r="757" spans="1:9" x14ac:dyDescent="0.35">
      <c r="A757" t="s">
        <v>779</v>
      </c>
      <c r="B757" s="4">
        <v>45405</v>
      </c>
      <c r="C757" t="s">
        <v>9</v>
      </c>
      <c r="D757" t="s">
        <v>10</v>
      </c>
      <c r="E757" s="5">
        <v>52990.94</v>
      </c>
      <c r="F757" t="s">
        <v>11</v>
      </c>
      <c r="G757" s="4"/>
    </row>
    <row r="758" spans="1:9" x14ac:dyDescent="0.35">
      <c r="A758" t="s">
        <v>780</v>
      </c>
      <c r="B758" s="4">
        <v>45508</v>
      </c>
      <c r="C758" t="s">
        <v>20</v>
      </c>
      <c r="D758" t="s">
        <v>13</v>
      </c>
      <c r="E758" s="5">
        <v>88678.080000000002</v>
      </c>
      <c r="F758" t="s">
        <v>11</v>
      </c>
      <c r="G758" s="4"/>
    </row>
    <row r="759" spans="1:9" x14ac:dyDescent="0.35">
      <c r="A759" t="s">
        <v>781</v>
      </c>
      <c r="B759" s="4">
        <v>45635</v>
      </c>
      <c r="C759" t="s">
        <v>23</v>
      </c>
      <c r="D759" t="s">
        <v>13</v>
      </c>
      <c r="E759" s="5">
        <v>88970.16</v>
      </c>
      <c r="F759" t="s">
        <v>11</v>
      </c>
      <c r="G759" s="4"/>
    </row>
    <row r="760" spans="1:9" x14ac:dyDescent="0.35">
      <c r="A760" t="s">
        <v>782</v>
      </c>
      <c r="B760" s="4">
        <v>45398</v>
      </c>
      <c r="C760" t="s">
        <v>20</v>
      </c>
      <c r="D760" t="s">
        <v>13</v>
      </c>
      <c r="E760" s="5">
        <v>52683.4</v>
      </c>
      <c r="F760" t="s">
        <v>11</v>
      </c>
      <c r="G760" s="4"/>
    </row>
    <row r="761" spans="1:9" x14ac:dyDescent="0.35">
      <c r="A761" t="s">
        <v>783</v>
      </c>
      <c r="B761" s="4">
        <v>45341</v>
      </c>
      <c r="C761" t="s">
        <v>23</v>
      </c>
      <c r="D761" t="s">
        <v>10</v>
      </c>
      <c r="E761" s="5">
        <v>12746.57</v>
      </c>
      <c r="F761" t="s">
        <v>11</v>
      </c>
      <c r="G761" s="4"/>
    </row>
    <row r="762" spans="1:9" x14ac:dyDescent="0.35">
      <c r="A762" t="s">
        <v>784</v>
      </c>
      <c r="B762" s="4">
        <v>45487</v>
      </c>
      <c r="C762" t="s">
        <v>23</v>
      </c>
      <c r="D762" t="s">
        <v>13</v>
      </c>
      <c r="E762" s="5">
        <v>87265.35</v>
      </c>
      <c r="F762" t="s">
        <v>18</v>
      </c>
      <c r="G762" s="4"/>
      <c r="H762" t="s">
        <v>31</v>
      </c>
    </row>
    <row r="763" spans="1:9" x14ac:dyDescent="0.35">
      <c r="A763" t="s">
        <v>785</v>
      </c>
      <c r="B763" s="4">
        <v>45460</v>
      </c>
      <c r="C763" t="s">
        <v>17</v>
      </c>
      <c r="D763" t="s">
        <v>10</v>
      </c>
      <c r="E763" s="5">
        <v>20436.57</v>
      </c>
      <c r="F763" t="s">
        <v>11</v>
      </c>
      <c r="G763" s="4"/>
    </row>
    <row r="764" spans="1:9" x14ac:dyDescent="0.35">
      <c r="A764" t="s">
        <v>786</v>
      </c>
      <c r="B764" s="4">
        <v>45374</v>
      </c>
      <c r="C764" t="s">
        <v>17</v>
      </c>
      <c r="D764" t="s">
        <v>26</v>
      </c>
      <c r="E764" s="5">
        <v>58627.47</v>
      </c>
      <c r="F764" t="s">
        <v>11</v>
      </c>
      <c r="G764" s="4"/>
    </row>
    <row r="765" spans="1:9" x14ac:dyDescent="0.35">
      <c r="A765" t="s">
        <v>787</v>
      </c>
      <c r="B765" s="4">
        <v>45452</v>
      </c>
      <c r="C765" t="s">
        <v>20</v>
      </c>
      <c r="D765" t="s">
        <v>10</v>
      </c>
      <c r="E765" s="5">
        <v>44296.81</v>
      </c>
      <c r="F765" t="s">
        <v>18</v>
      </c>
      <c r="G765" s="4"/>
      <c r="H765" t="s">
        <v>29</v>
      </c>
    </row>
    <row r="766" spans="1:9" x14ac:dyDescent="0.35">
      <c r="A766" t="s">
        <v>788</v>
      </c>
      <c r="B766" s="4">
        <v>45388</v>
      </c>
      <c r="C766" t="s">
        <v>23</v>
      </c>
      <c r="D766" t="s">
        <v>26</v>
      </c>
      <c r="E766" s="5">
        <v>1161.5999999999999</v>
      </c>
      <c r="F766" t="s">
        <v>11</v>
      </c>
      <c r="G766" s="4"/>
    </row>
    <row r="767" spans="1:9" x14ac:dyDescent="0.35">
      <c r="A767" t="s">
        <v>789</v>
      </c>
      <c r="B767" s="4">
        <v>45516</v>
      </c>
      <c r="C767" t="s">
        <v>9</v>
      </c>
      <c r="D767" t="s">
        <v>13</v>
      </c>
      <c r="E767" s="5">
        <v>89141.66</v>
      </c>
      <c r="F767" t="s">
        <v>11</v>
      </c>
      <c r="G767" s="4"/>
    </row>
    <row r="768" spans="1:9" x14ac:dyDescent="0.35">
      <c r="A768" t="s">
        <v>790</v>
      </c>
      <c r="B768" s="4">
        <v>45608</v>
      </c>
      <c r="C768" t="s">
        <v>20</v>
      </c>
      <c r="D768" t="s">
        <v>13</v>
      </c>
      <c r="E768" s="5">
        <v>3585.33</v>
      </c>
      <c r="F768" t="s">
        <v>11</v>
      </c>
      <c r="G768" s="4"/>
    </row>
    <row r="769" spans="1:9" x14ac:dyDescent="0.35">
      <c r="A769" t="s">
        <v>791</v>
      </c>
      <c r="B769" s="4">
        <v>45456</v>
      </c>
      <c r="C769" t="s">
        <v>23</v>
      </c>
      <c r="D769" t="s">
        <v>26</v>
      </c>
      <c r="E769" s="5">
        <v>55866.77</v>
      </c>
      <c r="F769" t="s">
        <v>14</v>
      </c>
      <c r="G769" s="4">
        <v>45510</v>
      </c>
      <c r="H769" t="s">
        <v>31</v>
      </c>
      <c r="I769">
        <f>DATEDIF(B769,G769,"d")</f>
        <v>54</v>
      </c>
    </row>
    <row r="770" spans="1:9" x14ac:dyDescent="0.35">
      <c r="A770" t="s">
        <v>792</v>
      </c>
      <c r="B770" s="4">
        <v>45587</v>
      </c>
      <c r="C770" t="s">
        <v>42</v>
      </c>
      <c r="D770" t="s">
        <v>10</v>
      </c>
      <c r="E770" s="5">
        <v>32828.54</v>
      </c>
      <c r="F770" t="s">
        <v>11</v>
      </c>
      <c r="G770" s="4"/>
    </row>
    <row r="771" spans="1:9" x14ac:dyDescent="0.35">
      <c r="A771" t="s">
        <v>793</v>
      </c>
      <c r="B771" s="4">
        <v>45396</v>
      </c>
      <c r="C771" t="s">
        <v>23</v>
      </c>
      <c r="D771" t="s">
        <v>13</v>
      </c>
      <c r="E771" s="5">
        <v>44823.55</v>
      </c>
      <c r="F771" t="s">
        <v>14</v>
      </c>
      <c r="G771" s="4">
        <v>45447</v>
      </c>
      <c r="H771" t="s">
        <v>21</v>
      </c>
      <c r="I771">
        <f>DATEDIF(B771,G771,"d")</f>
        <v>51</v>
      </c>
    </row>
    <row r="772" spans="1:9" x14ac:dyDescent="0.35">
      <c r="A772" t="s">
        <v>794</v>
      </c>
      <c r="B772" s="4">
        <v>45376</v>
      </c>
      <c r="C772" t="s">
        <v>42</v>
      </c>
      <c r="D772" t="s">
        <v>13</v>
      </c>
      <c r="E772" s="5">
        <v>13824.06</v>
      </c>
      <c r="F772" t="s">
        <v>11</v>
      </c>
      <c r="G772" s="4"/>
    </row>
    <row r="773" spans="1:9" x14ac:dyDescent="0.35">
      <c r="A773" t="s">
        <v>795</v>
      </c>
      <c r="B773" s="4">
        <v>45509</v>
      </c>
      <c r="C773" t="s">
        <v>20</v>
      </c>
      <c r="D773" t="s">
        <v>10</v>
      </c>
      <c r="E773" s="5">
        <v>82097.06</v>
      </c>
      <c r="F773" t="s">
        <v>18</v>
      </c>
      <c r="G773" s="4"/>
      <c r="H773" t="s">
        <v>31</v>
      </c>
    </row>
    <row r="774" spans="1:9" x14ac:dyDescent="0.35">
      <c r="A774" t="s">
        <v>796</v>
      </c>
      <c r="B774" s="4">
        <v>45646</v>
      </c>
      <c r="C774" t="s">
        <v>17</v>
      </c>
      <c r="D774" t="s">
        <v>26</v>
      </c>
      <c r="E774" s="5">
        <v>60275.73</v>
      </c>
      <c r="F774" t="s">
        <v>18</v>
      </c>
      <c r="G774" s="4"/>
      <c r="H774" t="s">
        <v>24</v>
      </c>
    </row>
    <row r="775" spans="1:9" x14ac:dyDescent="0.35">
      <c r="A775" t="s">
        <v>797</v>
      </c>
      <c r="B775" s="4">
        <v>45314</v>
      </c>
      <c r="C775" t="s">
        <v>42</v>
      </c>
      <c r="D775" t="s">
        <v>26</v>
      </c>
      <c r="E775" s="5">
        <v>18074.849999999999</v>
      </c>
      <c r="F775" t="s">
        <v>18</v>
      </c>
      <c r="G775" s="4"/>
      <c r="H775" t="s">
        <v>24</v>
      </c>
    </row>
    <row r="776" spans="1:9" x14ac:dyDescent="0.35">
      <c r="A776" t="s">
        <v>798</v>
      </c>
      <c r="B776" s="4">
        <v>45640</v>
      </c>
      <c r="C776" t="s">
        <v>23</v>
      </c>
      <c r="D776" t="s">
        <v>10</v>
      </c>
      <c r="E776" s="5">
        <v>74425.279999999999</v>
      </c>
      <c r="F776" t="s">
        <v>11</v>
      </c>
      <c r="G776" s="4"/>
    </row>
    <row r="777" spans="1:9" x14ac:dyDescent="0.35">
      <c r="A777" t="s">
        <v>799</v>
      </c>
      <c r="B777" s="4">
        <v>45559</v>
      </c>
      <c r="C777" t="s">
        <v>23</v>
      </c>
      <c r="D777" t="s">
        <v>10</v>
      </c>
      <c r="E777" s="5">
        <v>531.54999999999995</v>
      </c>
      <c r="F777" t="s">
        <v>11</v>
      </c>
      <c r="G777" s="4"/>
    </row>
    <row r="778" spans="1:9" x14ac:dyDescent="0.35">
      <c r="A778" t="s">
        <v>800</v>
      </c>
      <c r="B778" s="4">
        <v>45591</v>
      </c>
      <c r="C778" t="s">
        <v>9</v>
      </c>
      <c r="D778" t="s">
        <v>26</v>
      </c>
      <c r="E778" s="5">
        <v>70875.06</v>
      </c>
      <c r="F778" t="s">
        <v>14</v>
      </c>
      <c r="G778" s="4">
        <v>45667</v>
      </c>
      <c r="H778" t="s">
        <v>21</v>
      </c>
      <c r="I778">
        <f>DATEDIF(B778,G778,"d")</f>
        <v>76</v>
      </c>
    </row>
    <row r="779" spans="1:9" x14ac:dyDescent="0.35">
      <c r="A779" t="s">
        <v>801</v>
      </c>
      <c r="B779" s="4">
        <v>45301</v>
      </c>
      <c r="C779" t="s">
        <v>23</v>
      </c>
      <c r="D779" t="s">
        <v>10</v>
      </c>
      <c r="E779" s="5">
        <v>39331.03</v>
      </c>
      <c r="F779" t="s">
        <v>18</v>
      </c>
      <c r="G779" s="4"/>
      <c r="H779" t="s">
        <v>15</v>
      </c>
    </row>
    <row r="780" spans="1:9" x14ac:dyDescent="0.35">
      <c r="A780" t="s">
        <v>802</v>
      </c>
      <c r="B780" s="4">
        <v>45519</v>
      </c>
      <c r="C780" t="s">
        <v>9</v>
      </c>
      <c r="D780" t="s">
        <v>13</v>
      </c>
      <c r="E780" s="5">
        <v>76760.89</v>
      </c>
      <c r="F780" t="s">
        <v>14</v>
      </c>
      <c r="G780" s="4">
        <v>45586</v>
      </c>
      <c r="H780" t="s">
        <v>31</v>
      </c>
      <c r="I780">
        <f>DATEDIF(B780,G780,"d")</f>
        <v>67</v>
      </c>
    </row>
    <row r="781" spans="1:9" x14ac:dyDescent="0.35">
      <c r="A781" t="s">
        <v>803</v>
      </c>
      <c r="B781" s="4">
        <v>45630</v>
      </c>
      <c r="C781" t="s">
        <v>20</v>
      </c>
      <c r="D781" t="s">
        <v>13</v>
      </c>
      <c r="E781" s="5">
        <v>37431.370000000003</v>
      </c>
      <c r="F781" t="s">
        <v>18</v>
      </c>
      <c r="G781" s="4"/>
      <c r="H781" t="s">
        <v>31</v>
      </c>
    </row>
    <row r="782" spans="1:9" x14ac:dyDescent="0.35">
      <c r="A782" t="s">
        <v>804</v>
      </c>
      <c r="B782" s="4">
        <v>45458</v>
      </c>
      <c r="C782" t="s">
        <v>9</v>
      </c>
      <c r="D782" t="s">
        <v>26</v>
      </c>
      <c r="E782" s="5">
        <v>22436.34</v>
      </c>
      <c r="F782" t="s">
        <v>11</v>
      </c>
      <c r="G782" s="4"/>
    </row>
    <row r="783" spans="1:9" x14ac:dyDescent="0.35">
      <c r="A783" t="s">
        <v>805</v>
      </c>
      <c r="B783" s="4">
        <v>45546</v>
      </c>
      <c r="C783" t="s">
        <v>9</v>
      </c>
      <c r="D783" t="s">
        <v>13</v>
      </c>
      <c r="E783" s="5">
        <v>77915.710000000006</v>
      </c>
      <c r="F783" t="s">
        <v>18</v>
      </c>
      <c r="G783" s="4"/>
      <c r="H783" t="s">
        <v>31</v>
      </c>
    </row>
    <row r="784" spans="1:9" x14ac:dyDescent="0.35">
      <c r="A784" t="s">
        <v>806</v>
      </c>
      <c r="B784" s="4">
        <v>45526</v>
      </c>
      <c r="C784" t="s">
        <v>20</v>
      </c>
      <c r="D784" t="s">
        <v>26</v>
      </c>
      <c r="E784" s="5">
        <v>59508.2</v>
      </c>
      <c r="F784" t="s">
        <v>14</v>
      </c>
      <c r="G784" s="4">
        <v>45615</v>
      </c>
      <c r="H784" t="s">
        <v>15</v>
      </c>
      <c r="I784">
        <f>DATEDIF(B784,G784,"d")</f>
        <v>89</v>
      </c>
    </row>
    <row r="785" spans="1:9" x14ac:dyDescent="0.35">
      <c r="A785" t="s">
        <v>807</v>
      </c>
      <c r="B785" s="4">
        <v>45599</v>
      </c>
      <c r="C785" t="s">
        <v>17</v>
      </c>
      <c r="D785" t="s">
        <v>26</v>
      </c>
      <c r="E785" s="5">
        <v>667.2</v>
      </c>
      <c r="F785" t="s">
        <v>14</v>
      </c>
      <c r="G785" s="4">
        <v>45623</v>
      </c>
      <c r="H785" t="s">
        <v>24</v>
      </c>
      <c r="I785">
        <f>DATEDIF(B785,G785,"d")</f>
        <v>24</v>
      </c>
    </row>
    <row r="786" spans="1:9" x14ac:dyDescent="0.35">
      <c r="A786" t="s">
        <v>808</v>
      </c>
      <c r="B786" s="4">
        <v>45616</v>
      </c>
      <c r="C786" t="s">
        <v>9</v>
      </c>
      <c r="D786" t="s">
        <v>13</v>
      </c>
      <c r="E786" s="5">
        <v>58884.47</v>
      </c>
      <c r="F786" t="s">
        <v>18</v>
      </c>
      <c r="G786" s="4"/>
      <c r="H786" t="s">
        <v>29</v>
      </c>
    </row>
    <row r="787" spans="1:9" x14ac:dyDescent="0.35">
      <c r="A787" t="s">
        <v>809</v>
      </c>
      <c r="B787" s="4">
        <v>45352</v>
      </c>
      <c r="C787" t="s">
        <v>23</v>
      </c>
      <c r="D787" t="s">
        <v>10</v>
      </c>
      <c r="E787" s="5">
        <v>16599.53</v>
      </c>
      <c r="F787" t="s">
        <v>14</v>
      </c>
      <c r="G787" s="4">
        <v>45411</v>
      </c>
      <c r="H787" t="s">
        <v>29</v>
      </c>
      <c r="I787">
        <f>DATEDIF(B787,G787,"d")</f>
        <v>59</v>
      </c>
    </row>
    <row r="788" spans="1:9" x14ac:dyDescent="0.35">
      <c r="A788" t="s">
        <v>810</v>
      </c>
      <c r="B788" s="4">
        <v>45423</v>
      </c>
      <c r="C788" t="s">
        <v>23</v>
      </c>
      <c r="D788" t="s">
        <v>26</v>
      </c>
      <c r="E788" s="5">
        <v>74020.899999999994</v>
      </c>
      <c r="F788" t="s">
        <v>18</v>
      </c>
      <c r="G788" s="4"/>
      <c r="H788" t="s">
        <v>24</v>
      </c>
    </row>
    <row r="789" spans="1:9" x14ac:dyDescent="0.35">
      <c r="A789" t="s">
        <v>811</v>
      </c>
      <c r="B789" s="4">
        <v>45391</v>
      </c>
      <c r="C789" t="s">
        <v>42</v>
      </c>
      <c r="D789" t="s">
        <v>10</v>
      </c>
      <c r="E789" s="5">
        <v>55767.29</v>
      </c>
      <c r="F789" t="s">
        <v>14</v>
      </c>
      <c r="G789" s="4">
        <v>45462</v>
      </c>
      <c r="H789" t="s">
        <v>29</v>
      </c>
      <c r="I789">
        <f>DATEDIF(B789,G789,"d")</f>
        <v>71</v>
      </c>
    </row>
    <row r="790" spans="1:9" x14ac:dyDescent="0.35">
      <c r="A790" t="s">
        <v>812</v>
      </c>
      <c r="B790" s="4">
        <v>45609</v>
      </c>
      <c r="C790" t="s">
        <v>20</v>
      </c>
      <c r="D790" t="s">
        <v>26</v>
      </c>
      <c r="E790" s="5">
        <v>10056.66</v>
      </c>
      <c r="F790" t="s">
        <v>11</v>
      </c>
      <c r="G790" s="4"/>
    </row>
    <row r="791" spans="1:9" x14ac:dyDescent="0.35">
      <c r="A791" t="s">
        <v>813</v>
      </c>
      <c r="B791" s="4">
        <v>45426</v>
      </c>
      <c r="C791" t="s">
        <v>23</v>
      </c>
      <c r="D791" t="s">
        <v>26</v>
      </c>
      <c r="E791" s="5">
        <v>31189.23</v>
      </c>
      <c r="F791" t="s">
        <v>18</v>
      </c>
      <c r="G791" s="4"/>
      <c r="H791" t="s">
        <v>15</v>
      </c>
    </row>
    <row r="792" spans="1:9" x14ac:dyDescent="0.35">
      <c r="A792" t="s">
        <v>814</v>
      </c>
      <c r="B792" s="4">
        <v>45412</v>
      </c>
      <c r="C792" t="s">
        <v>23</v>
      </c>
      <c r="D792" t="s">
        <v>10</v>
      </c>
      <c r="E792" s="5">
        <v>74456.08</v>
      </c>
      <c r="F792" t="s">
        <v>11</v>
      </c>
      <c r="G792" s="4"/>
    </row>
    <row r="793" spans="1:9" x14ac:dyDescent="0.35">
      <c r="A793" t="s">
        <v>815</v>
      </c>
      <c r="B793" s="4">
        <v>45644</v>
      </c>
      <c r="C793" t="s">
        <v>23</v>
      </c>
      <c r="D793" t="s">
        <v>10</v>
      </c>
      <c r="E793" s="5">
        <v>60952.99</v>
      </c>
      <c r="F793" t="s">
        <v>11</v>
      </c>
      <c r="G793" s="4"/>
    </row>
    <row r="794" spans="1:9" x14ac:dyDescent="0.35">
      <c r="A794" t="s">
        <v>816</v>
      </c>
      <c r="B794" s="4">
        <v>45410</v>
      </c>
      <c r="C794" t="s">
        <v>42</v>
      </c>
      <c r="D794" t="s">
        <v>26</v>
      </c>
      <c r="E794" s="5">
        <v>82821.25</v>
      </c>
      <c r="F794" t="s">
        <v>11</v>
      </c>
      <c r="G794" s="4"/>
    </row>
    <row r="795" spans="1:9" x14ac:dyDescent="0.35">
      <c r="A795" t="s">
        <v>817</v>
      </c>
      <c r="B795" s="4">
        <v>45638</v>
      </c>
      <c r="C795" t="s">
        <v>42</v>
      </c>
      <c r="D795" t="s">
        <v>10</v>
      </c>
      <c r="E795" s="5">
        <v>9430.2099999999991</v>
      </c>
      <c r="F795" t="s">
        <v>11</v>
      </c>
      <c r="G795" s="4"/>
    </row>
    <row r="796" spans="1:9" x14ac:dyDescent="0.35">
      <c r="A796" t="s">
        <v>818</v>
      </c>
      <c r="B796" s="4">
        <v>45479</v>
      </c>
      <c r="C796" t="s">
        <v>9</v>
      </c>
      <c r="D796" t="s">
        <v>10</v>
      </c>
      <c r="E796" s="5">
        <v>76453.66</v>
      </c>
      <c r="F796" t="s">
        <v>11</v>
      </c>
      <c r="G796" s="4"/>
    </row>
    <row r="797" spans="1:9" x14ac:dyDescent="0.35">
      <c r="A797" t="s">
        <v>819</v>
      </c>
      <c r="B797" s="4">
        <v>45438</v>
      </c>
      <c r="C797" t="s">
        <v>42</v>
      </c>
      <c r="D797" t="s">
        <v>26</v>
      </c>
      <c r="E797" s="5">
        <v>82969.78</v>
      </c>
      <c r="F797" t="s">
        <v>11</v>
      </c>
      <c r="G797" s="4"/>
    </row>
    <row r="798" spans="1:9" x14ac:dyDescent="0.35">
      <c r="A798" t="s">
        <v>820</v>
      </c>
      <c r="B798" s="4">
        <v>45460</v>
      </c>
      <c r="C798" t="s">
        <v>9</v>
      </c>
      <c r="D798" t="s">
        <v>26</v>
      </c>
      <c r="E798" s="5">
        <v>61590.52</v>
      </c>
      <c r="F798" t="s">
        <v>11</v>
      </c>
      <c r="G798" s="4"/>
    </row>
    <row r="799" spans="1:9" x14ac:dyDescent="0.35">
      <c r="A799" t="s">
        <v>821</v>
      </c>
      <c r="B799" s="4">
        <v>45473</v>
      </c>
      <c r="C799" t="s">
        <v>17</v>
      </c>
      <c r="D799" t="s">
        <v>26</v>
      </c>
      <c r="E799" s="5">
        <v>68559.47</v>
      </c>
      <c r="F799" t="s">
        <v>11</v>
      </c>
      <c r="G799" s="4"/>
    </row>
    <row r="800" spans="1:9" x14ac:dyDescent="0.35">
      <c r="A800" t="s">
        <v>822</v>
      </c>
      <c r="B800" s="4">
        <v>45533</v>
      </c>
      <c r="C800" t="s">
        <v>23</v>
      </c>
      <c r="D800" t="s">
        <v>13</v>
      </c>
      <c r="E800" s="5">
        <v>69290.559999999998</v>
      </c>
      <c r="F800" t="s">
        <v>14</v>
      </c>
      <c r="G800" s="4">
        <v>45537</v>
      </c>
      <c r="H800" t="s">
        <v>29</v>
      </c>
      <c r="I800">
        <f>DATEDIF(B800,G800,"d")</f>
        <v>4</v>
      </c>
    </row>
    <row r="801" spans="1:9" x14ac:dyDescent="0.35">
      <c r="A801" t="s">
        <v>823</v>
      </c>
      <c r="B801" s="4">
        <v>45441</v>
      </c>
      <c r="C801" t="s">
        <v>42</v>
      </c>
      <c r="D801" t="s">
        <v>10</v>
      </c>
      <c r="E801" s="5">
        <v>85204.1</v>
      </c>
      <c r="F801" t="s">
        <v>14</v>
      </c>
      <c r="G801" s="4">
        <v>45450</v>
      </c>
      <c r="H801" t="s">
        <v>15</v>
      </c>
      <c r="I801">
        <f>DATEDIF(B801,G801,"d")</f>
        <v>9</v>
      </c>
    </row>
    <row r="802" spans="1:9" x14ac:dyDescent="0.35">
      <c r="A802" t="s">
        <v>824</v>
      </c>
      <c r="B802" s="4">
        <v>45339</v>
      </c>
      <c r="C802" t="s">
        <v>23</v>
      </c>
      <c r="D802" t="s">
        <v>26</v>
      </c>
      <c r="E802" s="5">
        <v>56037.120000000003</v>
      </c>
      <c r="F802" t="s">
        <v>18</v>
      </c>
      <c r="G802" s="4"/>
      <c r="H802" t="s">
        <v>24</v>
      </c>
    </row>
    <row r="803" spans="1:9" x14ac:dyDescent="0.35">
      <c r="A803" t="s">
        <v>825</v>
      </c>
      <c r="B803" s="4">
        <v>45402</v>
      </c>
      <c r="C803" t="s">
        <v>17</v>
      </c>
      <c r="D803" t="s">
        <v>13</v>
      </c>
      <c r="E803" s="5">
        <v>23709.439999999999</v>
      </c>
      <c r="F803" t="s">
        <v>11</v>
      </c>
      <c r="G803" s="4"/>
    </row>
    <row r="804" spans="1:9" x14ac:dyDescent="0.35">
      <c r="A804" t="s">
        <v>826</v>
      </c>
      <c r="B804" s="4">
        <v>45378</v>
      </c>
      <c r="C804" t="s">
        <v>42</v>
      </c>
      <c r="D804" t="s">
        <v>26</v>
      </c>
      <c r="E804" s="5">
        <v>76059.12</v>
      </c>
      <c r="F804" t="s">
        <v>14</v>
      </c>
      <c r="G804" s="4">
        <v>45390</v>
      </c>
      <c r="H804" t="s">
        <v>24</v>
      </c>
      <c r="I804">
        <f>DATEDIF(B804,G804,"d")</f>
        <v>12</v>
      </c>
    </row>
    <row r="805" spans="1:9" x14ac:dyDescent="0.35">
      <c r="A805" t="s">
        <v>827</v>
      </c>
      <c r="B805" s="4">
        <v>45372</v>
      </c>
      <c r="C805" t="s">
        <v>20</v>
      </c>
      <c r="D805" t="s">
        <v>10</v>
      </c>
      <c r="E805" s="5">
        <v>11478.02</v>
      </c>
      <c r="F805" t="s">
        <v>11</v>
      </c>
      <c r="G805" s="4"/>
    </row>
    <row r="806" spans="1:9" x14ac:dyDescent="0.35">
      <c r="A806" t="s">
        <v>828</v>
      </c>
      <c r="B806" s="4">
        <v>45399</v>
      </c>
      <c r="C806" t="s">
        <v>20</v>
      </c>
      <c r="D806" t="s">
        <v>10</v>
      </c>
      <c r="E806" s="5">
        <v>3033.93</v>
      </c>
      <c r="F806" t="s">
        <v>14</v>
      </c>
      <c r="G806" s="4">
        <v>45484</v>
      </c>
      <c r="H806" t="s">
        <v>21</v>
      </c>
      <c r="I806">
        <f>DATEDIF(B806,G806,"d")</f>
        <v>85</v>
      </c>
    </row>
    <row r="807" spans="1:9" x14ac:dyDescent="0.35">
      <c r="A807" t="s">
        <v>829</v>
      </c>
      <c r="B807" s="4">
        <v>45468</v>
      </c>
      <c r="C807" t="s">
        <v>9</v>
      </c>
      <c r="D807" t="s">
        <v>13</v>
      </c>
      <c r="E807" s="5">
        <v>41354.17</v>
      </c>
      <c r="F807" t="s">
        <v>18</v>
      </c>
      <c r="G807" s="4"/>
      <c r="H807" t="s">
        <v>24</v>
      </c>
    </row>
    <row r="808" spans="1:9" x14ac:dyDescent="0.35">
      <c r="A808" t="s">
        <v>830</v>
      </c>
      <c r="B808" s="4">
        <v>45312</v>
      </c>
      <c r="C808" t="s">
        <v>17</v>
      </c>
      <c r="D808" t="s">
        <v>10</v>
      </c>
      <c r="E808" s="5">
        <v>22243.74</v>
      </c>
      <c r="F808" t="s">
        <v>14</v>
      </c>
      <c r="G808" s="4">
        <v>45374</v>
      </c>
      <c r="H808" t="s">
        <v>21</v>
      </c>
      <c r="I808">
        <f>DATEDIF(B808,G808,"d")</f>
        <v>62</v>
      </c>
    </row>
    <row r="809" spans="1:9" x14ac:dyDescent="0.35">
      <c r="A809" t="s">
        <v>831</v>
      </c>
      <c r="B809" s="4">
        <v>45620</v>
      </c>
      <c r="C809" t="s">
        <v>23</v>
      </c>
      <c r="D809" t="s">
        <v>26</v>
      </c>
      <c r="E809" s="5">
        <v>72363.77</v>
      </c>
      <c r="F809" t="s">
        <v>14</v>
      </c>
      <c r="G809" s="4">
        <v>45642</v>
      </c>
      <c r="H809" t="s">
        <v>29</v>
      </c>
      <c r="I809">
        <f>DATEDIF(B809,G809,"d")</f>
        <v>22</v>
      </c>
    </row>
    <row r="810" spans="1:9" x14ac:dyDescent="0.35">
      <c r="A810" t="s">
        <v>832</v>
      </c>
      <c r="B810" s="4">
        <v>45347</v>
      </c>
      <c r="C810" t="s">
        <v>42</v>
      </c>
      <c r="D810" t="s">
        <v>10</v>
      </c>
      <c r="E810" s="5">
        <v>64358.8</v>
      </c>
      <c r="F810" t="s">
        <v>11</v>
      </c>
      <c r="G810" s="4"/>
    </row>
    <row r="811" spans="1:9" x14ac:dyDescent="0.35">
      <c r="A811" t="s">
        <v>833</v>
      </c>
      <c r="B811" s="4">
        <v>45424</v>
      </c>
      <c r="C811" t="s">
        <v>9</v>
      </c>
      <c r="D811" t="s">
        <v>10</v>
      </c>
      <c r="E811" s="5">
        <v>68602.600000000006</v>
      </c>
      <c r="F811" t="s">
        <v>11</v>
      </c>
      <c r="G811" s="4"/>
    </row>
    <row r="812" spans="1:9" x14ac:dyDescent="0.35">
      <c r="A812" t="s">
        <v>834</v>
      </c>
      <c r="B812" s="4">
        <v>45529</v>
      </c>
      <c r="C812" t="s">
        <v>9</v>
      </c>
      <c r="D812" t="s">
        <v>10</v>
      </c>
      <c r="E812" s="5">
        <v>76262.77</v>
      </c>
      <c r="F812" t="s">
        <v>14</v>
      </c>
      <c r="G812" s="4">
        <v>45609</v>
      </c>
      <c r="H812" t="s">
        <v>24</v>
      </c>
      <c r="I812">
        <f>DATEDIF(B812,G812,"d")</f>
        <v>80</v>
      </c>
    </row>
    <row r="813" spans="1:9" x14ac:dyDescent="0.35">
      <c r="A813" t="s">
        <v>835</v>
      </c>
      <c r="B813" s="4">
        <v>45631</v>
      </c>
      <c r="C813" t="s">
        <v>20</v>
      </c>
      <c r="D813" t="s">
        <v>26</v>
      </c>
      <c r="E813" s="5">
        <v>29603.65</v>
      </c>
      <c r="F813" t="s">
        <v>18</v>
      </c>
      <c r="G813" s="4"/>
      <c r="H813" t="s">
        <v>24</v>
      </c>
    </row>
    <row r="814" spans="1:9" x14ac:dyDescent="0.35">
      <c r="A814" t="s">
        <v>836</v>
      </c>
      <c r="B814" s="4">
        <v>45596</v>
      </c>
      <c r="C814" t="s">
        <v>42</v>
      </c>
      <c r="D814" t="s">
        <v>13</v>
      </c>
      <c r="E814" s="5">
        <v>48132.45</v>
      </c>
      <c r="F814" t="s">
        <v>18</v>
      </c>
      <c r="G814" s="4"/>
      <c r="H814" t="s">
        <v>29</v>
      </c>
    </row>
    <row r="815" spans="1:9" x14ac:dyDescent="0.35">
      <c r="A815" t="s">
        <v>837</v>
      </c>
      <c r="B815" s="4">
        <v>45362</v>
      </c>
      <c r="C815" t="s">
        <v>20</v>
      </c>
      <c r="D815" t="s">
        <v>10</v>
      </c>
      <c r="E815" s="5">
        <v>97711.52</v>
      </c>
      <c r="F815" t="s">
        <v>18</v>
      </c>
      <c r="G815" s="4"/>
      <c r="H815" t="s">
        <v>24</v>
      </c>
    </row>
    <row r="816" spans="1:9" x14ac:dyDescent="0.35">
      <c r="A816" t="s">
        <v>838</v>
      </c>
      <c r="B816" s="4">
        <v>45324</v>
      </c>
      <c r="C816" t="s">
        <v>9</v>
      </c>
      <c r="D816" t="s">
        <v>13</v>
      </c>
      <c r="E816" s="5">
        <v>9740.4</v>
      </c>
      <c r="F816" t="s">
        <v>18</v>
      </c>
      <c r="G816" s="4"/>
      <c r="H816" t="s">
        <v>24</v>
      </c>
    </row>
    <row r="817" spans="1:9" x14ac:dyDescent="0.35">
      <c r="A817" t="s">
        <v>839</v>
      </c>
      <c r="B817" s="4">
        <v>45582</v>
      </c>
      <c r="C817" t="s">
        <v>23</v>
      </c>
      <c r="D817" t="s">
        <v>26</v>
      </c>
      <c r="E817" s="5">
        <v>96622.8</v>
      </c>
      <c r="F817" t="s">
        <v>18</v>
      </c>
      <c r="G817" s="4"/>
      <c r="H817" t="s">
        <v>31</v>
      </c>
    </row>
    <row r="818" spans="1:9" x14ac:dyDescent="0.35">
      <c r="A818" t="s">
        <v>840</v>
      </c>
      <c r="B818" s="4">
        <v>45484</v>
      </c>
      <c r="C818" t="s">
        <v>9</v>
      </c>
      <c r="D818" t="s">
        <v>26</v>
      </c>
      <c r="E818" s="5">
        <v>98055.24</v>
      </c>
      <c r="F818" t="s">
        <v>14</v>
      </c>
      <c r="G818" s="4">
        <v>45572</v>
      </c>
      <c r="H818" t="s">
        <v>15</v>
      </c>
      <c r="I818">
        <f>DATEDIF(B818,G818,"d")</f>
        <v>88</v>
      </c>
    </row>
    <row r="819" spans="1:9" x14ac:dyDescent="0.35">
      <c r="A819" t="s">
        <v>841</v>
      </c>
      <c r="B819" s="4">
        <v>45414</v>
      </c>
      <c r="C819" t="s">
        <v>9</v>
      </c>
      <c r="D819" t="s">
        <v>26</v>
      </c>
      <c r="E819" s="5">
        <v>79718.81</v>
      </c>
      <c r="F819" t="s">
        <v>18</v>
      </c>
      <c r="G819" s="4"/>
      <c r="H819" t="s">
        <v>24</v>
      </c>
    </row>
    <row r="820" spans="1:9" x14ac:dyDescent="0.35">
      <c r="A820" t="s">
        <v>842</v>
      </c>
      <c r="B820" s="4">
        <v>45493</v>
      </c>
      <c r="C820" t="s">
        <v>9</v>
      </c>
      <c r="D820" t="s">
        <v>13</v>
      </c>
      <c r="E820" s="5">
        <v>63538.85</v>
      </c>
      <c r="F820" t="s">
        <v>11</v>
      </c>
      <c r="G820" s="4"/>
    </row>
    <row r="821" spans="1:9" x14ac:dyDescent="0.35">
      <c r="A821" t="s">
        <v>843</v>
      </c>
      <c r="B821" s="4">
        <v>45656</v>
      </c>
      <c r="C821" t="s">
        <v>17</v>
      </c>
      <c r="D821" t="s">
        <v>13</v>
      </c>
      <c r="E821" s="5">
        <v>96622.05</v>
      </c>
      <c r="F821" t="s">
        <v>14</v>
      </c>
      <c r="G821" s="4">
        <v>45694</v>
      </c>
      <c r="H821" t="s">
        <v>24</v>
      </c>
      <c r="I821">
        <f>DATEDIF(B821,G821,"d")</f>
        <v>38</v>
      </c>
    </row>
    <row r="822" spans="1:9" x14ac:dyDescent="0.35">
      <c r="A822" t="s">
        <v>844</v>
      </c>
      <c r="B822" s="4">
        <v>45573</v>
      </c>
      <c r="C822" t="s">
        <v>23</v>
      </c>
      <c r="D822" t="s">
        <v>13</v>
      </c>
      <c r="E822" s="5">
        <v>37771.25</v>
      </c>
      <c r="F822" t="s">
        <v>11</v>
      </c>
      <c r="G822" s="4"/>
    </row>
    <row r="823" spans="1:9" x14ac:dyDescent="0.35">
      <c r="A823" t="s">
        <v>845</v>
      </c>
      <c r="B823" s="4">
        <v>45540</v>
      </c>
      <c r="C823" t="s">
        <v>42</v>
      </c>
      <c r="D823" t="s">
        <v>26</v>
      </c>
      <c r="E823" s="5">
        <v>33537.68</v>
      </c>
      <c r="F823" t="s">
        <v>18</v>
      </c>
      <c r="G823" s="4"/>
      <c r="H823" t="s">
        <v>31</v>
      </c>
    </row>
    <row r="824" spans="1:9" x14ac:dyDescent="0.35">
      <c r="A824" t="s">
        <v>846</v>
      </c>
      <c r="B824" s="4">
        <v>45348</v>
      </c>
      <c r="C824" t="s">
        <v>42</v>
      </c>
      <c r="D824" t="s">
        <v>26</v>
      </c>
      <c r="E824" s="5">
        <v>54120.39</v>
      </c>
      <c r="F824" t="s">
        <v>11</v>
      </c>
      <c r="G824" s="4"/>
    </row>
    <row r="825" spans="1:9" x14ac:dyDescent="0.35">
      <c r="A825" t="s">
        <v>847</v>
      </c>
      <c r="B825" s="4">
        <v>45411</v>
      </c>
      <c r="C825" t="s">
        <v>17</v>
      </c>
      <c r="D825" t="s">
        <v>26</v>
      </c>
      <c r="E825" s="5">
        <v>25719.13</v>
      </c>
      <c r="F825" t="s">
        <v>14</v>
      </c>
      <c r="G825" s="4">
        <v>45494</v>
      </c>
      <c r="H825" t="s">
        <v>15</v>
      </c>
      <c r="I825">
        <f>DATEDIF(B825,G825,"d")</f>
        <v>83</v>
      </c>
    </row>
    <row r="826" spans="1:9" x14ac:dyDescent="0.35">
      <c r="A826" t="s">
        <v>848</v>
      </c>
      <c r="B826" s="4">
        <v>45657</v>
      </c>
      <c r="C826" t="s">
        <v>9</v>
      </c>
      <c r="D826" t="s">
        <v>26</v>
      </c>
      <c r="E826" s="5">
        <v>87389.59</v>
      </c>
      <c r="F826" t="s">
        <v>11</v>
      </c>
      <c r="G826" s="4"/>
    </row>
    <row r="827" spans="1:9" x14ac:dyDescent="0.35">
      <c r="A827" t="s">
        <v>849</v>
      </c>
      <c r="B827" s="4">
        <v>45480</v>
      </c>
      <c r="C827" t="s">
        <v>9</v>
      </c>
      <c r="D827" t="s">
        <v>13</v>
      </c>
      <c r="E827" s="5">
        <v>79046.92</v>
      </c>
      <c r="F827" t="s">
        <v>14</v>
      </c>
      <c r="G827" s="4">
        <v>45492</v>
      </c>
      <c r="H827" t="s">
        <v>24</v>
      </c>
      <c r="I827">
        <f>DATEDIF(B827,G827,"d")</f>
        <v>12</v>
      </c>
    </row>
    <row r="828" spans="1:9" x14ac:dyDescent="0.35">
      <c r="A828" t="s">
        <v>850</v>
      </c>
      <c r="B828" s="4">
        <v>45322</v>
      </c>
      <c r="C828" t="s">
        <v>17</v>
      </c>
      <c r="D828" t="s">
        <v>26</v>
      </c>
      <c r="E828" s="5">
        <v>31956.15</v>
      </c>
      <c r="F828" t="s">
        <v>18</v>
      </c>
      <c r="G828" s="4"/>
      <c r="H828" t="s">
        <v>21</v>
      </c>
    </row>
    <row r="829" spans="1:9" x14ac:dyDescent="0.35">
      <c r="A829" t="s">
        <v>851</v>
      </c>
      <c r="B829" s="4">
        <v>45449</v>
      </c>
      <c r="C829" t="s">
        <v>9</v>
      </c>
      <c r="D829" t="s">
        <v>13</v>
      </c>
      <c r="E829" s="5">
        <v>79481.98</v>
      </c>
      <c r="F829" t="s">
        <v>11</v>
      </c>
      <c r="G829" s="4"/>
    </row>
    <row r="830" spans="1:9" x14ac:dyDescent="0.35">
      <c r="A830" t="s">
        <v>852</v>
      </c>
      <c r="B830" s="4">
        <v>45559</v>
      </c>
      <c r="C830" t="s">
        <v>17</v>
      </c>
      <c r="D830" t="s">
        <v>10</v>
      </c>
      <c r="E830" s="5">
        <v>4862.76</v>
      </c>
      <c r="F830" t="s">
        <v>11</v>
      </c>
      <c r="G830" s="4"/>
    </row>
    <row r="831" spans="1:9" x14ac:dyDescent="0.35">
      <c r="A831" t="s">
        <v>853</v>
      </c>
      <c r="B831" s="4">
        <v>45357</v>
      </c>
      <c r="C831" t="s">
        <v>42</v>
      </c>
      <c r="D831" t="s">
        <v>26</v>
      </c>
      <c r="E831" s="5">
        <v>68977.8</v>
      </c>
      <c r="F831" t="s">
        <v>11</v>
      </c>
      <c r="G831" s="4"/>
    </row>
    <row r="832" spans="1:9" x14ac:dyDescent="0.35">
      <c r="A832" t="s">
        <v>854</v>
      </c>
      <c r="B832" s="4">
        <v>45445</v>
      </c>
      <c r="C832" t="s">
        <v>20</v>
      </c>
      <c r="D832" t="s">
        <v>26</v>
      </c>
      <c r="E832" s="5">
        <v>42054.68</v>
      </c>
      <c r="F832" t="s">
        <v>11</v>
      </c>
      <c r="G832" s="4"/>
    </row>
    <row r="833" spans="1:9" x14ac:dyDescent="0.35">
      <c r="A833" t="s">
        <v>855</v>
      </c>
      <c r="B833" s="4">
        <v>45583</v>
      </c>
      <c r="C833" t="s">
        <v>20</v>
      </c>
      <c r="D833" t="s">
        <v>26</v>
      </c>
      <c r="E833" s="5">
        <v>24248.22</v>
      </c>
      <c r="F833" t="s">
        <v>18</v>
      </c>
      <c r="G833" s="4"/>
      <c r="H833" t="s">
        <v>15</v>
      </c>
    </row>
    <row r="834" spans="1:9" x14ac:dyDescent="0.35">
      <c r="A834" t="s">
        <v>856</v>
      </c>
      <c r="B834" s="4">
        <v>45653</v>
      </c>
      <c r="C834" t="s">
        <v>9</v>
      </c>
      <c r="D834" t="s">
        <v>13</v>
      </c>
      <c r="E834" s="5">
        <v>42378.66</v>
      </c>
      <c r="F834" t="s">
        <v>14</v>
      </c>
      <c r="G834" s="4">
        <v>45740</v>
      </c>
      <c r="H834" t="s">
        <v>15</v>
      </c>
      <c r="I834">
        <f>DATEDIF(B834,G834,"d")</f>
        <v>87</v>
      </c>
    </row>
    <row r="835" spans="1:9" x14ac:dyDescent="0.35">
      <c r="A835" t="s">
        <v>857</v>
      </c>
      <c r="B835" s="4">
        <v>45409</v>
      </c>
      <c r="C835" t="s">
        <v>20</v>
      </c>
      <c r="D835" t="s">
        <v>10</v>
      </c>
      <c r="E835" s="5">
        <v>32206.01</v>
      </c>
      <c r="F835" t="s">
        <v>11</v>
      </c>
      <c r="G835" s="4"/>
    </row>
    <row r="836" spans="1:9" x14ac:dyDescent="0.35">
      <c r="A836" t="s">
        <v>858</v>
      </c>
      <c r="B836" s="4">
        <v>45391</v>
      </c>
      <c r="C836" t="s">
        <v>23</v>
      </c>
      <c r="D836" t="s">
        <v>26</v>
      </c>
      <c r="E836" s="5">
        <v>51641.3</v>
      </c>
      <c r="F836" t="s">
        <v>14</v>
      </c>
      <c r="G836" s="4">
        <v>45468</v>
      </c>
      <c r="H836" t="s">
        <v>24</v>
      </c>
      <c r="I836">
        <f>DATEDIF(B836,G836,"d")</f>
        <v>77</v>
      </c>
    </row>
    <row r="837" spans="1:9" x14ac:dyDescent="0.35">
      <c r="A837" t="s">
        <v>859</v>
      </c>
      <c r="B837" s="4">
        <v>45547</v>
      </c>
      <c r="C837" t="s">
        <v>20</v>
      </c>
      <c r="D837" t="s">
        <v>13</v>
      </c>
      <c r="E837" s="5">
        <v>3167.89</v>
      </c>
      <c r="F837" t="s">
        <v>18</v>
      </c>
      <c r="G837" s="4"/>
      <c r="H837" t="s">
        <v>24</v>
      </c>
    </row>
    <row r="838" spans="1:9" x14ac:dyDescent="0.35">
      <c r="A838" t="s">
        <v>860</v>
      </c>
      <c r="B838" s="4">
        <v>45457</v>
      </c>
      <c r="C838" t="s">
        <v>42</v>
      </c>
      <c r="D838" t="s">
        <v>26</v>
      </c>
      <c r="E838" s="5">
        <v>81008.62</v>
      </c>
      <c r="F838" t="s">
        <v>14</v>
      </c>
      <c r="G838" s="4">
        <v>45469</v>
      </c>
      <c r="H838" t="s">
        <v>29</v>
      </c>
      <c r="I838">
        <f>DATEDIF(B838,G838,"d")</f>
        <v>12</v>
      </c>
    </row>
    <row r="839" spans="1:9" x14ac:dyDescent="0.35">
      <c r="A839" t="s">
        <v>861</v>
      </c>
      <c r="B839" s="4">
        <v>45486</v>
      </c>
      <c r="C839" t="s">
        <v>17</v>
      </c>
      <c r="D839" t="s">
        <v>10</v>
      </c>
      <c r="E839" s="5">
        <v>40181.58</v>
      </c>
      <c r="F839" t="s">
        <v>14</v>
      </c>
      <c r="G839" s="4">
        <v>45569</v>
      </c>
      <c r="H839" t="s">
        <v>15</v>
      </c>
      <c r="I839">
        <f>DATEDIF(B839,G839,"d")</f>
        <v>83</v>
      </c>
    </row>
    <row r="840" spans="1:9" x14ac:dyDescent="0.35">
      <c r="A840" t="s">
        <v>862</v>
      </c>
      <c r="B840" s="4">
        <v>45437</v>
      </c>
      <c r="C840" t="s">
        <v>17</v>
      </c>
      <c r="D840" t="s">
        <v>26</v>
      </c>
      <c r="E840" s="5">
        <v>95049.43</v>
      </c>
      <c r="F840" t="s">
        <v>11</v>
      </c>
      <c r="G840" s="4"/>
    </row>
    <row r="841" spans="1:9" x14ac:dyDescent="0.35">
      <c r="A841" t="s">
        <v>863</v>
      </c>
      <c r="B841" s="4">
        <v>45505</v>
      </c>
      <c r="C841" t="s">
        <v>42</v>
      </c>
      <c r="D841" t="s">
        <v>13</v>
      </c>
      <c r="E841" s="5">
        <v>42527.26</v>
      </c>
      <c r="F841" t="s">
        <v>11</v>
      </c>
      <c r="G841" s="4"/>
    </row>
    <row r="842" spans="1:9" x14ac:dyDescent="0.35">
      <c r="A842" t="s">
        <v>864</v>
      </c>
      <c r="B842" s="4">
        <v>45535</v>
      </c>
      <c r="C842" t="s">
        <v>42</v>
      </c>
      <c r="D842" t="s">
        <v>13</v>
      </c>
      <c r="E842" s="5">
        <v>88416.79</v>
      </c>
      <c r="F842" t="s">
        <v>18</v>
      </c>
      <c r="G842" s="4"/>
      <c r="H842" t="s">
        <v>21</v>
      </c>
    </row>
    <row r="843" spans="1:9" x14ac:dyDescent="0.35">
      <c r="A843" t="s">
        <v>865</v>
      </c>
      <c r="B843" s="4">
        <v>45311</v>
      </c>
      <c r="C843" t="s">
        <v>23</v>
      </c>
      <c r="D843" t="s">
        <v>10</v>
      </c>
      <c r="E843" s="5">
        <v>21387.64</v>
      </c>
      <c r="F843" t="s">
        <v>14</v>
      </c>
      <c r="G843" s="4">
        <v>45330</v>
      </c>
      <c r="H843" t="s">
        <v>29</v>
      </c>
      <c r="I843">
        <f>DATEDIF(B843,G843,"d")</f>
        <v>19</v>
      </c>
    </row>
    <row r="844" spans="1:9" x14ac:dyDescent="0.35">
      <c r="A844" t="s">
        <v>866</v>
      </c>
      <c r="B844" s="4">
        <v>45534</v>
      </c>
      <c r="C844" t="s">
        <v>42</v>
      </c>
      <c r="D844" t="s">
        <v>13</v>
      </c>
      <c r="E844" s="5">
        <v>76996.88</v>
      </c>
      <c r="F844" t="s">
        <v>18</v>
      </c>
      <c r="G844" s="4"/>
      <c r="H844" t="s">
        <v>21</v>
      </c>
    </row>
    <row r="845" spans="1:9" x14ac:dyDescent="0.35">
      <c r="A845" t="s">
        <v>867</v>
      </c>
      <c r="B845" s="4">
        <v>45537</v>
      </c>
      <c r="C845" t="s">
        <v>9</v>
      </c>
      <c r="D845" t="s">
        <v>13</v>
      </c>
      <c r="E845" s="5">
        <v>35282.980000000003</v>
      </c>
      <c r="F845" t="s">
        <v>14</v>
      </c>
      <c r="G845" s="4">
        <v>45590</v>
      </c>
      <c r="H845" t="s">
        <v>21</v>
      </c>
      <c r="I845">
        <f>DATEDIF(B845,G845,"d")</f>
        <v>53</v>
      </c>
    </row>
    <row r="846" spans="1:9" x14ac:dyDescent="0.35">
      <c r="A846" t="s">
        <v>868</v>
      </c>
      <c r="B846" s="4">
        <v>45469</v>
      </c>
      <c r="C846" t="s">
        <v>20</v>
      </c>
      <c r="D846" t="s">
        <v>10</v>
      </c>
      <c r="E846" s="5">
        <v>73838.16</v>
      </c>
      <c r="F846" t="s">
        <v>18</v>
      </c>
      <c r="G846" s="4"/>
      <c r="H846" t="s">
        <v>31</v>
      </c>
    </row>
    <row r="847" spans="1:9" x14ac:dyDescent="0.35">
      <c r="A847" t="s">
        <v>869</v>
      </c>
      <c r="B847" s="4">
        <v>45489</v>
      </c>
      <c r="C847" t="s">
        <v>42</v>
      </c>
      <c r="D847" t="s">
        <v>13</v>
      </c>
      <c r="E847" s="5">
        <v>33905.870000000003</v>
      </c>
      <c r="F847" t="s">
        <v>18</v>
      </c>
      <c r="G847" s="4"/>
      <c r="H847" t="s">
        <v>29</v>
      </c>
    </row>
    <row r="848" spans="1:9" x14ac:dyDescent="0.35">
      <c r="A848" t="s">
        <v>870</v>
      </c>
      <c r="B848" s="4">
        <v>45374</v>
      </c>
      <c r="C848" t="s">
        <v>9</v>
      </c>
      <c r="D848" t="s">
        <v>10</v>
      </c>
      <c r="E848" s="5">
        <v>12256.91</v>
      </c>
      <c r="F848" t="s">
        <v>18</v>
      </c>
      <c r="G848" s="4"/>
      <c r="H848" t="s">
        <v>21</v>
      </c>
    </row>
    <row r="849" spans="1:9" x14ac:dyDescent="0.35">
      <c r="A849" t="s">
        <v>871</v>
      </c>
      <c r="B849" s="4">
        <v>45434</v>
      </c>
      <c r="C849" t="s">
        <v>20</v>
      </c>
      <c r="D849" t="s">
        <v>26</v>
      </c>
      <c r="E849" s="5">
        <v>17674.79</v>
      </c>
      <c r="F849" t="s">
        <v>11</v>
      </c>
      <c r="G849" s="4"/>
    </row>
    <row r="850" spans="1:9" x14ac:dyDescent="0.35">
      <c r="A850" t="s">
        <v>872</v>
      </c>
      <c r="B850" s="4">
        <v>45374</v>
      </c>
      <c r="C850" t="s">
        <v>42</v>
      </c>
      <c r="D850" t="s">
        <v>10</v>
      </c>
      <c r="E850" s="5">
        <v>51871.41</v>
      </c>
      <c r="F850" t="s">
        <v>11</v>
      </c>
      <c r="G850" s="4"/>
    </row>
    <row r="851" spans="1:9" x14ac:dyDescent="0.35">
      <c r="A851" t="s">
        <v>873</v>
      </c>
      <c r="B851" s="4">
        <v>45452</v>
      </c>
      <c r="C851" t="s">
        <v>23</v>
      </c>
      <c r="D851" t="s">
        <v>13</v>
      </c>
      <c r="E851" s="5">
        <v>61186.85</v>
      </c>
      <c r="F851" t="s">
        <v>14</v>
      </c>
      <c r="G851" s="4">
        <v>45524</v>
      </c>
      <c r="H851" t="s">
        <v>21</v>
      </c>
      <c r="I851">
        <f>DATEDIF(B851,G851,"d")</f>
        <v>72</v>
      </c>
    </row>
    <row r="852" spans="1:9" x14ac:dyDescent="0.35">
      <c r="A852" t="s">
        <v>874</v>
      </c>
      <c r="B852" s="4">
        <v>45403</v>
      </c>
      <c r="C852" t="s">
        <v>9</v>
      </c>
      <c r="D852" t="s">
        <v>10</v>
      </c>
      <c r="E852" s="5">
        <v>19683.97</v>
      </c>
      <c r="F852" t="s">
        <v>18</v>
      </c>
      <c r="G852" s="4"/>
      <c r="H852" t="s">
        <v>15</v>
      </c>
    </row>
    <row r="853" spans="1:9" x14ac:dyDescent="0.35">
      <c r="A853" t="s">
        <v>875</v>
      </c>
      <c r="B853" s="4">
        <v>45327</v>
      </c>
      <c r="C853" t="s">
        <v>23</v>
      </c>
      <c r="D853" t="s">
        <v>13</v>
      </c>
      <c r="E853" s="5">
        <v>34460.080000000002</v>
      </c>
      <c r="F853" t="s">
        <v>11</v>
      </c>
      <c r="G853" s="4"/>
    </row>
    <row r="854" spans="1:9" x14ac:dyDescent="0.35">
      <c r="A854" t="s">
        <v>876</v>
      </c>
      <c r="B854" s="4">
        <v>45294</v>
      </c>
      <c r="C854" t="s">
        <v>9</v>
      </c>
      <c r="D854" t="s">
        <v>26</v>
      </c>
      <c r="E854" s="5">
        <v>18797.169999999998</v>
      </c>
      <c r="F854" t="s">
        <v>18</v>
      </c>
      <c r="G854" s="4"/>
      <c r="H854" t="s">
        <v>21</v>
      </c>
    </row>
    <row r="855" spans="1:9" x14ac:dyDescent="0.35">
      <c r="A855" t="s">
        <v>877</v>
      </c>
      <c r="B855" s="4">
        <v>45543</v>
      </c>
      <c r="C855" t="s">
        <v>17</v>
      </c>
      <c r="D855" t="s">
        <v>13</v>
      </c>
      <c r="E855" s="5">
        <v>40029.97</v>
      </c>
      <c r="F855" t="s">
        <v>18</v>
      </c>
      <c r="G855" s="4"/>
      <c r="H855" t="s">
        <v>15</v>
      </c>
    </row>
    <row r="856" spans="1:9" x14ac:dyDescent="0.35">
      <c r="A856" t="s">
        <v>878</v>
      </c>
      <c r="B856" s="4">
        <v>45488</v>
      </c>
      <c r="C856" t="s">
        <v>9</v>
      </c>
      <c r="D856" t="s">
        <v>10</v>
      </c>
      <c r="E856" s="5">
        <v>51368.93</v>
      </c>
      <c r="F856" t="s">
        <v>14</v>
      </c>
      <c r="G856" s="4">
        <v>45516</v>
      </c>
      <c r="H856" t="s">
        <v>31</v>
      </c>
      <c r="I856">
        <f>DATEDIF(B856,G856,"d")</f>
        <v>28</v>
      </c>
    </row>
    <row r="857" spans="1:9" x14ac:dyDescent="0.35">
      <c r="A857" t="s">
        <v>879</v>
      </c>
      <c r="B857" s="4">
        <v>45473</v>
      </c>
      <c r="C857" t="s">
        <v>20</v>
      </c>
      <c r="D857" t="s">
        <v>10</v>
      </c>
      <c r="E857" s="5">
        <v>30466.9</v>
      </c>
      <c r="F857" t="s">
        <v>18</v>
      </c>
      <c r="G857" s="4"/>
      <c r="H857" t="s">
        <v>21</v>
      </c>
    </row>
    <row r="858" spans="1:9" x14ac:dyDescent="0.35">
      <c r="A858" t="s">
        <v>880</v>
      </c>
      <c r="B858" s="4">
        <v>45471</v>
      </c>
      <c r="C858" t="s">
        <v>42</v>
      </c>
      <c r="D858" t="s">
        <v>13</v>
      </c>
      <c r="E858" s="5">
        <v>61972.41</v>
      </c>
      <c r="F858" t="s">
        <v>14</v>
      </c>
      <c r="G858" s="4">
        <v>45513</v>
      </c>
      <c r="H858" t="s">
        <v>24</v>
      </c>
      <c r="I858">
        <f>DATEDIF(B858,G858,"d")</f>
        <v>42</v>
      </c>
    </row>
    <row r="859" spans="1:9" x14ac:dyDescent="0.35">
      <c r="A859" t="s">
        <v>881</v>
      </c>
      <c r="B859" s="4">
        <v>45629</v>
      </c>
      <c r="C859" t="s">
        <v>9</v>
      </c>
      <c r="D859" t="s">
        <v>10</v>
      </c>
      <c r="E859" s="5">
        <v>46916.3</v>
      </c>
      <c r="F859" t="s">
        <v>11</v>
      </c>
      <c r="G859" s="4"/>
    </row>
    <row r="860" spans="1:9" x14ac:dyDescent="0.35">
      <c r="A860" t="s">
        <v>882</v>
      </c>
      <c r="B860" s="4">
        <v>45471</v>
      </c>
      <c r="C860" t="s">
        <v>23</v>
      </c>
      <c r="D860" t="s">
        <v>26</v>
      </c>
      <c r="E860" s="5">
        <v>67035.899999999994</v>
      </c>
      <c r="F860" t="s">
        <v>14</v>
      </c>
      <c r="G860" s="4">
        <v>45492</v>
      </c>
      <c r="H860" t="s">
        <v>15</v>
      </c>
      <c r="I860">
        <f>DATEDIF(B860,G860,"d")</f>
        <v>21</v>
      </c>
    </row>
    <row r="861" spans="1:9" x14ac:dyDescent="0.35">
      <c r="A861" t="s">
        <v>883</v>
      </c>
      <c r="B861" s="4">
        <v>45638</v>
      </c>
      <c r="C861" t="s">
        <v>9</v>
      </c>
      <c r="D861" t="s">
        <v>10</v>
      </c>
      <c r="E861" s="5">
        <v>47007.91</v>
      </c>
      <c r="F861" t="s">
        <v>14</v>
      </c>
      <c r="G861" s="4">
        <v>45730</v>
      </c>
      <c r="H861" t="s">
        <v>15</v>
      </c>
      <c r="I861">
        <f>DATEDIF(B861,G861,"d")</f>
        <v>92</v>
      </c>
    </row>
    <row r="862" spans="1:9" x14ac:dyDescent="0.35">
      <c r="A862" t="s">
        <v>884</v>
      </c>
      <c r="B862" s="4">
        <v>45638</v>
      </c>
      <c r="C862" t="s">
        <v>17</v>
      </c>
      <c r="D862" t="s">
        <v>26</v>
      </c>
      <c r="E862" s="5">
        <v>86017.54</v>
      </c>
      <c r="F862" t="s">
        <v>11</v>
      </c>
      <c r="G862" s="4"/>
    </row>
    <row r="863" spans="1:9" x14ac:dyDescent="0.35">
      <c r="A863" t="s">
        <v>885</v>
      </c>
      <c r="B863" s="4">
        <v>45379</v>
      </c>
      <c r="C863" t="s">
        <v>9</v>
      </c>
      <c r="D863" t="s">
        <v>13</v>
      </c>
      <c r="E863" s="5">
        <v>88073.5</v>
      </c>
      <c r="F863" t="s">
        <v>14</v>
      </c>
      <c r="G863" s="4">
        <v>45440</v>
      </c>
      <c r="H863" t="s">
        <v>15</v>
      </c>
      <c r="I863">
        <f>DATEDIF(B863,G863,"d")</f>
        <v>61</v>
      </c>
    </row>
    <row r="864" spans="1:9" x14ac:dyDescent="0.35">
      <c r="A864" t="s">
        <v>886</v>
      </c>
      <c r="B864" s="4">
        <v>45583</v>
      </c>
      <c r="C864" t="s">
        <v>20</v>
      </c>
      <c r="D864" t="s">
        <v>10</v>
      </c>
      <c r="E864" s="5">
        <v>48747.839999999997</v>
      </c>
      <c r="F864" t="s">
        <v>14</v>
      </c>
      <c r="G864" s="4">
        <v>45654</v>
      </c>
      <c r="H864" t="s">
        <v>15</v>
      </c>
      <c r="I864">
        <f>DATEDIF(B864,G864,"d")</f>
        <v>71</v>
      </c>
    </row>
    <row r="865" spans="1:9" x14ac:dyDescent="0.35">
      <c r="A865" t="s">
        <v>887</v>
      </c>
      <c r="B865" s="4">
        <v>45550</v>
      </c>
      <c r="C865" t="s">
        <v>23</v>
      </c>
      <c r="D865" t="s">
        <v>26</v>
      </c>
      <c r="E865" s="5">
        <v>21921.599999999999</v>
      </c>
      <c r="F865" t="s">
        <v>14</v>
      </c>
      <c r="G865" s="4">
        <v>45605</v>
      </c>
      <c r="H865" t="s">
        <v>24</v>
      </c>
      <c r="I865">
        <f>DATEDIF(B865,G865,"d")</f>
        <v>55</v>
      </c>
    </row>
    <row r="866" spans="1:9" x14ac:dyDescent="0.35">
      <c r="A866" t="s">
        <v>888</v>
      </c>
      <c r="B866" s="4">
        <v>45512</v>
      </c>
      <c r="C866" t="s">
        <v>23</v>
      </c>
      <c r="D866" t="s">
        <v>10</v>
      </c>
      <c r="E866" s="5">
        <v>39020.449999999997</v>
      </c>
      <c r="F866" t="s">
        <v>18</v>
      </c>
      <c r="G866" s="4"/>
      <c r="H866" t="s">
        <v>31</v>
      </c>
    </row>
    <row r="867" spans="1:9" x14ac:dyDescent="0.35">
      <c r="A867" t="s">
        <v>889</v>
      </c>
      <c r="B867" s="4">
        <v>45538</v>
      </c>
      <c r="C867" t="s">
        <v>17</v>
      </c>
      <c r="D867" t="s">
        <v>10</v>
      </c>
      <c r="E867" s="5">
        <v>2407.58</v>
      </c>
      <c r="F867" t="s">
        <v>14</v>
      </c>
      <c r="G867" s="4">
        <v>45555</v>
      </c>
      <c r="H867" t="s">
        <v>21</v>
      </c>
      <c r="I867">
        <f>DATEDIF(B867,G867,"d")</f>
        <v>17</v>
      </c>
    </row>
    <row r="868" spans="1:9" x14ac:dyDescent="0.35">
      <c r="A868" t="s">
        <v>890</v>
      </c>
      <c r="B868" s="4">
        <v>45615</v>
      </c>
      <c r="C868" t="s">
        <v>42</v>
      </c>
      <c r="D868" t="s">
        <v>13</v>
      </c>
      <c r="E868" s="5">
        <v>10814.13</v>
      </c>
      <c r="F868" t="s">
        <v>11</v>
      </c>
      <c r="G868" s="4"/>
    </row>
    <row r="869" spans="1:9" x14ac:dyDescent="0.35">
      <c r="A869" t="s">
        <v>891</v>
      </c>
      <c r="B869" s="4">
        <v>45535</v>
      </c>
      <c r="C869" t="s">
        <v>17</v>
      </c>
      <c r="D869" t="s">
        <v>10</v>
      </c>
      <c r="E869" s="5">
        <v>81843.86</v>
      </c>
      <c r="F869" t="s">
        <v>14</v>
      </c>
      <c r="G869" s="4">
        <v>45538</v>
      </c>
      <c r="H869" t="s">
        <v>31</v>
      </c>
      <c r="I869">
        <f>DATEDIF(B869,G869,"d")</f>
        <v>3</v>
      </c>
    </row>
    <row r="870" spans="1:9" x14ac:dyDescent="0.35">
      <c r="A870" t="s">
        <v>892</v>
      </c>
      <c r="B870" s="4">
        <v>45458</v>
      </c>
      <c r="C870" t="s">
        <v>20</v>
      </c>
      <c r="D870" t="s">
        <v>10</v>
      </c>
      <c r="E870" s="5">
        <v>51254.43</v>
      </c>
      <c r="F870" t="s">
        <v>14</v>
      </c>
      <c r="G870" s="4">
        <v>45500</v>
      </c>
      <c r="H870" t="s">
        <v>31</v>
      </c>
      <c r="I870">
        <f>DATEDIF(B870,G870,"d")</f>
        <v>42</v>
      </c>
    </row>
    <row r="871" spans="1:9" x14ac:dyDescent="0.35">
      <c r="A871" t="s">
        <v>893</v>
      </c>
      <c r="B871" s="4">
        <v>45346</v>
      </c>
      <c r="C871" t="s">
        <v>17</v>
      </c>
      <c r="D871" t="s">
        <v>13</v>
      </c>
      <c r="E871" s="5">
        <v>46240.160000000003</v>
      </c>
      <c r="F871" t="s">
        <v>14</v>
      </c>
      <c r="G871" s="4">
        <v>45361</v>
      </c>
      <c r="H871" t="s">
        <v>31</v>
      </c>
      <c r="I871">
        <f>DATEDIF(B871,G871,"d")</f>
        <v>15</v>
      </c>
    </row>
    <row r="872" spans="1:9" x14ac:dyDescent="0.35">
      <c r="A872" t="s">
        <v>894</v>
      </c>
      <c r="B872" s="4">
        <v>45407</v>
      </c>
      <c r="C872" t="s">
        <v>17</v>
      </c>
      <c r="D872" t="s">
        <v>13</v>
      </c>
      <c r="E872" s="5">
        <v>21870.48</v>
      </c>
      <c r="F872" t="s">
        <v>18</v>
      </c>
      <c r="G872" s="4"/>
      <c r="H872" t="s">
        <v>29</v>
      </c>
    </row>
    <row r="873" spans="1:9" x14ac:dyDescent="0.35">
      <c r="A873" t="s">
        <v>895</v>
      </c>
      <c r="B873" s="4">
        <v>45536</v>
      </c>
      <c r="C873" t="s">
        <v>20</v>
      </c>
      <c r="D873" t="s">
        <v>10</v>
      </c>
      <c r="E873" s="5">
        <v>15905.02</v>
      </c>
      <c r="F873" t="s">
        <v>18</v>
      </c>
      <c r="G873" s="4"/>
      <c r="H873" t="s">
        <v>21</v>
      </c>
    </row>
    <row r="874" spans="1:9" x14ac:dyDescent="0.35">
      <c r="A874" t="s">
        <v>896</v>
      </c>
      <c r="B874" s="4">
        <v>45528</v>
      </c>
      <c r="C874" t="s">
        <v>9</v>
      </c>
      <c r="D874" t="s">
        <v>13</v>
      </c>
      <c r="E874" s="5">
        <v>67394.27</v>
      </c>
      <c r="F874" t="s">
        <v>18</v>
      </c>
      <c r="G874" s="4"/>
      <c r="H874" t="s">
        <v>29</v>
      </c>
    </row>
    <row r="875" spans="1:9" x14ac:dyDescent="0.35">
      <c r="A875" t="s">
        <v>897</v>
      </c>
      <c r="B875" s="4">
        <v>45530</v>
      </c>
      <c r="C875" t="s">
        <v>9</v>
      </c>
      <c r="D875" t="s">
        <v>10</v>
      </c>
      <c r="E875" s="5">
        <v>9390.75</v>
      </c>
      <c r="F875" t="s">
        <v>14</v>
      </c>
      <c r="G875" s="4">
        <v>45550</v>
      </c>
      <c r="H875" t="s">
        <v>31</v>
      </c>
      <c r="I875">
        <f>DATEDIF(B875,G875,"d")</f>
        <v>20</v>
      </c>
    </row>
    <row r="876" spans="1:9" x14ac:dyDescent="0.35">
      <c r="A876" t="s">
        <v>898</v>
      </c>
      <c r="B876" s="4">
        <v>45443</v>
      </c>
      <c r="C876" t="s">
        <v>9</v>
      </c>
      <c r="D876" t="s">
        <v>26</v>
      </c>
      <c r="E876" s="5">
        <v>33845.550000000003</v>
      </c>
      <c r="F876" t="s">
        <v>11</v>
      </c>
      <c r="G876" s="4"/>
    </row>
    <row r="877" spans="1:9" x14ac:dyDescent="0.35">
      <c r="A877" t="s">
        <v>899</v>
      </c>
      <c r="B877" s="4">
        <v>45593</v>
      </c>
      <c r="C877" t="s">
        <v>17</v>
      </c>
      <c r="D877" t="s">
        <v>13</v>
      </c>
      <c r="E877" s="5">
        <v>18358.349999999999</v>
      </c>
      <c r="F877" t="s">
        <v>11</v>
      </c>
      <c r="G877" s="4"/>
    </row>
    <row r="878" spans="1:9" x14ac:dyDescent="0.35">
      <c r="A878" t="s">
        <v>900</v>
      </c>
      <c r="B878" s="4">
        <v>45349</v>
      </c>
      <c r="C878" t="s">
        <v>17</v>
      </c>
      <c r="D878" t="s">
        <v>13</v>
      </c>
      <c r="E878" s="5">
        <v>24231.8</v>
      </c>
      <c r="F878" t="s">
        <v>18</v>
      </c>
      <c r="G878" s="4"/>
      <c r="H878" t="s">
        <v>15</v>
      </c>
    </row>
    <row r="879" spans="1:9" x14ac:dyDescent="0.35">
      <c r="A879" t="s">
        <v>901</v>
      </c>
      <c r="B879" s="4">
        <v>45486</v>
      </c>
      <c r="C879" t="s">
        <v>17</v>
      </c>
      <c r="D879" t="s">
        <v>13</v>
      </c>
      <c r="E879" s="5">
        <v>94483.04</v>
      </c>
      <c r="F879" t="s">
        <v>14</v>
      </c>
      <c r="G879" s="4">
        <v>45499</v>
      </c>
      <c r="H879" t="s">
        <v>21</v>
      </c>
      <c r="I879">
        <f>DATEDIF(B879,G879,"d")</f>
        <v>13</v>
      </c>
    </row>
    <row r="880" spans="1:9" x14ac:dyDescent="0.35">
      <c r="A880" t="s">
        <v>902</v>
      </c>
      <c r="B880" s="4">
        <v>45531</v>
      </c>
      <c r="C880" t="s">
        <v>20</v>
      </c>
      <c r="D880" t="s">
        <v>26</v>
      </c>
      <c r="E880" s="5">
        <v>68473.84</v>
      </c>
      <c r="F880" t="s">
        <v>18</v>
      </c>
      <c r="G880" s="4"/>
      <c r="H880" t="s">
        <v>21</v>
      </c>
    </row>
    <row r="881" spans="1:9" x14ac:dyDescent="0.35">
      <c r="A881" t="s">
        <v>903</v>
      </c>
      <c r="B881" s="4">
        <v>45599</v>
      </c>
      <c r="C881" t="s">
        <v>23</v>
      </c>
      <c r="D881" t="s">
        <v>10</v>
      </c>
      <c r="E881" s="5">
        <v>35666.67</v>
      </c>
      <c r="F881" t="s">
        <v>18</v>
      </c>
      <c r="G881" s="4"/>
      <c r="H881" t="s">
        <v>31</v>
      </c>
    </row>
    <row r="882" spans="1:9" x14ac:dyDescent="0.35">
      <c r="A882" t="s">
        <v>904</v>
      </c>
      <c r="B882" s="4">
        <v>45646</v>
      </c>
      <c r="C882" t="s">
        <v>9</v>
      </c>
      <c r="D882" t="s">
        <v>26</v>
      </c>
      <c r="E882" s="5">
        <v>66661.279999999999</v>
      </c>
      <c r="F882" t="s">
        <v>11</v>
      </c>
      <c r="G882" s="4"/>
    </row>
    <row r="883" spans="1:9" x14ac:dyDescent="0.35">
      <c r="A883" t="s">
        <v>905</v>
      </c>
      <c r="B883" s="4">
        <v>45401</v>
      </c>
      <c r="C883" t="s">
        <v>23</v>
      </c>
      <c r="D883" t="s">
        <v>13</v>
      </c>
      <c r="E883" s="5">
        <v>33893.17</v>
      </c>
      <c r="F883" t="s">
        <v>11</v>
      </c>
      <c r="G883" s="4"/>
    </row>
    <row r="884" spans="1:9" x14ac:dyDescent="0.35">
      <c r="A884" t="s">
        <v>906</v>
      </c>
      <c r="B884" s="4">
        <v>45317</v>
      </c>
      <c r="C884" t="s">
        <v>42</v>
      </c>
      <c r="D884" t="s">
        <v>10</v>
      </c>
      <c r="E884" s="5">
        <v>50617.31</v>
      </c>
      <c r="F884" t="s">
        <v>14</v>
      </c>
      <c r="G884" s="4">
        <v>45406</v>
      </c>
      <c r="H884" t="s">
        <v>31</v>
      </c>
      <c r="I884">
        <f>DATEDIF(B884,G884,"d")</f>
        <v>89</v>
      </c>
    </row>
    <row r="885" spans="1:9" x14ac:dyDescent="0.35">
      <c r="A885" t="s">
        <v>907</v>
      </c>
      <c r="B885" s="4">
        <v>45402</v>
      </c>
      <c r="C885" t="s">
        <v>42</v>
      </c>
      <c r="D885" t="s">
        <v>10</v>
      </c>
      <c r="E885" s="5">
        <v>41523.279999999999</v>
      </c>
      <c r="F885" t="s">
        <v>14</v>
      </c>
      <c r="G885" s="4">
        <v>45446</v>
      </c>
      <c r="H885" t="s">
        <v>31</v>
      </c>
      <c r="I885">
        <f>DATEDIF(B885,G885,"d")</f>
        <v>44</v>
      </c>
    </row>
    <row r="886" spans="1:9" x14ac:dyDescent="0.35">
      <c r="A886" t="s">
        <v>908</v>
      </c>
      <c r="B886" s="4">
        <v>45489</v>
      </c>
      <c r="C886" t="s">
        <v>23</v>
      </c>
      <c r="D886" t="s">
        <v>26</v>
      </c>
      <c r="E886" s="5">
        <v>54597.78</v>
      </c>
      <c r="F886" t="s">
        <v>14</v>
      </c>
      <c r="G886" s="4">
        <v>45490</v>
      </c>
      <c r="H886" t="s">
        <v>24</v>
      </c>
      <c r="I886">
        <f>DATEDIF(B886,G886,"d")</f>
        <v>1</v>
      </c>
    </row>
    <row r="887" spans="1:9" x14ac:dyDescent="0.35">
      <c r="A887" t="s">
        <v>909</v>
      </c>
      <c r="B887" s="4">
        <v>45334</v>
      </c>
      <c r="C887" t="s">
        <v>42</v>
      </c>
      <c r="D887" t="s">
        <v>13</v>
      </c>
      <c r="E887" s="5">
        <v>21634.06</v>
      </c>
      <c r="F887" t="s">
        <v>14</v>
      </c>
      <c r="G887" s="4">
        <v>45343</v>
      </c>
      <c r="H887" t="s">
        <v>29</v>
      </c>
      <c r="I887">
        <f>DATEDIF(B887,G887,"d")</f>
        <v>9</v>
      </c>
    </row>
    <row r="888" spans="1:9" x14ac:dyDescent="0.35">
      <c r="A888" t="s">
        <v>910</v>
      </c>
      <c r="B888" s="4">
        <v>45572</v>
      </c>
      <c r="C888" t="s">
        <v>9</v>
      </c>
      <c r="D888" t="s">
        <v>10</v>
      </c>
      <c r="E888" s="5">
        <v>15859.07</v>
      </c>
      <c r="F888" t="s">
        <v>11</v>
      </c>
      <c r="G888" s="4"/>
    </row>
    <row r="889" spans="1:9" x14ac:dyDescent="0.35">
      <c r="A889" t="s">
        <v>911</v>
      </c>
      <c r="B889" s="4">
        <v>45501</v>
      </c>
      <c r="C889" t="s">
        <v>9</v>
      </c>
      <c r="D889" t="s">
        <v>26</v>
      </c>
      <c r="E889" s="5">
        <v>58215.02</v>
      </c>
      <c r="F889" t="s">
        <v>11</v>
      </c>
      <c r="G889" s="4"/>
    </row>
    <row r="890" spans="1:9" x14ac:dyDescent="0.35">
      <c r="A890" t="s">
        <v>912</v>
      </c>
      <c r="B890" s="4">
        <v>45581</v>
      </c>
      <c r="C890" t="s">
        <v>9</v>
      </c>
      <c r="D890" t="s">
        <v>13</v>
      </c>
      <c r="E890" s="5">
        <v>10725.33</v>
      </c>
      <c r="F890" t="s">
        <v>18</v>
      </c>
      <c r="G890" s="4"/>
      <c r="H890" t="s">
        <v>15</v>
      </c>
    </row>
    <row r="891" spans="1:9" x14ac:dyDescent="0.35">
      <c r="A891" t="s">
        <v>913</v>
      </c>
      <c r="B891" s="4">
        <v>45610</v>
      </c>
      <c r="C891" t="s">
        <v>23</v>
      </c>
      <c r="D891" t="s">
        <v>13</v>
      </c>
      <c r="E891" s="5">
        <v>45944.82</v>
      </c>
      <c r="F891" t="s">
        <v>14</v>
      </c>
      <c r="G891" s="4">
        <v>45622</v>
      </c>
      <c r="H891" t="s">
        <v>15</v>
      </c>
      <c r="I891">
        <f>DATEDIF(B891,G891,"d")</f>
        <v>12</v>
      </c>
    </row>
    <row r="892" spans="1:9" x14ac:dyDescent="0.35">
      <c r="A892" t="s">
        <v>914</v>
      </c>
      <c r="B892" s="4">
        <v>45310</v>
      </c>
      <c r="C892" t="s">
        <v>9</v>
      </c>
      <c r="D892" t="s">
        <v>26</v>
      </c>
      <c r="E892" s="5">
        <v>42795.7</v>
      </c>
      <c r="F892" t="s">
        <v>14</v>
      </c>
      <c r="G892" s="4">
        <v>45399</v>
      </c>
      <c r="H892" t="s">
        <v>21</v>
      </c>
      <c r="I892">
        <f>DATEDIF(B892,G892,"d")</f>
        <v>89</v>
      </c>
    </row>
    <row r="893" spans="1:9" x14ac:dyDescent="0.35">
      <c r="A893" t="s">
        <v>915</v>
      </c>
      <c r="B893" s="4">
        <v>45441</v>
      </c>
      <c r="C893" t="s">
        <v>23</v>
      </c>
      <c r="D893" t="s">
        <v>26</v>
      </c>
      <c r="E893" s="5">
        <v>8380.89</v>
      </c>
      <c r="F893" t="s">
        <v>11</v>
      </c>
      <c r="G893" s="4"/>
    </row>
    <row r="894" spans="1:9" x14ac:dyDescent="0.35">
      <c r="A894" t="s">
        <v>916</v>
      </c>
      <c r="B894" s="4">
        <v>45421</v>
      </c>
      <c r="C894" t="s">
        <v>42</v>
      </c>
      <c r="D894" t="s">
        <v>13</v>
      </c>
      <c r="E894" s="5">
        <v>75212.59</v>
      </c>
      <c r="F894" t="s">
        <v>18</v>
      </c>
      <c r="G894" s="4"/>
      <c r="H894" t="s">
        <v>21</v>
      </c>
    </row>
    <row r="895" spans="1:9" x14ac:dyDescent="0.35">
      <c r="A895" t="s">
        <v>917</v>
      </c>
      <c r="B895" s="4">
        <v>45523</v>
      </c>
      <c r="C895" t="s">
        <v>9</v>
      </c>
      <c r="D895" t="s">
        <v>10</v>
      </c>
      <c r="E895" s="5">
        <v>58030.6</v>
      </c>
      <c r="F895" t="s">
        <v>14</v>
      </c>
      <c r="G895" s="4">
        <v>45576</v>
      </c>
      <c r="H895" t="s">
        <v>31</v>
      </c>
      <c r="I895">
        <f>DATEDIF(B895,G895,"d")</f>
        <v>53</v>
      </c>
    </row>
    <row r="896" spans="1:9" x14ac:dyDescent="0.35">
      <c r="A896" t="s">
        <v>918</v>
      </c>
      <c r="B896" s="4">
        <v>45409</v>
      </c>
      <c r="C896" t="s">
        <v>42</v>
      </c>
      <c r="D896" t="s">
        <v>26</v>
      </c>
      <c r="E896" s="5">
        <v>2341.3000000000002</v>
      </c>
      <c r="F896" t="s">
        <v>18</v>
      </c>
      <c r="G896" s="4"/>
      <c r="H896" t="s">
        <v>29</v>
      </c>
    </row>
    <row r="897" spans="1:9" x14ac:dyDescent="0.35">
      <c r="A897" t="s">
        <v>919</v>
      </c>
      <c r="B897" s="4">
        <v>45628</v>
      </c>
      <c r="C897" t="s">
        <v>17</v>
      </c>
      <c r="D897" t="s">
        <v>26</v>
      </c>
      <c r="E897" s="5">
        <v>77489.399999999994</v>
      </c>
      <c r="F897" t="s">
        <v>18</v>
      </c>
      <c r="G897" s="4"/>
      <c r="H897" t="s">
        <v>24</v>
      </c>
    </row>
    <row r="898" spans="1:9" x14ac:dyDescent="0.35">
      <c r="A898" t="s">
        <v>920</v>
      </c>
      <c r="B898" s="4">
        <v>45562</v>
      </c>
      <c r="C898" t="s">
        <v>20</v>
      </c>
      <c r="D898" t="s">
        <v>10</v>
      </c>
      <c r="E898" s="5">
        <v>61711.63</v>
      </c>
      <c r="F898" t="s">
        <v>11</v>
      </c>
      <c r="G898" s="4"/>
    </row>
    <row r="899" spans="1:9" x14ac:dyDescent="0.35">
      <c r="A899" t="s">
        <v>921</v>
      </c>
      <c r="B899" s="4">
        <v>45586</v>
      </c>
      <c r="C899" t="s">
        <v>23</v>
      </c>
      <c r="D899" t="s">
        <v>13</v>
      </c>
      <c r="E899" s="5">
        <v>83882.61</v>
      </c>
      <c r="F899" t="s">
        <v>11</v>
      </c>
      <c r="G899" s="4"/>
    </row>
    <row r="900" spans="1:9" x14ac:dyDescent="0.35">
      <c r="A900" t="s">
        <v>922</v>
      </c>
      <c r="B900" s="4">
        <v>45461</v>
      </c>
      <c r="C900" t="s">
        <v>17</v>
      </c>
      <c r="D900" t="s">
        <v>13</v>
      </c>
      <c r="E900" s="5">
        <v>33657.040000000001</v>
      </c>
      <c r="F900" t="s">
        <v>18</v>
      </c>
      <c r="G900" s="4"/>
      <c r="H900" t="s">
        <v>21</v>
      </c>
    </row>
    <row r="901" spans="1:9" x14ac:dyDescent="0.35">
      <c r="A901" t="s">
        <v>923</v>
      </c>
      <c r="B901" s="4">
        <v>45586</v>
      </c>
      <c r="C901" t="s">
        <v>9</v>
      </c>
      <c r="D901" t="s">
        <v>13</v>
      </c>
      <c r="E901" s="5">
        <v>95071.7</v>
      </c>
      <c r="F901" t="s">
        <v>18</v>
      </c>
      <c r="G901" s="4"/>
      <c r="H901" t="s">
        <v>31</v>
      </c>
    </row>
    <row r="902" spans="1:9" x14ac:dyDescent="0.35">
      <c r="A902" t="s">
        <v>924</v>
      </c>
      <c r="B902" s="4">
        <v>45485</v>
      </c>
      <c r="C902" t="s">
        <v>17</v>
      </c>
      <c r="D902" t="s">
        <v>13</v>
      </c>
      <c r="E902" s="5">
        <v>82566.350000000006</v>
      </c>
      <c r="F902" t="s">
        <v>11</v>
      </c>
      <c r="G902" s="4"/>
    </row>
    <row r="903" spans="1:9" x14ac:dyDescent="0.35">
      <c r="A903" t="s">
        <v>925</v>
      </c>
      <c r="B903" s="4">
        <v>45373</v>
      </c>
      <c r="C903" t="s">
        <v>9</v>
      </c>
      <c r="D903" t="s">
        <v>26</v>
      </c>
      <c r="E903" s="5">
        <v>96044.52</v>
      </c>
      <c r="F903" t="s">
        <v>18</v>
      </c>
      <c r="G903" s="4"/>
      <c r="H903" t="s">
        <v>29</v>
      </c>
    </row>
    <row r="904" spans="1:9" x14ac:dyDescent="0.35">
      <c r="A904" t="s">
        <v>926</v>
      </c>
      <c r="B904" s="4">
        <v>45434</v>
      </c>
      <c r="C904" t="s">
        <v>20</v>
      </c>
      <c r="D904" t="s">
        <v>10</v>
      </c>
      <c r="E904" s="5">
        <v>26999.1</v>
      </c>
      <c r="F904" t="s">
        <v>11</v>
      </c>
      <c r="G904" s="4"/>
    </row>
    <row r="905" spans="1:9" x14ac:dyDescent="0.35">
      <c r="A905" t="s">
        <v>927</v>
      </c>
      <c r="B905" s="4">
        <v>45430</v>
      </c>
      <c r="C905" t="s">
        <v>9</v>
      </c>
      <c r="D905" t="s">
        <v>13</v>
      </c>
      <c r="E905" s="5">
        <v>28917.01</v>
      </c>
      <c r="F905" t="s">
        <v>18</v>
      </c>
      <c r="G905" s="4"/>
      <c r="H905" t="s">
        <v>24</v>
      </c>
    </row>
    <row r="906" spans="1:9" x14ac:dyDescent="0.35">
      <c r="A906" t="s">
        <v>928</v>
      </c>
      <c r="B906" s="4">
        <v>45302</v>
      </c>
      <c r="C906" t="s">
        <v>9</v>
      </c>
      <c r="D906" t="s">
        <v>26</v>
      </c>
      <c r="E906" s="5">
        <v>98793.73</v>
      </c>
      <c r="F906" t="s">
        <v>11</v>
      </c>
      <c r="G906" s="4"/>
    </row>
    <row r="907" spans="1:9" x14ac:dyDescent="0.35">
      <c r="A907" t="s">
        <v>929</v>
      </c>
      <c r="B907" s="4">
        <v>45424</v>
      </c>
      <c r="C907" t="s">
        <v>9</v>
      </c>
      <c r="D907" t="s">
        <v>13</v>
      </c>
      <c r="E907" s="5">
        <v>8316.7999999999993</v>
      </c>
      <c r="F907" t="s">
        <v>18</v>
      </c>
      <c r="G907" s="4"/>
      <c r="H907" t="s">
        <v>29</v>
      </c>
    </row>
    <row r="908" spans="1:9" x14ac:dyDescent="0.35">
      <c r="A908" t="s">
        <v>930</v>
      </c>
      <c r="B908" s="4">
        <v>45292</v>
      </c>
      <c r="C908" t="s">
        <v>20</v>
      </c>
      <c r="D908" t="s">
        <v>10</v>
      </c>
      <c r="E908" s="5">
        <v>70386.559999999998</v>
      </c>
      <c r="F908" t="s">
        <v>18</v>
      </c>
      <c r="G908" s="4"/>
      <c r="H908" t="s">
        <v>21</v>
      </c>
    </row>
    <row r="909" spans="1:9" x14ac:dyDescent="0.35">
      <c r="A909" t="s">
        <v>931</v>
      </c>
      <c r="B909" s="4">
        <v>45625</v>
      </c>
      <c r="C909" t="s">
        <v>9</v>
      </c>
      <c r="D909" t="s">
        <v>13</v>
      </c>
      <c r="E909" s="5">
        <v>97797.3</v>
      </c>
      <c r="F909" t="s">
        <v>18</v>
      </c>
      <c r="G909" s="4"/>
      <c r="H909" t="s">
        <v>29</v>
      </c>
    </row>
    <row r="910" spans="1:9" x14ac:dyDescent="0.35">
      <c r="A910" t="s">
        <v>932</v>
      </c>
      <c r="B910" s="4">
        <v>45643</v>
      </c>
      <c r="C910" t="s">
        <v>42</v>
      </c>
      <c r="D910" t="s">
        <v>10</v>
      </c>
      <c r="E910" s="5">
        <v>80952.14</v>
      </c>
      <c r="F910" t="s">
        <v>11</v>
      </c>
      <c r="G910" s="4"/>
    </row>
    <row r="911" spans="1:9" x14ac:dyDescent="0.35">
      <c r="A911" t="s">
        <v>933</v>
      </c>
      <c r="B911" s="4">
        <v>45358</v>
      </c>
      <c r="C911" t="s">
        <v>17</v>
      </c>
      <c r="D911" t="s">
        <v>26</v>
      </c>
      <c r="E911" s="5">
        <v>79135.94</v>
      </c>
      <c r="F911" t="s">
        <v>14</v>
      </c>
      <c r="G911" s="4">
        <v>45456</v>
      </c>
      <c r="H911" t="s">
        <v>21</v>
      </c>
      <c r="I911">
        <f>DATEDIF(B911,G911,"d")</f>
        <v>98</v>
      </c>
    </row>
    <row r="912" spans="1:9" x14ac:dyDescent="0.35">
      <c r="A912" t="s">
        <v>934</v>
      </c>
      <c r="B912" s="4">
        <v>45530</v>
      </c>
      <c r="C912" t="s">
        <v>20</v>
      </c>
      <c r="D912" t="s">
        <v>13</v>
      </c>
      <c r="E912" s="5">
        <v>27726.15</v>
      </c>
      <c r="F912" t="s">
        <v>11</v>
      </c>
      <c r="G912" s="4"/>
    </row>
    <row r="913" spans="1:9" x14ac:dyDescent="0.35">
      <c r="A913" t="s">
        <v>935</v>
      </c>
      <c r="B913" s="4">
        <v>45336</v>
      </c>
      <c r="C913" t="s">
        <v>20</v>
      </c>
      <c r="D913" t="s">
        <v>26</v>
      </c>
      <c r="E913" s="5">
        <v>53659.47</v>
      </c>
      <c r="F913" t="s">
        <v>11</v>
      </c>
      <c r="G913" s="4"/>
    </row>
    <row r="914" spans="1:9" x14ac:dyDescent="0.35">
      <c r="A914" t="s">
        <v>936</v>
      </c>
      <c r="B914" s="4">
        <v>45375</v>
      </c>
      <c r="C914" t="s">
        <v>42</v>
      </c>
      <c r="D914" t="s">
        <v>13</v>
      </c>
      <c r="E914" s="5">
        <v>1082.94</v>
      </c>
      <c r="F914" t="s">
        <v>11</v>
      </c>
      <c r="G914" s="4"/>
    </row>
    <row r="915" spans="1:9" x14ac:dyDescent="0.35">
      <c r="A915" t="s">
        <v>937</v>
      </c>
      <c r="B915" s="4">
        <v>45656</v>
      </c>
      <c r="C915" t="s">
        <v>17</v>
      </c>
      <c r="D915" t="s">
        <v>26</v>
      </c>
      <c r="E915" s="5">
        <v>90560.59</v>
      </c>
      <c r="F915" t="s">
        <v>18</v>
      </c>
      <c r="G915" s="4"/>
      <c r="H915" t="s">
        <v>21</v>
      </c>
    </row>
    <row r="916" spans="1:9" x14ac:dyDescent="0.35">
      <c r="A916" t="s">
        <v>938</v>
      </c>
      <c r="B916" s="4">
        <v>45438</v>
      </c>
      <c r="C916" t="s">
        <v>23</v>
      </c>
      <c r="D916" t="s">
        <v>13</v>
      </c>
      <c r="E916" s="5">
        <v>55941.35</v>
      </c>
      <c r="F916" t="s">
        <v>14</v>
      </c>
      <c r="G916" s="4">
        <v>45502</v>
      </c>
      <c r="H916" t="s">
        <v>15</v>
      </c>
      <c r="I916">
        <f>DATEDIF(B916,G916,"d")</f>
        <v>64</v>
      </c>
    </row>
    <row r="917" spans="1:9" x14ac:dyDescent="0.35">
      <c r="A917" t="s">
        <v>939</v>
      </c>
      <c r="B917" s="4">
        <v>45605</v>
      </c>
      <c r="C917" t="s">
        <v>9</v>
      </c>
      <c r="D917" t="s">
        <v>13</v>
      </c>
      <c r="E917" s="5">
        <v>7128.93</v>
      </c>
      <c r="F917" t="s">
        <v>11</v>
      </c>
      <c r="G917" s="4"/>
    </row>
    <row r="918" spans="1:9" x14ac:dyDescent="0.35">
      <c r="A918" t="s">
        <v>940</v>
      </c>
      <c r="B918" s="4">
        <v>45401</v>
      </c>
      <c r="C918" t="s">
        <v>20</v>
      </c>
      <c r="D918" t="s">
        <v>10</v>
      </c>
      <c r="E918" s="5">
        <v>49333.17</v>
      </c>
      <c r="F918" t="s">
        <v>14</v>
      </c>
      <c r="G918" s="4">
        <v>45442</v>
      </c>
      <c r="H918" t="s">
        <v>21</v>
      </c>
      <c r="I918">
        <f>DATEDIF(B918,G918,"d")</f>
        <v>41</v>
      </c>
    </row>
    <row r="919" spans="1:9" x14ac:dyDescent="0.35">
      <c r="A919" t="s">
        <v>941</v>
      </c>
      <c r="B919" s="4">
        <v>45304</v>
      </c>
      <c r="C919" t="s">
        <v>17</v>
      </c>
      <c r="D919" t="s">
        <v>26</v>
      </c>
      <c r="E919" s="5">
        <v>57490.17</v>
      </c>
      <c r="F919" t="s">
        <v>14</v>
      </c>
      <c r="G919" s="4">
        <v>45361</v>
      </c>
      <c r="H919" t="s">
        <v>15</v>
      </c>
      <c r="I919">
        <f>DATEDIF(B919,G919,"d")</f>
        <v>57</v>
      </c>
    </row>
    <row r="920" spans="1:9" x14ac:dyDescent="0.35">
      <c r="A920" t="s">
        <v>942</v>
      </c>
      <c r="B920" s="4">
        <v>45413</v>
      </c>
      <c r="C920" t="s">
        <v>9</v>
      </c>
      <c r="D920" t="s">
        <v>26</v>
      </c>
      <c r="E920" s="5">
        <v>87806.98</v>
      </c>
      <c r="F920" t="s">
        <v>11</v>
      </c>
      <c r="G920" s="4"/>
    </row>
    <row r="921" spans="1:9" x14ac:dyDescent="0.35">
      <c r="A921" t="s">
        <v>943</v>
      </c>
      <c r="B921" s="4">
        <v>45474</v>
      </c>
      <c r="C921" t="s">
        <v>9</v>
      </c>
      <c r="D921" t="s">
        <v>10</v>
      </c>
      <c r="E921" s="5">
        <v>47217.63</v>
      </c>
      <c r="F921" t="s">
        <v>18</v>
      </c>
      <c r="G921" s="4"/>
      <c r="H921" t="s">
        <v>21</v>
      </c>
    </row>
    <row r="922" spans="1:9" x14ac:dyDescent="0.35">
      <c r="A922" t="s">
        <v>944</v>
      </c>
      <c r="B922" s="4">
        <v>45575</v>
      </c>
      <c r="C922" t="s">
        <v>23</v>
      </c>
      <c r="D922" t="s">
        <v>13</v>
      </c>
      <c r="E922" s="5">
        <v>7884.82</v>
      </c>
      <c r="F922" t="s">
        <v>14</v>
      </c>
      <c r="G922" s="4">
        <v>45617</v>
      </c>
      <c r="H922" t="s">
        <v>15</v>
      </c>
      <c r="I922">
        <f>DATEDIF(B922,G922,"d")</f>
        <v>42</v>
      </c>
    </row>
    <row r="923" spans="1:9" x14ac:dyDescent="0.35">
      <c r="A923" t="s">
        <v>945</v>
      </c>
      <c r="B923" s="4">
        <v>45657</v>
      </c>
      <c r="C923" t="s">
        <v>42</v>
      </c>
      <c r="D923" t="s">
        <v>26</v>
      </c>
      <c r="E923" s="5">
        <v>4800.51</v>
      </c>
      <c r="F923" t="s">
        <v>18</v>
      </c>
      <c r="G923" s="4"/>
      <c r="H923" t="s">
        <v>15</v>
      </c>
    </row>
    <row r="924" spans="1:9" x14ac:dyDescent="0.35">
      <c r="A924" t="s">
        <v>946</v>
      </c>
      <c r="B924" s="4">
        <v>45567</v>
      </c>
      <c r="C924" t="s">
        <v>23</v>
      </c>
      <c r="D924" t="s">
        <v>13</v>
      </c>
      <c r="E924" s="5">
        <v>25773.87</v>
      </c>
      <c r="F924" t="s">
        <v>11</v>
      </c>
      <c r="G924" s="4"/>
    </row>
    <row r="925" spans="1:9" x14ac:dyDescent="0.35">
      <c r="A925" t="s">
        <v>947</v>
      </c>
      <c r="B925" s="4">
        <v>45623</v>
      </c>
      <c r="C925" t="s">
        <v>17</v>
      </c>
      <c r="D925" t="s">
        <v>13</v>
      </c>
      <c r="E925" s="5">
        <v>55575.54</v>
      </c>
      <c r="F925" t="s">
        <v>11</v>
      </c>
      <c r="G925" s="4"/>
    </row>
    <row r="926" spans="1:9" x14ac:dyDescent="0.35">
      <c r="A926" t="s">
        <v>948</v>
      </c>
      <c r="B926" s="4">
        <v>45390</v>
      </c>
      <c r="C926" t="s">
        <v>23</v>
      </c>
      <c r="D926" t="s">
        <v>10</v>
      </c>
      <c r="E926" s="5">
        <v>17886.82</v>
      </c>
      <c r="F926" t="s">
        <v>14</v>
      </c>
      <c r="G926" s="4">
        <v>45394</v>
      </c>
      <c r="H926" t="s">
        <v>29</v>
      </c>
      <c r="I926">
        <f>DATEDIF(B926,G926,"d")</f>
        <v>4</v>
      </c>
    </row>
    <row r="927" spans="1:9" x14ac:dyDescent="0.35">
      <c r="A927" t="s">
        <v>949</v>
      </c>
      <c r="B927" s="4">
        <v>45432</v>
      </c>
      <c r="C927" t="s">
        <v>20</v>
      </c>
      <c r="D927" t="s">
        <v>26</v>
      </c>
      <c r="E927" s="5">
        <v>50501.67</v>
      </c>
      <c r="F927" t="s">
        <v>14</v>
      </c>
      <c r="G927" s="4">
        <v>45460</v>
      </c>
      <c r="H927" t="s">
        <v>15</v>
      </c>
      <c r="I927">
        <f>DATEDIF(B927,G927,"d")</f>
        <v>28</v>
      </c>
    </row>
    <row r="928" spans="1:9" x14ac:dyDescent="0.35">
      <c r="A928" t="s">
        <v>950</v>
      </c>
      <c r="B928" s="4">
        <v>45585</v>
      </c>
      <c r="C928" t="s">
        <v>42</v>
      </c>
      <c r="D928" t="s">
        <v>10</v>
      </c>
      <c r="E928" s="5">
        <v>74525.48</v>
      </c>
      <c r="F928" t="s">
        <v>18</v>
      </c>
      <c r="G928" s="4"/>
      <c r="H928" t="s">
        <v>31</v>
      </c>
    </row>
    <row r="929" spans="1:9" x14ac:dyDescent="0.35">
      <c r="A929" t="s">
        <v>951</v>
      </c>
      <c r="B929" s="4">
        <v>45340</v>
      </c>
      <c r="C929" t="s">
        <v>23</v>
      </c>
      <c r="D929" t="s">
        <v>26</v>
      </c>
      <c r="E929" s="5">
        <v>23844.94</v>
      </c>
      <c r="F929" t="s">
        <v>11</v>
      </c>
      <c r="G929" s="4"/>
    </row>
    <row r="930" spans="1:9" x14ac:dyDescent="0.35">
      <c r="A930" t="s">
        <v>952</v>
      </c>
      <c r="B930" s="4">
        <v>45396</v>
      </c>
      <c r="C930" t="s">
        <v>9</v>
      </c>
      <c r="D930" t="s">
        <v>13</v>
      </c>
      <c r="E930" s="5">
        <v>22788.52</v>
      </c>
      <c r="F930" t="s">
        <v>14</v>
      </c>
      <c r="G930" s="4">
        <v>45404</v>
      </c>
      <c r="H930" t="s">
        <v>31</v>
      </c>
      <c r="I930">
        <f>DATEDIF(B930,G930,"d")</f>
        <v>8</v>
      </c>
    </row>
    <row r="931" spans="1:9" x14ac:dyDescent="0.35">
      <c r="A931" t="s">
        <v>953</v>
      </c>
      <c r="B931" s="4">
        <v>45530</v>
      </c>
      <c r="C931" t="s">
        <v>17</v>
      </c>
      <c r="D931" t="s">
        <v>10</v>
      </c>
      <c r="E931" s="5">
        <v>99187.11</v>
      </c>
      <c r="F931" t="s">
        <v>14</v>
      </c>
      <c r="G931" s="4">
        <v>45570</v>
      </c>
      <c r="H931" t="s">
        <v>29</v>
      </c>
      <c r="I931">
        <f>DATEDIF(B931,G931,"d")</f>
        <v>40</v>
      </c>
    </row>
    <row r="932" spans="1:9" x14ac:dyDescent="0.35">
      <c r="A932" t="s">
        <v>954</v>
      </c>
      <c r="B932" s="4">
        <v>45632</v>
      </c>
      <c r="C932" t="s">
        <v>17</v>
      </c>
      <c r="D932" t="s">
        <v>10</v>
      </c>
      <c r="E932" s="5">
        <v>89302.83</v>
      </c>
      <c r="F932" t="s">
        <v>11</v>
      </c>
      <c r="G932" s="4"/>
    </row>
    <row r="933" spans="1:9" x14ac:dyDescent="0.35">
      <c r="A933" t="s">
        <v>955</v>
      </c>
      <c r="B933" s="4">
        <v>45320</v>
      </c>
      <c r="C933" t="s">
        <v>9</v>
      </c>
      <c r="D933" t="s">
        <v>26</v>
      </c>
      <c r="E933" s="5">
        <v>47463.9</v>
      </c>
      <c r="F933" t="s">
        <v>11</v>
      </c>
      <c r="G933" s="4"/>
    </row>
    <row r="934" spans="1:9" x14ac:dyDescent="0.35">
      <c r="A934" t="s">
        <v>956</v>
      </c>
      <c r="B934" s="4">
        <v>45377</v>
      </c>
      <c r="C934" t="s">
        <v>17</v>
      </c>
      <c r="D934" t="s">
        <v>13</v>
      </c>
      <c r="E934" s="5">
        <v>97713</v>
      </c>
      <c r="F934" t="s">
        <v>14</v>
      </c>
      <c r="G934" s="4">
        <v>45460</v>
      </c>
      <c r="H934" t="s">
        <v>24</v>
      </c>
      <c r="I934">
        <f>DATEDIF(B934,G934,"d")</f>
        <v>83</v>
      </c>
    </row>
    <row r="935" spans="1:9" x14ac:dyDescent="0.35">
      <c r="A935" t="s">
        <v>957</v>
      </c>
      <c r="B935" s="4">
        <v>45305</v>
      </c>
      <c r="C935" t="s">
        <v>42</v>
      </c>
      <c r="D935" t="s">
        <v>13</v>
      </c>
      <c r="E935" s="5">
        <v>49788.26</v>
      </c>
      <c r="F935" t="s">
        <v>14</v>
      </c>
      <c r="G935" s="4">
        <v>45345</v>
      </c>
      <c r="H935" t="s">
        <v>15</v>
      </c>
      <c r="I935">
        <f>DATEDIF(B935,G935,"d")</f>
        <v>40</v>
      </c>
    </row>
    <row r="936" spans="1:9" x14ac:dyDescent="0.35">
      <c r="A936" t="s">
        <v>958</v>
      </c>
      <c r="B936" s="4">
        <v>45331</v>
      </c>
      <c r="C936" t="s">
        <v>9</v>
      </c>
      <c r="D936" t="s">
        <v>26</v>
      </c>
      <c r="E936" s="5">
        <v>77510.62</v>
      </c>
      <c r="F936" t="s">
        <v>18</v>
      </c>
      <c r="G936" s="4"/>
      <c r="H936" t="s">
        <v>24</v>
      </c>
    </row>
    <row r="937" spans="1:9" x14ac:dyDescent="0.35">
      <c r="A937" t="s">
        <v>959</v>
      </c>
      <c r="B937" s="4">
        <v>45475</v>
      </c>
      <c r="C937" t="s">
        <v>42</v>
      </c>
      <c r="D937" t="s">
        <v>10</v>
      </c>
      <c r="E937" s="5">
        <v>94296.54</v>
      </c>
      <c r="F937" t="s">
        <v>11</v>
      </c>
      <c r="G937" s="4"/>
    </row>
    <row r="938" spans="1:9" x14ac:dyDescent="0.35">
      <c r="A938" t="s">
        <v>960</v>
      </c>
      <c r="B938" s="4">
        <v>45533</v>
      </c>
      <c r="C938" t="s">
        <v>17</v>
      </c>
      <c r="D938" t="s">
        <v>13</v>
      </c>
      <c r="E938" s="5">
        <v>51739.63</v>
      </c>
      <c r="F938" t="s">
        <v>11</v>
      </c>
      <c r="G938" s="4"/>
    </row>
    <row r="939" spans="1:9" x14ac:dyDescent="0.35">
      <c r="A939" t="s">
        <v>961</v>
      </c>
      <c r="B939" s="4">
        <v>45489</v>
      </c>
      <c r="C939" t="s">
        <v>23</v>
      </c>
      <c r="D939" t="s">
        <v>10</v>
      </c>
      <c r="E939" s="5">
        <v>49319.92</v>
      </c>
      <c r="F939" t="s">
        <v>11</v>
      </c>
      <c r="G939" s="4"/>
    </row>
    <row r="940" spans="1:9" x14ac:dyDescent="0.35">
      <c r="A940" t="s">
        <v>962</v>
      </c>
      <c r="B940" s="4">
        <v>45479</v>
      </c>
      <c r="C940" t="s">
        <v>17</v>
      </c>
      <c r="D940" t="s">
        <v>13</v>
      </c>
      <c r="E940" s="5">
        <v>75072.899999999994</v>
      </c>
      <c r="F940" t="s">
        <v>14</v>
      </c>
      <c r="G940" s="4">
        <v>45574</v>
      </c>
      <c r="H940" t="s">
        <v>31</v>
      </c>
      <c r="I940">
        <f>DATEDIF(B940,G940,"d")</f>
        <v>95</v>
      </c>
    </row>
    <row r="941" spans="1:9" x14ac:dyDescent="0.35">
      <c r="A941" t="s">
        <v>963</v>
      </c>
      <c r="B941" s="4">
        <v>45337</v>
      </c>
      <c r="C941" t="s">
        <v>42</v>
      </c>
      <c r="D941" t="s">
        <v>10</v>
      </c>
      <c r="E941" s="5">
        <v>88351.01</v>
      </c>
      <c r="F941" t="s">
        <v>18</v>
      </c>
      <c r="G941" s="4"/>
      <c r="H941" t="s">
        <v>21</v>
      </c>
    </row>
    <row r="942" spans="1:9" x14ac:dyDescent="0.35">
      <c r="A942" t="s">
        <v>964</v>
      </c>
      <c r="B942" s="4">
        <v>45405</v>
      </c>
      <c r="C942" t="s">
        <v>20</v>
      </c>
      <c r="D942" t="s">
        <v>10</v>
      </c>
      <c r="E942" s="5">
        <v>56351</v>
      </c>
      <c r="F942" t="s">
        <v>14</v>
      </c>
      <c r="G942" s="4">
        <v>45477</v>
      </c>
      <c r="H942" t="s">
        <v>29</v>
      </c>
      <c r="I942">
        <f>DATEDIF(B942,G942,"d")</f>
        <v>72</v>
      </c>
    </row>
    <row r="943" spans="1:9" x14ac:dyDescent="0.35">
      <c r="A943" t="s">
        <v>965</v>
      </c>
      <c r="B943" s="4">
        <v>45344</v>
      </c>
      <c r="C943" t="s">
        <v>9</v>
      </c>
      <c r="D943" t="s">
        <v>13</v>
      </c>
      <c r="E943" s="5">
        <v>27120.01</v>
      </c>
      <c r="F943" t="s">
        <v>18</v>
      </c>
      <c r="G943" s="4"/>
      <c r="H943" t="s">
        <v>29</v>
      </c>
    </row>
    <row r="944" spans="1:9" x14ac:dyDescent="0.35">
      <c r="A944" t="s">
        <v>966</v>
      </c>
      <c r="B944" s="4">
        <v>45414</v>
      </c>
      <c r="C944" t="s">
        <v>17</v>
      </c>
      <c r="D944" t="s">
        <v>13</v>
      </c>
      <c r="E944" s="5">
        <v>48115.8</v>
      </c>
      <c r="F944" t="s">
        <v>11</v>
      </c>
      <c r="G944" s="4"/>
    </row>
    <row r="945" spans="1:9" x14ac:dyDescent="0.35">
      <c r="A945" t="s">
        <v>967</v>
      </c>
      <c r="B945" s="4">
        <v>45462</v>
      </c>
      <c r="C945" t="s">
        <v>23</v>
      </c>
      <c r="D945" t="s">
        <v>10</v>
      </c>
      <c r="E945" s="5">
        <v>30249.37</v>
      </c>
      <c r="F945" t="s">
        <v>14</v>
      </c>
      <c r="G945" s="4">
        <v>45561</v>
      </c>
      <c r="H945" t="s">
        <v>21</v>
      </c>
      <c r="I945">
        <f>DATEDIF(B945,G945,"d")</f>
        <v>99</v>
      </c>
    </row>
    <row r="946" spans="1:9" x14ac:dyDescent="0.35">
      <c r="A946" t="s">
        <v>968</v>
      </c>
      <c r="B946" s="4">
        <v>45376</v>
      </c>
      <c r="C946" t="s">
        <v>9</v>
      </c>
      <c r="D946" t="s">
        <v>13</v>
      </c>
      <c r="E946" s="5">
        <v>93693.79</v>
      </c>
      <c r="F946" t="s">
        <v>14</v>
      </c>
      <c r="G946" s="4">
        <v>45413</v>
      </c>
      <c r="H946" t="s">
        <v>29</v>
      </c>
      <c r="I946">
        <f>DATEDIF(B946,G946,"d")</f>
        <v>37</v>
      </c>
    </row>
    <row r="947" spans="1:9" x14ac:dyDescent="0.35">
      <c r="A947" t="s">
        <v>969</v>
      </c>
      <c r="B947" s="4">
        <v>45432</v>
      </c>
      <c r="C947" t="s">
        <v>23</v>
      </c>
      <c r="D947" t="s">
        <v>10</v>
      </c>
      <c r="E947" s="5">
        <v>40795.14</v>
      </c>
      <c r="F947" t="s">
        <v>18</v>
      </c>
      <c r="G947" s="4"/>
      <c r="H947" t="s">
        <v>31</v>
      </c>
    </row>
    <row r="948" spans="1:9" x14ac:dyDescent="0.35">
      <c r="A948" t="s">
        <v>970</v>
      </c>
      <c r="B948" s="4">
        <v>45484</v>
      </c>
      <c r="C948" t="s">
        <v>42</v>
      </c>
      <c r="D948" t="s">
        <v>13</v>
      </c>
      <c r="E948" s="5">
        <v>65676.56</v>
      </c>
      <c r="F948" t="s">
        <v>18</v>
      </c>
      <c r="G948" s="4"/>
      <c r="H948" t="s">
        <v>21</v>
      </c>
    </row>
    <row r="949" spans="1:9" x14ac:dyDescent="0.35">
      <c r="A949" t="s">
        <v>971</v>
      </c>
      <c r="B949" s="4">
        <v>45532</v>
      </c>
      <c r="C949" t="s">
        <v>20</v>
      </c>
      <c r="D949" t="s">
        <v>10</v>
      </c>
      <c r="E949" s="5">
        <v>47375.71</v>
      </c>
      <c r="F949" t="s">
        <v>18</v>
      </c>
      <c r="G949" s="4"/>
      <c r="H949" t="s">
        <v>31</v>
      </c>
    </row>
    <row r="950" spans="1:9" x14ac:dyDescent="0.35">
      <c r="A950" t="s">
        <v>972</v>
      </c>
      <c r="B950" s="4">
        <v>45458</v>
      </c>
      <c r="C950" t="s">
        <v>9</v>
      </c>
      <c r="D950" t="s">
        <v>26</v>
      </c>
      <c r="E950" s="5">
        <v>89571.27</v>
      </c>
      <c r="F950" t="s">
        <v>18</v>
      </c>
      <c r="G950" s="4"/>
      <c r="H950" t="s">
        <v>15</v>
      </c>
    </row>
    <row r="951" spans="1:9" x14ac:dyDescent="0.35">
      <c r="A951" t="s">
        <v>973</v>
      </c>
      <c r="B951" s="4">
        <v>45391</v>
      </c>
      <c r="C951" t="s">
        <v>20</v>
      </c>
      <c r="D951" t="s">
        <v>10</v>
      </c>
      <c r="E951" s="5">
        <v>61411.360000000001</v>
      </c>
      <c r="F951" t="s">
        <v>14</v>
      </c>
      <c r="G951" s="4">
        <v>45441</v>
      </c>
      <c r="H951" t="s">
        <v>21</v>
      </c>
      <c r="I951">
        <f>DATEDIF(B951,G951,"d")</f>
        <v>50</v>
      </c>
    </row>
    <row r="952" spans="1:9" x14ac:dyDescent="0.35">
      <c r="A952" t="s">
        <v>974</v>
      </c>
      <c r="B952" s="4">
        <v>45427</v>
      </c>
      <c r="C952" t="s">
        <v>9</v>
      </c>
      <c r="D952" t="s">
        <v>26</v>
      </c>
      <c r="E952" s="5">
        <v>46759.519999999997</v>
      </c>
      <c r="F952" t="s">
        <v>11</v>
      </c>
      <c r="G952" s="4"/>
    </row>
    <row r="953" spans="1:9" x14ac:dyDescent="0.35">
      <c r="A953" t="s">
        <v>975</v>
      </c>
      <c r="B953" s="4">
        <v>45639</v>
      </c>
      <c r="C953" t="s">
        <v>9</v>
      </c>
      <c r="D953" t="s">
        <v>13</v>
      </c>
      <c r="E953" s="5">
        <v>62858.95</v>
      </c>
      <c r="F953" t="s">
        <v>11</v>
      </c>
      <c r="G953" s="4"/>
    </row>
    <row r="954" spans="1:9" x14ac:dyDescent="0.35">
      <c r="A954" t="s">
        <v>976</v>
      </c>
      <c r="B954" s="4">
        <v>45522</v>
      </c>
      <c r="C954" t="s">
        <v>17</v>
      </c>
      <c r="D954" t="s">
        <v>26</v>
      </c>
      <c r="E954" s="5">
        <v>3270.01</v>
      </c>
      <c r="F954" t="s">
        <v>18</v>
      </c>
      <c r="G954" s="4"/>
      <c r="H954" t="s">
        <v>29</v>
      </c>
    </row>
    <row r="955" spans="1:9" x14ac:dyDescent="0.35">
      <c r="A955" t="s">
        <v>977</v>
      </c>
      <c r="B955" s="4">
        <v>45375</v>
      </c>
      <c r="C955" t="s">
        <v>20</v>
      </c>
      <c r="D955" t="s">
        <v>26</v>
      </c>
      <c r="E955" s="5">
        <v>39143.910000000003</v>
      </c>
      <c r="F955" t="s">
        <v>11</v>
      </c>
      <c r="G955" s="4"/>
    </row>
    <row r="956" spans="1:9" x14ac:dyDescent="0.35">
      <c r="A956" t="s">
        <v>978</v>
      </c>
      <c r="B956" s="4">
        <v>45526</v>
      </c>
      <c r="C956" t="s">
        <v>42</v>
      </c>
      <c r="D956" t="s">
        <v>10</v>
      </c>
      <c r="E956" s="5">
        <v>51938.89</v>
      </c>
      <c r="F956" t="s">
        <v>18</v>
      </c>
      <c r="G956" s="4"/>
      <c r="H956" t="s">
        <v>29</v>
      </c>
    </row>
    <row r="957" spans="1:9" x14ac:dyDescent="0.35">
      <c r="A957" t="s">
        <v>979</v>
      </c>
      <c r="B957" s="4">
        <v>45323</v>
      </c>
      <c r="C957" t="s">
        <v>20</v>
      </c>
      <c r="D957" t="s">
        <v>10</v>
      </c>
      <c r="E957" s="5">
        <v>23011.86</v>
      </c>
      <c r="F957" t="s">
        <v>11</v>
      </c>
      <c r="G957" s="4"/>
    </row>
    <row r="958" spans="1:9" x14ac:dyDescent="0.35">
      <c r="A958" t="s">
        <v>980</v>
      </c>
      <c r="B958" s="4">
        <v>45360</v>
      </c>
      <c r="C958" t="s">
        <v>42</v>
      </c>
      <c r="D958" t="s">
        <v>26</v>
      </c>
      <c r="E958" s="5">
        <v>13980.76</v>
      </c>
      <c r="F958" t="s">
        <v>18</v>
      </c>
      <c r="G958" s="4"/>
      <c r="H958" t="s">
        <v>21</v>
      </c>
    </row>
    <row r="959" spans="1:9" x14ac:dyDescent="0.35">
      <c r="A959" t="s">
        <v>981</v>
      </c>
      <c r="B959" s="4">
        <v>45615</v>
      </c>
      <c r="C959" t="s">
        <v>23</v>
      </c>
      <c r="D959" t="s">
        <v>26</v>
      </c>
      <c r="E959" s="5">
        <v>11936.76</v>
      </c>
      <c r="F959" t="s">
        <v>18</v>
      </c>
      <c r="G959" s="4"/>
      <c r="H959" t="s">
        <v>29</v>
      </c>
    </row>
    <row r="960" spans="1:9" x14ac:dyDescent="0.35">
      <c r="A960" t="s">
        <v>982</v>
      </c>
      <c r="B960" s="4">
        <v>45355</v>
      </c>
      <c r="C960" t="s">
        <v>17</v>
      </c>
      <c r="D960" t="s">
        <v>10</v>
      </c>
      <c r="E960" s="5">
        <v>2316.9699999999998</v>
      </c>
      <c r="F960" t="s">
        <v>11</v>
      </c>
      <c r="G960" s="4"/>
    </row>
    <row r="961" spans="1:9" x14ac:dyDescent="0.35">
      <c r="A961" t="s">
        <v>983</v>
      </c>
      <c r="B961" s="4">
        <v>45485</v>
      </c>
      <c r="C961" t="s">
        <v>20</v>
      </c>
      <c r="D961" t="s">
        <v>10</v>
      </c>
      <c r="E961" s="5">
        <v>60527.29</v>
      </c>
      <c r="F961" t="s">
        <v>18</v>
      </c>
      <c r="G961" s="4"/>
      <c r="H961" t="s">
        <v>31</v>
      </c>
    </row>
    <row r="962" spans="1:9" x14ac:dyDescent="0.35">
      <c r="A962" t="s">
        <v>984</v>
      </c>
      <c r="B962" s="4">
        <v>45458</v>
      </c>
      <c r="C962" t="s">
        <v>9</v>
      </c>
      <c r="D962" t="s">
        <v>13</v>
      </c>
      <c r="E962" s="5">
        <v>39488.99</v>
      </c>
      <c r="F962" t="s">
        <v>11</v>
      </c>
      <c r="G962" s="4"/>
    </row>
    <row r="963" spans="1:9" x14ac:dyDescent="0.35">
      <c r="A963" t="s">
        <v>985</v>
      </c>
      <c r="B963" s="4">
        <v>45345</v>
      </c>
      <c r="C963" t="s">
        <v>20</v>
      </c>
      <c r="D963" t="s">
        <v>26</v>
      </c>
      <c r="E963" s="5">
        <v>33400.589999999997</v>
      </c>
      <c r="F963" t="s">
        <v>14</v>
      </c>
      <c r="G963" s="4">
        <v>45434</v>
      </c>
      <c r="H963" t="s">
        <v>29</v>
      </c>
      <c r="I963">
        <f>DATEDIF(B963,G963,"d")</f>
        <v>89</v>
      </c>
    </row>
    <row r="964" spans="1:9" x14ac:dyDescent="0.35">
      <c r="A964" t="s">
        <v>986</v>
      </c>
      <c r="B964" s="4">
        <v>45646</v>
      </c>
      <c r="C964" t="s">
        <v>20</v>
      </c>
      <c r="D964" t="s">
        <v>13</v>
      </c>
      <c r="E964" s="5">
        <v>47006.09</v>
      </c>
      <c r="F964" t="s">
        <v>11</v>
      </c>
      <c r="G964" s="4"/>
    </row>
    <row r="965" spans="1:9" x14ac:dyDescent="0.35">
      <c r="A965" t="s">
        <v>987</v>
      </c>
      <c r="B965" s="4">
        <v>45402</v>
      </c>
      <c r="C965" t="s">
        <v>17</v>
      </c>
      <c r="D965" t="s">
        <v>26</v>
      </c>
      <c r="E965" s="5">
        <v>5383.35</v>
      </c>
      <c r="F965" t="s">
        <v>14</v>
      </c>
      <c r="G965" s="4">
        <v>45434</v>
      </c>
      <c r="H965" t="s">
        <v>31</v>
      </c>
      <c r="I965">
        <f>DATEDIF(B965,G965,"d")</f>
        <v>32</v>
      </c>
    </row>
    <row r="966" spans="1:9" x14ac:dyDescent="0.35">
      <c r="A966" t="s">
        <v>988</v>
      </c>
      <c r="B966" s="4">
        <v>45583</v>
      </c>
      <c r="C966" t="s">
        <v>42</v>
      </c>
      <c r="D966" t="s">
        <v>26</v>
      </c>
      <c r="E966" s="5">
        <v>69930.070000000007</v>
      </c>
      <c r="F966" t="s">
        <v>18</v>
      </c>
      <c r="G966" s="4"/>
      <c r="H966" t="s">
        <v>29</v>
      </c>
    </row>
    <row r="967" spans="1:9" x14ac:dyDescent="0.35">
      <c r="A967" t="s">
        <v>989</v>
      </c>
      <c r="B967" s="4">
        <v>45463</v>
      </c>
      <c r="C967" t="s">
        <v>17</v>
      </c>
      <c r="D967" t="s">
        <v>13</v>
      </c>
      <c r="E967" s="5">
        <v>43170.83</v>
      </c>
      <c r="F967" t="s">
        <v>11</v>
      </c>
      <c r="G967" s="4"/>
    </row>
    <row r="968" spans="1:9" x14ac:dyDescent="0.35">
      <c r="A968" t="s">
        <v>990</v>
      </c>
      <c r="B968" s="4">
        <v>45596</v>
      </c>
      <c r="C968" t="s">
        <v>20</v>
      </c>
      <c r="D968" t="s">
        <v>13</v>
      </c>
      <c r="E968" s="5">
        <v>84720.04</v>
      </c>
      <c r="F968" t="s">
        <v>18</v>
      </c>
      <c r="G968" s="4"/>
      <c r="H968" t="s">
        <v>29</v>
      </c>
    </row>
    <row r="969" spans="1:9" x14ac:dyDescent="0.35">
      <c r="A969" t="s">
        <v>991</v>
      </c>
      <c r="B969" s="4">
        <v>45386</v>
      </c>
      <c r="C969" t="s">
        <v>42</v>
      </c>
      <c r="D969" t="s">
        <v>10</v>
      </c>
      <c r="E969" s="5">
        <v>3263.88</v>
      </c>
      <c r="F969" t="s">
        <v>18</v>
      </c>
      <c r="G969" s="4"/>
      <c r="H969" t="s">
        <v>31</v>
      </c>
    </row>
    <row r="970" spans="1:9" x14ac:dyDescent="0.35">
      <c r="A970" t="s">
        <v>992</v>
      </c>
      <c r="B970" s="4">
        <v>45631</v>
      </c>
      <c r="C970" t="s">
        <v>17</v>
      </c>
      <c r="D970" t="s">
        <v>26</v>
      </c>
      <c r="E970" s="5">
        <v>15445.05</v>
      </c>
      <c r="F970" t="s">
        <v>11</v>
      </c>
      <c r="G970" s="4"/>
    </row>
    <row r="971" spans="1:9" x14ac:dyDescent="0.35">
      <c r="A971" t="s">
        <v>993</v>
      </c>
      <c r="B971" s="4">
        <v>45576</v>
      </c>
      <c r="C971" t="s">
        <v>20</v>
      </c>
      <c r="D971" t="s">
        <v>26</v>
      </c>
      <c r="E971" s="5">
        <v>35549.410000000003</v>
      </c>
      <c r="F971" t="s">
        <v>11</v>
      </c>
      <c r="G971" s="4"/>
    </row>
    <row r="972" spans="1:9" x14ac:dyDescent="0.35">
      <c r="A972" t="s">
        <v>994</v>
      </c>
      <c r="B972" s="4">
        <v>45404</v>
      </c>
      <c r="C972" t="s">
        <v>20</v>
      </c>
      <c r="D972" t="s">
        <v>10</v>
      </c>
      <c r="E972" s="5">
        <v>80732.77</v>
      </c>
      <c r="F972" t="s">
        <v>18</v>
      </c>
      <c r="G972" s="4"/>
      <c r="H972" t="s">
        <v>15</v>
      </c>
    </row>
    <row r="973" spans="1:9" x14ac:dyDescent="0.35">
      <c r="A973" t="s">
        <v>995</v>
      </c>
      <c r="B973" s="4">
        <v>45650</v>
      </c>
      <c r="C973" t="s">
        <v>17</v>
      </c>
      <c r="D973" t="s">
        <v>26</v>
      </c>
      <c r="E973" s="5">
        <v>21264.639999999999</v>
      </c>
      <c r="F973" t="s">
        <v>11</v>
      </c>
      <c r="G973" s="4"/>
    </row>
    <row r="974" spans="1:9" x14ac:dyDescent="0.35">
      <c r="A974" t="s">
        <v>996</v>
      </c>
      <c r="B974" s="4">
        <v>45341</v>
      </c>
      <c r="C974" t="s">
        <v>23</v>
      </c>
      <c r="D974" t="s">
        <v>10</v>
      </c>
      <c r="E974" s="5">
        <v>5990.62</v>
      </c>
      <c r="F974" t="s">
        <v>11</v>
      </c>
      <c r="G974" s="4"/>
    </row>
    <row r="975" spans="1:9" x14ac:dyDescent="0.35">
      <c r="A975" t="s">
        <v>997</v>
      </c>
      <c r="B975" s="4">
        <v>45298</v>
      </c>
      <c r="C975" t="s">
        <v>42</v>
      </c>
      <c r="D975" t="s">
        <v>10</v>
      </c>
      <c r="E975" s="5">
        <v>40795.17</v>
      </c>
      <c r="F975" t="s">
        <v>11</v>
      </c>
      <c r="G975" s="4"/>
    </row>
    <row r="976" spans="1:9" x14ac:dyDescent="0.35">
      <c r="A976" t="s">
        <v>998</v>
      </c>
      <c r="B976" s="4">
        <v>45326</v>
      </c>
      <c r="C976" t="s">
        <v>9</v>
      </c>
      <c r="D976" t="s">
        <v>26</v>
      </c>
      <c r="E976" s="5">
        <v>54197.66</v>
      </c>
      <c r="F976" t="s">
        <v>14</v>
      </c>
      <c r="G976" s="4">
        <v>45365</v>
      </c>
      <c r="H976" t="s">
        <v>15</v>
      </c>
      <c r="I976">
        <f>DATEDIF(B976,G976,"d")</f>
        <v>39</v>
      </c>
    </row>
    <row r="977" spans="1:9" x14ac:dyDescent="0.35">
      <c r="A977" t="s">
        <v>999</v>
      </c>
      <c r="B977" s="4">
        <v>45405</v>
      </c>
      <c r="C977" t="s">
        <v>42</v>
      </c>
      <c r="D977" t="s">
        <v>10</v>
      </c>
      <c r="E977" s="5">
        <v>1581.4</v>
      </c>
      <c r="F977" t="s">
        <v>18</v>
      </c>
      <c r="G977" s="4"/>
      <c r="H977" t="s">
        <v>24</v>
      </c>
    </row>
    <row r="978" spans="1:9" x14ac:dyDescent="0.35">
      <c r="A978" t="s">
        <v>1000</v>
      </c>
      <c r="B978" s="4">
        <v>45379</v>
      </c>
      <c r="C978" t="s">
        <v>20</v>
      </c>
      <c r="D978" t="s">
        <v>10</v>
      </c>
      <c r="E978" s="5">
        <v>98114.94</v>
      </c>
      <c r="F978" t="s">
        <v>11</v>
      </c>
      <c r="G978" s="4"/>
    </row>
    <row r="979" spans="1:9" x14ac:dyDescent="0.35">
      <c r="A979" t="s">
        <v>1001</v>
      </c>
      <c r="B979" s="4">
        <v>45600</v>
      </c>
      <c r="C979" t="s">
        <v>9</v>
      </c>
      <c r="D979" t="s">
        <v>10</v>
      </c>
      <c r="E979" s="5">
        <v>97064.06</v>
      </c>
      <c r="F979" t="s">
        <v>18</v>
      </c>
      <c r="G979" s="4"/>
      <c r="H979" t="s">
        <v>21</v>
      </c>
    </row>
    <row r="980" spans="1:9" x14ac:dyDescent="0.35">
      <c r="A980" t="s">
        <v>1002</v>
      </c>
      <c r="B980" s="4">
        <v>45589</v>
      </c>
      <c r="C980" t="s">
        <v>42</v>
      </c>
      <c r="D980" t="s">
        <v>10</v>
      </c>
      <c r="E980" s="5">
        <v>59459.519999999997</v>
      </c>
      <c r="F980" t="s">
        <v>11</v>
      </c>
      <c r="G980" s="4"/>
    </row>
    <row r="981" spans="1:9" x14ac:dyDescent="0.35">
      <c r="A981" t="s">
        <v>1003</v>
      </c>
      <c r="B981" s="4">
        <v>45367</v>
      </c>
      <c r="C981" t="s">
        <v>42</v>
      </c>
      <c r="D981" t="s">
        <v>26</v>
      </c>
      <c r="E981" s="5">
        <v>89120.38</v>
      </c>
      <c r="F981" t="s">
        <v>18</v>
      </c>
      <c r="G981" s="4"/>
      <c r="H981" t="s">
        <v>29</v>
      </c>
    </row>
    <row r="982" spans="1:9" x14ac:dyDescent="0.35">
      <c r="A982" t="s">
        <v>1004</v>
      </c>
      <c r="B982" s="4">
        <v>45348</v>
      </c>
      <c r="C982" t="s">
        <v>17</v>
      </c>
      <c r="D982" t="s">
        <v>10</v>
      </c>
      <c r="E982" s="5">
        <v>62822.559999999998</v>
      </c>
      <c r="F982" t="s">
        <v>18</v>
      </c>
      <c r="G982" s="4"/>
      <c r="H982" t="s">
        <v>31</v>
      </c>
    </row>
    <row r="983" spans="1:9" x14ac:dyDescent="0.35">
      <c r="A983" t="s">
        <v>1005</v>
      </c>
      <c r="B983" s="4">
        <v>45616</v>
      </c>
      <c r="C983" t="s">
        <v>42</v>
      </c>
      <c r="D983" t="s">
        <v>13</v>
      </c>
      <c r="E983" s="5">
        <v>91323.07</v>
      </c>
      <c r="F983" t="s">
        <v>18</v>
      </c>
      <c r="G983" s="4"/>
      <c r="H983" t="s">
        <v>29</v>
      </c>
    </row>
    <row r="984" spans="1:9" x14ac:dyDescent="0.35">
      <c r="A984" t="s">
        <v>1006</v>
      </c>
      <c r="B984" s="4">
        <v>45307</v>
      </c>
      <c r="C984" t="s">
        <v>9</v>
      </c>
      <c r="D984" t="s">
        <v>10</v>
      </c>
      <c r="E984" s="5">
        <v>43667.96</v>
      </c>
      <c r="F984" t="s">
        <v>11</v>
      </c>
      <c r="G984" s="4"/>
    </row>
    <row r="985" spans="1:9" x14ac:dyDescent="0.35">
      <c r="A985" t="s">
        <v>1007</v>
      </c>
      <c r="B985" s="4">
        <v>45397</v>
      </c>
      <c r="C985" t="s">
        <v>20</v>
      </c>
      <c r="D985" t="s">
        <v>13</v>
      </c>
      <c r="E985" s="5">
        <v>84000</v>
      </c>
      <c r="F985" t="s">
        <v>11</v>
      </c>
      <c r="G985" s="4"/>
    </row>
    <row r="986" spans="1:9" x14ac:dyDescent="0.35">
      <c r="A986" t="s">
        <v>1008</v>
      </c>
      <c r="B986" s="4">
        <v>45352</v>
      </c>
      <c r="C986" t="s">
        <v>20</v>
      </c>
      <c r="D986" t="s">
        <v>26</v>
      </c>
      <c r="E986" s="5">
        <v>6436.08</v>
      </c>
      <c r="F986" t="s">
        <v>18</v>
      </c>
      <c r="G986" s="4"/>
      <c r="H986" t="s">
        <v>15</v>
      </c>
    </row>
    <row r="987" spans="1:9" x14ac:dyDescent="0.35">
      <c r="A987" t="s">
        <v>1009</v>
      </c>
      <c r="B987" s="4">
        <v>45536</v>
      </c>
      <c r="C987" t="s">
        <v>17</v>
      </c>
      <c r="D987" t="s">
        <v>26</v>
      </c>
      <c r="E987" s="5">
        <v>75034.69</v>
      </c>
      <c r="F987" t="s">
        <v>18</v>
      </c>
      <c r="G987" s="4"/>
      <c r="H987" t="s">
        <v>29</v>
      </c>
    </row>
    <row r="988" spans="1:9" x14ac:dyDescent="0.35">
      <c r="A988" t="s">
        <v>1010</v>
      </c>
      <c r="B988" s="4">
        <v>45424</v>
      </c>
      <c r="C988" t="s">
        <v>9</v>
      </c>
      <c r="D988" t="s">
        <v>13</v>
      </c>
      <c r="E988" s="5">
        <v>48539.26</v>
      </c>
      <c r="F988" t="s">
        <v>14</v>
      </c>
      <c r="G988" s="4">
        <v>45447</v>
      </c>
      <c r="H988" t="s">
        <v>31</v>
      </c>
      <c r="I988">
        <f>DATEDIF(B988,G988,"d")</f>
        <v>23</v>
      </c>
    </row>
    <row r="989" spans="1:9" x14ac:dyDescent="0.35">
      <c r="A989" t="s">
        <v>1011</v>
      </c>
      <c r="B989" s="4">
        <v>45582</v>
      </c>
      <c r="C989" t="s">
        <v>42</v>
      </c>
      <c r="D989" t="s">
        <v>13</v>
      </c>
      <c r="E989" s="5">
        <v>14198.25</v>
      </c>
      <c r="F989" t="s">
        <v>18</v>
      </c>
      <c r="G989" s="4"/>
      <c r="H989" t="s">
        <v>31</v>
      </c>
    </row>
    <row r="990" spans="1:9" x14ac:dyDescent="0.35">
      <c r="A990" t="s">
        <v>1012</v>
      </c>
      <c r="B990" s="4">
        <v>45627</v>
      </c>
      <c r="C990" t="s">
        <v>20</v>
      </c>
      <c r="D990" t="s">
        <v>13</v>
      </c>
      <c r="E990" s="5">
        <v>44457.8</v>
      </c>
      <c r="F990" t="s">
        <v>14</v>
      </c>
      <c r="G990" s="4">
        <v>45689</v>
      </c>
      <c r="H990" t="s">
        <v>24</v>
      </c>
      <c r="I990">
        <f>DATEDIF(B990,G990,"d")</f>
        <v>62</v>
      </c>
    </row>
    <row r="991" spans="1:9" x14ac:dyDescent="0.35">
      <c r="A991" t="s">
        <v>1013</v>
      </c>
      <c r="B991" s="4">
        <v>45655</v>
      </c>
      <c r="C991" t="s">
        <v>20</v>
      </c>
      <c r="D991" t="s">
        <v>13</v>
      </c>
      <c r="E991" s="5">
        <v>70861.7</v>
      </c>
      <c r="F991" t="s">
        <v>18</v>
      </c>
      <c r="G991" s="4"/>
      <c r="H991" t="s">
        <v>31</v>
      </c>
    </row>
    <row r="992" spans="1:9" x14ac:dyDescent="0.35">
      <c r="A992" t="s">
        <v>1014</v>
      </c>
      <c r="B992" s="4">
        <v>45309</v>
      </c>
      <c r="C992" t="s">
        <v>20</v>
      </c>
      <c r="D992" t="s">
        <v>13</v>
      </c>
      <c r="E992" s="5">
        <v>5113.92</v>
      </c>
      <c r="F992" t="s">
        <v>18</v>
      </c>
      <c r="G992" s="4"/>
      <c r="H992" t="s">
        <v>29</v>
      </c>
    </row>
    <row r="993" spans="1:9" x14ac:dyDescent="0.35">
      <c r="A993" t="s">
        <v>1015</v>
      </c>
      <c r="B993" s="4">
        <v>45628</v>
      </c>
      <c r="C993" t="s">
        <v>42</v>
      </c>
      <c r="D993" t="s">
        <v>13</v>
      </c>
      <c r="E993" s="5">
        <v>63801.89</v>
      </c>
      <c r="F993" t="s">
        <v>11</v>
      </c>
      <c r="G993" s="4"/>
    </row>
    <row r="994" spans="1:9" x14ac:dyDescent="0.35">
      <c r="A994" t="s">
        <v>1016</v>
      </c>
      <c r="B994" s="4">
        <v>45485</v>
      </c>
      <c r="C994" t="s">
        <v>20</v>
      </c>
      <c r="D994" t="s">
        <v>26</v>
      </c>
      <c r="E994" s="5">
        <v>21724.94</v>
      </c>
      <c r="F994" t="s">
        <v>18</v>
      </c>
      <c r="G994" s="4"/>
      <c r="H994" t="s">
        <v>15</v>
      </c>
    </row>
    <row r="995" spans="1:9" x14ac:dyDescent="0.35">
      <c r="A995" t="s">
        <v>1017</v>
      </c>
      <c r="B995" s="4">
        <v>45581</v>
      </c>
      <c r="C995" t="s">
        <v>23</v>
      </c>
      <c r="D995" t="s">
        <v>10</v>
      </c>
      <c r="E995" s="5">
        <v>33938.01</v>
      </c>
      <c r="F995" t="s">
        <v>11</v>
      </c>
      <c r="G995" s="4"/>
    </row>
    <row r="996" spans="1:9" x14ac:dyDescent="0.35">
      <c r="A996" t="s">
        <v>1018</v>
      </c>
      <c r="B996" s="4">
        <v>45410</v>
      </c>
      <c r="C996" t="s">
        <v>20</v>
      </c>
      <c r="D996" t="s">
        <v>10</v>
      </c>
      <c r="E996" s="5">
        <v>71000.210000000006</v>
      </c>
      <c r="F996" t="s">
        <v>11</v>
      </c>
      <c r="G996" s="4"/>
    </row>
    <row r="997" spans="1:9" x14ac:dyDescent="0.35">
      <c r="A997" t="s">
        <v>1019</v>
      </c>
      <c r="B997" s="4">
        <v>45495</v>
      </c>
      <c r="C997" t="s">
        <v>17</v>
      </c>
      <c r="D997" t="s">
        <v>13</v>
      </c>
      <c r="E997" s="5">
        <v>66092.44</v>
      </c>
      <c r="F997" t="s">
        <v>14</v>
      </c>
      <c r="G997" s="4">
        <v>45586</v>
      </c>
      <c r="H997" t="s">
        <v>21</v>
      </c>
      <c r="I997">
        <f>DATEDIF(B997,G997,"d")</f>
        <v>91</v>
      </c>
    </row>
    <row r="998" spans="1:9" x14ac:dyDescent="0.35">
      <c r="A998" t="s">
        <v>1020</v>
      </c>
      <c r="B998" s="4">
        <v>45567</v>
      </c>
      <c r="C998" t="s">
        <v>23</v>
      </c>
      <c r="D998" t="s">
        <v>26</v>
      </c>
      <c r="E998" s="5">
        <v>7399.79</v>
      </c>
      <c r="F998" t="s">
        <v>18</v>
      </c>
      <c r="G998" s="4"/>
      <c r="H998" t="s">
        <v>29</v>
      </c>
    </row>
    <row r="999" spans="1:9" x14ac:dyDescent="0.35">
      <c r="A999" t="s">
        <v>1021</v>
      </c>
      <c r="B999" s="4">
        <v>45497</v>
      </c>
      <c r="C999" t="s">
        <v>23</v>
      </c>
      <c r="D999" t="s">
        <v>10</v>
      </c>
      <c r="E999" s="5">
        <v>16114.2</v>
      </c>
      <c r="F999" t="s">
        <v>14</v>
      </c>
      <c r="G999" s="4">
        <v>45580</v>
      </c>
      <c r="H999" t="s">
        <v>21</v>
      </c>
      <c r="I999">
        <f>DATEDIF(B999,G999,"d")</f>
        <v>83</v>
      </c>
    </row>
    <row r="1000" spans="1:9" x14ac:dyDescent="0.35">
      <c r="A1000" t="s">
        <v>1022</v>
      </c>
      <c r="B1000" s="4">
        <v>45368</v>
      </c>
      <c r="C1000" t="s">
        <v>9</v>
      </c>
      <c r="D1000" t="s">
        <v>10</v>
      </c>
      <c r="E1000" s="5">
        <v>54469.98</v>
      </c>
      <c r="F1000" t="s">
        <v>14</v>
      </c>
      <c r="G1000" s="4">
        <v>45440</v>
      </c>
      <c r="H1000" t="s">
        <v>29</v>
      </c>
      <c r="I1000">
        <f>DATEDIF(B1000,G1000,"d")</f>
        <v>72</v>
      </c>
    </row>
    <row r="1001" spans="1:9" x14ac:dyDescent="0.35">
      <c r="A1001" t="s">
        <v>1023</v>
      </c>
      <c r="B1001" s="4">
        <v>45304</v>
      </c>
      <c r="C1001" t="s">
        <v>20</v>
      </c>
      <c r="D1001" t="s">
        <v>13</v>
      </c>
      <c r="E1001" s="5">
        <v>69446.009999999995</v>
      </c>
      <c r="F1001" t="s">
        <v>18</v>
      </c>
      <c r="G1001" s="4"/>
      <c r="H1001" t="s">
        <v>29</v>
      </c>
    </row>
    <row r="1002" spans="1:9" ht="15" thickBot="1" x14ac:dyDescent="0.4">
      <c r="A1002" s="8">
        <f>COUNTA(_xlfn.UNIQUE(A2:A1001,FALSE,FALSE))</f>
        <v>1000</v>
      </c>
      <c r="E1002" s="6">
        <f>SUM(E2:E1001)</f>
        <v>49945817.509999953</v>
      </c>
      <c r="G1002" s="4"/>
      <c r="I1002" s="7">
        <f>AVERAGE(I2:I1001)</f>
        <v>51.569277108433738</v>
      </c>
    </row>
    <row r="1003" spans="1:9" ht="15" thickTop="1" x14ac:dyDescent="0.35">
      <c r="E1003">
        <f>_xlfn.PERCENTILE.INC(E2:E1001,0.95)</f>
        <v>95415.740999999995</v>
      </c>
    </row>
  </sheetData>
  <autoFilter ref="A1:I1003" xr:uid="{00000000-0001-0000-0000-000000000000}"/>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 id="{38FD1D39-B32F-4A84-81B9-9BB113F6F62F}">
            <x14:iconSet custom="1">
              <x14:cfvo type="percent">
                <xm:f>0</xm:f>
              </x14:cfvo>
              <x14:cfvo type="num" gte="0">
                <xm:f>92999</xm:f>
              </x14:cfvo>
              <x14:cfvo type="num">
                <xm:f>93000</xm:f>
              </x14:cfvo>
              <x14:cfIcon iconSet="3Triangles" iconId="2"/>
              <x14:cfIcon iconSet="3Triangles" iconId="0"/>
              <x14:cfIcon iconSet="3Triangles" iconId="0"/>
            </x14:iconSet>
          </x14:cfRule>
          <xm:sqref>E2:E1001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20417-E33C-4CF9-9327-F82ABC754E78}">
  <dimension ref="A1:R51"/>
  <sheetViews>
    <sheetView tabSelected="1" topLeftCell="A30" workbookViewId="0">
      <selection activeCell="I42" sqref="I42"/>
    </sheetView>
  </sheetViews>
  <sheetFormatPr defaultRowHeight="14.5" x14ac:dyDescent="0.35"/>
  <cols>
    <col min="1" max="1" width="10.7265625" bestFit="1" customWidth="1"/>
    <col min="2" max="2" width="19.90625" bestFit="1" customWidth="1"/>
    <col min="4" max="4" width="5.81640625" customWidth="1"/>
    <col min="5" max="5" width="9.453125" customWidth="1"/>
    <col min="7" max="7" width="10.7265625" bestFit="1" customWidth="1"/>
    <col min="8" max="8" width="19.90625" bestFit="1" customWidth="1"/>
    <col min="10" max="10" width="17.81640625" bestFit="1" customWidth="1"/>
    <col min="11" max="11" width="33.81640625" bestFit="1" customWidth="1"/>
    <col min="12" max="12" width="8.26953125" bestFit="1" customWidth="1"/>
    <col min="13" max="16" width="10.7265625" bestFit="1" customWidth="1"/>
    <col min="17" max="17" width="18.08984375" bestFit="1" customWidth="1"/>
    <col min="18" max="18" width="17.81640625" bestFit="1" customWidth="1"/>
  </cols>
  <sheetData>
    <row r="1" spans="1:17" x14ac:dyDescent="0.35">
      <c r="E1" s="9"/>
      <c r="P1" s="2" t="s">
        <v>2</v>
      </c>
      <c r="Q1" t="s">
        <v>20</v>
      </c>
    </row>
    <row r="2" spans="1:17" x14ac:dyDescent="0.35">
      <c r="D2" s="34" t="s">
        <v>1037</v>
      </c>
      <c r="E2" s="34"/>
      <c r="F2" s="10"/>
    </row>
    <row r="3" spans="1:17" x14ac:dyDescent="0.35">
      <c r="A3" s="2" t="s">
        <v>1038</v>
      </c>
      <c r="B3" t="s">
        <v>1039</v>
      </c>
      <c r="D3" s="10" t="str">
        <f>A4</f>
        <v>Jan</v>
      </c>
      <c r="E3" s="14">
        <f>VLOOKUP(D3,$D$5:$E$16,2,FALSE)</f>
        <v>0</v>
      </c>
      <c r="F3" s="11"/>
      <c r="G3" s="2" t="s">
        <v>2</v>
      </c>
      <c r="H3" t="s">
        <v>1039</v>
      </c>
      <c r="J3" s="2" t="s">
        <v>5</v>
      </c>
      <c r="K3" t="s">
        <v>1039</v>
      </c>
      <c r="P3" s="2" t="s">
        <v>1038</v>
      </c>
      <c r="Q3" t="s">
        <v>1039</v>
      </c>
    </row>
    <row r="4" spans="1:17" x14ac:dyDescent="0.35">
      <c r="A4" s="3" t="s">
        <v>1042</v>
      </c>
      <c r="B4" s="37">
        <v>86</v>
      </c>
      <c r="G4" s="3" t="s">
        <v>23</v>
      </c>
      <c r="H4" s="37">
        <v>215</v>
      </c>
      <c r="J4" s="3" t="s">
        <v>11</v>
      </c>
      <c r="K4" s="37">
        <v>340</v>
      </c>
      <c r="P4" s="3" t="s">
        <v>1029</v>
      </c>
      <c r="Q4" s="37">
        <v>23</v>
      </c>
    </row>
    <row r="5" spans="1:17" x14ac:dyDescent="0.35">
      <c r="A5" s="3" t="s">
        <v>1025</v>
      </c>
      <c r="B5" s="37">
        <v>88</v>
      </c>
      <c r="D5" s="10" t="s">
        <v>1042</v>
      </c>
      <c r="E5" s="9">
        <v>0</v>
      </c>
      <c r="F5" s="9"/>
      <c r="G5" s="3" t="s">
        <v>9</v>
      </c>
      <c r="H5" s="37">
        <v>207</v>
      </c>
      <c r="J5" s="3" t="s">
        <v>14</v>
      </c>
      <c r="K5" s="37">
        <v>332</v>
      </c>
      <c r="P5" s="3" t="s">
        <v>1027</v>
      </c>
      <c r="Q5" s="37">
        <v>22</v>
      </c>
    </row>
    <row r="6" spans="1:17" x14ac:dyDescent="0.35">
      <c r="A6" s="3" t="s">
        <v>1026</v>
      </c>
      <c r="B6" s="37">
        <v>80</v>
      </c>
      <c r="D6" s="10" t="s">
        <v>1025</v>
      </c>
      <c r="E6" s="9">
        <v>2.3255813953488372E-2</v>
      </c>
      <c r="F6" s="9"/>
      <c r="G6" s="3" t="s">
        <v>20</v>
      </c>
      <c r="H6" s="37">
        <v>206</v>
      </c>
      <c r="J6" s="3" t="s">
        <v>18</v>
      </c>
      <c r="K6" s="37">
        <v>328</v>
      </c>
      <c r="P6" s="3" t="s">
        <v>1042</v>
      </c>
      <c r="Q6" s="37">
        <v>21</v>
      </c>
    </row>
    <row r="7" spans="1:17" x14ac:dyDescent="0.35">
      <c r="A7" s="3" t="s">
        <v>1027</v>
      </c>
      <c r="B7" s="37">
        <v>92</v>
      </c>
      <c r="D7" s="10" t="s">
        <v>1026</v>
      </c>
      <c r="E7" s="9">
        <v>-9.0909090909090912E-2</v>
      </c>
      <c r="F7" s="9"/>
      <c r="G7" s="3" t="s">
        <v>17</v>
      </c>
      <c r="H7" s="37">
        <v>194</v>
      </c>
      <c r="J7" s="3" t="s">
        <v>1024</v>
      </c>
      <c r="K7" s="15">
        <v>1000</v>
      </c>
      <c r="P7" s="3" t="s">
        <v>1035</v>
      </c>
      <c r="Q7" s="37">
        <v>20</v>
      </c>
    </row>
    <row r="8" spans="1:17" x14ac:dyDescent="0.35">
      <c r="A8" s="3" t="s">
        <v>1028</v>
      </c>
      <c r="B8" s="37">
        <v>86</v>
      </c>
      <c r="D8" s="10" t="s">
        <v>1027</v>
      </c>
      <c r="E8" s="9">
        <v>0.15</v>
      </c>
      <c r="F8" s="9"/>
      <c r="G8" s="3" t="s">
        <v>42</v>
      </c>
      <c r="H8" s="37">
        <v>178</v>
      </c>
      <c r="P8" s="3" t="s">
        <v>1026</v>
      </c>
      <c r="Q8" s="37">
        <v>20</v>
      </c>
    </row>
    <row r="9" spans="1:17" x14ac:dyDescent="0.35">
      <c r="A9" s="3" t="s">
        <v>1029</v>
      </c>
      <c r="B9" s="37">
        <v>94</v>
      </c>
      <c r="D9" s="10" t="s">
        <v>1028</v>
      </c>
      <c r="E9" s="9">
        <v>-6.5217391304347824E-2</v>
      </c>
      <c r="F9" s="9"/>
      <c r="G9" s="3" t="s">
        <v>1024</v>
      </c>
      <c r="H9" s="15">
        <v>1000</v>
      </c>
      <c r="P9" s="3" t="s">
        <v>1028</v>
      </c>
      <c r="Q9" s="37">
        <v>18</v>
      </c>
    </row>
    <row r="10" spans="1:17" x14ac:dyDescent="0.35">
      <c r="A10" s="3" t="s">
        <v>1030</v>
      </c>
      <c r="B10" s="37">
        <v>83</v>
      </c>
      <c r="D10" s="10" t="s">
        <v>1029</v>
      </c>
      <c r="E10" s="9">
        <v>9.3023255813953487E-2</v>
      </c>
      <c r="F10" s="9"/>
      <c r="J10" s="2" t="s">
        <v>5</v>
      </c>
      <c r="K10" t="s">
        <v>1040</v>
      </c>
      <c r="P10" s="3" t="s">
        <v>1033</v>
      </c>
      <c r="Q10" s="37">
        <v>17</v>
      </c>
    </row>
    <row r="11" spans="1:17" x14ac:dyDescent="0.35">
      <c r="A11" s="3" t="s">
        <v>1031</v>
      </c>
      <c r="B11" s="37">
        <v>82</v>
      </c>
      <c r="D11" s="10" t="s">
        <v>1030</v>
      </c>
      <c r="E11" s="9">
        <v>-0.11702127659574468</v>
      </c>
      <c r="F11" s="9"/>
      <c r="J11" s="3" t="s">
        <v>14</v>
      </c>
      <c r="K11" s="12">
        <v>17346138.129999992</v>
      </c>
      <c r="P11" s="3" t="s">
        <v>1032</v>
      </c>
      <c r="Q11" s="37">
        <v>16</v>
      </c>
    </row>
    <row r="12" spans="1:17" x14ac:dyDescent="0.35">
      <c r="A12" s="3" t="s">
        <v>1032</v>
      </c>
      <c r="B12" s="37">
        <v>75</v>
      </c>
      <c r="D12" s="10" t="s">
        <v>1031</v>
      </c>
      <c r="E12" s="9">
        <v>-1.2048192771084338E-2</v>
      </c>
      <c r="F12" s="9"/>
      <c r="G12" s="2" t="s">
        <v>2</v>
      </c>
      <c r="H12" t="s">
        <v>1057</v>
      </c>
      <c r="J12" s="3" t="s">
        <v>11</v>
      </c>
      <c r="K12" s="12">
        <v>16362078.379999997</v>
      </c>
      <c r="P12" s="3" t="s">
        <v>1031</v>
      </c>
      <c r="Q12" s="37">
        <v>15</v>
      </c>
    </row>
    <row r="13" spans="1:17" x14ac:dyDescent="0.35">
      <c r="A13" s="3" t="s">
        <v>1033</v>
      </c>
      <c r="B13" s="37">
        <v>86</v>
      </c>
      <c r="D13" s="10" t="s">
        <v>1032</v>
      </c>
      <c r="E13" s="9">
        <v>-8.5365853658536592E-2</v>
      </c>
      <c r="F13" s="9"/>
      <c r="G13" s="3" t="s">
        <v>9</v>
      </c>
      <c r="H13" s="12">
        <v>10850922.639999999</v>
      </c>
      <c r="J13" s="3" t="s">
        <v>18</v>
      </c>
      <c r="K13" s="12">
        <v>16237601</v>
      </c>
      <c r="P13" s="3" t="s">
        <v>1034</v>
      </c>
      <c r="Q13" s="37">
        <v>12</v>
      </c>
    </row>
    <row r="14" spans="1:17" x14ac:dyDescent="0.35">
      <c r="A14" s="3" t="s">
        <v>1034</v>
      </c>
      <c r="B14" s="37">
        <v>66</v>
      </c>
      <c r="D14" s="10" t="s">
        <v>1033</v>
      </c>
      <c r="E14" s="9">
        <v>0.14666666666666667</v>
      </c>
      <c r="F14" s="9"/>
      <c r="G14" s="3" t="s">
        <v>23</v>
      </c>
      <c r="H14" s="12">
        <v>10559311.679999998</v>
      </c>
      <c r="J14" s="3" t="s">
        <v>1024</v>
      </c>
      <c r="K14" s="12">
        <v>49945817.50999999</v>
      </c>
      <c r="P14" s="3" t="s">
        <v>1025</v>
      </c>
      <c r="Q14" s="37">
        <v>11</v>
      </c>
    </row>
    <row r="15" spans="1:17" x14ac:dyDescent="0.35">
      <c r="A15" s="3" t="s">
        <v>1035</v>
      </c>
      <c r="B15" s="37">
        <v>82</v>
      </c>
      <c r="D15" s="10" t="s">
        <v>1034</v>
      </c>
      <c r="E15" s="9">
        <v>-0.23255813953488372</v>
      </c>
      <c r="F15" s="9"/>
      <c r="G15" s="3" t="s">
        <v>20</v>
      </c>
      <c r="H15" s="12">
        <v>9899404.8999999948</v>
      </c>
      <c r="P15" s="3" t="s">
        <v>1030</v>
      </c>
      <c r="Q15" s="37">
        <v>11</v>
      </c>
    </row>
    <row r="16" spans="1:17" x14ac:dyDescent="0.35">
      <c r="A16" s="3" t="s">
        <v>1024</v>
      </c>
      <c r="B16" s="15">
        <v>1000</v>
      </c>
      <c r="D16" s="10" t="s">
        <v>1035</v>
      </c>
      <c r="E16" s="9">
        <v>0.24242424242424243</v>
      </c>
      <c r="G16" s="3" t="s">
        <v>17</v>
      </c>
      <c r="H16" s="12">
        <v>9532121.8300000001</v>
      </c>
      <c r="P16" s="3" t="s">
        <v>1024</v>
      </c>
      <c r="Q16" s="15">
        <v>206</v>
      </c>
    </row>
    <row r="17" spans="1:18" x14ac:dyDescent="0.35">
      <c r="G17" s="3" t="s">
        <v>42</v>
      </c>
      <c r="H17" s="12">
        <v>9104056.4600000028</v>
      </c>
    </row>
    <row r="18" spans="1:18" x14ac:dyDescent="0.35">
      <c r="G18" s="3" t="s">
        <v>1024</v>
      </c>
      <c r="H18" s="12">
        <v>49945817.509999998</v>
      </c>
    </row>
    <row r="19" spans="1:18" x14ac:dyDescent="0.35">
      <c r="J19" s="2" t="s">
        <v>1039</v>
      </c>
      <c r="K19" s="2" t="s">
        <v>1051</v>
      </c>
      <c r="P19" s="2" t="s">
        <v>3</v>
      </c>
      <c r="Q19" t="s">
        <v>26</v>
      </c>
    </row>
    <row r="20" spans="1:18" x14ac:dyDescent="0.35">
      <c r="A20" s="2" t="s">
        <v>1038</v>
      </c>
      <c r="B20" t="s">
        <v>1057</v>
      </c>
      <c r="D20" s="34" t="s">
        <v>1037</v>
      </c>
      <c r="E20" s="34"/>
      <c r="J20" s="2" t="s">
        <v>7</v>
      </c>
      <c r="K20" t="s">
        <v>18</v>
      </c>
      <c r="L20" t="s">
        <v>14</v>
      </c>
      <c r="M20" t="s">
        <v>1024</v>
      </c>
    </row>
    <row r="21" spans="1:18" x14ac:dyDescent="0.35">
      <c r="A21" s="3" t="s">
        <v>1042</v>
      </c>
      <c r="B21" s="12">
        <v>4191722.7899999991</v>
      </c>
      <c r="D21" s="10" t="str">
        <f>A21</f>
        <v>Jan</v>
      </c>
      <c r="E21" s="13">
        <f>VLOOKUP(D21,$D$23:$E$34,2,FALSE)</f>
        <v>0</v>
      </c>
      <c r="G21" s="2" t="s">
        <v>3</v>
      </c>
      <c r="H21" t="s">
        <v>1039</v>
      </c>
      <c r="J21" s="3" t="s">
        <v>21</v>
      </c>
      <c r="K21" s="37">
        <v>78</v>
      </c>
      <c r="L21" s="37">
        <v>73</v>
      </c>
      <c r="M21" s="37">
        <v>151</v>
      </c>
      <c r="P21" s="2" t="s">
        <v>1038</v>
      </c>
      <c r="Q21" t="s">
        <v>1057</v>
      </c>
      <c r="R21" t="s">
        <v>1094</v>
      </c>
    </row>
    <row r="22" spans="1:18" x14ac:dyDescent="0.35">
      <c r="A22" s="3" t="s">
        <v>1025</v>
      </c>
      <c r="B22" s="12">
        <v>4262420.0799999973</v>
      </c>
      <c r="G22" s="3" t="s">
        <v>13</v>
      </c>
      <c r="H22" s="37">
        <v>334</v>
      </c>
      <c r="J22" s="3" t="s">
        <v>24</v>
      </c>
      <c r="K22" s="37">
        <v>69</v>
      </c>
      <c r="L22" s="37">
        <v>61</v>
      </c>
      <c r="M22" s="37">
        <v>130</v>
      </c>
      <c r="P22" s="3" t="s">
        <v>1042</v>
      </c>
      <c r="Q22" s="12">
        <v>1989175.7199999993</v>
      </c>
      <c r="R22" s="12">
        <v>38</v>
      </c>
    </row>
    <row r="23" spans="1:18" x14ac:dyDescent="0.35">
      <c r="A23" s="3" t="s">
        <v>1026</v>
      </c>
      <c r="B23" s="12">
        <v>4465950.8600000003</v>
      </c>
      <c r="D23" s="10" t="s">
        <v>1042</v>
      </c>
      <c r="E23" s="9">
        <v>0</v>
      </c>
      <c r="G23" s="3" t="s">
        <v>10</v>
      </c>
      <c r="H23" s="37">
        <v>333</v>
      </c>
      <c r="J23" s="3" t="s">
        <v>31</v>
      </c>
      <c r="K23" s="37">
        <v>65</v>
      </c>
      <c r="L23" s="37">
        <v>57</v>
      </c>
      <c r="M23" s="37">
        <v>122</v>
      </c>
      <c r="P23" s="3" t="s">
        <v>1025</v>
      </c>
      <c r="Q23" s="12">
        <v>1266936.92</v>
      </c>
      <c r="R23" s="12">
        <v>24</v>
      </c>
    </row>
    <row r="24" spans="1:18" x14ac:dyDescent="0.35">
      <c r="A24" s="3" t="s">
        <v>1027</v>
      </c>
      <c r="B24" s="12">
        <v>4384804.67</v>
      </c>
      <c r="D24" s="10" t="s">
        <v>1025</v>
      </c>
      <c r="E24" s="9">
        <v>1.68659268615419E-2</v>
      </c>
      <c r="G24" s="3" t="s">
        <v>26</v>
      </c>
      <c r="H24" s="37">
        <v>333</v>
      </c>
      <c r="J24" s="3" t="s">
        <v>29</v>
      </c>
      <c r="K24" s="37">
        <v>59</v>
      </c>
      <c r="L24" s="37">
        <v>67</v>
      </c>
      <c r="M24" s="37">
        <v>126</v>
      </c>
      <c r="P24" s="3" t="s">
        <v>1026</v>
      </c>
      <c r="Q24" s="12">
        <v>1507199.3499999999</v>
      </c>
      <c r="R24" s="12">
        <v>29</v>
      </c>
    </row>
    <row r="25" spans="1:18" x14ac:dyDescent="0.35">
      <c r="A25" s="3" t="s">
        <v>1028</v>
      </c>
      <c r="B25" s="12">
        <v>4357359.0099999979</v>
      </c>
      <c r="D25" s="10" t="s">
        <v>1026</v>
      </c>
      <c r="E25" s="9">
        <v>4.7750051890709744E-2</v>
      </c>
      <c r="G25" s="3" t="s">
        <v>1024</v>
      </c>
      <c r="H25" s="12">
        <v>1000</v>
      </c>
      <c r="J25" s="3" t="s">
        <v>15</v>
      </c>
      <c r="K25" s="37">
        <v>57</v>
      </c>
      <c r="L25" s="37">
        <v>74</v>
      </c>
      <c r="M25" s="37">
        <v>131</v>
      </c>
      <c r="P25" s="3" t="s">
        <v>1027</v>
      </c>
      <c r="Q25" s="12">
        <v>1447894.3200000003</v>
      </c>
      <c r="R25" s="12">
        <v>29</v>
      </c>
    </row>
    <row r="26" spans="1:18" x14ac:dyDescent="0.35">
      <c r="A26" s="3" t="s">
        <v>1029</v>
      </c>
      <c r="B26" s="12">
        <v>4511506.5000000009</v>
      </c>
      <c r="D26" s="10" t="s">
        <v>1027</v>
      </c>
      <c r="E26" s="9">
        <v>-1.8169969295183962E-2</v>
      </c>
      <c r="J26" s="3" t="s">
        <v>1024</v>
      </c>
      <c r="K26" s="15">
        <v>328</v>
      </c>
      <c r="L26" s="15">
        <v>332</v>
      </c>
      <c r="M26" s="15">
        <v>660</v>
      </c>
      <c r="P26" s="3" t="s">
        <v>1028</v>
      </c>
      <c r="Q26" s="12">
        <v>1553070.9200000002</v>
      </c>
      <c r="R26" s="12">
        <v>30</v>
      </c>
    </row>
    <row r="27" spans="1:18" x14ac:dyDescent="0.35">
      <c r="A27" s="3" t="s">
        <v>1030</v>
      </c>
      <c r="B27" s="12">
        <v>4276039.0500000007</v>
      </c>
      <c r="D27" s="10" t="s">
        <v>1028</v>
      </c>
      <c r="E27" s="9">
        <v>-6.2592662765071387E-3</v>
      </c>
      <c r="P27" s="3" t="s">
        <v>1029</v>
      </c>
      <c r="Q27" s="12">
        <v>1635857.0200000003</v>
      </c>
      <c r="R27" s="12">
        <v>33</v>
      </c>
    </row>
    <row r="28" spans="1:18" x14ac:dyDescent="0.35">
      <c r="A28" s="3" t="s">
        <v>1031</v>
      </c>
      <c r="B28" s="12">
        <v>4489979.5199999996</v>
      </c>
      <c r="D28" s="10" t="s">
        <v>1029</v>
      </c>
      <c r="E28" s="9">
        <v>3.5376357478518416E-2</v>
      </c>
      <c r="G28" s="2" t="s">
        <v>3</v>
      </c>
      <c r="H28" t="s">
        <v>1057</v>
      </c>
      <c r="P28" s="3" t="s">
        <v>1030</v>
      </c>
      <c r="Q28" s="12">
        <v>1104098.1299999999</v>
      </c>
      <c r="R28" s="12">
        <v>21</v>
      </c>
    </row>
    <row r="29" spans="1:18" x14ac:dyDescent="0.35">
      <c r="A29" s="3" t="s">
        <v>1032</v>
      </c>
      <c r="B29" s="12">
        <v>3710216.5700000003</v>
      </c>
      <c r="D29" s="10" t="s">
        <v>1030</v>
      </c>
      <c r="E29" s="9">
        <v>-5.2192643410798621E-2</v>
      </c>
      <c r="G29" s="3" t="s">
        <v>26</v>
      </c>
      <c r="H29" s="12">
        <v>16958735.049999997</v>
      </c>
      <c r="J29" s="2" t="s">
        <v>5</v>
      </c>
      <c r="K29" t="s">
        <v>14</v>
      </c>
      <c r="P29" s="3" t="s">
        <v>1031</v>
      </c>
      <c r="Q29" s="12">
        <v>1062253.3399999999</v>
      </c>
      <c r="R29" s="12">
        <v>22</v>
      </c>
    </row>
    <row r="30" spans="1:18" x14ac:dyDescent="0.35">
      <c r="A30" s="3" t="s">
        <v>1033</v>
      </c>
      <c r="B30" s="12">
        <v>3847754.1999999997</v>
      </c>
      <c r="D30" s="10" t="s">
        <v>1031</v>
      </c>
      <c r="E30" s="9">
        <v>5.0032393880967661E-2</v>
      </c>
      <c r="G30" s="3" t="s">
        <v>13</v>
      </c>
      <c r="H30" s="12">
        <v>16827728.879999999</v>
      </c>
      <c r="P30" s="3" t="s">
        <v>1032</v>
      </c>
      <c r="Q30" s="12">
        <v>1098086.4900000002</v>
      </c>
      <c r="R30" s="12">
        <v>23</v>
      </c>
    </row>
    <row r="31" spans="1:18" x14ac:dyDescent="0.35">
      <c r="A31" s="3" t="s">
        <v>1034</v>
      </c>
      <c r="B31" s="12">
        <v>3182531.12</v>
      </c>
      <c r="D31" s="10" t="s">
        <v>1032</v>
      </c>
      <c r="E31" s="9">
        <v>-0.17366737343158289</v>
      </c>
      <c r="G31" s="3" t="s">
        <v>10</v>
      </c>
      <c r="H31" s="12">
        <v>16159353.579999993</v>
      </c>
      <c r="J31" s="2" t="s">
        <v>7</v>
      </c>
      <c r="K31" t="s">
        <v>1047</v>
      </c>
      <c r="P31" s="3" t="s">
        <v>1033</v>
      </c>
      <c r="Q31" s="12">
        <v>1772456.9499999995</v>
      </c>
      <c r="R31" s="12">
        <v>34</v>
      </c>
    </row>
    <row r="32" spans="1:18" x14ac:dyDescent="0.35">
      <c r="A32" s="3" t="s">
        <v>1035</v>
      </c>
      <c r="B32" s="12">
        <v>4265533.1400000006</v>
      </c>
      <c r="D32" s="10" t="s">
        <v>1033</v>
      </c>
      <c r="E32" s="9">
        <v>3.7069973519092823E-2</v>
      </c>
      <c r="G32" s="3" t="s">
        <v>1024</v>
      </c>
      <c r="H32" s="12">
        <v>49945817.509999983</v>
      </c>
      <c r="J32" s="3" t="s">
        <v>21</v>
      </c>
      <c r="K32" s="15">
        <v>61.027397260273972</v>
      </c>
      <c r="P32" s="3" t="s">
        <v>1034</v>
      </c>
      <c r="Q32" s="12">
        <v>1155511.2</v>
      </c>
      <c r="R32" s="12">
        <v>23</v>
      </c>
    </row>
    <row r="33" spans="1:18" x14ac:dyDescent="0.35">
      <c r="A33" s="3" t="s">
        <v>1024</v>
      </c>
      <c r="B33" s="12">
        <v>49945817.509999998</v>
      </c>
      <c r="D33" s="10" t="s">
        <v>1034</v>
      </c>
      <c r="E33" s="9">
        <v>-0.172886064291737</v>
      </c>
      <c r="J33" s="3" t="s">
        <v>24</v>
      </c>
      <c r="K33" s="15">
        <v>52.065573770491802</v>
      </c>
      <c r="P33" s="3" t="s">
        <v>1035</v>
      </c>
      <c r="Q33" s="12">
        <v>1366194.69</v>
      </c>
      <c r="R33" s="12">
        <v>27</v>
      </c>
    </row>
    <row r="34" spans="1:18" x14ac:dyDescent="0.35">
      <c r="D34" s="10" t="s">
        <v>1035</v>
      </c>
      <c r="E34" s="9">
        <v>0.34029581460934794</v>
      </c>
      <c r="J34" s="3" t="s">
        <v>15</v>
      </c>
      <c r="K34" s="15">
        <v>51</v>
      </c>
      <c r="P34" s="3" t="s">
        <v>1024</v>
      </c>
      <c r="Q34" s="12">
        <v>16958735.049999993</v>
      </c>
      <c r="R34" s="12">
        <v>333</v>
      </c>
    </row>
    <row r="35" spans="1:18" x14ac:dyDescent="0.35">
      <c r="J35" s="3" t="s">
        <v>31</v>
      </c>
      <c r="K35" s="15">
        <v>47.245614035087719</v>
      </c>
    </row>
    <row r="36" spans="1:18" x14ac:dyDescent="0.35">
      <c r="A36" s="2" t="s">
        <v>5</v>
      </c>
      <c r="B36" t="s">
        <v>11</v>
      </c>
      <c r="J36" s="3" t="s">
        <v>29</v>
      </c>
      <c r="K36" s="15">
        <v>45.119402985074629</v>
      </c>
    </row>
    <row r="37" spans="1:18" x14ac:dyDescent="0.35">
      <c r="J37" s="3" t="s">
        <v>1024</v>
      </c>
      <c r="K37" s="15">
        <v>51.569277108433738</v>
      </c>
      <c r="L37" s="12"/>
      <c r="M37" s="12"/>
    </row>
    <row r="38" spans="1:18" x14ac:dyDescent="0.35">
      <c r="A38" s="2" t="s">
        <v>1038</v>
      </c>
      <c r="B38" t="s">
        <v>1039</v>
      </c>
    </row>
    <row r="39" spans="1:18" x14ac:dyDescent="0.35">
      <c r="A39" s="3" t="s">
        <v>1025</v>
      </c>
      <c r="B39" s="37">
        <v>36</v>
      </c>
    </row>
    <row r="40" spans="1:18" x14ac:dyDescent="0.35">
      <c r="A40" s="3" t="s">
        <v>1035</v>
      </c>
      <c r="B40" s="37">
        <v>35</v>
      </c>
    </row>
    <row r="41" spans="1:18" x14ac:dyDescent="0.35">
      <c r="A41" s="3" t="s">
        <v>1028</v>
      </c>
      <c r="B41" s="37">
        <v>33</v>
      </c>
    </row>
    <row r="42" spans="1:18" x14ac:dyDescent="0.35">
      <c r="A42" s="3" t="s">
        <v>1033</v>
      </c>
      <c r="B42" s="37">
        <v>31</v>
      </c>
    </row>
    <row r="43" spans="1:18" x14ac:dyDescent="0.35">
      <c r="A43" s="3" t="s">
        <v>1026</v>
      </c>
      <c r="B43" s="37">
        <v>30</v>
      </c>
    </row>
    <row r="44" spans="1:18" x14ac:dyDescent="0.35">
      <c r="A44" s="3" t="s">
        <v>1029</v>
      </c>
      <c r="B44" s="37">
        <v>29</v>
      </c>
    </row>
    <row r="45" spans="1:18" x14ac:dyDescent="0.35">
      <c r="A45" s="3" t="s">
        <v>1027</v>
      </c>
      <c r="B45" s="37">
        <v>28</v>
      </c>
    </row>
    <row r="46" spans="1:18" x14ac:dyDescent="0.35">
      <c r="A46" s="3" t="s">
        <v>1030</v>
      </c>
      <c r="B46" s="37">
        <v>27</v>
      </c>
    </row>
    <row r="47" spans="1:18" x14ac:dyDescent="0.35">
      <c r="A47" s="3" t="s">
        <v>1042</v>
      </c>
      <c r="B47" s="37">
        <v>26</v>
      </c>
    </row>
    <row r="48" spans="1:18" x14ac:dyDescent="0.35">
      <c r="A48" s="3" t="s">
        <v>1031</v>
      </c>
      <c r="B48" s="37">
        <v>25</v>
      </c>
    </row>
    <row r="49" spans="1:2" x14ac:dyDescent="0.35">
      <c r="A49" s="3" t="s">
        <v>1032</v>
      </c>
      <c r="B49" s="37">
        <v>22</v>
      </c>
    </row>
    <row r="50" spans="1:2" x14ac:dyDescent="0.35">
      <c r="A50" s="3" t="s">
        <v>1034</v>
      </c>
      <c r="B50" s="37">
        <v>18</v>
      </c>
    </row>
    <row r="51" spans="1:2" x14ac:dyDescent="0.35">
      <c r="A51" s="3" t="s">
        <v>1024</v>
      </c>
      <c r="B51" s="15">
        <v>340</v>
      </c>
    </row>
  </sheetData>
  <mergeCells count="2">
    <mergeCell ref="D2:E2"/>
    <mergeCell ref="D20:E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3982-82E2-4A04-BA5A-4DB858FD85A4}">
  <dimension ref="B2:I29"/>
  <sheetViews>
    <sheetView showGridLines="0" zoomScale="77" zoomScaleNormal="77" workbookViewId="0">
      <selection activeCell="U4" sqref="U4"/>
    </sheetView>
  </sheetViews>
  <sheetFormatPr defaultRowHeight="14.5" x14ac:dyDescent="0.35"/>
  <cols>
    <col min="2" max="2" width="10.1796875" customWidth="1"/>
    <col min="3" max="3" width="40.7265625" bestFit="1" customWidth="1"/>
  </cols>
  <sheetData>
    <row r="2" spans="2:9" ht="28.5" x14ac:dyDescent="0.65">
      <c r="I2" s="19" t="s">
        <v>1043</v>
      </c>
    </row>
    <row r="10" spans="2:9" ht="21" x14ac:dyDescent="0.5">
      <c r="C10" s="18" t="s">
        <v>1041</v>
      </c>
    </row>
    <row r="11" spans="2:9" ht="18.5" x14ac:dyDescent="0.35">
      <c r="C11" s="16">
        <f>GETPIVOTDATA("Incident ID",'Pivot Analysis'!$A$3)</f>
        <v>1000</v>
      </c>
    </row>
    <row r="12" spans="2:9" ht="18.5" x14ac:dyDescent="0.35">
      <c r="C12" s="16"/>
    </row>
    <row r="13" spans="2:9" ht="21" x14ac:dyDescent="0.5">
      <c r="C13" s="18" t="s">
        <v>1040</v>
      </c>
    </row>
    <row r="14" spans="2:9" ht="18.5" x14ac:dyDescent="0.45">
      <c r="C14" s="17">
        <f>GETPIVOTDATA("Loss Amount",'Pivot Analysis'!$A$20)</f>
        <v>49945817.509999998</v>
      </c>
    </row>
    <row r="16" spans="2:9" ht="21" x14ac:dyDescent="0.5">
      <c r="B16" s="35">
        <f>C17</f>
        <v>0</v>
      </c>
      <c r="C16" s="20" t="s">
        <v>1044</v>
      </c>
    </row>
    <row r="17" spans="2:3" ht="18.5" x14ac:dyDescent="0.45">
      <c r="B17" s="36"/>
      <c r="C17" s="21">
        <f>'Pivot Analysis'!E3</f>
        <v>0</v>
      </c>
    </row>
    <row r="19" spans="2:3" ht="21" x14ac:dyDescent="0.5">
      <c r="B19" s="35">
        <f>C20</f>
        <v>0</v>
      </c>
      <c r="C19" s="20" t="s">
        <v>1045</v>
      </c>
    </row>
    <row r="20" spans="2:3" ht="18.5" x14ac:dyDescent="0.45">
      <c r="B20" s="36"/>
      <c r="C20" s="21">
        <f>'Pivot Analysis'!E21</f>
        <v>0</v>
      </c>
    </row>
    <row r="22" spans="2:3" ht="21" x14ac:dyDescent="0.5">
      <c r="C22" s="20" t="s">
        <v>1052</v>
      </c>
    </row>
    <row r="23" spans="2:3" ht="18.5" x14ac:dyDescent="0.45">
      <c r="C23" s="23">
        <f>GETPIVOTDATA("Incident ID",'Pivot Analysis'!$J$19,"Resolution Status","Resolved")/GETPIVOTDATA("Incident ID",'Pivot Analysis'!$J$3)</f>
        <v>0.33200000000000002</v>
      </c>
    </row>
    <row r="25" spans="2:3" ht="21" x14ac:dyDescent="0.5">
      <c r="C25" s="20" t="s">
        <v>1053</v>
      </c>
    </row>
    <row r="26" spans="2:3" ht="18.5" x14ac:dyDescent="0.45">
      <c r="C26" s="23">
        <f>GETPIVOTDATA("Incident ID",'Pivot Analysis'!$J$19,"Resolution Status","Under Investigation")/GETPIVOTDATA("Incident ID",'Pivot Analysis'!$J$3)</f>
        <v>0.32800000000000001</v>
      </c>
    </row>
    <row r="28" spans="2:3" ht="21" x14ac:dyDescent="0.5">
      <c r="C28" s="20" t="s">
        <v>1046</v>
      </c>
    </row>
    <row r="29" spans="2:3" ht="18.5" x14ac:dyDescent="0.45">
      <c r="C29" s="22">
        <f>GETPIVOTDATA("Incident ID",'Pivot Analysis'!$A$38)</f>
        <v>340</v>
      </c>
    </row>
  </sheetData>
  <mergeCells count="2">
    <mergeCell ref="B16:B17"/>
    <mergeCell ref="B19:B20"/>
  </mergeCells>
  <conditionalFormatting sqref="C17">
    <cfRule type="cellIs" dxfId="8" priority="6" operator="equal">
      <formula>0</formula>
    </cfRule>
    <cfRule type="cellIs" dxfId="7" priority="15" operator="lessThan">
      <formula>-0.01</formula>
    </cfRule>
    <cfRule type="cellIs" dxfId="6" priority="16" operator="lessThan">
      <formula>-0.12</formula>
    </cfRule>
    <cfRule type="cellIs" dxfId="5" priority="17" operator="greaterThan">
      <formula>0</formula>
    </cfRule>
  </conditionalFormatting>
  <conditionalFormatting sqref="C20">
    <cfRule type="cellIs" dxfId="4" priority="1" operator="lessThan">
      <formula>0</formula>
    </cfRule>
    <cfRule type="cellIs" dxfId="3" priority="2" operator="equal">
      <formula>0</formula>
    </cfRule>
    <cfRule type="cellIs" dxfId="2" priority="3" operator="lessThan">
      <formula>-0.01</formula>
    </cfRule>
    <cfRule type="cellIs" dxfId="1" priority="4" operator="lessThan">
      <formula>-0.12</formula>
    </cfRule>
    <cfRule type="cellIs" dxfId="0" priority="5" operator="greaterThan">
      <formula>0</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7" id="{7AF6E37E-300C-4DC1-8FEF-DFE20057347F}">
            <x14:iconSet iconSet="3Triangles" showValue="0" custom="1">
              <x14:cfvo type="percent">
                <xm:f>0</xm:f>
              </x14:cfvo>
              <x14:cfvo type="num" gte="0">
                <xm:f>0</xm:f>
              </x14:cfvo>
              <x14:cfvo type="num" gte="0">
                <xm:f>0</xm:f>
              </x14:cfvo>
              <x14:cfIcon iconSet="3Triangles" iconId="2"/>
              <x14:cfIcon iconSet="5Quarters" iconId="0"/>
              <x14:cfIcon iconSet="3Triangles" iconId="0"/>
            </x14:iconSet>
          </x14:cfRule>
          <xm:sqref>B16</xm:sqref>
        </x14:conditionalFormatting>
        <x14:conditionalFormatting xmlns:xm="http://schemas.microsoft.com/office/excel/2006/main">
          <x14:cfRule type="iconSet" priority="13" id="{6E1D5D4B-3C56-4213-B59A-F6AD45061998}">
            <x14:iconSet iconSet="3Triangles" showValue="0" custom="1">
              <x14:cfvo type="percent">
                <xm:f>0</xm:f>
              </x14:cfvo>
              <x14:cfvo type="num" gte="0">
                <xm:f>0</xm:f>
              </x14:cfvo>
              <x14:cfvo type="num" gte="0">
                <xm:f>0</xm:f>
              </x14:cfvo>
              <x14:cfIcon iconSet="3Triangles" iconId="2"/>
              <x14:cfIcon iconSet="5Quarters" iconId="0"/>
              <x14:cfIcon iconSet="3Triangles" iconId="0"/>
            </x14:iconSet>
          </x14:cfRule>
          <xm:sqref>B19</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C3C75-6BB4-40A0-80B5-12DAB07F9192}">
  <dimension ref="A1:D81"/>
  <sheetViews>
    <sheetView topLeftCell="A51" workbookViewId="0">
      <selection activeCell="A72" sqref="A72"/>
    </sheetView>
  </sheetViews>
  <sheetFormatPr defaultColWidth="8.7265625" defaultRowHeight="13" x14ac:dyDescent="0.3"/>
  <cols>
    <col min="1" max="1" width="19" style="25" customWidth="1"/>
    <col min="2" max="2" width="7.6328125" style="25" customWidth="1"/>
    <col min="3" max="3" width="12.26953125" style="25" bestFit="1" customWidth="1"/>
    <col min="4" max="4" width="19.36328125" style="25" bestFit="1" customWidth="1"/>
    <col min="5" max="16384" width="8.7265625" style="25"/>
  </cols>
  <sheetData>
    <row r="1" spans="1:1" x14ac:dyDescent="0.3">
      <c r="A1" s="24" t="s">
        <v>1056</v>
      </c>
    </row>
    <row r="2" spans="1:1" x14ac:dyDescent="0.3">
      <c r="A2" s="25" t="s">
        <v>1055</v>
      </c>
    </row>
    <row r="3" spans="1:1" x14ac:dyDescent="0.3">
      <c r="A3" s="25" t="s">
        <v>1103</v>
      </c>
    </row>
    <row r="4" spans="1:1" x14ac:dyDescent="0.3">
      <c r="A4" s="25" t="s">
        <v>1101</v>
      </c>
    </row>
    <row r="5" spans="1:1" x14ac:dyDescent="0.3">
      <c r="A5" s="25" t="s">
        <v>1102</v>
      </c>
    </row>
    <row r="6" spans="1:1" x14ac:dyDescent="0.3">
      <c r="A6" s="25" t="s">
        <v>1104</v>
      </c>
    </row>
    <row r="7" spans="1:1" x14ac:dyDescent="0.3">
      <c r="A7" s="26"/>
    </row>
    <row r="8" spans="1:1" x14ac:dyDescent="0.3">
      <c r="A8" s="24" t="s">
        <v>1054</v>
      </c>
    </row>
    <row r="9" spans="1:1" x14ac:dyDescent="0.3">
      <c r="A9" s="24" t="s">
        <v>1073</v>
      </c>
    </row>
    <row r="10" spans="1:1" x14ac:dyDescent="0.3">
      <c r="A10" s="25" t="s">
        <v>1074</v>
      </c>
    </row>
    <row r="11" spans="1:1" x14ac:dyDescent="0.3">
      <c r="A11" s="25" t="s">
        <v>1048</v>
      </c>
    </row>
    <row r="12" spans="1:1" x14ac:dyDescent="0.3">
      <c r="A12" s="25" t="s">
        <v>1105</v>
      </c>
    </row>
    <row r="13" spans="1:1" x14ac:dyDescent="0.3">
      <c r="A13" s="25" t="s">
        <v>1049</v>
      </c>
    </row>
    <row r="14" spans="1:1" x14ac:dyDescent="0.3">
      <c r="A14" s="25" t="s">
        <v>1050</v>
      </c>
    </row>
    <row r="16" spans="1:1" x14ac:dyDescent="0.3">
      <c r="A16" s="24" t="s">
        <v>1075</v>
      </c>
    </row>
    <row r="17" spans="1:4" x14ac:dyDescent="0.3">
      <c r="A17" s="25" t="s">
        <v>1106</v>
      </c>
    </row>
    <row r="19" spans="1:4" x14ac:dyDescent="0.3">
      <c r="A19" s="24" t="s">
        <v>1062</v>
      </c>
    </row>
    <row r="20" spans="1:4" s="27" customFormat="1" x14ac:dyDescent="0.3">
      <c r="A20" s="27" t="s">
        <v>2</v>
      </c>
      <c r="B20" s="27" t="s">
        <v>1059</v>
      </c>
      <c r="C20" s="27" t="s">
        <v>1040</v>
      </c>
      <c r="D20" s="27" t="s">
        <v>1061</v>
      </c>
    </row>
    <row r="21" spans="1:4" x14ac:dyDescent="0.3">
      <c r="A21" s="24" t="s">
        <v>23</v>
      </c>
      <c r="B21" s="28">
        <v>215</v>
      </c>
      <c r="C21" s="29">
        <v>10559311.679999998</v>
      </c>
      <c r="D21" s="30">
        <v>49113.077581395337</v>
      </c>
    </row>
    <row r="22" spans="1:4" x14ac:dyDescent="0.3">
      <c r="A22" s="24" t="s">
        <v>9</v>
      </c>
      <c r="B22" s="28">
        <v>207</v>
      </c>
      <c r="C22" s="29">
        <v>10850922.639999999</v>
      </c>
      <c r="D22" s="30">
        <v>52419.916135265696</v>
      </c>
    </row>
    <row r="23" spans="1:4" x14ac:dyDescent="0.3">
      <c r="A23" s="24" t="s">
        <v>20</v>
      </c>
      <c r="B23" s="28">
        <v>206</v>
      </c>
      <c r="C23" s="29">
        <v>9899404.8999999948</v>
      </c>
      <c r="D23" s="30">
        <v>48055.363592232985</v>
      </c>
    </row>
    <row r="24" spans="1:4" x14ac:dyDescent="0.3">
      <c r="A24" s="24" t="s">
        <v>1060</v>
      </c>
      <c r="B24" s="28">
        <v>194</v>
      </c>
      <c r="C24" s="29">
        <v>9532121.8300000001</v>
      </c>
      <c r="D24" s="30">
        <v>49134.648608247422</v>
      </c>
    </row>
    <row r="25" spans="1:4" x14ac:dyDescent="0.3">
      <c r="A25" s="24" t="s">
        <v>42</v>
      </c>
      <c r="B25" s="28">
        <v>178</v>
      </c>
      <c r="C25" s="29">
        <v>9104056.4600000028</v>
      </c>
      <c r="D25" s="30">
        <v>51146.384606741587</v>
      </c>
    </row>
    <row r="26" spans="1:4" x14ac:dyDescent="0.3">
      <c r="A26" s="24" t="s">
        <v>1063</v>
      </c>
    </row>
    <row r="27" spans="1:4" x14ac:dyDescent="0.3">
      <c r="A27" s="25" t="s">
        <v>1093</v>
      </c>
    </row>
    <row r="28" spans="1:4" x14ac:dyDescent="0.3">
      <c r="A28" s="24" t="s">
        <v>1076</v>
      </c>
    </row>
    <row r="29" spans="1:4" x14ac:dyDescent="0.3">
      <c r="A29" s="24" t="s">
        <v>1112</v>
      </c>
    </row>
    <row r="30" spans="1:4" x14ac:dyDescent="0.3">
      <c r="A30" s="24" t="s">
        <v>1095</v>
      </c>
    </row>
    <row r="31" spans="1:4" x14ac:dyDescent="0.3">
      <c r="A31" s="33" t="s">
        <v>1096</v>
      </c>
    </row>
    <row r="32" spans="1:4" x14ac:dyDescent="0.3">
      <c r="A32" s="24"/>
    </row>
    <row r="33" spans="1:1" x14ac:dyDescent="0.3">
      <c r="A33" s="24"/>
    </row>
    <row r="34" spans="1:1" x14ac:dyDescent="0.3">
      <c r="A34" s="24" t="s">
        <v>1058</v>
      </c>
    </row>
    <row r="35" spans="1:1" x14ac:dyDescent="0.3">
      <c r="A35" s="31" t="s">
        <v>1056</v>
      </c>
    </row>
    <row r="36" spans="1:1" x14ac:dyDescent="0.3">
      <c r="A36" s="25" t="s">
        <v>1107</v>
      </c>
    </row>
    <row r="37" spans="1:1" x14ac:dyDescent="0.3">
      <c r="A37" s="25" t="s">
        <v>1109</v>
      </c>
    </row>
    <row r="38" spans="1:1" x14ac:dyDescent="0.3">
      <c r="A38" s="25" t="s">
        <v>1108</v>
      </c>
    </row>
    <row r="39" spans="1:1" x14ac:dyDescent="0.3">
      <c r="A39" s="25" t="s">
        <v>1077</v>
      </c>
    </row>
    <row r="40" spans="1:1" x14ac:dyDescent="0.3">
      <c r="A40" s="25" t="s">
        <v>1078</v>
      </c>
    </row>
    <row r="42" spans="1:1" x14ac:dyDescent="0.3">
      <c r="A42" s="31" t="s">
        <v>1044</v>
      </c>
    </row>
    <row r="43" spans="1:1" x14ac:dyDescent="0.3">
      <c r="A43" s="24" t="s">
        <v>1079</v>
      </c>
    </row>
    <row r="44" spans="1:1" x14ac:dyDescent="0.3">
      <c r="A44" s="24" t="s">
        <v>1099</v>
      </c>
    </row>
    <row r="45" spans="1:1" x14ac:dyDescent="0.3">
      <c r="A45" s="25" t="s">
        <v>1100</v>
      </c>
    </row>
    <row r="46" spans="1:1" x14ac:dyDescent="0.3">
      <c r="A46" s="32" t="s">
        <v>1064</v>
      </c>
    </row>
    <row r="47" spans="1:1" x14ac:dyDescent="0.3">
      <c r="A47" s="32" t="s">
        <v>1065</v>
      </c>
    </row>
    <row r="48" spans="1:1" x14ac:dyDescent="0.3">
      <c r="A48" s="24" t="s">
        <v>1066</v>
      </c>
    </row>
    <row r="49" spans="1:1" x14ac:dyDescent="0.3">
      <c r="A49" s="25" t="s">
        <v>1110</v>
      </c>
    </row>
    <row r="51" spans="1:1" x14ac:dyDescent="0.3">
      <c r="A51" s="31" t="s">
        <v>1045</v>
      </c>
    </row>
    <row r="52" spans="1:1" x14ac:dyDescent="0.3">
      <c r="A52" s="24" t="s">
        <v>1080</v>
      </c>
    </row>
    <row r="53" spans="1:1" x14ac:dyDescent="0.3">
      <c r="A53" s="25" t="s">
        <v>1067</v>
      </c>
    </row>
    <row r="54" spans="1:1" x14ac:dyDescent="0.3">
      <c r="A54" s="25" t="s">
        <v>1081</v>
      </c>
    </row>
    <row r="55" spans="1:1" x14ac:dyDescent="0.3">
      <c r="A55" s="25" t="s">
        <v>1098</v>
      </c>
    </row>
    <row r="57" spans="1:1" x14ac:dyDescent="0.3">
      <c r="A57" s="31" t="s">
        <v>1068</v>
      </c>
    </row>
    <row r="58" spans="1:1" x14ac:dyDescent="0.3">
      <c r="A58" s="24" t="s">
        <v>1082</v>
      </c>
    </row>
    <row r="59" spans="1:1" x14ac:dyDescent="0.3">
      <c r="A59" s="24" t="s">
        <v>1083</v>
      </c>
    </row>
    <row r="60" spans="1:1" x14ac:dyDescent="0.3">
      <c r="A60" s="25" t="s">
        <v>1084</v>
      </c>
    </row>
    <row r="62" spans="1:1" x14ac:dyDescent="0.3">
      <c r="A62" s="24" t="s">
        <v>1072</v>
      </c>
    </row>
    <row r="63" spans="1:1" x14ac:dyDescent="0.3">
      <c r="A63" s="25" t="s">
        <v>1085</v>
      </c>
    </row>
    <row r="66" spans="1:1" x14ac:dyDescent="0.3">
      <c r="A66" s="24" t="s">
        <v>1069</v>
      </c>
    </row>
    <row r="67" spans="1:1" x14ac:dyDescent="0.3">
      <c r="A67" s="24" t="s">
        <v>1070</v>
      </c>
    </row>
    <row r="68" spans="1:1" x14ac:dyDescent="0.3">
      <c r="A68" s="25" t="s">
        <v>1097</v>
      </c>
    </row>
    <row r="69" spans="1:1" x14ac:dyDescent="0.3">
      <c r="A69" s="25" t="s">
        <v>1114</v>
      </c>
    </row>
    <row r="70" spans="1:1" x14ac:dyDescent="0.3">
      <c r="A70" s="24" t="s">
        <v>1086</v>
      </c>
    </row>
    <row r="71" spans="1:1" x14ac:dyDescent="0.3">
      <c r="A71" s="25" t="s">
        <v>1087</v>
      </c>
    </row>
    <row r="72" spans="1:1" x14ac:dyDescent="0.3">
      <c r="A72" s="25" t="s">
        <v>1113</v>
      </c>
    </row>
    <row r="75" spans="1:1" x14ac:dyDescent="0.3">
      <c r="A75" s="24" t="s">
        <v>1071</v>
      </c>
    </row>
    <row r="76" spans="1:1" x14ac:dyDescent="0.3">
      <c r="A76" s="24" t="s">
        <v>1088</v>
      </c>
    </row>
    <row r="77" spans="1:1" x14ac:dyDescent="0.3">
      <c r="A77" s="24" t="s">
        <v>1089</v>
      </c>
    </row>
    <row r="78" spans="1:1" x14ac:dyDescent="0.3">
      <c r="A78" s="25" t="s">
        <v>1090</v>
      </c>
    </row>
    <row r="79" spans="1:1" x14ac:dyDescent="0.3">
      <c r="A79" s="25" t="s">
        <v>1111</v>
      </c>
    </row>
    <row r="80" spans="1:1" x14ac:dyDescent="0.3">
      <c r="A80" s="24" t="s">
        <v>1091</v>
      </c>
    </row>
    <row r="81" spans="1:1" x14ac:dyDescent="0.3">
      <c r="A81" s="24" t="s">
        <v>1092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Analysis</vt:lpstr>
      <vt:lpstr>Dashboard</vt:lpstr>
      <vt:lpstr>Insights and Recommendations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Emmanuella Nwobu</cp:lastModifiedBy>
  <cp:revision/>
  <dcterms:created xsi:type="dcterms:W3CDTF">2025-01-28T08:15:26Z</dcterms:created>
  <dcterms:modified xsi:type="dcterms:W3CDTF">2025-09-10T06:18:57Z</dcterms:modified>
  <cp:category/>
  <cp:contentStatus/>
</cp:coreProperties>
</file>