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AM\"/>
    </mc:Choice>
  </mc:AlternateContent>
  <bookViews>
    <workbookView xWindow="0" yWindow="0" windowWidth="20760" windowHeight="11190" xr2:uid="{716C49D5-7F27-4813-9F8F-4B37E597413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1" l="1"/>
  <c r="R25" i="1"/>
  <c r="R26" i="1"/>
  <c r="R27" i="1"/>
  <c r="R21" i="1"/>
  <c r="R22" i="1"/>
  <c r="R23" i="1"/>
  <c r="R20" i="1"/>
  <c r="H4" i="1"/>
  <c r="H5" i="1"/>
  <c r="H6" i="1"/>
  <c r="H7" i="1"/>
  <c r="H8" i="1"/>
  <c r="H3" i="1"/>
  <c r="P21" i="1"/>
  <c r="P22" i="1"/>
  <c r="P23" i="1"/>
  <c r="P24" i="1"/>
  <c r="P25" i="1"/>
  <c r="P26" i="1"/>
  <c r="P27" i="1"/>
  <c r="P20" i="1"/>
  <c r="Q21" i="1"/>
  <c r="Q22" i="1"/>
  <c r="Q23" i="1"/>
  <c r="Q24" i="1"/>
  <c r="Q25" i="1"/>
  <c r="Q26" i="1"/>
  <c r="Q27" i="1"/>
  <c r="Q20" i="1"/>
  <c r="M21" i="1"/>
  <c r="M22" i="1"/>
  <c r="M23" i="1"/>
  <c r="M24" i="1"/>
  <c r="M25" i="1"/>
  <c r="M26" i="1"/>
  <c r="M27" i="1"/>
  <c r="M20" i="1"/>
  <c r="F4" i="1"/>
  <c r="F5" i="1"/>
  <c r="F6" i="1"/>
  <c r="F7" i="1"/>
  <c r="F8" i="1"/>
  <c r="F3" i="1"/>
  <c r="E4" i="1"/>
  <c r="E5" i="1"/>
  <c r="E6" i="1"/>
  <c r="E7" i="1"/>
  <c r="E8" i="1"/>
  <c r="E3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<sst xmlns="http://schemas.openxmlformats.org/spreadsheetml/2006/main" count="11" uniqueCount="11">
  <si>
    <t>N</t>
  </si>
  <si>
    <t>Optimal Number of Intervals</t>
  </si>
  <si>
    <t>Tolerance</t>
  </si>
  <si>
    <t>Tolerance (Log)</t>
  </si>
  <si>
    <t>Optimal Number of Intervals (Log)</t>
  </si>
  <si>
    <t>h</t>
  </si>
  <si>
    <t>CGQ1</t>
  </si>
  <si>
    <t>CGQ3</t>
  </si>
  <si>
    <t>Log(N)</t>
  </si>
  <si>
    <t>Error</t>
  </si>
  <si>
    <t>Log(Error)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</si>
</sst>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Adaptive Mesh:</a:t>
            </a:r>
          </a:p>
          <a:p>
            <a:pPr>
              <a:defRPr/>
            </a:pPr>
            <a:r>
              <a:rPr lang="en-US"/>
              <a:t>Tolerance - Optimal Number of Intervals (Logged)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Optimal Number of Intervals (Log)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Sheet1!$E$3:$E$8</c:f>
              <c:numCache>
                <c:formatCode>General</c:formatCode>
                <c:ptCount val="6"/>
                <c:pt idx="0">
                  <c:v>-0.99999999999999978</c:v>
                </c:pt>
                <c:pt idx="1">
                  <c:v>-1.9999999999999996</c:v>
                </c:pt>
                <c:pt idx="2">
                  <c:v>-2.9999999999999996</c:v>
                </c:pt>
                <c:pt idx="3">
                  <c:v>-3.9999999999999991</c:v>
                </c:pt>
                <c:pt idx="4">
                  <c:v>-5</c:v>
                </c:pt>
                <c:pt idx="5">
                  <c:v>-5.9999999999999991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0.60205999132796229</c:v>
                </c:pt>
                <c:pt idx="1">
                  <c:v>1</c:v>
                </c:pt>
                <c:pt idx="2">
                  <c:v>1.414973347970818</c:v>
                </c:pt>
                <c:pt idx="3">
                  <c:v>1.9395192526186182</c:v>
                </c:pt>
                <c:pt idx="4">
                  <c:v>2.5105450102066116</c:v>
                </c:pt>
                <c:pt idx="5">
                  <c:v>2.9057958803678683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7F-4B29-9636-43B225338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800880"/>
        <c:axId val="424799568"/>
      </c:lineChart>
      <c:catAx>
        <c:axId val="4248008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799568"/>
        <c:crosses val="autoZero"/>
        <c:auto val="1"/>
        <c:lblAlgn val="ctr"/>
        <c:lblOffset val="100"/>
        <c:noMultiLvlLbl val="0"/>
      </c:catAx>
      <c:valAx>
        <c:axId val="424799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0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</a:t>
            </a:r>
            <a:r>
              <a:rPr lang="en-US" baseline="0"/>
              <a:t> Adaptive Mesh:</a:t>
            </a:r>
          </a:p>
          <a:p>
            <a:pPr>
              <a:defRPr/>
            </a:pPr>
            <a:r>
              <a:rPr lang="en-US" baseline="0"/>
              <a:t>Error - Number of Intervals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Sheet1!$Q$19</c:f>
              <c:strCache>
                <c:ptCount val="1"/>
                <c:pt idx="0">
                  <c:v>Log(N)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Sheet1!$P$20:$P$27</c:f>
              <c:numCache>
                <c:formatCode>General</c:formatCode>
                <c:ptCount val="8"/>
                <c:pt idx="0">
                  <c:v>-2.5447377558686073</c:v>
                </c:pt>
                <c:pt idx="1">
                  <c:v>-2.103431465160178</c:v>
                </c:pt>
                <c:pt idx="2">
                  <c:v>-4.3091163111060835</c:v>
                </c:pt>
                <c:pt idx="3">
                  <c:v>-5.1227099466072898</c:v>
                </c:pt>
                <c:pt idx="4">
                  <c:v>-6.3102034750093114</c:v>
                </c:pt>
                <c:pt idx="5">
                  <c:v>-7.2926801870719151</c:v>
                </c:pt>
                <c:pt idx="6">
                  <c:v>-9.1650396607253146</c:v>
                </c:pt>
                <c:pt idx="7">
                  <c:v>-12.156781509723022</c:v>
                </c:pt>
              </c:numCache>
            </c:numRef>
          </c:xVal>
          <c:yVal>
            <c:numRef>
              <c:f>Sheet1!$Q$20:$Q$27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3-4962-B24B-9B9DA99A2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25560"/>
        <c:axId val="553025888"/>
      </c:scatterChart>
      <c:valAx>
        <c:axId val="553025560"/>
        <c:scaling>
          <c:orientation val="minMax"/>
          <c:min val="-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25888"/>
        <c:crosses val="autoZero"/>
        <c:crossBetween val="midCat"/>
      </c:valAx>
      <c:valAx>
        <c:axId val="5530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02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19050</xdr:rowOff>
    </xdr:from>
    <xdr:to>
      <xdr:col>7</xdr:col>
      <xdr:colOff>523875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A5C96-2A9C-40F6-B7F8-E3B937451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</xdr:row>
      <xdr:rowOff>19050</xdr:rowOff>
    </xdr:from>
    <xdr:to>
      <xdr:col>16</xdr:col>
      <xdr:colOff>66675</xdr:colOff>
      <xdr:row>15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CF0DDA-1059-4B24-BC94-06CDAC995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21F3-A08E-4138-A053-A5014B7E6D5E}">
  <dimension ref="B2:R27"/>
  <sheetViews>
    <sheetView tabSelected="1" topLeftCell="A10" workbookViewId="0">
      <selection activeCell="J1" sqref="J1"/>
    </sheetView>
  </sheetViews>
  <sheetFormatPr defaultRowHeight="15" x14ac:dyDescent="0.25"/>
  <cols>
    <col min="2" max="2" width="12" bestFit="1" customWidth="1"/>
  </cols>
  <sheetData>
    <row r="2" spans="2:8" x14ac:dyDescent="0.25">
      <c r="B2" t="s">
        <v>2</v>
      </c>
      <c r="C2" t="s">
        <v>1</v>
      </c>
      <c r="E2" t="s">
        <v>3</v>
      </c>
      <c r="F2" t="s">
        <v>4</v>
      </c>
    </row>
    <row r="3" spans="2:8" x14ac:dyDescent="0.25">
      <c r="B3">
        <f>10^-1</f>
        <v>0.1</v>
      </c>
      <c r="C3">
        <v>4</v>
      </c>
      <c r="E3">
        <f>LOG(B3,10)</f>
        <v>-0.99999999999999978</v>
      </c>
      <c r="F3">
        <f>LOG(C3,10)</f>
        <v>0.60205999132796229</v>
      </c>
      <c r="H3">
        <f>E3/F3</f>
        <v>-1.6609640474436811</v>
      </c>
    </row>
    <row r="4" spans="2:8" x14ac:dyDescent="0.25">
      <c r="B4">
        <f>10^-2</f>
        <v>0.01</v>
      </c>
      <c r="C4">
        <v>10</v>
      </c>
      <c r="E4">
        <f t="shared" ref="E4:E8" si="0">LOG(B4,10)</f>
        <v>-1.9999999999999996</v>
      </c>
      <c r="F4">
        <f t="shared" ref="F4:F8" si="1">LOG(C4,10)</f>
        <v>1</v>
      </c>
      <c r="H4">
        <f t="shared" ref="H4:H8" si="2">E4/F4</f>
        <v>-1.9999999999999996</v>
      </c>
    </row>
    <row r="5" spans="2:8" x14ac:dyDescent="0.25">
      <c r="B5">
        <f>10^-3</f>
        <v>1E-3</v>
      </c>
      <c r="C5">
        <v>26</v>
      </c>
      <c r="E5">
        <f t="shared" si="0"/>
        <v>-2.9999999999999996</v>
      </c>
      <c r="F5">
        <f t="shared" si="1"/>
        <v>1.414973347970818</v>
      </c>
      <c r="H5">
        <f t="shared" si="2"/>
        <v>-2.1201812771259849</v>
      </c>
    </row>
    <row r="6" spans="2:8" x14ac:dyDescent="0.25">
      <c r="B6">
        <f>10^-4</f>
        <v>1E-4</v>
      </c>
      <c r="C6">
        <v>87</v>
      </c>
      <c r="E6">
        <f t="shared" si="0"/>
        <v>-3.9999999999999991</v>
      </c>
      <c r="F6">
        <f t="shared" si="1"/>
        <v>1.9395192526186182</v>
      </c>
      <c r="H6">
        <f t="shared" si="2"/>
        <v>-2.0623667409330677</v>
      </c>
    </row>
    <row r="7" spans="2:8" x14ac:dyDescent="0.25">
      <c r="B7">
        <f>10^-5</f>
        <v>1.0000000000000001E-5</v>
      </c>
      <c r="C7">
        <v>324</v>
      </c>
      <c r="E7">
        <f t="shared" si="0"/>
        <v>-5</v>
      </c>
      <c r="F7">
        <f t="shared" si="1"/>
        <v>2.5105450102066116</v>
      </c>
      <c r="H7">
        <f t="shared" si="2"/>
        <v>-1.9915994254922809</v>
      </c>
    </row>
    <row r="8" spans="2:8" x14ac:dyDescent="0.25">
      <c r="B8">
        <f>10^-6</f>
        <v>9.9999999999999995E-7</v>
      </c>
      <c r="C8">
        <v>805</v>
      </c>
      <c r="E8">
        <f t="shared" si="0"/>
        <v>-5.9999999999999991</v>
      </c>
      <c r="F8">
        <f t="shared" si="1"/>
        <v>2.9057958803678683</v>
      </c>
      <c r="H8">
        <f t="shared" si="2"/>
        <v>-2.0648387729286788</v>
      </c>
    </row>
    <row r="19" spans="9:18" x14ac:dyDescent="0.25">
      <c r="I19" t="s">
        <v>0</v>
      </c>
      <c r="J19" t="s">
        <v>5</v>
      </c>
      <c r="K19" t="s">
        <v>6</v>
      </c>
      <c r="L19" t="s">
        <v>7</v>
      </c>
      <c r="M19" t="s">
        <v>9</v>
      </c>
      <c r="P19" t="s">
        <v>10</v>
      </c>
      <c r="Q19" t="s">
        <v>8</v>
      </c>
    </row>
    <row r="20" spans="9:18" x14ac:dyDescent="0.25">
      <c r="I20">
        <v>1</v>
      </c>
      <c r="J20">
        <v>3</v>
      </c>
      <c r="K20">
        <v>-0.35694399999999998</v>
      </c>
      <c r="L20">
        <v>-0.18556500000000001</v>
      </c>
      <c r="M20">
        <f>ABS(K20-L20)</f>
        <v>0.17137899999999998</v>
      </c>
      <c r="P20">
        <f>LOG(M20,2)</f>
        <v>-2.5447377558686073</v>
      </c>
      <c r="Q20">
        <f>LOG(I20,2)</f>
        <v>0</v>
      </c>
      <c r="R20">
        <f>Q20/P20</f>
        <v>0</v>
      </c>
    </row>
    <row r="21" spans="9:18" x14ac:dyDescent="0.25">
      <c r="I21">
        <v>2</v>
      </c>
      <c r="J21">
        <v>1.5</v>
      </c>
      <c r="K21">
        <v>0.15726799999999999</v>
      </c>
      <c r="L21">
        <v>-7.5436100000000006E-2</v>
      </c>
      <c r="M21">
        <f t="shared" ref="M21:M27" si="3">ABS(K21-L21)</f>
        <v>0.2327041</v>
      </c>
      <c r="P21">
        <f t="shared" ref="P21:P27" si="4">LOG(M21,2)</f>
        <v>-2.103431465160178</v>
      </c>
      <c r="Q21">
        <f>LOG(I21,2)</f>
        <v>1</v>
      </c>
      <c r="R21">
        <f t="shared" ref="R21:R27" si="5">Q21/P21</f>
        <v>-0.47541363555852734</v>
      </c>
    </row>
    <row r="22" spans="9:18" x14ac:dyDescent="0.25">
      <c r="I22">
        <v>4</v>
      </c>
      <c r="J22">
        <v>0.75</v>
      </c>
      <c r="K22">
        <v>-0.16899600000000001</v>
      </c>
      <c r="L22">
        <v>-0.11855</v>
      </c>
      <c r="M22">
        <f t="shared" si="3"/>
        <v>5.0446000000000005E-2</v>
      </c>
      <c r="P22">
        <f t="shared" si="4"/>
        <v>-4.3091163111060835</v>
      </c>
      <c r="Q22">
        <f>LOG(I22,2)</f>
        <v>2</v>
      </c>
      <c r="R22">
        <f t="shared" si="5"/>
        <v>-0.46413228504538345</v>
      </c>
    </row>
    <row r="23" spans="9:18" x14ac:dyDescent="0.25">
      <c r="I23">
        <v>8</v>
      </c>
      <c r="J23">
        <v>0.375</v>
      </c>
      <c r="K23">
        <v>-7.3769100000000004E-2</v>
      </c>
      <c r="L23">
        <v>-0.10247100000000001</v>
      </c>
      <c r="M23">
        <f t="shared" si="3"/>
        <v>2.8701900000000002E-2</v>
      </c>
      <c r="P23">
        <f t="shared" si="4"/>
        <v>-5.1227099466072898</v>
      </c>
      <c r="Q23">
        <f>LOG(I23,2)</f>
        <v>3</v>
      </c>
      <c r="R23">
        <f t="shared" si="5"/>
        <v>-0.58562753528273925</v>
      </c>
    </row>
    <row r="24" spans="9:18" x14ac:dyDescent="0.25">
      <c r="I24">
        <v>16</v>
      </c>
      <c r="J24">
        <v>0.1875</v>
      </c>
      <c r="K24">
        <v>-0.123251</v>
      </c>
      <c r="L24">
        <v>-0.110649</v>
      </c>
      <c r="M24">
        <f t="shared" si="3"/>
        <v>1.2602000000000002E-2</v>
      </c>
      <c r="P24">
        <f t="shared" si="4"/>
        <v>-6.3102034750093114</v>
      </c>
      <c r="Q24">
        <f>LOG(I24,2)</f>
        <v>4</v>
      </c>
      <c r="R24">
        <f>Q24/P24</f>
        <v>-0.63389398073159564</v>
      </c>
    </row>
    <row r="25" spans="9:18" x14ac:dyDescent="0.25">
      <c r="I25">
        <v>32</v>
      </c>
      <c r="J25">
        <v>9.375E-2</v>
      </c>
      <c r="K25">
        <v>-0.10055600000000001</v>
      </c>
      <c r="L25">
        <v>-0.106934</v>
      </c>
      <c r="M25">
        <f t="shared" si="3"/>
        <v>6.3779999999999948E-3</v>
      </c>
      <c r="P25">
        <f t="shared" si="4"/>
        <v>-7.2926801870719151</v>
      </c>
      <c r="Q25">
        <f>LOG(I25,2)</f>
        <v>5</v>
      </c>
      <c r="R25">
        <f t="shared" si="5"/>
        <v>-0.68561898667430121</v>
      </c>
    </row>
    <row r="26" spans="9:18" x14ac:dyDescent="0.25">
      <c r="I26">
        <v>64</v>
      </c>
      <c r="J26">
        <v>4.6875E-2</v>
      </c>
      <c r="K26">
        <v>-0.109829</v>
      </c>
      <c r="L26">
        <v>-0.108087</v>
      </c>
      <c r="M26">
        <f t="shared" si="3"/>
        <v>1.7419999999999936E-3</v>
      </c>
      <c r="P26">
        <f t="shared" si="4"/>
        <v>-9.1650396607253146</v>
      </c>
      <c r="Q26">
        <f>LOG(I26,2)</f>
        <v>6</v>
      </c>
      <c r="R26">
        <f t="shared" si="5"/>
        <v>-0.65466165146143673</v>
      </c>
    </row>
    <row r="27" spans="9:18" x14ac:dyDescent="0.25">
      <c r="I27">
        <v>128</v>
      </c>
      <c r="J27">
        <v>2.34375E-2</v>
      </c>
      <c r="K27">
        <v>-0.107711</v>
      </c>
      <c r="L27">
        <v>-0.10793</v>
      </c>
      <c r="M27">
        <f t="shared" si="3"/>
        <v>2.1899999999999697E-4</v>
      </c>
      <c r="P27">
        <f t="shared" si="4"/>
        <v>-12.156781509723022</v>
      </c>
      <c r="Q27">
        <f>LOG(I27,2)</f>
        <v>7</v>
      </c>
      <c r="R27">
        <f t="shared" si="5"/>
        <v>-0.57581029932975136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2018-03-01T13:24:22Z</dcterms:created>
  <dcterms:modified xsi:type="dcterms:W3CDTF">2018-03-01T18:40:58Z</dcterms:modified>
</cp:coreProperties>
</file>