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yq/Documents/研/研1/dApp升级/SmartUpdater论文/TSE-修改/SmartUpdater/developer-usability-study/study-result/"/>
    </mc:Choice>
  </mc:AlternateContent>
  <xr:revisionPtr revIDLastSave="0" documentId="13_ncr:9_{09D963E6-206B-4E44-92F4-5EFED3413C62}" xr6:coauthVersionLast="47" xr6:coauthVersionMax="47" xr10:uidLastSave="{00000000-0000-0000-0000-000000000000}"/>
  <bookViews>
    <workbookView xWindow="4300" yWindow="22420" windowWidth="30240" windowHeight="17360" xr2:uid="{F6FD7F2A-E65B-244C-8614-E312355BC8CE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P9" i="1" l="1"/>
  <c r="O9" i="1"/>
  <c r="N9" i="1"/>
  <c r="P37" i="1"/>
  <c r="O37" i="1"/>
  <c r="N37" i="1"/>
  <c r="P38" i="1"/>
  <c r="O38" i="1"/>
  <c r="N38" i="1"/>
  <c r="P40" i="1"/>
  <c r="O40" i="1"/>
  <c r="N40" i="1"/>
  <c r="P39" i="1"/>
  <c r="O39" i="1"/>
  <c r="N39" i="1"/>
  <c r="N34" i="1"/>
  <c r="N33" i="1"/>
  <c r="N31" i="1"/>
  <c r="P41" i="1"/>
  <c r="O41" i="1"/>
  <c r="N41" i="1"/>
  <c r="P24" i="1"/>
  <c r="O24" i="1"/>
  <c r="N24" i="1"/>
  <c r="P23" i="1"/>
  <c r="O23" i="1"/>
  <c r="N23" i="1"/>
  <c r="P22" i="1"/>
  <c r="O22" i="1"/>
  <c r="N22" i="1"/>
  <c r="P21" i="1"/>
  <c r="O21" i="1"/>
  <c r="N21" i="1"/>
  <c r="P18" i="1"/>
  <c r="P17" i="1"/>
  <c r="P26" i="1"/>
  <c r="O26" i="1"/>
  <c r="N26" i="1"/>
  <c r="P20" i="1"/>
  <c r="O20" i="1"/>
  <c r="N20" i="1"/>
  <c r="O17" i="1"/>
  <c r="N17" i="1"/>
  <c r="P42" i="1"/>
  <c r="N42" i="1"/>
  <c r="P35" i="1"/>
  <c r="O35" i="1"/>
  <c r="N35" i="1"/>
  <c r="P34" i="1"/>
  <c r="O34" i="1"/>
  <c r="P33" i="1"/>
  <c r="O33" i="1"/>
  <c r="P32" i="1"/>
  <c r="O32" i="1"/>
  <c r="N32" i="1"/>
  <c r="P31" i="1"/>
  <c r="O31" i="1"/>
  <c r="P27" i="1"/>
  <c r="O27" i="1"/>
  <c r="N27" i="1"/>
  <c r="P25" i="1"/>
  <c r="O25" i="1"/>
  <c r="N25" i="1"/>
  <c r="P19" i="1"/>
  <c r="O19" i="1"/>
  <c r="N19" i="1"/>
  <c r="O18" i="1"/>
  <c r="N18" i="1"/>
  <c r="P16" i="1"/>
  <c r="O16" i="1"/>
  <c r="N16" i="1"/>
  <c r="P15" i="1"/>
  <c r="O15" i="1"/>
  <c r="N15" i="1"/>
  <c r="P8" i="1"/>
  <c r="O8" i="1"/>
  <c r="N8" i="1"/>
  <c r="P7" i="1"/>
  <c r="O7" i="1"/>
  <c r="N7" i="1"/>
  <c r="P6" i="1"/>
  <c r="O6" i="1"/>
  <c r="N6" i="1"/>
</calcChain>
</file>

<file path=xl/sharedStrings.xml><?xml version="1.0" encoding="utf-8"?>
<sst xmlns="http://purl.oclc.org/ooxml/spreadsheetml/main" count="199" uniqueCount="106">
  <si>
    <t>SmartUpdater Developer Study Answer Sheet</t>
  </si>
  <si>
    <t>A(chen)</t>
  </si>
  <si>
    <t>B(meng)</t>
  </si>
  <si>
    <t>C(zhao)</t>
  </si>
  <si>
    <t>D(zhou)</t>
  </si>
  <si>
    <t>E(gao)</t>
  </si>
  <si>
    <t>F(du)</t>
  </si>
  <si>
    <t>G(hu)</t>
  </si>
  <si>
    <t>H(li)</t>
  </si>
  <si>
    <t>Statistics</t>
  </si>
  <si>
    <t>yes</t>
  </si>
  <si>
    <t>no</t>
  </si>
  <si>
    <t>Avg</t>
  </si>
  <si>
    <t>Stdev</t>
  </si>
  <si>
    <t>Median</t>
  </si>
  <si>
    <t>Q1</t>
  </si>
  <si>
    <t>Have you ever conducted research in the field of Blockchain?</t>
  </si>
  <si>
    <t>(yes/no)</t>
  </si>
  <si>
    <t>Q2</t>
  </si>
  <si>
    <t>Did you write Solidity code in the last two weeks?</t>
  </si>
  <si>
    <t>Q3</t>
  </si>
  <si>
    <t>Have you previously worked on a production-grade Solidity-based Ethereum contract?</t>
  </si>
  <si>
    <t>Q4</t>
  </si>
  <si>
    <t>How familiar are you with the Ethereum Blockchain in particular?</t>
  </si>
  <si>
    <t>(1-not familiar, 7-very familiar)</t>
  </si>
  <si>
    <t>Q5</t>
  </si>
  <si>
    <t>How familiar are you with the Solidity programming language?</t>
  </si>
  <si>
    <t>Q6</t>
  </si>
  <si>
    <t>Task 1</t>
  </si>
  <si>
    <t>T1Q1</t>
  </si>
  <si>
    <t>(1-not familiar, 7-most familiar)</t>
  </si>
  <si>
    <t>(1-least confident, 7-most confident)</t>
  </si>
  <si>
    <t>(1-easy, 7-most difficult)</t>
  </si>
  <si>
    <t>(Time in Minutes)</t>
  </si>
  <si>
    <t>(Cost in gas)</t>
  </si>
  <si>
    <t>How much gas does it take to deploy the converted contract using SmartUpdater?</t>
  </si>
  <si>
    <t>Task 2</t>
  </si>
  <si>
    <t>T2Q1</t>
  </si>
  <si>
    <t>T2Q2</t>
  </si>
  <si>
    <t>T2Q3</t>
  </si>
  <si>
    <t>T2Q4</t>
  </si>
  <si>
    <t>T2Q5</t>
  </si>
  <si>
    <t>T2Q6</t>
  </si>
  <si>
    <t>(1 easy, 7 most difficult)</t>
  </si>
  <si>
    <t>T2Q7</t>
  </si>
  <si>
    <t>Do you know how to get the values of the state with dynamic storage strategy (e.g., mapping-type state) from the Ethereum blockchain? If you know, please explain in detail how to get them.</t>
  </si>
  <si>
    <t>T2Q8</t>
  </si>
  <si>
    <t>Additional Feedback</t>
  </si>
  <si>
    <t>storage collision</t>
  </si>
  <si>
    <t>How many years of experience do you have in Solidity development?</t>
  </si>
  <si>
    <t>Q7</t>
  </si>
  <si>
    <t>How familiar are you with Solidity contract maintenance techniques?</t>
  </si>
  <si>
    <t>Have you previously used the delegatecall-based pattern in a Solidity contract?</t>
  </si>
  <si>
    <t>Have you previously used a different contract maintenance pattern ?</t>
  </si>
  <si>
    <t>How familiar are you with the delegatecall-based  pattern?</t>
  </si>
  <si>
    <t>How confident are you in the correctness of the conversion using SmartUpdater?</t>
    <phoneticPr fontId="20" type="noConversion"/>
  </si>
  <si>
    <t>T1Q6</t>
    <phoneticPr fontId="20" type="noConversion"/>
  </si>
  <si>
    <t>How difficult is the manual conversion?</t>
    <phoneticPr fontId="20" type="noConversion"/>
  </si>
  <si>
    <t>T1Q7</t>
    <phoneticPr fontId="20" type="noConversion"/>
  </si>
  <si>
    <t>How difficult is the automatic conversion with SmartUpdater?</t>
    <phoneticPr fontId="20" type="noConversion"/>
  </si>
  <si>
    <t>T1Q8</t>
    <phoneticPr fontId="20" type="noConversion"/>
  </si>
  <si>
    <t>How satisfied are you with the conversion using SmartUpdater?</t>
  </si>
  <si>
    <t>T1Q9</t>
    <phoneticPr fontId="20" type="noConversion"/>
  </si>
  <si>
    <t>How much time do you need to manually convert the given contract using the delegatecall-based pattern?</t>
    <phoneticPr fontId="20" type="noConversion"/>
  </si>
  <si>
    <t>T1Q10</t>
    <phoneticPr fontId="20" type="noConversion"/>
  </si>
  <si>
    <t>How much time do you need to convert the contract using SmartUpdater?</t>
    <phoneticPr fontId="20" type="noConversion"/>
  </si>
  <si>
    <t>T1Q11</t>
    <phoneticPr fontId="20" type="noConversion"/>
  </si>
  <si>
    <t>How much gas does it take to deploy the converted contract? </t>
  </si>
  <si>
    <t>T1Q12</t>
    <phoneticPr fontId="20" type="noConversion"/>
  </si>
  <si>
    <t>How confident are you in the correctness of the contract maintenance processed by yourself ?</t>
  </si>
  <si>
    <t>How confident are you in the correctness of the contract maintenance processed by using SmartUpdater ?</t>
  </si>
  <si>
    <t>How difficult is it to write DSL-written contract/policy by reading the design document? </t>
    <phoneticPr fontId="20" type="noConversion"/>
  </si>
  <si>
    <t>How difficult is the maintenance process using SmartUpdater?</t>
  </si>
  <si>
    <t>How much gas does it take to deploy the new contract using SmartUpdater? </t>
  </si>
  <si>
    <t>I(xu)</t>
    <phoneticPr fontId="17" type="noConversion"/>
  </si>
  <si>
    <t>no</t>
    <phoneticPr fontId="17" type="noConversion"/>
  </si>
  <si>
    <t>Have you previously used the maintenance method provided by OpenZeppelin ?</t>
    <phoneticPr fontId="17" type="noConversion"/>
  </si>
  <si>
    <t>How confident are you in the correctness of your manual conversion?</t>
    <phoneticPr fontId="20" type="noConversion"/>
  </si>
  <si>
    <t>How confident are you in the correctness of the conversion using OpenZeppelin’s method?</t>
    <phoneticPr fontId="20" type="noConversion"/>
  </si>
  <si>
    <t>How difficult is the conversion with OpenZeppelin’s method?</t>
    <phoneticPr fontId="20" type="noConversion"/>
  </si>
  <si>
    <t>How much time do you need to convert the given contract using OpenZeppelin’s method?</t>
    <phoneticPr fontId="20" type="noConversion"/>
  </si>
  <si>
    <t>How much gas does it take to deploy the converted contract using OpenZeppelin’s method?</t>
    <phoneticPr fontId="17" type="noConversion"/>
  </si>
  <si>
    <t>T1Q2</t>
    <phoneticPr fontId="17" type="noConversion"/>
  </si>
  <si>
    <t>T1Q3</t>
    <phoneticPr fontId="17" type="noConversion"/>
  </si>
  <si>
    <t>T1Q4</t>
    <phoneticPr fontId="17" type="noConversion"/>
  </si>
  <si>
    <t>T1Q5</t>
    <phoneticPr fontId="17" type="noConversion"/>
  </si>
  <si>
    <t>T1Q13</t>
    <phoneticPr fontId="20" type="noConversion"/>
  </si>
  <si>
    <t>T1Q14</t>
    <phoneticPr fontId="20" type="noConversion"/>
  </si>
  <si>
    <t>T1Q15</t>
    <phoneticPr fontId="20" type="noConversion"/>
  </si>
  <si>
    <t>T1Q16</t>
    <phoneticPr fontId="20" type="noConversion"/>
  </si>
  <si>
    <t>T1Q17</t>
    <phoneticPr fontId="20" type="noConversion"/>
  </si>
  <si>
    <t xml:space="preserve">How difficult is the contract maintenance process by yourself? </t>
    <phoneticPr fontId="17" type="noConversion"/>
  </si>
  <si>
    <t>yes
The dynamic storage strategy is to assign a 32-bit slot to a 32-bit value, with a maximum of 2^256 slots per contract, which are allocated only when used. When I set a state, I assign a slot to a state, and write the corresponding value in the slot, which is permanently stored on the chain, and when I access the state, I access the corresponding value through the slot.</t>
    <phoneticPr fontId="17" type="noConversion"/>
  </si>
  <si>
    <t>yes
You can create a storage contract for balance storage so that there is no need for user balance mapping</t>
    <phoneticPr fontId="17" type="noConversion"/>
  </si>
  <si>
    <t>yes
,design to provide reading functions</t>
    <phoneticPr fontId="17" type="noConversion"/>
  </si>
  <si>
    <t xml:space="preserve">How much time do you need to perform maintenance of the manually converted contract? </t>
    <phoneticPr fontId="20" type="noConversion"/>
  </si>
  <si>
    <t xml:space="preserve">How much time do you need to perform maintenance of the OpenZeppelin-based contract? </t>
    <phoneticPr fontId="20" type="noConversion"/>
  </si>
  <si>
    <t>How much time do you need to perform maintenance using SmartUpdater?</t>
    <phoneticPr fontId="20" type="noConversion"/>
  </si>
  <si>
    <t>How much gas does it take to deploy the new manually converted contract?</t>
    <phoneticPr fontId="17" type="noConversion"/>
  </si>
  <si>
    <t xml:space="preserve">How much gas does it take to deploy the new OpenZeppelin-based contract? </t>
    <phoneticPr fontId="17" type="noConversion"/>
  </si>
  <si>
    <t>T2Q9</t>
    <phoneticPr fontId="17" type="noConversion"/>
  </si>
  <si>
    <t>T2Q10</t>
    <phoneticPr fontId="17" type="noConversion"/>
  </si>
  <si>
    <t>T2Q11</t>
    <phoneticPr fontId="17" type="noConversion"/>
  </si>
  <si>
    <t>T2Q12</t>
    <phoneticPr fontId="17" type="noConversion"/>
  </si>
  <si>
    <t>(Time in Minutes)</t>
    <phoneticPr fontId="17" type="noConversion"/>
  </si>
  <si>
    <t>(year number)</t>
    <phoneticPr fontId="17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</si>
</sst>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rgb="FF000000"/>
      <name val="Liberation Sans"/>
    </font>
    <font>
      <sz val="12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4"/>
      <color rgb="FF000000"/>
      <name val="Liberation Sans"/>
    </font>
    <font>
      <b/>
      <sz val="16"/>
      <color rgb="FF000000"/>
      <name val="Liberation Sans"/>
    </font>
    <font>
      <sz val="12"/>
      <color rgb="FF000000"/>
      <name val="Helvetica"/>
      <family val="2"/>
    </font>
    <font>
      <b/>
      <sz val="12"/>
      <color rgb="FF000000"/>
      <name val="Liberation Sans"/>
    </font>
    <font>
      <sz val="9"/>
      <name val="FangSong"/>
      <family val="3"/>
      <charset val="134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8" borderId="0" applyNumberFormat="0" applyBorder="0" applyProtection="0">
      <alignment vertical="center"/>
    </xf>
    <xf numFmtId="0" fontId="12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23">
    <xf numFmtId="0" fontId="0" fillId="0" borderId="0" xfId="0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0" fillId="0" borderId="0" xfId="0" applyFill="1" applyAlignment="1">
      <alignment vertical="center" wrapText="1"/>
    </xf>
  </cellXfs>
  <cellStyles count="18">
    <cellStyle name="Accent" xfId="1" xr:uid="{729BF227-CAF1-1942-B3B8-2544F15D9AE0}"/>
    <cellStyle name="Accent 1" xfId="2" xr:uid="{31AE3640-B8C7-1547-8183-BD2E3C34DFEF}"/>
    <cellStyle name="Accent 2" xfId="3" xr:uid="{CAD25A2D-9961-9E49-885D-36ED9FE79927}"/>
    <cellStyle name="Accent 3" xfId="4" xr:uid="{BA50E885-1E3C-6241-BBA2-7BB24407A37E}"/>
    <cellStyle name="Bad" xfId="5" xr:uid="{C1AB38E1-C109-F243-A06A-2AC3D53442B2}"/>
    <cellStyle name="Error" xfId="6" xr:uid="{7F1BA334-5435-144A-8902-32D20AFF9533}"/>
    <cellStyle name="Footnote" xfId="7" xr:uid="{B226589D-F43C-CF4F-B3F1-1C1864530DCB}"/>
    <cellStyle name="Good" xfId="8" xr:uid="{4238C184-8ACA-6E47-BD54-545CA2D51889}"/>
    <cellStyle name="Heading" xfId="9" xr:uid="{597D902A-47D6-9E4A-8B74-D1D6BB189BF3}"/>
    <cellStyle name="Heading 1" xfId="10" xr:uid="{FACA61CB-CF70-7E42-B50C-D62E6FF2D541}"/>
    <cellStyle name="Heading 2" xfId="11" xr:uid="{E99467F8-C3B7-8C47-B663-679A5118C68A}"/>
    <cellStyle name="Hyperlink" xfId="12" xr:uid="{E73A75EA-90E8-3642-A9C9-F1243FC3FD3F}"/>
    <cellStyle name="Neutral" xfId="13" xr:uid="{D2D1E845-91FC-F64C-AB50-E00078B33ED1}"/>
    <cellStyle name="Note" xfId="14" xr:uid="{388A36EB-786B-1042-A18B-3889FF77573E}"/>
    <cellStyle name="Status" xfId="15" xr:uid="{B054FB9F-F9BF-3244-8A36-E088B3AA5919}"/>
    <cellStyle name="Text" xfId="16" xr:uid="{03895984-761C-494E-87EC-4F6C0B7C5648}"/>
    <cellStyle name="Warning" xfId="17" xr:uid="{A08273E6-2EBE-0C41-90FA-83CADAE4F7F0}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6B6D-F733-C247-9970-04B4F8D1D2EA}">
  <dimension ref="A1:R47"/>
  <sheetViews>
    <sheetView tabSelected="1" topLeftCell="B22" zoomScaleNormal="100" workbookViewId="0">
      <selection activeCell="H47" sqref="H47"/>
    </sheetView>
  </sheetViews>
  <sheetFormatPr baseColWidth="10" defaultRowHeight="16"/>
  <cols>
    <col min="1" max="1" width="7.83203125" customWidth="1"/>
    <col min="2" max="2" width="99.6640625" customWidth="1"/>
    <col min="3" max="3" width="18" style="3" customWidth="1"/>
    <col min="4" max="4" width="19" style="3" customWidth="1"/>
    <col min="5" max="14" width="14.1640625" style="3" customWidth="1"/>
    <col min="15" max="15" width="10.83203125" style="3" customWidth="1"/>
    <col min="16" max="16" width="14.1640625" style="3" customWidth="1"/>
    <col min="17" max="17" width="14.1640625" customWidth="1"/>
    <col min="18" max="18" width="38.5" customWidth="1"/>
    <col min="19" max="1025" width="14.1640625" customWidth="1"/>
    <col min="1026" max="1026" width="10.83203125" customWidth="1"/>
  </cols>
  <sheetData>
    <row r="1" spans="1:18" ht="21">
      <c r="A1" s="15" t="s">
        <v>0</v>
      </c>
      <c r="B1" s="15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74</v>
      </c>
      <c r="L1" s="14" t="s">
        <v>9</v>
      </c>
      <c r="M1" s="14"/>
      <c r="N1" s="14"/>
      <c r="O1" s="14"/>
      <c r="P1" s="14"/>
    </row>
    <row r="2" spans="1:18" s="2" customFormat="1" ht="18">
      <c r="A2" s="15"/>
      <c r="B2" s="15"/>
      <c r="C2" s="13"/>
      <c r="D2" s="13"/>
      <c r="E2" s="13"/>
      <c r="F2" s="13"/>
      <c r="G2" s="13"/>
      <c r="H2" s="13"/>
      <c r="I2" s="13"/>
      <c r="J2" s="13"/>
      <c r="K2" s="13"/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8">
      <c r="A3" s="9" t="s">
        <v>15</v>
      </c>
      <c r="B3" s="9" t="s">
        <v>16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  <c r="K3" s="3" t="s">
        <v>10</v>
      </c>
      <c r="L3" s="3">
        <v>9</v>
      </c>
      <c r="M3" s="3">
        <v>0</v>
      </c>
      <c r="R3" t="s">
        <v>17</v>
      </c>
    </row>
    <row r="4" spans="1:18">
      <c r="A4" s="9" t="s">
        <v>18</v>
      </c>
      <c r="B4" s="9" t="s">
        <v>19</v>
      </c>
      <c r="C4" s="3" t="s">
        <v>10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10</v>
      </c>
      <c r="J4" s="3" t="s">
        <v>10</v>
      </c>
      <c r="K4" s="3" t="s">
        <v>75</v>
      </c>
      <c r="L4" s="3">
        <v>4</v>
      </c>
      <c r="M4" s="3">
        <v>5</v>
      </c>
      <c r="R4" t="s">
        <v>17</v>
      </c>
    </row>
    <row r="5" spans="1:18">
      <c r="A5" s="9" t="s">
        <v>20</v>
      </c>
      <c r="B5" s="9" t="s">
        <v>21</v>
      </c>
      <c r="C5" s="3" t="s">
        <v>10</v>
      </c>
      <c r="D5" s="3" t="s">
        <v>11</v>
      </c>
      <c r="E5" s="3" t="s">
        <v>10</v>
      </c>
      <c r="F5" s="3" t="s">
        <v>10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>
        <v>3</v>
      </c>
      <c r="M5" s="3">
        <v>5</v>
      </c>
      <c r="R5" t="s">
        <v>17</v>
      </c>
    </row>
    <row r="6" spans="1:18">
      <c r="A6" s="9" t="s">
        <v>22</v>
      </c>
      <c r="B6" s="9" t="s">
        <v>49</v>
      </c>
      <c r="C6" s="3">
        <v>3</v>
      </c>
      <c r="D6" s="3">
        <v>1</v>
      </c>
      <c r="E6" s="3">
        <v>6</v>
      </c>
      <c r="F6" s="3">
        <v>2</v>
      </c>
      <c r="G6" s="3">
        <v>1</v>
      </c>
      <c r="H6" s="3">
        <v>2</v>
      </c>
      <c r="I6" s="3">
        <v>3</v>
      </c>
      <c r="J6" s="3">
        <v>2</v>
      </c>
      <c r="K6" s="3">
        <v>4</v>
      </c>
      <c r="N6" s="3">
        <f>ROUND(AVERAGE(C6:K6),2)</f>
        <v>2.67</v>
      </c>
      <c r="O6" s="3">
        <f>ROUND(_xlfn.STDEV.S(C6:K6), 2)</f>
        <v>1.58</v>
      </c>
      <c r="P6" s="3">
        <f>ROUND(MEDIAN(C6:K6), 2)</f>
        <v>2</v>
      </c>
      <c r="R6" t="s">
        <v>105</v>
      </c>
    </row>
    <row r="7" spans="1:18">
      <c r="A7" s="9" t="s">
        <v>25</v>
      </c>
      <c r="B7" s="9" t="s">
        <v>23</v>
      </c>
      <c r="C7" s="3">
        <v>5</v>
      </c>
      <c r="D7" s="3">
        <v>4</v>
      </c>
      <c r="E7" s="3">
        <v>6</v>
      </c>
      <c r="F7" s="3">
        <v>3</v>
      </c>
      <c r="G7" s="3">
        <v>4</v>
      </c>
      <c r="H7" s="3">
        <v>4</v>
      </c>
      <c r="I7" s="3">
        <v>5</v>
      </c>
      <c r="J7" s="3">
        <v>3</v>
      </c>
      <c r="K7" s="3">
        <v>6</v>
      </c>
      <c r="N7" s="3">
        <f>ROUND(AVERAGE(C7:K7),2)</f>
        <v>4.4400000000000004</v>
      </c>
      <c r="O7" s="3">
        <f>ROUND(_xlfn.STDEV.S(C7:K7), 2)</f>
        <v>1.1299999999999999</v>
      </c>
      <c r="P7" s="3">
        <f>ROUND(MEDIAN(C7:K7), 2)</f>
        <v>4</v>
      </c>
      <c r="R7" t="s">
        <v>24</v>
      </c>
    </row>
    <row r="8" spans="1:18">
      <c r="A8" s="9" t="s">
        <v>27</v>
      </c>
      <c r="B8" s="9" t="s">
        <v>26</v>
      </c>
      <c r="C8" s="3">
        <v>4</v>
      </c>
      <c r="D8" s="3">
        <v>3</v>
      </c>
      <c r="E8" s="3">
        <v>6</v>
      </c>
      <c r="F8" s="3">
        <v>3</v>
      </c>
      <c r="G8" s="3">
        <v>2</v>
      </c>
      <c r="H8" s="3">
        <v>3</v>
      </c>
      <c r="I8" s="3">
        <v>5</v>
      </c>
      <c r="J8" s="3">
        <v>4</v>
      </c>
      <c r="K8" s="3">
        <v>5</v>
      </c>
      <c r="N8" s="3">
        <f>ROUND(AVERAGE(C8:K8),2)</f>
        <v>3.89</v>
      </c>
      <c r="O8" s="3">
        <f>ROUND(_xlfn.STDEV.S(C8:K8), 2)</f>
        <v>1.27</v>
      </c>
      <c r="P8" s="3">
        <f>ROUND(MEDIAN(C8:K8), 2)</f>
        <v>4</v>
      </c>
      <c r="R8" t="s">
        <v>24</v>
      </c>
    </row>
    <row r="9" spans="1:18">
      <c r="A9" s="9" t="s">
        <v>50</v>
      </c>
      <c r="B9" s="9" t="s">
        <v>51</v>
      </c>
      <c r="C9" s="3">
        <v>4</v>
      </c>
      <c r="D9" s="3">
        <v>3</v>
      </c>
      <c r="E9" s="3">
        <v>5</v>
      </c>
      <c r="F9" s="3">
        <v>1</v>
      </c>
      <c r="G9" s="3">
        <v>1</v>
      </c>
      <c r="H9" s="3">
        <v>1</v>
      </c>
      <c r="I9" s="3">
        <v>2</v>
      </c>
      <c r="J9" s="21">
        <v>3</v>
      </c>
      <c r="K9" s="21">
        <v>5</v>
      </c>
      <c r="N9" s="3">
        <f>ROUND(AVERAGE(C9:K9),2)</f>
        <v>2.78</v>
      </c>
      <c r="O9" s="3">
        <f>ROUND(_xlfn.STDEV.S(C9:K9), 2)</f>
        <v>1.64</v>
      </c>
      <c r="P9" s="3">
        <f>ROUND(MEDIAN(C9:K9), 2)</f>
        <v>3</v>
      </c>
      <c r="R9" t="s">
        <v>24</v>
      </c>
    </row>
    <row r="10" spans="1:18">
      <c r="A10" s="9"/>
      <c r="B10" s="9"/>
      <c r="J10" s="4"/>
      <c r="K10" s="4"/>
    </row>
    <row r="11" spans="1:18" ht="18">
      <c r="A11" s="12" t="s">
        <v>28</v>
      </c>
      <c r="B11" s="12"/>
    </row>
    <row r="12" spans="1:18">
      <c r="A12" s="9" t="s">
        <v>29</v>
      </c>
      <c r="B12" s="9" t="s">
        <v>52</v>
      </c>
      <c r="C12" s="3" t="s">
        <v>10</v>
      </c>
      <c r="D12" s="3" t="s">
        <v>11</v>
      </c>
      <c r="E12" s="3" t="s">
        <v>10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10</v>
      </c>
      <c r="K12" s="3" t="s">
        <v>10</v>
      </c>
      <c r="L12" s="3">
        <v>3</v>
      </c>
      <c r="M12" s="3">
        <v>5</v>
      </c>
      <c r="R12" t="s">
        <v>17</v>
      </c>
    </row>
    <row r="13" spans="1:18">
      <c r="A13" s="9" t="s">
        <v>82</v>
      </c>
      <c r="B13" s="9" t="s">
        <v>76</v>
      </c>
      <c r="C13" s="3" t="s">
        <v>75</v>
      </c>
      <c r="D13" s="3" t="s">
        <v>11</v>
      </c>
      <c r="E13" s="3" t="s">
        <v>10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75</v>
      </c>
      <c r="K13" s="3" t="s">
        <v>10</v>
      </c>
      <c r="L13" s="3">
        <v>3</v>
      </c>
      <c r="M13" s="3">
        <v>5</v>
      </c>
      <c r="R13" t="s">
        <v>17</v>
      </c>
    </row>
    <row r="14" spans="1:18">
      <c r="A14" s="9" t="s">
        <v>83</v>
      </c>
      <c r="B14" s="9" t="s">
        <v>53</v>
      </c>
      <c r="C14" s="3" t="s">
        <v>10</v>
      </c>
      <c r="D14" s="3" t="s">
        <v>11</v>
      </c>
      <c r="E14" s="3" t="s">
        <v>10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2</v>
      </c>
      <c r="M14" s="3">
        <v>6</v>
      </c>
      <c r="R14" t="s">
        <v>17</v>
      </c>
    </row>
    <row r="15" spans="1:18">
      <c r="A15" s="9" t="s">
        <v>84</v>
      </c>
      <c r="B15" s="9" t="s">
        <v>54</v>
      </c>
      <c r="C15" s="3">
        <v>4</v>
      </c>
      <c r="D15" s="3">
        <v>1</v>
      </c>
      <c r="E15" s="3">
        <v>5</v>
      </c>
      <c r="F15" s="3">
        <v>4</v>
      </c>
      <c r="G15" s="3">
        <v>3</v>
      </c>
      <c r="H15" s="3">
        <v>2</v>
      </c>
      <c r="I15" s="3">
        <v>1</v>
      </c>
      <c r="J15" s="3">
        <v>3</v>
      </c>
      <c r="K15" s="3">
        <v>5</v>
      </c>
      <c r="N15" s="3">
        <f t="shared" ref="N15:N25" si="0">ROUND(AVERAGE(C15:K15),2)</f>
        <v>3.11</v>
      </c>
      <c r="O15" s="3">
        <f t="shared" ref="O15:O25" si="1">ROUND(_xlfn.STDEV.S(C15:K15), 2)</f>
        <v>1.54</v>
      </c>
      <c r="P15" s="3">
        <f>ROUND(MEDIAN(C15:K15), 2)</f>
        <v>3</v>
      </c>
      <c r="R15" t="s">
        <v>30</v>
      </c>
    </row>
    <row r="16" spans="1:18">
      <c r="A16" s="9" t="s">
        <v>85</v>
      </c>
      <c r="B16" s="9" t="s">
        <v>77</v>
      </c>
      <c r="C16" s="3">
        <v>3</v>
      </c>
      <c r="D16" s="3">
        <v>1</v>
      </c>
      <c r="E16" s="3">
        <v>6</v>
      </c>
      <c r="F16" s="3">
        <v>1</v>
      </c>
      <c r="G16" s="3">
        <v>3</v>
      </c>
      <c r="H16" s="3">
        <v>2</v>
      </c>
      <c r="I16" s="3">
        <v>3</v>
      </c>
      <c r="J16" s="3">
        <v>3</v>
      </c>
      <c r="K16" s="3">
        <v>5</v>
      </c>
      <c r="N16" s="3">
        <f t="shared" si="0"/>
        <v>3</v>
      </c>
      <c r="O16" s="3">
        <f t="shared" si="1"/>
        <v>1.66</v>
      </c>
      <c r="P16" s="3">
        <f>ROUND(MEDIAN(C16:K16), 2)</f>
        <v>3</v>
      </c>
      <c r="R16" t="s">
        <v>31</v>
      </c>
    </row>
    <row r="17" spans="1:18" s="18" customFormat="1">
      <c r="A17" s="16" t="s">
        <v>56</v>
      </c>
      <c r="B17" s="16" t="s">
        <v>78</v>
      </c>
      <c r="C17" s="17">
        <v>4</v>
      </c>
      <c r="D17" s="17">
        <v>3</v>
      </c>
      <c r="E17" s="17">
        <v>6</v>
      </c>
      <c r="F17" s="17">
        <v>3</v>
      </c>
      <c r="G17" s="17">
        <v>4</v>
      </c>
      <c r="H17" s="17">
        <v>3</v>
      </c>
      <c r="I17" s="17">
        <v>4</v>
      </c>
      <c r="J17" s="17">
        <v>4</v>
      </c>
      <c r="K17" s="17">
        <v>5</v>
      </c>
      <c r="L17" s="17"/>
      <c r="M17" s="17"/>
      <c r="N17" s="17">
        <f t="shared" ref="N17" si="2">ROUND(AVERAGE(C17:K17),2)</f>
        <v>4</v>
      </c>
      <c r="O17" s="17">
        <f t="shared" ref="O17" si="3">ROUND(_xlfn.STDEV.S(C17:K17), 2)</f>
        <v>1</v>
      </c>
      <c r="P17" s="17">
        <f>ROUND(MEDIAN(C17:K17),2)</f>
        <v>4</v>
      </c>
      <c r="R17" t="s">
        <v>31</v>
      </c>
    </row>
    <row r="18" spans="1:18">
      <c r="A18" s="9" t="s">
        <v>58</v>
      </c>
      <c r="B18" s="9" t="s">
        <v>55</v>
      </c>
      <c r="C18" s="3">
        <v>5</v>
      </c>
      <c r="D18" s="3">
        <v>4</v>
      </c>
      <c r="E18" s="3">
        <v>6</v>
      </c>
      <c r="F18" s="3">
        <v>4</v>
      </c>
      <c r="G18" s="3">
        <v>5</v>
      </c>
      <c r="H18" s="3">
        <v>4</v>
      </c>
      <c r="I18" s="3">
        <v>5</v>
      </c>
      <c r="J18" s="3">
        <v>4</v>
      </c>
      <c r="K18" s="3">
        <v>6</v>
      </c>
      <c r="N18" s="3">
        <f t="shared" si="0"/>
        <v>4.78</v>
      </c>
      <c r="O18" s="3">
        <f t="shared" si="1"/>
        <v>0.83</v>
      </c>
      <c r="P18" s="3">
        <f>ROUND(MEDIAN(C18:K18),2)</f>
        <v>5</v>
      </c>
      <c r="R18" t="s">
        <v>31</v>
      </c>
    </row>
    <row r="19" spans="1:18">
      <c r="A19" s="9" t="s">
        <v>60</v>
      </c>
      <c r="B19" s="9" t="s">
        <v>57</v>
      </c>
      <c r="C19" s="3">
        <v>4</v>
      </c>
      <c r="D19" s="3">
        <v>4</v>
      </c>
      <c r="E19" s="3">
        <v>3</v>
      </c>
      <c r="F19" s="3">
        <v>6</v>
      </c>
      <c r="G19" s="3">
        <v>5</v>
      </c>
      <c r="H19" s="3">
        <v>5</v>
      </c>
      <c r="I19" s="3">
        <v>6</v>
      </c>
      <c r="J19" s="3">
        <v>5</v>
      </c>
      <c r="K19" s="3">
        <v>3</v>
      </c>
      <c r="N19" s="3">
        <f t="shared" si="0"/>
        <v>4.5599999999999996</v>
      </c>
      <c r="O19" s="3">
        <f t="shared" si="1"/>
        <v>1.1299999999999999</v>
      </c>
      <c r="P19" s="3">
        <f>ROUND(MEDIAN(C19:K19), 2)</f>
        <v>5</v>
      </c>
      <c r="R19" t="s">
        <v>32</v>
      </c>
    </row>
    <row r="20" spans="1:18" s="18" customFormat="1">
      <c r="A20" s="16" t="s">
        <v>62</v>
      </c>
      <c r="B20" s="16" t="s">
        <v>79</v>
      </c>
      <c r="C20" s="17">
        <v>3</v>
      </c>
      <c r="D20" s="17">
        <v>4</v>
      </c>
      <c r="E20" s="17">
        <v>2</v>
      </c>
      <c r="F20" s="17">
        <v>4</v>
      </c>
      <c r="G20" s="17">
        <v>3</v>
      </c>
      <c r="H20" s="17">
        <v>4</v>
      </c>
      <c r="I20" s="17">
        <v>5</v>
      </c>
      <c r="J20" s="17">
        <v>4</v>
      </c>
      <c r="K20" s="17">
        <v>2</v>
      </c>
      <c r="L20" s="17"/>
      <c r="M20" s="17"/>
      <c r="N20" s="17">
        <f t="shared" ref="N20" si="4">ROUND(AVERAGE(C20:K20),2)</f>
        <v>3.44</v>
      </c>
      <c r="O20" s="17">
        <f t="shared" ref="O20" si="5">ROUND(_xlfn.STDEV.S(C20:K20), 2)</f>
        <v>1.01</v>
      </c>
      <c r="P20" s="17">
        <f>ROUND(MEDIAN(C20:K20), 2)</f>
        <v>4</v>
      </c>
      <c r="R20" s="18" t="s">
        <v>32</v>
      </c>
    </row>
    <row r="21" spans="1:18">
      <c r="A21" s="9" t="s">
        <v>64</v>
      </c>
      <c r="B21" s="9" t="s">
        <v>59</v>
      </c>
      <c r="C21" s="3">
        <v>2</v>
      </c>
      <c r="D21" s="3">
        <v>1</v>
      </c>
      <c r="E21" s="3">
        <v>1</v>
      </c>
      <c r="F21" s="3">
        <v>1</v>
      </c>
      <c r="G21" s="3">
        <v>2</v>
      </c>
      <c r="H21" s="3">
        <v>2</v>
      </c>
      <c r="I21" s="3">
        <v>1</v>
      </c>
      <c r="J21" s="3">
        <v>2</v>
      </c>
      <c r="K21" s="3">
        <v>1</v>
      </c>
      <c r="N21" s="3">
        <f>ROUND(AVERAGE(C21:K21),2)</f>
        <v>1.44</v>
      </c>
      <c r="O21" s="3">
        <f>ROUND(_xlfn.STDEV.S(C21:K21), 2)</f>
        <v>0.53</v>
      </c>
      <c r="P21" s="3">
        <f>ROUND(MEDIAN(C21:K21), 2)</f>
        <v>1</v>
      </c>
      <c r="R21" s="18" t="s">
        <v>32</v>
      </c>
    </row>
    <row r="22" spans="1:18">
      <c r="A22" s="9" t="s">
        <v>66</v>
      </c>
      <c r="B22" s="9" t="s">
        <v>61</v>
      </c>
      <c r="C22" s="3">
        <v>6</v>
      </c>
      <c r="D22" s="3">
        <v>5</v>
      </c>
      <c r="E22" s="3">
        <v>6</v>
      </c>
      <c r="F22" s="3">
        <v>5</v>
      </c>
      <c r="G22" s="3">
        <v>6</v>
      </c>
      <c r="H22" s="3">
        <v>6</v>
      </c>
      <c r="I22" s="3">
        <v>5</v>
      </c>
      <c r="J22" s="3">
        <v>6</v>
      </c>
      <c r="K22" s="3">
        <v>5</v>
      </c>
      <c r="N22" s="3">
        <f>ROUND(AVERAGE(C22:K22),2)</f>
        <v>5.56</v>
      </c>
      <c r="O22" s="3">
        <f>ROUND(_xlfn.STDEV.S(C22:K22), 2)</f>
        <v>0.53</v>
      </c>
      <c r="P22" s="3">
        <f>ROUND(MEDIAN(C22:K22), 2)</f>
        <v>6</v>
      </c>
    </row>
    <row r="23" spans="1:18">
      <c r="A23" s="9" t="s">
        <v>68</v>
      </c>
      <c r="B23" s="9" t="s">
        <v>63</v>
      </c>
      <c r="C23" s="3">
        <v>40</v>
      </c>
      <c r="D23" s="3">
        <v>25</v>
      </c>
      <c r="E23" s="3">
        <v>30</v>
      </c>
      <c r="F23" s="3">
        <v>60</v>
      </c>
      <c r="G23" s="3">
        <v>80</v>
      </c>
      <c r="H23" s="3">
        <v>120</v>
      </c>
      <c r="I23" s="3">
        <v>35</v>
      </c>
      <c r="J23" s="3">
        <v>45</v>
      </c>
      <c r="K23" s="3">
        <v>34</v>
      </c>
      <c r="N23" s="3">
        <f t="shared" ref="N23:N24" si="6">ROUND(AVERAGE(C23:K23),2)</f>
        <v>52.11</v>
      </c>
      <c r="O23" s="3">
        <f t="shared" ref="O23:O24" si="7">ROUND(_xlfn.STDEV.S(C23:K23), 2)</f>
        <v>30.6</v>
      </c>
      <c r="P23" s="3">
        <f t="shared" ref="P23:P24" si="8">ROUND(MEDIAN(C23:K23), 2)</f>
        <v>40</v>
      </c>
      <c r="R23" t="s">
        <v>33</v>
      </c>
    </row>
    <row r="24" spans="1:18" s="22" customFormat="1" ht="20" customHeight="1">
      <c r="A24" s="16" t="s">
        <v>86</v>
      </c>
      <c r="B24" s="16" t="s">
        <v>80</v>
      </c>
      <c r="C24" s="17">
        <v>37</v>
      </c>
      <c r="D24" s="17">
        <v>20</v>
      </c>
      <c r="E24" s="17">
        <v>20</v>
      </c>
      <c r="F24" s="17">
        <v>45</v>
      </c>
      <c r="G24" s="17">
        <v>50</v>
      </c>
      <c r="H24" s="17">
        <v>65</v>
      </c>
      <c r="I24" s="17">
        <v>25</v>
      </c>
      <c r="J24" s="17">
        <v>30</v>
      </c>
      <c r="K24" s="17">
        <v>25</v>
      </c>
      <c r="L24" s="17"/>
      <c r="M24" s="17"/>
      <c r="N24" s="17">
        <f t="shared" si="6"/>
        <v>35.22</v>
      </c>
      <c r="O24" s="17">
        <f t="shared" si="7"/>
        <v>15.43</v>
      </c>
      <c r="P24" s="17">
        <f t="shared" si="8"/>
        <v>30</v>
      </c>
      <c r="Q24" s="18"/>
      <c r="R24" s="18" t="s">
        <v>104</v>
      </c>
    </row>
    <row r="25" spans="1:18" s="6" customFormat="1" ht="20" customHeight="1">
      <c r="A25" s="9" t="s">
        <v>87</v>
      </c>
      <c r="B25" s="9" t="s">
        <v>65</v>
      </c>
      <c r="C25" s="3">
        <v>3</v>
      </c>
      <c r="D25" s="3">
        <v>2</v>
      </c>
      <c r="E25" s="3">
        <v>3</v>
      </c>
      <c r="F25" s="3">
        <v>4</v>
      </c>
      <c r="G25" s="3">
        <v>3</v>
      </c>
      <c r="H25" s="3">
        <v>3</v>
      </c>
      <c r="I25" s="3">
        <v>2</v>
      </c>
      <c r="J25" s="3">
        <v>3</v>
      </c>
      <c r="K25" s="3">
        <v>2</v>
      </c>
      <c r="L25" s="3"/>
      <c r="M25" s="3"/>
      <c r="N25" s="3">
        <f>ROUND(AVERAGE(C25:K25),2)</f>
        <v>2.78</v>
      </c>
      <c r="O25" s="3">
        <f>ROUND(_xlfn.STDEV.S(C25:K25), 2)</f>
        <v>0.67</v>
      </c>
      <c r="P25" s="3">
        <f>ROUND(MEDIAN(C25:K25), 2)</f>
        <v>3</v>
      </c>
      <c r="Q25"/>
      <c r="R25" t="s">
        <v>104</v>
      </c>
    </row>
    <row r="26" spans="1:18">
      <c r="A26" s="9" t="s">
        <v>88</v>
      </c>
      <c r="B26" s="9" t="s">
        <v>67</v>
      </c>
      <c r="C26" s="3">
        <v>1779653</v>
      </c>
      <c r="D26" s="3">
        <v>1965573</v>
      </c>
      <c r="E26" s="3">
        <v>2069673</v>
      </c>
      <c r="F26" s="3">
        <v>1836098</v>
      </c>
      <c r="G26" s="3">
        <v>1873104</v>
      </c>
      <c r="H26" s="3">
        <v>1713625</v>
      </c>
      <c r="I26" s="3">
        <v>2093598</v>
      </c>
      <c r="J26" s="3">
        <v>1948878</v>
      </c>
      <c r="K26" s="3">
        <v>2068878</v>
      </c>
      <c r="L26" s="7"/>
      <c r="M26" s="7"/>
      <c r="N26" s="3">
        <f>ROUND(AVERAGE(C26:K26),2)</f>
        <v>1927675.56</v>
      </c>
      <c r="O26" s="3">
        <f>ROUND(_xlfn.STDEV.S(C26:K26), 2)</f>
        <v>136294.82999999999</v>
      </c>
      <c r="P26" s="3">
        <f>ROUND(MEDIAN(C26:K26), 2)</f>
        <v>1948878</v>
      </c>
      <c r="Q26" s="6"/>
      <c r="R26" t="s">
        <v>34</v>
      </c>
    </row>
    <row r="27" spans="1:18" s="18" customFormat="1">
      <c r="A27" s="16" t="s">
        <v>89</v>
      </c>
      <c r="B27" s="16" t="s">
        <v>81</v>
      </c>
      <c r="C27" s="17">
        <v>2491359</v>
      </c>
      <c r="D27" s="17">
        <v>2564672</v>
      </c>
      <c r="E27" s="17">
        <v>2693285</v>
      </c>
      <c r="F27" s="17">
        <v>2563804</v>
      </c>
      <c r="G27" s="17">
        <v>2774810</v>
      </c>
      <c r="H27" s="17">
        <v>2494331</v>
      </c>
      <c r="I27" s="17">
        <v>2738741</v>
      </c>
      <c r="J27" s="17">
        <v>2637460</v>
      </c>
      <c r="K27" s="17">
        <v>2680584</v>
      </c>
      <c r="L27" s="17"/>
      <c r="M27" s="17"/>
      <c r="N27" s="17">
        <f>ROUND(AVERAGE(C27:K27),2)</f>
        <v>2626560.67</v>
      </c>
      <c r="O27" s="17">
        <f>ROUND(_xlfn.STDEV.S(C27:K27), 2)</f>
        <v>103431.45</v>
      </c>
      <c r="P27" s="17">
        <f>ROUND(MEDIAN(C27:K27), 2)</f>
        <v>2637460</v>
      </c>
      <c r="R27" s="18" t="s">
        <v>34</v>
      </c>
    </row>
    <row r="28" spans="1:18" ht="17">
      <c r="A28" s="9" t="s">
        <v>90</v>
      </c>
      <c r="B28" s="9" t="s">
        <v>35</v>
      </c>
      <c r="C28" s="11">
        <v>2347033</v>
      </c>
      <c r="D28" s="11"/>
      <c r="E28" s="11"/>
      <c r="F28" s="11"/>
      <c r="G28" s="11"/>
      <c r="H28" s="11"/>
      <c r="I28" s="11"/>
      <c r="J28" s="11"/>
      <c r="K28" s="11"/>
      <c r="R28" s="6" t="s">
        <v>34</v>
      </c>
    </row>
    <row r="29" spans="1:18">
      <c r="A29" s="9"/>
      <c r="B29" s="9"/>
      <c r="D29" s="8"/>
      <c r="J29" s="4"/>
      <c r="K29" s="4"/>
    </row>
    <row r="30" spans="1:18" ht="18">
      <c r="A30" s="12" t="s">
        <v>36</v>
      </c>
      <c r="B30" s="12"/>
    </row>
    <row r="31" spans="1:18">
      <c r="A31" s="9" t="s">
        <v>37</v>
      </c>
      <c r="B31" s="9" t="s">
        <v>69</v>
      </c>
      <c r="C31" s="3">
        <v>3</v>
      </c>
      <c r="D31" s="3">
        <v>3</v>
      </c>
      <c r="E31" s="3">
        <v>4</v>
      </c>
      <c r="F31" s="3">
        <v>4</v>
      </c>
      <c r="G31" s="3">
        <v>3</v>
      </c>
      <c r="H31" s="3">
        <v>3</v>
      </c>
      <c r="I31" s="3">
        <v>4</v>
      </c>
      <c r="J31" s="3">
        <v>3</v>
      </c>
      <c r="K31" s="3">
        <v>5</v>
      </c>
      <c r="N31" s="3">
        <f>ROUND(AVERAGE(C31:K31),2)</f>
        <v>3.56</v>
      </c>
      <c r="O31" s="3">
        <f t="shared" ref="O30:O35" si="9">ROUND(_xlfn.STDEV.S(C31:K31), 2)</f>
        <v>0.73</v>
      </c>
      <c r="P31" s="3">
        <f t="shared" ref="P30:P35" si="10">ROUND(MEDIAN(C31:K31), 2)</f>
        <v>3</v>
      </c>
      <c r="R31" t="s">
        <v>31</v>
      </c>
    </row>
    <row r="32" spans="1:18">
      <c r="A32" s="9" t="s">
        <v>38</v>
      </c>
      <c r="B32" s="9" t="s">
        <v>70</v>
      </c>
      <c r="C32" s="3">
        <v>5</v>
      </c>
      <c r="D32" s="3">
        <v>6</v>
      </c>
      <c r="E32" s="3">
        <v>5</v>
      </c>
      <c r="F32" s="3">
        <v>5</v>
      </c>
      <c r="G32" s="3">
        <v>6</v>
      </c>
      <c r="H32" s="3">
        <v>4</v>
      </c>
      <c r="I32" s="3">
        <v>5</v>
      </c>
      <c r="J32" s="3">
        <v>4</v>
      </c>
      <c r="K32" s="3">
        <v>6</v>
      </c>
      <c r="N32" s="3">
        <f>ROUND(AVERAGE(C32:K32),2)</f>
        <v>5.1100000000000003</v>
      </c>
      <c r="O32" s="3">
        <f t="shared" si="9"/>
        <v>0.78</v>
      </c>
      <c r="P32" s="3">
        <f t="shared" si="10"/>
        <v>5</v>
      </c>
      <c r="R32" t="s">
        <v>31</v>
      </c>
    </row>
    <row r="33" spans="1:18">
      <c r="A33" s="9" t="s">
        <v>39</v>
      </c>
      <c r="B33" s="9" t="s">
        <v>91</v>
      </c>
      <c r="C33" s="3">
        <v>5</v>
      </c>
      <c r="D33" s="3">
        <v>5</v>
      </c>
      <c r="E33" s="3">
        <v>3</v>
      </c>
      <c r="F33" s="3">
        <v>4</v>
      </c>
      <c r="G33" s="3">
        <v>6</v>
      </c>
      <c r="H33" s="3">
        <v>4</v>
      </c>
      <c r="I33" s="3">
        <v>5</v>
      </c>
      <c r="J33" s="3">
        <v>5</v>
      </c>
      <c r="K33" s="3">
        <v>3</v>
      </c>
      <c r="N33" s="3">
        <f>ROUND(AVERAGE(C33:K33),2)</f>
        <v>4.4400000000000004</v>
      </c>
      <c r="O33" s="3">
        <f t="shared" si="9"/>
        <v>1.01</v>
      </c>
      <c r="P33" s="3">
        <f t="shared" si="10"/>
        <v>5</v>
      </c>
      <c r="R33" t="s">
        <v>32</v>
      </c>
    </row>
    <row r="34" spans="1:18">
      <c r="A34" s="9" t="s">
        <v>40</v>
      </c>
      <c r="B34" s="9" t="s">
        <v>71</v>
      </c>
      <c r="C34" s="3">
        <v>2</v>
      </c>
      <c r="D34" s="3">
        <v>3</v>
      </c>
      <c r="E34" s="3">
        <v>1</v>
      </c>
      <c r="F34" s="3">
        <v>2</v>
      </c>
      <c r="G34" s="3">
        <v>2</v>
      </c>
      <c r="H34" s="3">
        <v>3</v>
      </c>
      <c r="I34" s="3">
        <v>2</v>
      </c>
      <c r="J34" s="3">
        <v>1</v>
      </c>
      <c r="K34" s="3">
        <v>1</v>
      </c>
      <c r="N34" s="3">
        <f>ROUND(AVERAGE(C34:K34),2)</f>
        <v>1.89</v>
      </c>
      <c r="O34" s="3">
        <f t="shared" si="9"/>
        <v>0.78</v>
      </c>
      <c r="P34" s="3">
        <f t="shared" si="10"/>
        <v>2</v>
      </c>
      <c r="R34" t="s">
        <v>32</v>
      </c>
    </row>
    <row r="35" spans="1:18" ht="22" customHeight="1">
      <c r="A35" s="9" t="s">
        <v>41</v>
      </c>
      <c r="B35" s="9" t="s">
        <v>72</v>
      </c>
      <c r="C35" s="3">
        <v>2</v>
      </c>
      <c r="D35" s="3">
        <v>1</v>
      </c>
      <c r="E35" s="3">
        <v>1</v>
      </c>
      <c r="F35" s="3">
        <v>2</v>
      </c>
      <c r="G35" s="3">
        <v>2</v>
      </c>
      <c r="H35" s="3">
        <v>3</v>
      </c>
      <c r="I35" s="3">
        <v>2</v>
      </c>
      <c r="J35" s="4">
        <v>1</v>
      </c>
      <c r="K35" s="4">
        <v>1</v>
      </c>
      <c r="N35" s="3">
        <f>ROUND(AVERAGE(C35:K35),2)</f>
        <v>1.67</v>
      </c>
      <c r="O35" s="3">
        <f t="shared" si="9"/>
        <v>0.71</v>
      </c>
      <c r="P35" s="3">
        <f t="shared" si="10"/>
        <v>2</v>
      </c>
      <c r="R35" t="s">
        <v>43</v>
      </c>
    </row>
    <row r="36" spans="1:18" ht="118" customHeight="1">
      <c r="A36" s="9" t="s">
        <v>42</v>
      </c>
      <c r="B36" s="10" t="s">
        <v>45</v>
      </c>
      <c r="C36" s="7" t="s">
        <v>92</v>
      </c>
      <c r="D36" s="3" t="s">
        <v>11</v>
      </c>
      <c r="E36" s="7" t="s">
        <v>93</v>
      </c>
      <c r="F36" s="3" t="s">
        <v>11</v>
      </c>
      <c r="G36" s="3" t="s">
        <v>11</v>
      </c>
      <c r="H36" s="3" t="s">
        <v>11</v>
      </c>
      <c r="I36" s="3" t="s">
        <v>11</v>
      </c>
      <c r="J36" s="7" t="s">
        <v>94</v>
      </c>
      <c r="K36" s="3" t="s">
        <v>10</v>
      </c>
      <c r="L36" s="3">
        <v>3</v>
      </c>
      <c r="M36" s="3">
        <v>5</v>
      </c>
      <c r="R36" t="s">
        <v>17</v>
      </c>
    </row>
    <row r="37" spans="1:18" ht="31" customHeight="1">
      <c r="A37" s="9" t="s">
        <v>44</v>
      </c>
      <c r="B37" s="9" t="s">
        <v>95</v>
      </c>
      <c r="C37" s="3">
        <v>38</v>
      </c>
      <c r="D37" s="3">
        <v>60</v>
      </c>
      <c r="E37" s="3">
        <v>30</v>
      </c>
      <c r="F37" s="3">
        <v>40</v>
      </c>
      <c r="G37" s="3">
        <v>45</v>
      </c>
      <c r="H37" s="3">
        <v>135</v>
      </c>
      <c r="I37" s="3">
        <v>63</v>
      </c>
      <c r="J37" s="3">
        <v>40</v>
      </c>
      <c r="K37" s="3">
        <v>35</v>
      </c>
      <c r="N37" s="3">
        <f>ROUND(AVERAGE(C37:K37),2)</f>
        <v>54</v>
      </c>
      <c r="O37" s="3">
        <f>ROUND(_xlfn.STDEV.S(C37:K37), 2)</f>
        <v>32.299999999999997</v>
      </c>
      <c r="P37" s="3">
        <f>ROUND(MEDIAN(C37:K37), 2)</f>
        <v>40</v>
      </c>
      <c r="R37" t="s">
        <v>33</v>
      </c>
    </row>
    <row r="38" spans="1:18" s="18" customFormat="1">
      <c r="A38" s="16" t="s">
        <v>46</v>
      </c>
      <c r="B38" s="16" t="s">
        <v>96</v>
      </c>
      <c r="C38" s="20">
        <v>30</v>
      </c>
      <c r="D38" s="20">
        <v>50</v>
      </c>
      <c r="E38" s="20">
        <v>30</v>
      </c>
      <c r="F38" s="20">
        <v>35</v>
      </c>
      <c r="G38" s="20">
        <v>45</v>
      </c>
      <c r="H38" s="20">
        <v>50</v>
      </c>
      <c r="I38" s="20">
        <v>50</v>
      </c>
      <c r="J38" s="20">
        <v>35</v>
      </c>
      <c r="K38" s="20">
        <v>25</v>
      </c>
      <c r="L38" s="17"/>
      <c r="M38" s="17"/>
      <c r="N38" s="17">
        <f>ROUND(AVERAGE(C38:K38),2)</f>
        <v>38.89</v>
      </c>
      <c r="O38" s="17">
        <f>ROUND(_xlfn.STDEV.S(C38:K38), 2)</f>
        <v>9.93</v>
      </c>
      <c r="P38" s="17">
        <f>ROUND(MEDIAN(C38:K38), 2)</f>
        <v>35</v>
      </c>
      <c r="R38" s="18" t="s">
        <v>33</v>
      </c>
    </row>
    <row r="39" spans="1:18">
      <c r="A39" s="9" t="s">
        <v>100</v>
      </c>
      <c r="B39" s="9" t="s">
        <v>97</v>
      </c>
      <c r="C39" s="3">
        <v>3</v>
      </c>
      <c r="D39" s="7">
        <v>4</v>
      </c>
      <c r="E39" s="7">
        <v>4</v>
      </c>
      <c r="F39" s="7">
        <v>5</v>
      </c>
      <c r="G39" s="7">
        <v>6</v>
      </c>
      <c r="H39" s="7">
        <v>5</v>
      </c>
      <c r="I39" s="7">
        <v>7</v>
      </c>
      <c r="J39" s="7">
        <v>4</v>
      </c>
      <c r="K39" s="7">
        <v>5</v>
      </c>
      <c r="N39" s="3">
        <f>ROUND(AVERAGE(C39:K39),2)</f>
        <v>4.78</v>
      </c>
      <c r="O39" s="3">
        <f>ROUND(_xlfn.STDEV.S(C39:K39), 2)</f>
        <v>1.2</v>
      </c>
      <c r="P39" s="3">
        <f>ROUND(MEDIAN(C39:K39), 2)</f>
        <v>5</v>
      </c>
      <c r="R39" t="s">
        <v>33</v>
      </c>
    </row>
    <row r="40" spans="1:18">
      <c r="A40" s="9" t="s">
        <v>101</v>
      </c>
      <c r="B40" s="9" t="s">
        <v>98</v>
      </c>
      <c r="C40" s="7">
        <v>1459786</v>
      </c>
      <c r="D40" s="3">
        <v>1689193</v>
      </c>
      <c r="E40" s="3">
        <v>1757982</v>
      </c>
      <c r="F40" s="3">
        <v>1519440</v>
      </c>
      <c r="G40" s="3">
        <v>1553432</v>
      </c>
      <c r="H40" s="3">
        <v>1482688</v>
      </c>
      <c r="I40" s="3">
        <v>1792647</v>
      </c>
      <c r="J40" s="3">
        <v>1693328</v>
      </c>
      <c r="K40" s="3">
        <v>1694763</v>
      </c>
      <c r="N40" s="3">
        <f>ROUND(AVERAGE(C40:K40),2)</f>
        <v>1627028.78</v>
      </c>
      <c r="O40" s="3">
        <f>ROUND(_xlfn.STDEV.S(C40:K40), 2)</f>
        <v>124107.96</v>
      </c>
      <c r="P40" s="3">
        <f>ROUND(MEDIAN(C40:K40), 2)</f>
        <v>1689193</v>
      </c>
      <c r="R40" t="s">
        <v>34</v>
      </c>
    </row>
    <row r="41" spans="1:18" s="18" customFormat="1">
      <c r="A41" s="16" t="s">
        <v>102</v>
      </c>
      <c r="B41" s="16" t="s">
        <v>99</v>
      </c>
      <c r="C41" s="17">
        <v>2209831</v>
      </c>
      <c r="D41" s="17">
        <v>2317639</v>
      </c>
      <c r="E41" s="17">
        <v>2628742</v>
      </c>
      <c r="F41" s="17">
        <v>2398173</v>
      </c>
      <c r="G41" s="17">
        <v>2493872</v>
      </c>
      <c r="H41" s="17">
        <v>2197365</v>
      </c>
      <c r="I41" s="17">
        <v>2397486</v>
      </c>
      <c r="J41" s="17">
        <v>2376549</v>
      </c>
      <c r="K41" s="17">
        <v>2601837</v>
      </c>
      <c r="L41" s="17"/>
      <c r="M41" s="17"/>
      <c r="N41" s="17">
        <f>ROUND(AVERAGE(C41:K41),2)</f>
        <v>2402388.2200000002</v>
      </c>
      <c r="O41" s="17">
        <f>ROUND(_xlfn.STDEV.S(C41:K41), 2)</f>
        <v>152639.21</v>
      </c>
      <c r="P41" s="17">
        <f>ROUND(MEDIAN(C41:K41), 2)</f>
        <v>2397486</v>
      </c>
      <c r="R41" s="18" t="s">
        <v>34</v>
      </c>
    </row>
    <row r="42" spans="1:18">
      <c r="A42" s="9" t="s">
        <v>103</v>
      </c>
      <c r="B42" s="9" t="s">
        <v>73</v>
      </c>
      <c r="C42" s="19">
        <v>36162</v>
      </c>
      <c r="D42" s="19"/>
      <c r="E42" s="19"/>
      <c r="F42" s="19"/>
      <c r="G42" s="19"/>
      <c r="H42" s="19"/>
      <c r="I42" s="19"/>
      <c r="J42" s="19"/>
      <c r="K42" s="19"/>
      <c r="N42" s="3">
        <f>ROUND(AVERAGE(C42:K42),2)</f>
        <v>36162</v>
      </c>
      <c r="O42" s="3">
        <v>0</v>
      </c>
      <c r="P42" s="3">
        <f>ROUND(MEDIAN(C42:K42), 2)</f>
        <v>36162</v>
      </c>
      <c r="R42" t="s">
        <v>34</v>
      </c>
    </row>
    <row r="43" spans="1:18">
      <c r="A43" s="9"/>
      <c r="B43" s="9"/>
    </row>
    <row r="44" spans="1:18">
      <c r="B44" s="5" t="s">
        <v>47</v>
      </c>
    </row>
    <row r="46" spans="1:18">
      <c r="B46" t="s">
        <v>48</v>
      </c>
    </row>
    <row r="47" spans="1:18">
      <c r="C47" s="3" t="s">
        <v>11</v>
      </c>
      <c r="D47" s="3" t="s">
        <v>11</v>
      </c>
      <c r="E47" s="3" t="s">
        <v>10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</row>
  </sheetData>
  <mergeCells count="15">
    <mergeCell ref="C42:K42"/>
    <mergeCell ref="L1:P1"/>
    <mergeCell ref="A1:B2"/>
    <mergeCell ref="C1:C2"/>
    <mergeCell ref="D1:D2"/>
    <mergeCell ref="E1:E2"/>
    <mergeCell ref="F1:F2"/>
    <mergeCell ref="G1:G2"/>
    <mergeCell ref="A11:B11"/>
    <mergeCell ref="A30:B30"/>
    <mergeCell ref="J1:J2"/>
    <mergeCell ref="H1:H2"/>
    <mergeCell ref="I1:I2"/>
    <mergeCell ref="K1:K2"/>
    <mergeCell ref="C28:K28"/>
  </mergeCells>
  <phoneticPr fontId="17" type="noConversion"/>
  <dataValidations count="6">
    <dataValidation type="list" allowBlank="1" showInputMessage="1" showErrorMessage="1" promptTitle="yes/no" prompt="Please answer with yes/no" sqref="D3:D5" xr:uid="{F9C41D85-E622-EE49-BE4E-9BE25BEB7EB5}">
      <formula1>"yes,no"</formula1>
    </dataValidation>
    <dataValidation type="whole" allowBlank="1" showInputMessage="1" showErrorMessage="1" promptTitle="Rate on a Scale 1 - 7" prompt="1 not familiar_x000a_10 very familiar" sqref="D6:D9" xr:uid="{DC5B75A6-7733-6249-9491-022330F16E35}">
      <formula1>1</formula1>
      <formula2>7</formula2>
    </dataValidation>
    <dataValidation type="whole" allowBlank="1" showErrorMessage="1" sqref="D10" xr:uid="{FA22F80F-9C3D-AB4A-A14A-520B9648AA50}">
      <formula1>1</formula1>
      <formula2>10</formula2>
    </dataValidation>
    <dataValidation type="whole" allowBlank="1" showInputMessage="1" showErrorMessage="1" promptTitle="Rate on a Scale 1 - 7" prompt="1 least confident_x000a_7 very confident" sqref="D15 D33" xr:uid="{6690C0B2-95C5-554E-9AF3-358679F53239}">
      <formula1>1</formula1>
      <formula2>7</formula2>
    </dataValidation>
    <dataValidation allowBlank="1" showInputMessage="1" showErrorMessage="1" promptTitle="Time Required" sqref="C44 D23:D27 D16:D20" xr:uid="{84C7ACD6-C0E6-594D-9AE3-342F4CE20DED}"/>
    <dataValidation type="whole" allowBlank="1" showInputMessage="1" showErrorMessage="1" promptTitle="Rate on a Scale 1 - 7" prompt="1 very easy_x000a_7 very difficult" sqref="D34:D35" xr:uid="{DA46B2E8-A0A6-C946-ABC1-A36948CF98BC}">
      <formula1>1</formula1>
      <formula2>7</formula2>
    </dataValidation>
  </dataValidations>
  <pageMargins left="0" right="0" top="0.39369999999999999" bottom="0.39369999999999999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28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cp:revision>6</cp:revision>
  <dcterms:created xsi:type="dcterms:W3CDTF">2020-04-08T09:09:03Z</dcterms:created>
  <dcterms:modified xsi:type="dcterms:W3CDTF">2024-11-26T10:20:09Z</dcterms:modified>
</cp:coreProperties>
</file>