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usability-study/study-result/"/>
    </mc:Choice>
  </mc:AlternateContent>
  <xr:revisionPtr revIDLastSave="0" documentId="13_ncr:9_{A1DC4E32-177D-074D-A993-4FA8C3B5D2E8}" xr6:coauthVersionLast="47" xr6:coauthVersionMax="47" xr10:uidLastSave="{00000000-0000-0000-0000-000000000000}"/>
  <bookViews>
    <workbookView xWindow="10380" yWindow="4320" windowWidth="32440" windowHeight="26740" xr2:uid="{F6FD7F2A-E65B-244C-8614-E312355BC8C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103" i="1" l="1"/>
  <c r="O103" i="1"/>
  <c r="N103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106" i="1"/>
  <c r="O106" i="1"/>
  <c r="N106" i="1"/>
  <c r="P105" i="1"/>
  <c r="O105" i="1"/>
  <c r="N105" i="1"/>
  <c r="P104" i="1"/>
  <c r="O104" i="1"/>
  <c r="N104" i="1"/>
  <c r="P96" i="1"/>
  <c r="O96" i="1"/>
  <c r="N96" i="1"/>
  <c r="P95" i="1"/>
  <c r="O95" i="1"/>
  <c r="N95" i="1"/>
  <c r="P94" i="1"/>
  <c r="O94" i="1"/>
  <c r="N94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73" i="1"/>
  <c r="O73" i="1"/>
  <c r="N73" i="1"/>
  <c r="P72" i="1"/>
  <c r="O72" i="1"/>
  <c r="N72" i="1"/>
  <c r="P71" i="1"/>
  <c r="O71" i="1"/>
  <c r="N71" i="1"/>
  <c r="P63" i="1"/>
  <c r="O63" i="1"/>
  <c r="N63" i="1"/>
  <c r="P62" i="1"/>
  <c r="O62" i="1"/>
  <c r="N62" i="1"/>
  <c r="P61" i="1"/>
  <c r="O61" i="1"/>
  <c r="N61" i="1"/>
  <c r="P12" i="1"/>
  <c r="O12" i="1"/>
  <c r="N12" i="1"/>
  <c r="P37" i="1"/>
  <c r="O37" i="1"/>
  <c r="N37" i="1"/>
  <c r="P38" i="1"/>
  <c r="O38" i="1"/>
  <c r="N38" i="1"/>
  <c r="P39" i="1"/>
  <c r="O39" i="1"/>
  <c r="N39" i="1"/>
  <c r="N34" i="1"/>
  <c r="N33" i="1"/>
  <c r="N31" i="1"/>
  <c r="P27" i="1"/>
  <c r="O27" i="1"/>
  <c r="N27" i="1"/>
  <c r="P26" i="1"/>
  <c r="O26" i="1"/>
  <c r="N26" i="1"/>
  <c r="P25" i="1"/>
  <c r="O25" i="1"/>
  <c r="N25" i="1"/>
  <c r="P24" i="1"/>
  <c r="O24" i="1"/>
  <c r="N24" i="1"/>
  <c r="P21" i="1"/>
  <c r="P20" i="1"/>
  <c r="P23" i="1"/>
  <c r="O23" i="1"/>
  <c r="N23" i="1"/>
  <c r="O20" i="1"/>
  <c r="N20" i="1"/>
  <c r="P35" i="1"/>
  <c r="O35" i="1"/>
  <c r="N35" i="1"/>
  <c r="P34" i="1"/>
  <c r="O34" i="1"/>
  <c r="P33" i="1"/>
  <c r="O33" i="1"/>
  <c r="P32" i="1"/>
  <c r="O32" i="1"/>
  <c r="N32" i="1"/>
  <c r="P31" i="1"/>
  <c r="O31" i="1"/>
  <c r="P28" i="1"/>
  <c r="O28" i="1"/>
  <c r="N28" i="1"/>
  <c r="P22" i="1"/>
  <c r="O22" i="1"/>
  <c r="N22" i="1"/>
  <c r="O21" i="1"/>
  <c r="N21" i="1"/>
  <c r="P19" i="1"/>
  <c r="O19" i="1"/>
  <c r="N19" i="1"/>
  <c r="P18" i="1"/>
  <c r="O18" i="1"/>
  <c r="N18" i="1"/>
  <c r="P11" i="1"/>
  <c r="O11" i="1"/>
  <c r="N11" i="1"/>
  <c r="P10" i="1"/>
  <c r="O10" i="1"/>
  <c r="N10" i="1"/>
  <c r="P9" i="1"/>
  <c r="O9" i="1"/>
  <c r="N9" i="1"/>
</calcChain>
</file>

<file path=xl/sharedStrings.xml><?xml version="1.0" encoding="utf-8"?>
<sst xmlns="http://purl.oclc.org/ooxml/spreadsheetml/main" count="344" uniqueCount="110">
  <si>
    <t>A(chen)</t>
  </si>
  <si>
    <t>B(meng)</t>
  </si>
  <si>
    <t>C(zhao)</t>
  </si>
  <si>
    <t>D(zhou)</t>
  </si>
  <si>
    <t>E(gao)</t>
  </si>
  <si>
    <t>F(du)</t>
  </si>
  <si>
    <t>G(hu)</t>
  </si>
  <si>
    <t>H(li)</t>
  </si>
  <si>
    <t>Statistics</t>
  </si>
  <si>
    <t>yes</t>
  </si>
  <si>
    <t>no</t>
  </si>
  <si>
    <t>Avg</t>
  </si>
  <si>
    <t>Stdev</t>
  </si>
  <si>
    <t>Median</t>
  </si>
  <si>
    <t>Have you ever conducted research in the field of Blockchain?</t>
  </si>
  <si>
    <t>(yes/no)</t>
  </si>
  <si>
    <t>Did you write Solidity code in the last two weeks?</t>
  </si>
  <si>
    <t>Have you previously worked on a production-grade Solidity-based Ethereum contract?</t>
  </si>
  <si>
    <t>How familiar are you with the Ethereum Blockchain in particular?</t>
  </si>
  <si>
    <t>(1-not familiar, 7-very familiar)</t>
  </si>
  <si>
    <t>How familiar are you with the Solidity programming language?</t>
  </si>
  <si>
    <t>Task 1</t>
  </si>
  <si>
    <t>T1Q1</t>
  </si>
  <si>
    <t>(1-not familiar, 7-most familiar)</t>
  </si>
  <si>
    <t>(1-least confident, 7-most confident)</t>
  </si>
  <si>
    <t>(1-easy, 7-most difficult)</t>
  </si>
  <si>
    <t>(Time in Minutes)</t>
  </si>
  <si>
    <t>Task 2</t>
  </si>
  <si>
    <t>T2Q1</t>
  </si>
  <si>
    <t>T2Q2</t>
  </si>
  <si>
    <t>T2Q3</t>
  </si>
  <si>
    <t>T2Q4</t>
  </si>
  <si>
    <t>T2Q5</t>
  </si>
  <si>
    <t>T2Q6</t>
  </si>
  <si>
    <t>(1 easy, 7 most difficult)</t>
  </si>
  <si>
    <t>T2Q7</t>
  </si>
  <si>
    <t>Do you know how to get the values of the state with dynamic storage strategy (e.g., mapping-type state) from the Ethereum blockchain? If you know, please explain in detail how to get them.</t>
  </si>
  <si>
    <t>T2Q8</t>
  </si>
  <si>
    <t>Additional Feedback</t>
  </si>
  <si>
    <t>How many years of experience do you have in Solidity development?</t>
  </si>
  <si>
    <t>How familiar are you with Solidity contract maintenance techniques?</t>
  </si>
  <si>
    <t>Have you previously used the delegatecall-based pattern in a Solidity contract?</t>
  </si>
  <si>
    <t>Have you previously used a different contract maintenance pattern ?</t>
  </si>
  <si>
    <t>How familiar are you with the delegatecall-based  pattern?</t>
  </si>
  <si>
    <t>How confident are you in the correctness of the conversion using SmartUpdater?</t>
    <phoneticPr fontId="20" type="noConversion"/>
  </si>
  <si>
    <t>T1Q6</t>
    <phoneticPr fontId="20" type="noConversion"/>
  </si>
  <si>
    <t>How difficult is the manual conversion?</t>
    <phoneticPr fontId="20" type="noConversion"/>
  </si>
  <si>
    <t>T1Q7</t>
    <phoneticPr fontId="20" type="noConversion"/>
  </si>
  <si>
    <t>How difficult is the automatic conversion with SmartUpdater?</t>
    <phoneticPr fontId="20" type="noConversion"/>
  </si>
  <si>
    <t>T1Q8</t>
    <phoneticPr fontId="20" type="noConversion"/>
  </si>
  <si>
    <t>How satisfied are you with the conversion using SmartUpdater?</t>
  </si>
  <si>
    <t>T1Q9</t>
    <phoneticPr fontId="20" type="noConversion"/>
  </si>
  <si>
    <t>How much time do you need to manually convert the given contract using the delegatecall-based pattern?</t>
    <phoneticPr fontId="20" type="noConversion"/>
  </si>
  <si>
    <t>T1Q10</t>
    <phoneticPr fontId="20" type="noConversion"/>
  </si>
  <si>
    <t>How much time do you need to convert the contract using SmartUpdater?</t>
    <phoneticPr fontId="20" type="noConversion"/>
  </si>
  <si>
    <t>T1Q11</t>
    <phoneticPr fontId="20" type="noConversion"/>
  </si>
  <si>
    <t>T1Q12</t>
    <phoneticPr fontId="20" type="noConversion"/>
  </si>
  <si>
    <t>How confident are you in the correctness of the contract maintenance processed by yourself ?</t>
  </si>
  <si>
    <t>How confident are you in the correctness of the contract maintenance processed by using SmartUpdater ?</t>
  </si>
  <si>
    <t>How difficult is it to write DSL-written contract/policy by reading the design document? </t>
    <phoneticPr fontId="20" type="noConversion"/>
  </si>
  <si>
    <t>How difficult is the maintenance process using SmartUpdater?</t>
  </si>
  <si>
    <t>I(xu)</t>
    <phoneticPr fontId="17" type="noConversion"/>
  </si>
  <si>
    <t>no</t>
    <phoneticPr fontId="17" type="noConversion"/>
  </si>
  <si>
    <t>Have you previously used the maintenance method provided by OpenZeppelin ?</t>
    <phoneticPr fontId="17" type="noConversion"/>
  </si>
  <si>
    <t>How confident are you in the correctness of your manual conversion?</t>
    <phoneticPr fontId="20" type="noConversion"/>
  </si>
  <si>
    <t>How confident are you in the correctness of the conversion using OpenZeppelin’s method?</t>
    <phoneticPr fontId="20" type="noConversion"/>
  </si>
  <si>
    <t>How difficult is the conversion with OpenZeppelin’s method?</t>
    <phoneticPr fontId="20" type="noConversion"/>
  </si>
  <si>
    <t>How much time do you need to convert the given contract using OpenZeppelin’s method?</t>
    <phoneticPr fontId="20" type="noConversion"/>
  </si>
  <si>
    <t>T1Q2</t>
    <phoneticPr fontId="17" type="noConversion"/>
  </si>
  <si>
    <t>T1Q3</t>
    <phoneticPr fontId="17" type="noConversion"/>
  </si>
  <si>
    <t>T1Q4</t>
    <phoneticPr fontId="17" type="noConversion"/>
  </si>
  <si>
    <t>T1Q5</t>
    <phoneticPr fontId="17" type="noConversion"/>
  </si>
  <si>
    <t>T1Q13</t>
    <phoneticPr fontId="20" type="noConversion"/>
  </si>
  <si>
    <t>T1Q14</t>
    <phoneticPr fontId="20" type="noConversion"/>
  </si>
  <si>
    <t xml:space="preserve">How difficult is the contract maintenance process by yourself? </t>
    <phoneticPr fontId="17" type="noConversion"/>
  </si>
  <si>
    <t>yes
The dynamic storage strategy is to assign a 32-bit slot to a 32-bit value, with a maximum of 2^256 slots per contract, which are allocated only when used. When I set a state, I assign a slot to a state, and write the corresponding value in the slot, which is permanently stored on the chain, and when I access the state, I access the corresponding value through the slot.</t>
    <phoneticPr fontId="17" type="noConversion"/>
  </si>
  <si>
    <t>yes
You can create a storage contract for balance storage so that there is no need for user balance mapping</t>
    <phoneticPr fontId="17" type="noConversion"/>
  </si>
  <si>
    <t>yes
,design to provide reading functions</t>
    <phoneticPr fontId="17" type="noConversion"/>
  </si>
  <si>
    <t xml:space="preserve">How much time do you need to perform maintenance of the manually converted contract? </t>
    <phoneticPr fontId="20" type="noConversion"/>
  </si>
  <si>
    <t xml:space="preserve">How much time do you need to perform maintenance of the OpenZeppelin-based contract? </t>
    <phoneticPr fontId="20" type="noConversion"/>
  </si>
  <si>
    <t>How much time do you need to perform maintenance using SmartUpdater?</t>
    <phoneticPr fontId="20" type="noConversion"/>
  </si>
  <si>
    <t>T2Q9</t>
    <phoneticPr fontId="17" type="noConversion"/>
  </si>
  <si>
    <t>(Time in Minutes)</t>
    <phoneticPr fontId="17" type="noConversion"/>
  </si>
  <si>
    <t>(year number)</t>
    <phoneticPr fontId="17" type="noConversion"/>
  </si>
  <si>
    <t>SmartUpdater Developer Study Answer Sheet --- MyartPoint</t>
    <phoneticPr fontId="17" type="noConversion"/>
  </si>
  <si>
    <t>SmartUpdater Developer Study Answer Sheet --- Hello</t>
    <phoneticPr fontId="17" type="noConversion"/>
  </si>
  <si>
    <t>SmartUpdater Developer Study Answer Sheet --- BancorBuyer</t>
    <phoneticPr fontId="17" type="noConversion"/>
  </si>
  <si>
    <t>What is your educational background ?</t>
    <phoneticPr fontId="17" type="noConversion"/>
  </si>
  <si>
    <t>Do you have work experience in blockchain-related companies?</t>
    <phoneticPr fontId="17" type="noConversion"/>
  </si>
  <si>
    <t>What is your primary field of work?</t>
    <phoneticPr fontId="17" type="noConversion"/>
  </si>
  <si>
    <t>Q1</t>
    <phoneticPr fontId="17" type="noConversion"/>
  </si>
  <si>
    <t>Q2</t>
    <phoneticPr fontId="17" type="noConversion"/>
  </si>
  <si>
    <t>Q3</t>
    <phoneticPr fontId="17" type="noConversion"/>
  </si>
  <si>
    <t>Q4</t>
    <phoneticPr fontId="17" type="noConversion"/>
  </si>
  <si>
    <t>Q5</t>
    <phoneticPr fontId="17" type="noConversion"/>
  </si>
  <si>
    <t>Q6</t>
    <phoneticPr fontId="17" type="noConversion"/>
  </si>
  <si>
    <t>Q7</t>
    <phoneticPr fontId="17" type="noConversion"/>
  </si>
  <si>
    <t>Q8</t>
    <phoneticPr fontId="17" type="noConversion"/>
  </si>
  <si>
    <t>Q9</t>
    <phoneticPr fontId="17" type="noConversion"/>
  </si>
  <si>
    <t>Q10</t>
    <phoneticPr fontId="17" type="noConversion"/>
  </si>
  <si>
    <t>M.E.</t>
    <phoneticPr fontId="17" type="noConversion"/>
  </si>
  <si>
    <t>B.S.</t>
    <phoneticPr fontId="17" type="noConversion"/>
  </si>
  <si>
    <t>Ph.D.</t>
    <phoneticPr fontId="17" type="noConversion"/>
  </si>
  <si>
    <t>yes</t>
    <phoneticPr fontId="17" type="noConversion"/>
  </si>
  <si>
    <t>smart contract vulnerability detection</t>
    <phoneticPr fontId="17" type="noConversion"/>
  </si>
  <si>
    <t>contract vulnerability detection</t>
    <phoneticPr fontId="17" type="noConversion"/>
  </si>
  <si>
    <t>blockchain sharding</t>
    <phoneticPr fontId="17" type="noConversion"/>
  </si>
  <si>
    <t>privacy-preserving contracts</t>
    <phoneticPr fontId="17" type="noConversion"/>
  </si>
  <si>
    <t>cross-chain technology</t>
    <phoneticPr fontId="17" type="noConversion"/>
  </si>
  <si>
    <t>smart contract oracles</t>
    <phoneticPr fontId="17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</si>
</sst>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rgb="FF000000"/>
      <name val="Liberation Sans"/>
    </font>
    <font>
      <b/>
      <sz val="16"/>
      <color rgb="FF000000"/>
      <name val="Liberation Sans"/>
    </font>
    <font>
      <sz val="12"/>
      <color rgb="FF000000"/>
      <name val="Helvetica"/>
      <family val="2"/>
    </font>
    <font>
      <b/>
      <sz val="12"/>
      <color rgb="FF000000"/>
      <name val="Liberation Sans"/>
    </font>
    <font>
      <sz val="9"/>
      <name val="FangSong"/>
      <family val="3"/>
      <charset val="134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16">
    <xf numFmtId="0" fontId="0" fillId="0" borderId="0" xfId="0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18">
    <cellStyle name="Accent" xfId="1" xr:uid="{729BF227-CAF1-1942-B3B8-2544F15D9AE0}"/>
    <cellStyle name="Accent 1" xfId="2" xr:uid="{31AE3640-B8C7-1547-8183-BD2E3C34DFEF}"/>
    <cellStyle name="Accent 2" xfId="3" xr:uid="{CAD25A2D-9961-9E49-885D-36ED9FE79927}"/>
    <cellStyle name="Accent 3" xfId="4" xr:uid="{BA50E885-1E3C-6241-BBA2-7BB24407A37E}"/>
    <cellStyle name="Bad" xfId="5" xr:uid="{C1AB38E1-C109-F243-A06A-2AC3D53442B2}"/>
    <cellStyle name="Error" xfId="6" xr:uid="{7F1BA334-5435-144A-8902-32D20AFF9533}"/>
    <cellStyle name="Footnote" xfId="7" xr:uid="{B226589D-F43C-CF4F-B3F1-1C1864530DCB}"/>
    <cellStyle name="Good" xfId="8" xr:uid="{4238C184-8ACA-6E47-BD54-545CA2D51889}"/>
    <cellStyle name="Heading" xfId="9" xr:uid="{597D902A-47D6-9E4A-8B74-D1D6BB189BF3}"/>
    <cellStyle name="Heading 1" xfId="10" xr:uid="{FACA61CB-CF70-7E42-B50C-D62E6FF2D541}"/>
    <cellStyle name="Heading 2" xfId="11" xr:uid="{E99467F8-C3B7-8C47-B663-679A5118C68A}"/>
    <cellStyle name="Hyperlink" xfId="12" xr:uid="{E73A75EA-90E8-3642-A9C9-F1243FC3FD3F}"/>
    <cellStyle name="Neutral" xfId="13" xr:uid="{D2D1E845-91FC-F64C-AB50-E00078B33ED1}"/>
    <cellStyle name="Note" xfId="14" xr:uid="{388A36EB-786B-1042-A18B-3889FF77573E}"/>
    <cellStyle name="Status" xfId="15" xr:uid="{B054FB9F-F9BF-3244-8A36-E088B3AA5919}"/>
    <cellStyle name="Text" xfId="16" xr:uid="{03895984-761C-494E-87EC-4F6C0B7C5648}"/>
    <cellStyle name="Warning" xfId="17" xr:uid="{A08273E6-2EBE-0C41-90FA-83CADAE4F7F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6B6D-F733-C247-9970-04B4F8D1D2EA}">
  <dimension ref="A1:R106"/>
  <sheetViews>
    <sheetView tabSelected="1" zoomScale="125" zoomScaleNormal="100" workbookViewId="0">
      <selection activeCell="C12" sqref="C12:K12"/>
    </sheetView>
  </sheetViews>
  <sheetFormatPr baseColWidth="10" defaultRowHeight="16"/>
  <cols>
    <col min="1" max="1" width="7.83203125" customWidth="1"/>
    <col min="2" max="2" width="99.6640625" customWidth="1"/>
    <col min="3" max="3" width="18" style="3" customWidth="1"/>
    <col min="4" max="4" width="19" style="3" customWidth="1"/>
    <col min="5" max="14" width="14.1640625" style="3" customWidth="1"/>
    <col min="15" max="15" width="10.83203125" style="3" customWidth="1"/>
    <col min="16" max="16" width="14.1640625" style="3" customWidth="1"/>
    <col min="17" max="17" width="14.1640625" customWidth="1"/>
    <col min="18" max="18" width="38.5" customWidth="1"/>
    <col min="19" max="1025" width="14.1640625" customWidth="1"/>
    <col min="1026" max="1026" width="10.83203125" customWidth="1"/>
  </cols>
  <sheetData>
    <row r="1" spans="1:18" ht="21">
      <c r="A1" s="15" t="s">
        <v>84</v>
      </c>
      <c r="B1" s="15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61</v>
      </c>
      <c r="L1" s="13" t="s">
        <v>8</v>
      </c>
      <c r="M1" s="13"/>
      <c r="N1" s="13"/>
      <c r="O1" s="13"/>
      <c r="P1" s="13"/>
    </row>
    <row r="2" spans="1:18" s="2" customFormat="1" ht="18">
      <c r="A2" s="15"/>
      <c r="B2" s="15"/>
      <c r="C2" s="14"/>
      <c r="D2" s="14"/>
      <c r="E2" s="14"/>
      <c r="F2" s="14"/>
      <c r="G2" s="14"/>
      <c r="H2" s="14"/>
      <c r="I2" s="14"/>
      <c r="J2" s="14"/>
      <c r="K2" s="14"/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8" s="2" customFormat="1" ht="18">
      <c r="A3" s="9" t="s">
        <v>90</v>
      </c>
      <c r="B3" s="9" t="s">
        <v>87</v>
      </c>
      <c r="C3" s="3" t="s">
        <v>100</v>
      </c>
      <c r="D3" s="3" t="s">
        <v>101</v>
      </c>
      <c r="E3" s="3" t="s">
        <v>102</v>
      </c>
      <c r="F3" s="3" t="s">
        <v>102</v>
      </c>
      <c r="G3" s="3" t="s">
        <v>101</v>
      </c>
      <c r="H3" s="3" t="s">
        <v>100</v>
      </c>
      <c r="I3" s="3" t="s">
        <v>100</v>
      </c>
      <c r="J3" s="3" t="s">
        <v>100</v>
      </c>
      <c r="K3" s="3" t="s">
        <v>102</v>
      </c>
      <c r="L3" s="1"/>
      <c r="M3" s="1"/>
      <c r="N3" s="1"/>
      <c r="O3" s="1"/>
      <c r="P3" s="1"/>
    </row>
    <row r="4" spans="1:18" s="2" customFormat="1" ht="18">
      <c r="A4" s="9" t="s">
        <v>91</v>
      </c>
      <c r="B4" s="9" t="s">
        <v>88</v>
      </c>
      <c r="C4" s="3" t="s">
        <v>9</v>
      </c>
      <c r="D4" s="3" t="s">
        <v>10</v>
      </c>
      <c r="E4" s="3" t="s">
        <v>9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103</v>
      </c>
      <c r="L4" s="1"/>
      <c r="M4" s="1"/>
      <c r="N4" s="1"/>
      <c r="O4" s="1"/>
      <c r="P4" s="1"/>
    </row>
    <row r="5" spans="1:18">
      <c r="A5" s="9" t="s">
        <v>92</v>
      </c>
      <c r="B5" s="9" t="s">
        <v>14</v>
      </c>
      <c r="C5" s="3" t="s">
        <v>9</v>
      </c>
      <c r="D5" s="3" t="s">
        <v>10</v>
      </c>
      <c r="E5" s="3" t="s">
        <v>9</v>
      </c>
      <c r="F5" s="3" t="s">
        <v>9</v>
      </c>
      <c r="G5" s="3" t="s">
        <v>62</v>
      </c>
      <c r="H5" s="3" t="s">
        <v>9</v>
      </c>
      <c r="I5" s="3" t="s">
        <v>9</v>
      </c>
      <c r="J5" s="3" t="s">
        <v>9</v>
      </c>
      <c r="K5" s="3" t="s">
        <v>9</v>
      </c>
      <c r="L5" s="3">
        <v>9</v>
      </c>
      <c r="M5" s="3">
        <v>0</v>
      </c>
      <c r="R5" t="s">
        <v>15</v>
      </c>
    </row>
    <row r="6" spans="1:18" ht="66" customHeight="1">
      <c r="A6" s="9" t="s">
        <v>93</v>
      </c>
      <c r="B6" s="3" t="s">
        <v>89</v>
      </c>
      <c r="C6" s="7" t="s">
        <v>104</v>
      </c>
      <c r="D6" s="7"/>
      <c r="E6" s="7" t="s">
        <v>107</v>
      </c>
      <c r="F6" s="7" t="s">
        <v>106</v>
      </c>
      <c r="G6" s="7"/>
      <c r="H6" s="7" t="s">
        <v>109</v>
      </c>
      <c r="I6" s="7" t="s">
        <v>107</v>
      </c>
      <c r="J6" s="7" t="s">
        <v>108</v>
      </c>
      <c r="K6" s="7" t="s">
        <v>105</v>
      </c>
    </row>
    <row r="7" spans="1:18">
      <c r="A7" s="9" t="s">
        <v>94</v>
      </c>
      <c r="B7" s="3" t="s">
        <v>16</v>
      </c>
      <c r="C7" s="3" t="s">
        <v>9</v>
      </c>
      <c r="D7" s="3" t="s">
        <v>9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9</v>
      </c>
      <c r="J7" s="3" t="s">
        <v>9</v>
      </c>
      <c r="K7" s="3" t="s">
        <v>62</v>
      </c>
      <c r="L7" s="3">
        <v>4</v>
      </c>
      <c r="M7" s="3">
        <v>5</v>
      </c>
      <c r="R7" t="s">
        <v>15</v>
      </c>
    </row>
    <row r="8" spans="1:18">
      <c r="A8" s="9" t="s">
        <v>95</v>
      </c>
      <c r="B8" s="9" t="s">
        <v>17</v>
      </c>
      <c r="C8" s="3" t="s">
        <v>9</v>
      </c>
      <c r="D8" s="3" t="s">
        <v>10</v>
      </c>
      <c r="E8" s="3" t="s">
        <v>9</v>
      </c>
      <c r="F8" s="3" t="s">
        <v>9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103</v>
      </c>
      <c r="L8" s="3">
        <v>4</v>
      </c>
      <c r="M8" s="3">
        <v>5</v>
      </c>
      <c r="R8" t="s">
        <v>15</v>
      </c>
    </row>
    <row r="9" spans="1:18">
      <c r="A9" s="9" t="s">
        <v>96</v>
      </c>
      <c r="B9" s="9" t="s">
        <v>39</v>
      </c>
      <c r="C9" s="3">
        <v>3</v>
      </c>
      <c r="D9" s="3">
        <v>1</v>
      </c>
      <c r="E9" s="3">
        <v>6</v>
      </c>
      <c r="F9" s="3">
        <v>4</v>
      </c>
      <c r="G9" s="3">
        <v>1</v>
      </c>
      <c r="H9" s="3">
        <v>2</v>
      </c>
      <c r="I9" s="3">
        <v>3</v>
      </c>
      <c r="J9" s="3">
        <v>2</v>
      </c>
      <c r="K9" s="3">
        <v>5</v>
      </c>
      <c r="N9" s="3">
        <f>ROUND(AVERAGE(C9:K9),2)</f>
        <v>3</v>
      </c>
      <c r="O9" s="3">
        <f>ROUND(_xlfn.STDEV.S(C9:K9), 2)</f>
        <v>1.73</v>
      </c>
      <c r="P9" s="3">
        <f>ROUND(MEDIAN(C9:K9), 2)</f>
        <v>3</v>
      </c>
      <c r="R9" t="s">
        <v>83</v>
      </c>
    </row>
    <row r="10" spans="1:18">
      <c r="A10" s="9" t="s">
        <v>97</v>
      </c>
      <c r="B10" s="9" t="s">
        <v>18</v>
      </c>
      <c r="C10" s="3">
        <v>5</v>
      </c>
      <c r="D10" s="3">
        <v>3</v>
      </c>
      <c r="E10" s="3">
        <v>6</v>
      </c>
      <c r="F10" s="3">
        <v>5</v>
      </c>
      <c r="G10" s="3">
        <v>4</v>
      </c>
      <c r="H10" s="3">
        <v>4</v>
      </c>
      <c r="I10" s="3">
        <v>5</v>
      </c>
      <c r="J10" s="3">
        <v>3</v>
      </c>
      <c r="K10" s="3">
        <v>6</v>
      </c>
      <c r="N10" s="3">
        <f>ROUND(AVERAGE(C10:K10),2)</f>
        <v>4.5599999999999996</v>
      </c>
      <c r="O10" s="3">
        <f>ROUND(_xlfn.STDEV.S(C10:K10), 2)</f>
        <v>1.1299999999999999</v>
      </c>
      <c r="P10" s="3">
        <f>ROUND(MEDIAN(C10:K10), 2)</f>
        <v>5</v>
      </c>
      <c r="R10" t="s">
        <v>19</v>
      </c>
    </row>
    <row r="11" spans="1:18">
      <c r="A11" s="9" t="s">
        <v>98</v>
      </c>
      <c r="B11" s="9" t="s">
        <v>20</v>
      </c>
      <c r="C11" s="3">
        <v>4</v>
      </c>
      <c r="D11" s="3">
        <v>3</v>
      </c>
      <c r="E11" s="3">
        <v>6</v>
      </c>
      <c r="F11" s="3">
        <v>4</v>
      </c>
      <c r="G11" s="3">
        <v>2</v>
      </c>
      <c r="H11" s="3">
        <v>3</v>
      </c>
      <c r="I11" s="3">
        <v>5</v>
      </c>
      <c r="J11" s="3">
        <v>4</v>
      </c>
      <c r="K11" s="3">
        <v>5</v>
      </c>
      <c r="N11" s="3">
        <f>ROUND(AVERAGE(C11:K11),2)</f>
        <v>4</v>
      </c>
      <c r="O11" s="3">
        <f>ROUND(_xlfn.STDEV.S(C11:K11), 2)</f>
        <v>1.22</v>
      </c>
      <c r="P11" s="3">
        <f>ROUND(MEDIAN(C11:K11), 2)</f>
        <v>4</v>
      </c>
      <c r="R11" t="s">
        <v>19</v>
      </c>
    </row>
    <row r="12" spans="1:18">
      <c r="A12" s="9" t="s">
        <v>99</v>
      </c>
      <c r="B12" s="9" t="s">
        <v>40</v>
      </c>
      <c r="C12" s="3">
        <v>4</v>
      </c>
      <c r="D12" s="3">
        <v>3</v>
      </c>
      <c r="E12" s="3">
        <v>5</v>
      </c>
      <c r="F12" s="3">
        <v>1</v>
      </c>
      <c r="G12" s="3">
        <v>1</v>
      </c>
      <c r="H12" s="3">
        <v>1</v>
      </c>
      <c r="I12" s="3">
        <v>2</v>
      </c>
      <c r="J12" s="11">
        <v>3</v>
      </c>
      <c r="K12" s="11">
        <v>5</v>
      </c>
      <c r="N12" s="3">
        <f>ROUND(AVERAGE(C12:K12),2)</f>
        <v>2.78</v>
      </c>
      <c r="O12" s="3">
        <f>ROUND(_xlfn.STDEV.S(C12:K12), 2)</f>
        <v>1.64</v>
      </c>
      <c r="P12" s="3">
        <f>ROUND(MEDIAN(C12:K12), 2)</f>
        <v>3</v>
      </c>
      <c r="R12" t="s">
        <v>19</v>
      </c>
    </row>
    <row r="13" spans="1:18">
      <c r="A13" s="9"/>
      <c r="B13" s="9"/>
      <c r="J13" s="4"/>
      <c r="K13" s="4"/>
    </row>
    <row r="14" spans="1:18" ht="18">
      <c r="A14" s="12" t="s">
        <v>21</v>
      </c>
      <c r="B14" s="12"/>
    </row>
    <row r="15" spans="1:18">
      <c r="A15" s="9" t="s">
        <v>22</v>
      </c>
      <c r="B15" s="9" t="s">
        <v>41</v>
      </c>
      <c r="C15" s="3" t="s">
        <v>9</v>
      </c>
      <c r="D15" s="3" t="s">
        <v>10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9</v>
      </c>
      <c r="K15" s="3" t="s">
        <v>9</v>
      </c>
      <c r="L15" s="3">
        <v>3</v>
      </c>
      <c r="M15" s="3">
        <v>5</v>
      </c>
      <c r="R15" t="s">
        <v>15</v>
      </c>
    </row>
    <row r="16" spans="1:18">
      <c r="A16" s="9" t="s">
        <v>68</v>
      </c>
      <c r="B16" s="9" t="s">
        <v>63</v>
      </c>
      <c r="C16" s="3" t="s">
        <v>62</v>
      </c>
      <c r="D16" s="3" t="s">
        <v>10</v>
      </c>
      <c r="E16" s="3" t="s">
        <v>9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62</v>
      </c>
      <c r="K16" s="3" t="s">
        <v>9</v>
      </c>
      <c r="L16" s="3">
        <v>3</v>
      </c>
      <c r="M16" s="3">
        <v>5</v>
      </c>
      <c r="R16" t="s">
        <v>15</v>
      </c>
    </row>
    <row r="17" spans="1:18">
      <c r="A17" s="9" t="s">
        <v>69</v>
      </c>
      <c r="B17" s="9" t="s">
        <v>42</v>
      </c>
      <c r="C17" s="3" t="s">
        <v>9</v>
      </c>
      <c r="D17" s="3" t="s">
        <v>10</v>
      </c>
      <c r="E17" s="3" t="s">
        <v>9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2</v>
      </c>
      <c r="M17" s="3">
        <v>6</v>
      </c>
      <c r="R17" t="s">
        <v>15</v>
      </c>
    </row>
    <row r="18" spans="1:18">
      <c r="A18" s="9" t="s">
        <v>70</v>
      </c>
      <c r="B18" s="9" t="s">
        <v>43</v>
      </c>
      <c r="C18" s="3">
        <v>4</v>
      </c>
      <c r="D18" s="3">
        <v>1</v>
      </c>
      <c r="E18" s="3">
        <v>5</v>
      </c>
      <c r="F18" s="3">
        <v>4</v>
      </c>
      <c r="G18" s="3">
        <v>3</v>
      </c>
      <c r="H18" s="3">
        <v>2</v>
      </c>
      <c r="I18" s="3">
        <v>1</v>
      </c>
      <c r="J18" s="3">
        <v>3</v>
      </c>
      <c r="K18" s="3">
        <v>5</v>
      </c>
      <c r="N18" s="3">
        <f t="shared" ref="N18:N22" si="0">ROUND(AVERAGE(C18:K18),2)</f>
        <v>3.11</v>
      </c>
      <c r="O18" s="3">
        <f t="shared" ref="O18:O22" si="1">ROUND(_xlfn.STDEV.S(C18:K18), 2)</f>
        <v>1.54</v>
      </c>
      <c r="P18" s="3">
        <f>ROUND(MEDIAN(C18:K18), 2)</f>
        <v>3</v>
      </c>
      <c r="R18" t="s">
        <v>23</v>
      </c>
    </row>
    <row r="19" spans="1:18">
      <c r="A19" s="9" t="s">
        <v>71</v>
      </c>
      <c r="B19" s="9" t="s">
        <v>64</v>
      </c>
      <c r="C19" s="3">
        <v>3</v>
      </c>
      <c r="D19" s="3">
        <v>1</v>
      </c>
      <c r="E19" s="3">
        <v>6</v>
      </c>
      <c r="F19" s="3">
        <v>1</v>
      </c>
      <c r="G19" s="3">
        <v>3</v>
      </c>
      <c r="H19" s="3">
        <v>2</v>
      </c>
      <c r="I19" s="3">
        <v>3</v>
      </c>
      <c r="J19" s="3">
        <v>3</v>
      </c>
      <c r="K19" s="3">
        <v>5</v>
      </c>
      <c r="N19" s="3">
        <f t="shared" si="0"/>
        <v>3</v>
      </c>
      <c r="O19" s="3">
        <f t="shared" si="1"/>
        <v>1.66</v>
      </c>
      <c r="P19" s="3">
        <f>ROUND(MEDIAN(C19:K19), 2)</f>
        <v>3</v>
      </c>
      <c r="R19" t="s">
        <v>24</v>
      </c>
    </row>
    <row r="20" spans="1:18">
      <c r="A20" s="9" t="s">
        <v>45</v>
      </c>
      <c r="B20" s="9" t="s">
        <v>65</v>
      </c>
      <c r="C20" s="3">
        <v>4</v>
      </c>
      <c r="D20" s="3">
        <v>3</v>
      </c>
      <c r="E20" s="3">
        <v>6</v>
      </c>
      <c r="F20" s="3">
        <v>3</v>
      </c>
      <c r="G20" s="3">
        <v>4</v>
      </c>
      <c r="H20" s="3">
        <v>3</v>
      </c>
      <c r="I20" s="3">
        <v>4</v>
      </c>
      <c r="J20" s="3">
        <v>4</v>
      </c>
      <c r="K20" s="3">
        <v>5</v>
      </c>
      <c r="N20" s="3">
        <f t="shared" ref="N20" si="2">ROUND(AVERAGE(C20:K20),2)</f>
        <v>4</v>
      </c>
      <c r="O20" s="3">
        <f t="shared" ref="O20" si="3">ROUND(_xlfn.STDEV.S(C20:K20), 2)</f>
        <v>1</v>
      </c>
      <c r="P20" s="3">
        <f>ROUND(MEDIAN(C20:K20),2)</f>
        <v>4</v>
      </c>
      <c r="R20" t="s">
        <v>24</v>
      </c>
    </row>
    <row r="21" spans="1:18">
      <c r="A21" s="9" t="s">
        <v>47</v>
      </c>
      <c r="B21" s="9" t="s">
        <v>44</v>
      </c>
      <c r="C21" s="3">
        <v>5</v>
      </c>
      <c r="D21" s="3">
        <v>4</v>
      </c>
      <c r="E21" s="3">
        <v>6</v>
      </c>
      <c r="F21" s="3">
        <v>4</v>
      </c>
      <c r="G21" s="3">
        <v>5</v>
      </c>
      <c r="H21" s="3">
        <v>4</v>
      </c>
      <c r="I21" s="3">
        <v>5</v>
      </c>
      <c r="J21" s="3">
        <v>4</v>
      </c>
      <c r="K21" s="3">
        <v>6</v>
      </c>
      <c r="N21" s="3">
        <f t="shared" si="0"/>
        <v>4.78</v>
      </c>
      <c r="O21" s="3">
        <f t="shared" si="1"/>
        <v>0.83</v>
      </c>
      <c r="P21" s="3">
        <f>ROUND(MEDIAN(C21:K21),2)</f>
        <v>5</v>
      </c>
      <c r="R21" t="s">
        <v>24</v>
      </c>
    </row>
    <row r="22" spans="1:18">
      <c r="A22" s="9" t="s">
        <v>49</v>
      </c>
      <c r="B22" s="9" t="s">
        <v>46</v>
      </c>
      <c r="C22" s="3">
        <v>4</v>
      </c>
      <c r="D22" s="3">
        <v>4</v>
      </c>
      <c r="E22" s="3">
        <v>3</v>
      </c>
      <c r="F22" s="3">
        <v>6</v>
      </c>
      <c r="G22" s="3">
        <v>5</v>
      </c>
      <c r="H22" s="3">
        <v>5</v>
      </c>
      <c r="I22" s="3">
        <v>6</v>
      </c>
      <c r="J22" s="3">
        <v>5</v>
      </c>
      <c r="K22" s="3">
        <v>3</v>
      </c>
      <c r="N22" s="3">
        <f t="shared" si="0"/>
        <v>4.5599999999999996</v>
      </c>
      <c r="O22" s="3">
        <f t="shared" si="1"/>
        <v>1.1299999999999999</v>
      </c>
      <c r="P22" s="3">
        <f>ROUND(MEDIAN(C22:K22), 2)</f>
        <v>5</v>
      </c>
      <c r="R22" t="s">
        <v>25</v>
      </c>
    </row>
    <row r="23" spans="1:18">
      <c r="A23" s="9" t="s">
        <v>51</v>
      </c>
      <c r="B23" s="9" t="s">
        <v>66</v>
      </c>
      <c r="C23" s="3">
        <v>3</v>
      </c>
      <c r="D23" s="3">
        <v>4</v>
      </c>
      <c r="E23" s="3">
        <v>2</v>
      </c>
      <c r="F23" s="3">
        <v>4</v>
      </c>
      <c r="G23" s="3">
        <v>3</v>
      </c>
      <c r="H23" s="3">
        <v>4</v>
      </c>
      <c r="I23" s="3">
        <v>5</v>
      </c>
      <c r="J23" s="3">
        <v>4</v>
      </c>
      <c r="K23" s="3">
        <v>2</v>
      </c>
      <c r="N23" s="3">
        <f t="shared" ref="N23" si="4">ROUND(AVERAGE(C23:K23),2)</f>
        <v>3.44</v>
      </c>
      <c r="O23" s="3">
        <f t="shared" ref="O23" si="5">ROUND(_xlfn.STDEV.S(C23:K23), 2)</f>
        <v>1.01</v>
      </c>
      <c r="P23" s="3">
        <f>ROUND(MEDIAN(C23:K23), 2)</f>
        <v>4</v>
      </c>
      <c r="R23" t="s">
        <v>25</v>
      </c>
    </row>
    <row r="24" spans="1:18">
      <c r="A24" s="9" t="s">
        <v>53</v>
      </c>
      <c r="B24" s="9" t="s">
        <v>48</v>
      </c>
      <c r="C24" s="3">
        <v>2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1</v>
      </c>
      <c r="J24" s="3">
        <v>2</v>
      </c>
      <c r="K24" s="3">
        <v>1</v>
      </c>
      <c r="N24" s="3">
        <f>ROUND(AVERAGE(C24:K24),2)</f>
        <v>1.44</v>
      </c>
      <c r="O24" s="3">
        <f>ROUND(_xlfn.STDEV.S(C24:K24), 2)</f>
        <v>0.53</v>
      </c>
      <c r="P24" s="3">
        <f>ROUND(MEDIAN(C24:K24), 2)</f>
        <v>1</v>
      </c>
      <c r="R24" t="s">
        <v>25</v>
      </c>
    </row>
    <row r="25" spans="1:18">
      <c r="A25" s="9" t="s">
        <v>55</v>
      </c>
      <c r="B25" s="9" t="s">
        <v>50</v>
      </c>
      <c r="C25" s="3">
        <v>6</v>
      </c>
      <c r="D25" s="3">
        <v>5</v>
      </c>
      <c r="E25" s="3">
        <v>6</v>
      </c>
      <c r="F25" s="3">
        <v>5</v>
      </c>
      <c r="G25" s="3">
        <v>6</v>
      </c>
      <c r="H25" s="3">
        <v>6</v>
      </c>
      <c r="I25" s="3">
        <v>5</v>
      </c>
      <c r="J25" s="3">
        <v>6</v>
      </c>
      <c r="K25" s="3">
        <v>5</v>
      </c>
      <c r="N25" s="3">
        <f>ROUND(AVERAGE(C25:K25),2)</f>
        <v>5.56</v>
      </c>
      <c r="O25" s="3">
        <f>ROUND(_xlfn.STDEV.S(C25:K25), 2)</f>
        <v>0.53</v>
      </c>
      <c r="P25" s="3">
        <f>ROUND(MEDIAN(C25:K25), 2)</f>
        <v>6</v>
      </c>
    </row>
    <row r="26" spans="1:18">
      <c r="A26" s="9" t="s">
        <v>56</v>
      </c>
      <c r="B26" s="9" t="s">
        <v>52</v>
      </c>
      <c r="C26" s="3">
        <v>30</v>
      </c>
      <c r="D26" s="3">
        <v>40</v>
      </c>
      <c r="E26" s="3">
        <v>15</v>
      </c>
      <c r="F26" s="3">
        <v>60</v>
      </c>
      <c r="G26" s="3">
        <v>80</v>
      </c>
      <c r="H26" s="3">
        <v>120</v>
      </c>
      <c r="I26" s="3">
        <v>35</v>
      </c>
      <c r="J26" s="3">
        <v>45</v>
      </c>
      <c r="K26" s="3">
        <v>20</v>
      </c>
      <c r="N26" s="3">
        <f t="shared" ref="N26:N27" si="6">ROUND(AVERAGE(C26:K26),2)</f>
        <v>49.44</v>
      </c>
      <c r="O26" s="3">
        <f t="shared" ref="O26:O27" si="7">ROUND(_xlfn.STDEV.S(C26:K26), 2)</f>
        <v>33.11</v>
      </c>
      <c r="P26" s="3">
        <f t="shared" ref="P26:P27" si="8">ROUND(MEDIAN(C26:K26), 2)</f>
        <v>40</v>
      </c>
      <c r="R26" t="s">
        <v>26</v>
      </c>
    </row>
    <row r="27" spans="1:18" s="6" customFormat="1" ht="20" customHeight="1">
      <c r="A27" s="9" t="s">
        <v>72</v>
      </c>
      <c r="B27" s="9" t="s">
        <v>67</v>
      </c>
      <c r="C27" s="3">
        <v>20</v>
      </c>
      <c r="D27" s="3">
        <v>35</v>
      </c>
      <c r="E27" s="3">
        <v>20</v>
      </c>
      <c r="F27" s="3">
        <v>45</v>
      </c>
      <c r="G27" s="3">
        <v>50</v>
      </c>
      <c r="H27" s="3">
        <v>65</v>
      </c>
      <c r="I27" s="3">
        <v>25</v>
      </c>
      <c r="J27" s="3">
        <v>30</v>
      </c>
      <c r="K27" s="3">
        <v>25</v>
      </c>
      <c r="L27" s="3"/>
      <c r="M27" s="3"/>
      <c r="N27" s="3">
        <f t="shared" si="6"/>
        <v>35</v>
      </c>
      <c r="O27" s="3">
        <f t="shared" si="7"/>
        <v>15.41</v>
      </c>
      <c r="P27" s="3">
        <f t="shared" si="8"/>
        <v>30</v>
      </c>
      <c r="Q27"/>
      <c r="R27" t="s">
        <v>82</v>
      </c>
    </row>
    <row r="28" spans="1:18" s="6" customFormat="1" ht="20" customHeight="1">
      <c r="A28" s="9" t="s">
        <v>73</v>
      </c>
      <c r="B28" s="9" t="s">
        <v>54</v>
      </c>
      <c r="C28" s="3">
        <v>5</v>
      </c>
      <c r="D28" s="3">
        <v>6</v>
      </c>
      <c r="E28" s="3">
        <v>4</v>
      </c>
      <c r="F28" s="3">
        <v>4</v>
      </c>
      <c r="G28" s="3">
        <v>4</v>
      </c>
      <c r="H28" s="3">
        <v>5</v>
      </c>
      <c r="I28" s="3">
        <v>4</v>
      </c>
      <c r="J28" s="3">
        <v>3</v>
      </c>
      <c r="K28" s="3">
        <v>3</v>
      </c>
      <c r="L28" s="3"/>
      <c r="M28" s="3"/>
      <c r="N28" s="3">
        <f>ROUND(AVERAGE(C28:K28),2)</f>
        <v>4.22</v>
      </c>
      <c r="O28" s="3">
        <f>ROUND(_xlfn.STDEV.S(C28:K28), 2)</f>
        <v>0.97</v>
      </c>
      <c r="P28" s="3">
        <f>ROUND(MEDIAN(C28:K28), 2)</f>
        <v>4</v>
      </c>
      <c r="Q28"/>
      <c r="R28" t="s">
        <v>82</v>
      </c>
    </row>
    <row r="29" spans="1:18">
      <c r="A29" s="9"/>
      <c r="B29" s="9"/>
      <c r="D29" s="8"/>
      <c r="J29" s="4"/>
      <c r="K29" s="4"/>
    </row>
    <row r="30" spans="1:18" ht="18">
      <c r="A30" s="12" t="s">
        <v>27</v>
      </c>
      <c r="B30" s="12"/>
    </row>
    <row r="31" spans="1:18">
      <c r="A31" s="9" t="s">
        <v>28</v>
      </c>
      <c r="B31" s="9" t="s">
        <v>57</v>
      </c>
      <c r="C31" s="3">
        <v>3</v>
      </c>
      <c r="D31" s="3">
        <v>3</v>
      </c>
      <c r="E31" s="3">
        <v>4</v>
      </c>
      <c r="F31" s="3">
        <v>4</v>
      </c>
      <c r="G31" s="3">
        <v>3</v>
      </c>
      <c r="H31" s="3">
        <v>3</v>
      </c>
      <c r="I31" s="3">
        <v>4</v>
      </c>
      <c r="J31" s="3">
        <v>3</v>
      </c>
      <c r="K31" s="3">
        <v>5</v>
      </c>
      <c r="N31" s="3">
        <f>ROUND(AVERAGE(C31:K31),2)</f>
        <v>3.56</v>
      </c>
      <c r="O31" s="3">
        <f t="shared" ref="O31:O35" si="9">ROUND(_xlfn.STDEV.S(C31:K31), 2)</f>
        <v>0.73</v>
      </c>
      <c r="P31" s="3">
        <f t="shared" ref="P31:P35" si="10">ROUND(MEDIAN(C31:K31), 2)</f>
        <v>3</v>
      </c>
      <c r="R31" t="s">
        <v>24</v>
      </c>
    </row>
    <row r="32" spans="1:18">
      <c r="A32" s="9" t="s">
        <v>29</v>
      </c>
      <c r="B32" s="9" t="s">
        <v>58</v>
      </c>
      <c r="C32" s="3">
        <v>5</v>
      </c>
      <c r="D32" s="3">
        <v>4</v>
      </c>
      <c r="E32" s="3">
        <v>5</v>
      </c>
      <c r="F32" s="3">
        <v>5</v>
      </c>
      <c r="G32" s="3">
        <v>6</v>
      </c>
      <c r="H32" s="3">
        <v>4</v>
      </c>
      <c r="I32" s="3">
        <v>5</v>
      </c>
      <c r="J32" s="3">
        <v>4</v>
      </c>
      <c r="K32" s="3">
        <v>6</v>
      </c>
      <c r="N32" s="3">
        <f>ROUND(AVERAGE(C32:K32),2)</f>
        <v>4.8899999999999997</v>
      </c>
      <c r="O32" s="3">
        <f t="shared" si="9"/>
        <v>0.78</v>
      </c>
      <c r="P32" s="3">
        <f t="shared" si="10"/>
        <v>5</v>
      </c>
      <c r="R32" t="s">
        <v>24</v>
      </c>
    </row>
    <row r="33" spans="1:18">
      <c r="A33" s="9" t="s">
        <v>30</v>
      </c>
      <c r="B33" s="9" t="s">
        <v>74</v>
      </c>
      <c r="C33" s="3">
        <v>5</v>
      </c>
      <c r="D33" s="3">
        <v>5</v>
      </c>
      <c r="E33" s="3">
        <v>3</v>
      </c>
      <c r="F33" s="3">
        <v>4</v>
      </c>
      <c r="G33" s="3">
        <v>5</v>
      </c>
      <c r="H33" s="3">
        <v>4</v>
      </c>
      <c r="I33" s="3">
        <v>5</v>
      </c>
      <c r="J33" s="3">
        <v>4</v>
      </c>
      <c r="K33" s="3">
        <v>3</v>
      </c>
      <c r="N33" s="3">
        <f>ROUND(AVERAGE(C33:K33),2)</f>
        <v>4.22</v>
      </c>
      <c r="O33" s="3">
        <f t="shared" si="9"/>
        <v>0.83</v>
      </c>
      <c r="P33" s="3">
        <f t="shared" si="10"/>
        <v>4</v>
      </c>
      <c r="R33" t="s">
        <v>25</v>
      </c>
    </row>
    <row r="34" spans="1:18">
      <c r="A34" s="9" t="s">
        <v>31</v>
      </c>
      <c r="B34" s="9" t="s">
        <v>59</v>
      </c>
      <c r="C34" s="3">
        <v>2</v>
      </c>
      <c r="D34" s="3">
        <v>3</v>
      </c>
      <c r="E34" s="3">
        <v>1</v>
      </c>
      <c r="F34" s="3">
        <v>2</v>
      </c>
      <c r="G34" s="3">
        <v>2</v>
      </c>
      <c r="H34" s="3">
        <v>3</v>
      </c>
      <c r="I34" s="3">
        <v>2</v>
      </c>
      <c r="J34" s="3">
        <v>1</v>
      </c>
      <c r="K34" s="3">
        <v>1</v>
      </c>
      <c r="N34" s="3">
        <f>ROUND(AVERAGE(C34:K34),2)</f>
        <v>1.89</v>
      </c>
      <c r="O34" s="3">
        <f t="shared" si="9"/>
        <v>0.78</v>
      </c>
      <c r="P34" s="3">
        <f t="shared" si="10"/>
        <v>2</v>
      </c>
      <c r="R34" t="s">
        <v>25</v>
      </c>
    </row>
    <row r="35" spans="1:18" ht="22" customHeight="1">
      <c r="A35" s="9" t="s">
        <v>32</v>
      </c>
      <c r="B35" s="9" t="s">
        <v>60</v>
      </c>
      <c r="C35" s="3">
        <v>2</v>
      </c>
      <c r="D35" s="3">
        <v>1</v>
      </c>
      <c r="E35" s="3">
        <v>1</v>
      </c>
      <c r="F35" s="3">
        <v>2</v>
      </c>
      <c r="G35" s="3">
        <v>2</v>
      </c>
      <c r="H35" s="3">
        <v>3</v>
      </c>
      <c r="I35" s="3">
        <v>2</v>
      </c>
      <c r="J35" s="4">
        <v>1</v>
      </c>
      <c r="K35" s="4">
        <v>1</v>
      </c>
      <c r="N35" s="3">
        <f>ROUND(AVERAGE(C35:K35),2)</f>
        <v>1.67</v>
      </c>
      <c r="O35" s="3">
        <f t="shared" si="9"/>
        <v>0.71</v>
      </c>
      <c r="P35" s="3">
        <f t="shared" si="10"/>
        <v>2</v>
      </c>
      <c r="R35" t="s">
        <v>34</v>
      </c>
    </row>
    <row r="36" spans="1:18" ht="118" customHeight="1">
      <c r="A36" s="9" t="s">
        <v>33</v>
      </c>
      <c r="B36" s="10" t="s">
        <v>36</v>
      </c>
      <c r="C36" s="7" t="s">
        <v>75</v>
      </c>
      <c r="D36" s="3" t="s">
        <v>10</v>
      </c>
      <c r="E36" s="7" t="s">
        <v>76</v>
      </c>
      <c r="F36" s="3" t="s">
        <v>10</v>
      </c>
      <c r="G36" s="3" t="s">
        <v>10</v>
      </c>
      <c r="H36" s="3" t="s">
        <v>10</v>
      </c>
      <c r="I36" s="3" t="s">
        <v>10</v>
      </c>
      <c r="J36" s="7" t="s">
        <v>77</v>
      </c>
      <c r="K36" s="3" t="s">
        <v>9</v>
      </c>
      <c r="L36" s="3">
        <v>3</v>
      </c>
      <c r="M36" s="3">
        <v>5</v>
      </c>
      <c r="R36" t="s">
        <v>15</v>
      </c>
    </row>
    <row r="37" spans="1:18" ht="31" customHeight="1">
      <c r="A37" s="9" t="s">
        <v>35</v>
      </c>
      <c r="B37" s="9" t="s">
        <v>78</v>
      </c>
      <c r="C37" s="3">
        <v>25</v>
      </c>
      <c r="D37" s="3">
        <v>30</v>
      </c>
      <c r="E37" s="3">
        <v>20</v>
      </c>
      <c r="F37" s="3">
        <v>40</v>
      </c>
      <c r="G37" s="3">
        <v>30</v>
      </c>
      <c r="H37" s="3">
        <v>55</v>
      </c>
      <c r="I37" s="3">
        <v>30</v>
      </c>
      <c r="J37" s="3">
        <v>35</v>
      </c>
      <c r="K37" s="3">
        <v>25</v>
      </c>
      <c r="N37" s="3">
        <f t="shared" ref="N37:N39" si="11">ROUND(AVERAGE(C37:K37),2)</f>
        <v>32.22</v>
      </c>
      <c r="O37" s="3">
        <f>ROUND(_xlfn.STDEV.S(C37:K37), 2)</f>
        <v>10.34</v>
      </c>
      <c r="P37" s="3">
        <f t="shared" ref="P37:P39" si="12">ROUND(MEDIAN(C37:K37), 2)</f>
        <v>30</v>
      </c>
      <c r="R37" t="s">
        <v>26</v>
      </c>
    </row>
    <row r="38" spans="1:18">
      <c r="A38" s="9" t="s">
        <v>37</v>
      </c>
      <c r="B38" s="9" t="s">
        <v>79</v>
      </c>
      <c r="C38" s="7">
        <v>20</v>
      </c>
      <c r="D38" s="7">
        <v>25</v>
      </c>
      <c r="E38" s="7">
        <v>20</v>
      </c>
      <c r="F38" s="7">
        <v>35</v>
      </c>
      <c r="G38" s="7">
        <v>40</v>
      </c>
      <c r="H38" s="7">
        <v>40</v>
      </c>
      <c r="I38" s="7">
        <v>30</v>
      </c>
      <c r="J38" s="7">
        <v>25</v>
      </c>
      <c r="K38" s="7">
        <v>25</v>
      </c>
      <c r="N38" s="3">
        <f t="shared" si="11"/>
        <v>28.89</v>
      </c>
      <c r="O38" s="3">
        <f>ROUND(_xlfn.STDEV.S(C38:K38), 2)</f>
        <v>7.82</v>
      </c>
      <c r="P38" s="3">
        <f t="shared" si="12"/>
        <v>25</v>
      </c>
      <c r="R38" t="s">
        <v>26</v>
      </c>
    </row>
    <row r="39" spans="1:18">
      <c r="A39" s="9" t="s">
        <v>81</v>
      </c>
      <c r="B39" s="9" t="s">
        <v>80</v>
      </c>
      <c r="C39" s="3">
        <v>5</v>
      </c>
      <c r="D39" s="7">
        <v>6</v>
      </c>
      <c r="E39" s="7">
        <v>4</v>
      </c>
      <c r="F39" s="7">
        <v>5</v>
      </c>
      <c r="G39" s="7">
        <v>6</v>
      </c>
      <c r="H39" s="7">
        <v>5</v>
      </c>
      <c r="I39" s="7">
        <v>7</v>
      </c>
      <c r="J39" s="7">
        <v>4</v>
      </c>
      <c r="K39" s="7">
        <v>5</v>
      </c>
      <c r="N39" s="3">
        <f t="shared" si="11"/>
        <v>5.22</v>
      </c>
      <c r="O39" s="3">
        <f>ROUND(_xlfn.STDEV.S(C39:K39), 2)</f>
        <v>0.97</v>
      </c>
      <c r="P39" s="3">
        <f t="shared" si="12"/>
        <v>5</v>
      </c>
      <c r="R39" t="s">
        <v>26</v>
      </c>
    </row>
    <row r="40" spans="1:18">
      <c r="A40" s="9"/>
      <c r="B40" s="9"/>
    </row>
    <row r="41" spans="1:18">
      <c r="B41" s="5" t="s">
        <v>38</v>
      </c>
    </row>
    <row r="51" spans="1:18" ht="21">
      <c r="A51" s="15" t="s">
        <v>85</v>
      </c>
      <c r="B51" s="15"/>
      <c r="C51" s="14" t="s">
        <v>0</v>
      </c>
      <c r="D51" s="14" t="s">
        <v>1</v>
      </c>
      <c r="E51" s="14" t="s">
        <v>2</v>
      </c>
      <c r="F51" s="14" t="s">
        <v>3</v>
      </c>
      <c r="G51" s="14" t="s">
        <v>4</v>
      </c>
      <c r="H51" s="14" t="s">
        <v>5</v>
      </c>
      <c r="I51" s="14" t="s">
        <v>6</v>
      </c>
      <c r="J51" s="14" t="s">
        <v>7</v>
      </c>
      <c r="K51" s="14" t="s">
        <v>61</v>
      </c>
      <c r="L51" s="13" t="s">
        <v>8</v>
      </c>
      <c r="M51" s="13"/>
      <c r="N51" s="13"/>
      <c r="O51" s="13"/>
      <c r="P51" s="13"/>
    </row>
    <row r="52" spans="1:18" s="2" customFormat="1" ht="18">
      <c r="A52" s="15"/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" t="s">
        <v>9</v>
      </c>
      <c r="M52" s="1" t="s">
        <v>10</v>
      </c>
      <c r="N52" s="1" t="s">
        <v>11</v>
      </c>
      <c r="O52" s="1" t="s">
        <v>12</v>
      </c>
      <c r="P52" s="1" t="s">
        <v>13</v>
      </c>
    </row>
    <row r="53" spans="1:18" ht="18">
      <c r="A53" s="12" t="s">
        <v>21</v>
      </c>
      <c r="B53" s="12"/>
    </row>
    <row r="54" spans="1:18">
      <c r="A54" s="9" t="s">
        <v>71</v>
      </c>
      <c r="B54" s="9" t="s">
        <v>64</v>
      </c>
      <c r="C54" s="3">
        <v>4</v>
      </c>
      <c r="D54" s="3">
        <v>3</v>
      </c>
      <c r="E54" s="3">
        <v>6</v>
      </c>
      <c r="F54" s="3">
        <v>3</v>
      </c>
      <c r="G54" s="3">
        <v>4</v>
      </c>
      <c r="H54" s="3">
        <v>4</v>
      </c>
      <c r="I54" s="3">
        <v>4</v>
      </c>
      <c r="J54" s="3">
        <v>3</v>
      </c>
      <c r="K54" s="3">
        <v>5</v>
      </c>
      <c r="N54" s="3">
        <f t="shared" ref="N54:N58" si="13">ROUND(AVERAGE(C54:K54),2)</f>
        <v>4</v>
      </c>
      <c r="O54" s="3">
        <f t="shared" ref="O54:O58" si="14">ROUND(_xlfn.STDEV.S(C54:K54), 2)</f>
        <v>1</v>
      </c>
      <c r="P54" s="3">
        <f>ROUND(MEDIAN(C54:K54), 2)</f>
        <v>4</v>
      </c>
      <c r="R54" t="s">
        <v>24</v>
      </c>
    </row>
    <row r="55" spans="1:18">
      <c r="A55" s="9" t="s">
        <v>45</v>
      </c>
      <c r="B55" s="9" t="s">
        <v>65</v>
      </c>
      <c r="C55" s="3">
        <v>5</v>
      </c>
      <c r="D55" s="3">
        <v>4</v>
      </c>
      <c r="E55" s="3">
        <v>6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5</v>
      </c>
      <c r="N55" s="3">
        <f t="shared" si="13"/>
        <v>4.4400000000000004</v>
      </c>
      <c r="O55" s="3">
        <f t="shared" si="14"/>
        <v>0.73</v>
      </c>
      <c r="P55" s="3">
        <f>ROUND(MEDIAN(C55:K55),2)</f>
        <v>4</v>
      </c>
      <c r="R55" t="s">
        <v>24</v>
      </c>
    </row>
    <row r="56" spans="1:18">
      <c r="A56" s="9" t="s">
        <v>47</v>
      </c>
      <c r="B56" s="9" t="s">
        <v>44</v>
      </c>
      <c r="C56" s="3">
        <v>5</v>
      </c>
      <c r="D56" s="3">
        <v>4</v>
      </c>
      <c r="E56" s="3">
        <v>6</v>
      </c>
      <c r="F56" s="3">
        <v>4</v>
      </c>
      <c r="G56" s="3">
        <v>5</v>
      </c>
      <c r="H56" s="3">
        <v>4</v>
      </c>
      <c r="I56" s="3">
        <v>5</v>
      </c>
      <c r="J56" s="3">
        <v>4</v>
      </c>
      <c r="K56" s="3">
        <v>6</v>
      </c>
      <c r="N56" s="3">
        <f t="shared" si="13"/>
        <v>4.78</v>
      </c>
      <c r="O56" s="3">
        <f t="shared" si="14"/>
        <v>0.83</v>
      </c>
      <c r="P56" s="3">
        <f>ROUND(MEDIAN(C56:K56),2)</f>
        <v>5</v>
      </c>
      <c r="R56" t="s">
        <v>24</v>
      </c>
    </row>
    <row r="57" spans="1:18">
      <c r="A57" s="9" t="s">
        <v>49</v>
      </c>
      <c r="B57" s="9" t="s">
        <v>46</v>
      </c>
      <c r="C57" s="3">
        <v>4</v>
      </c>
      <c r="D57" s="3">
        <v>4</v>
      </c>
      <c r="E57" s="3">
        <v>3</v>
      </c>
      <c r="F57" s="3">
        <v>6</v>
      </c>
      <c r="G57" s="3">
        <v>5</v>
      </c>
      <c r="H57" s="3">
        <v>5</v>
      </c>
      <c r="I57" s="3">
        <v>6</v>
      </c>
      <c r="J57" s="3">
        <v>5</v>
      </c>
      <c r="K57" s="3">
        <v>3</v>
      </c>
      <c r="N57" s="3">
        <f t="shared" si="13"/>
        <v>4.5599999999999996</v>
      </c>
      <c r="O57" s="3">
        <f t="shared" si="14"/>
        <v>1.1299999999999999</v>
      </c>
      <c r="P57" s="3">
        <f>ROUND(MEDIAN(C57:K57), 2)</f>
        <v>5</v>
      </c>
      <c r="R57" t="s">
        <v>25</v>
      </c>
    </row>
    <row r="58" spans="1:18">
      <c r="A58" s="9" t="s">
        <v>51</v>
      </c>
      <c r="B58" s="9" t="s">
        <v>66</v>
      </c>
      <c r="C58" s="3">
        <v>3</v>
      </c>
      <c r="D58" s="3">
        <v>4</v>
      </c>
      <c r="E58" s="3">
        <v>2</v>
      </c>
      <c r="F58" s="3">
        <v>4</v>
      </c>
      <c r="G58" s="3">
        <v>3</v>
      </c>
      <c r="H58" s="3">
        <v>4</v>
      </c>
      <c r="I58" s="3">
        <v>5</v>
      </c>
      <c r="J58" s="3">
        <v>4</v>
      </c>
      <c r="K58" s="3">
        <v>2</v>
      </c>
      <c r="N58" s="3">
        <f t="shared" si="13"/>
        <v>3.44</v>
      </c>
      <c r="O58" s="3">
        <f t="shared" si="14"/>
        <v>1.01</v>
      </c>
      <c r="P58" s="3">
        <f>ROUND(MEDIAN(C58:K58), 2)</f>
        <v>4</v>
      </c>
      <c r="R58" t="s">
        <v>25</v>
      </c>
    </row>
    <row r="59" spans="1:18">
      <c r="A59" s="9" t="s">
        <v>53</v>
      </c>
      <c r="B59" s="9" t="s">
        <v>48</v>
      </c>
      <c r="C59" s="3">
        <v>2</v>
      </c>
      <c r="D59" s="3">
        <v>1</v>
      </c>
      <c r="E59" s="3">
        <v>1</v>
      </c>
      <c r="F59" s="3">
        <v>1</v>
      </c>
      <c r="G59" s="3">
        <v>2</v>
      </c>
      <c r="H59" s="3">
        <v>2</v>
      </c>
      <c r="I59" s="3">
        <v>1</v>
      </c>
      <c r="J59" s="3">
        <v>2</v>
      </c>
      <c r="K59" s="3">
        <v>1</v>
      </c>
      <c r="N59" s="3">
        <f>ROUND(AVERAGE(C59:K59),2)</f>
        <v>1.44</v>
      </c>
      <c r="O59" s="3">
        <f>ROUND(_xlfn.STDEV.S(C59:K59), 2)</f>
        <v>0.53</v>
      </c>
      <c r="P59" s="3">
        <f>ROUND(MEDIAN(C59:K59), 2)</f>
        <v>1</v>
      </c>
      <c r="R59" t="s">
        <v>25</v>
      </c>
    </row>
    <row r="60" spans="1:18">
      <c r="A60" s="9" t="s">
        <v>55</v>
      </c>
      <c r="B60" s="9" t="s">
        <v>50</v>
      </c>
      <c r="C60" s="3">
        <v>6</v>
      </c>
      <c r="D60" s="3">
        <v>5</v>
      </c>
      <c r="E60" s="3">
        <v>6</v>
      </c>
      <c r="F60" s="3">
        <v>5</v>
      </c>
      <c r="G60" s="3">
        <v>6</v>
      </c>
      <c r="H60" s="3">
        <v>6</v>
      </c>
      <c r="I60" s="3">
        <v>5</v>
      </c>
      <c r="J60" s="3">
        <v>6</v>
      </c>
      <c r="K60" s="3">
        <v>5</v>
      </c>
      <c r="N60" s="3">
        <f>ROUND(AVERAGE(C60:K60),2)</f>
        <v>5.56</v>
      </c>
      <c r="O60" s="3">
        <f>ROUND(_xlfn.STDEV.S(C60:K60), 2)</f>
        <v>0.53</v>
      </c>
      <c r="P60" s="3">
        <f>ROUND(MEDIAN(C60:K60), 2)</f>
        <v>6</v>
      </c>
    </row>
    <row r="61" spans="1:18">
      <c r="A61" s="9" t="s">
        <v>56</v>
      </c>
      <c r="B61" s="9" t="s">
        <v>52</v>
      </c>
      <c r="C61" s="3">
        <v>30</v>
      </c>
      <c r="D61" s="3">
        <v>15</v>
      </c>
      <c r="E61" s="3">
        <v>25</v>
      </c>
      <c r="F61" s="3">
        <v>60</v>
      </c>
      <c r="G61" s="3">
        <v>80</v>
      </c>
      <c r="H61" s="3">
        <v>50</v>
      </c>
      <c r="I61" s="3">
        <v>35</v>
      </c>
      <c r="J61" s="3">
        <v>35</v>
      </c>
      <c r="K61" s="3">
        <v>34</v>
      </c>
      <c r="N61" s="3">
        <f t="shared" ref="N61:N62" si="15">ROUND(AVERAGE(C61:K61),2)</f>
        <v>40.44</v>
      </c>
      <c r="O61" s="3">
        <f t="shared" ref="O61:O62" si="16">ROUND(_xlfn.STDEV.S(C61:K61), 2)</f>
        <v>19.79</v>
      </c>
      <c r="P61" s="3">
        <f t="shared" ref="P61:P62" si="17">ROUND(MEDIAN(C61:K61), 2)</f>
        <v>35</v>
      </c>
      <c r="R61" t="s">
        <v>26</v>
      </c>
    </row>
    <row r="62" spans="1:18" s="6" customFormat="1" ht="20" customHeight="1">
      <c r="A62" s="9" t="s">
        <v>72</v>
      </c>
      <c r="B62" s="9" t="s">
        <v>67</v>
      </c>
      <c r="C62" s="3">
        <v>35</v>
      </c>
      <c r="D62" s="3">
        <v>15</v>
      </c>
      <c r="E62" s="3">
        <v>20</v>
      </c>
      <c r="F62" s="3">
        <v>45</v>
      </c>
      <c r="G62" s="3">
        <v>50</v>
      </c>
      <c r="H62" s="3">
        <v>60</v>
      </c>
      <c r="I62" s="3">
        <v>25</v>
      </c>
      <c r="J62" s="3">
        <v>30</v>
      </c>
      <c r="K62" s="3">
        <v>25</v>
      </c>
      <c r="L62" s="3"/>
      <c r="M62" s="3"/>
      <c r="N62" s="3">
        <f t="shared" si="15"/>
        <v>33.89</v>
      </c>
      <c r="O62" s="3">
        <f t="shared" si="16"/>
        <v>14.95</v>
      </c>
      <c r="P62" s="3">
        <f t="shared" si="17"/>
        <v>30</v>
      </c>
      <c r="Q62"/>
      <c r="R62" t="s">
        <v>82</v>
      </c>
    </row>
    <row r="63" spans="1:18" s="6" customFormat="1" ht="20" customHeight="1">
      <c r="A63" s="9" t="s">
        <v>73</v>
      </c>
      <c r="B63" s="9" t="s">
        <v>54</v>
      </c>
      <c r="C63" s="3">
        <v>5</v>
      </c>
      <c r="D63" s="3">
        <v>6</v>
      </c>
      <c r="E63" s="3">
        <v>4</v>
      </c>
      <c r="F63" s="3">
        <v>4</v>
      </c>
      <c r="G63" s="3">
        <v>4</v>
      </c>
      <c r="H63" s="3">
        <v>5</v>
      </c>
      <c r="I63" s="3">
        <v>4</v>
      </c>
      <c r="J63" s="3">
        <v>3</v>
      </c>
      <c r="K63" s="3">
        <v>3</v>
      </c>
      <c r="L63" s="3"/>
      <c r="M63" s="3"/>
      <c r="N63" s="3">
        <f>ROUND(AVERAGE(C63:K63),2)</f>
        <v>4.22</v>
      </c>
      <c r="O63" s="3">
        <f>ROUND(_xlfn.STDEV.S(C63:K63), 2)</f>
        <v>0.97</v>
      </c>
      <c r="P63" s="3">
        <f>ROUND(MEDIAN(C63:K63), 2)</f>
        <v>4</v>
      </c>
      <c r="Q63"/>
      <c r="R63" t="s">
        <v>82</v>
      </c>
    </row>
    <row r="64" spans="1:18">
      <c r="A64" s="9"/>
      <c r="B64" s="9"/>
      <c r="D64" s="8"/>
      <c r="J64" s="4"/>
      <c r="K64" s="4"/>
    </row>
    <row r="65" spans="1:18" ht="18">
      <c r="A65" s="12" t="s">
        <v>27</v>
      </c>
      <c r="B65" s="12"/>
    </row>
    <row r="66" spans="1:18">
      <c r="A66" s="9" t="s">
        <v>28</v>
      </c>
      <c r="B66" s="9" t="s">
        <v>57</v>
      </c>
      <c r="C66" s="3">
        <v>4</v>
      </c>
      <c r="D66" s="3">
        <v>4</v>
      </c>
      <c r="E66" s="3">
        <v>4</v>
      </c>
      <c r="F66" s="3">
        <v>5</v>
      </c>
      <c r="G66" s="3">
        <v>4</v>
      </c>
      <c r="H66" s="3">
        <v>4</v>
      </c>
      <c r="I66" s="3">
        <v>4</v>
      </c>
      <c r="J66" s="3">
        <v>3</v>
      </c>
      <c r="K66" s="3">
        <v>5</v>
      </c>
      <c r="N66" s="3">
        <f>ROUND(AVERAGE(C66:K66),2)</f>
        <v>4.1100000000000003</v>
      </c>
      <c r="O66" s="3">
        <f t="shared" ref="O66:O70" si="18">ROUND(_xlfn.STDEV.S(C66:K66), 2)</f>
        <v>0.6</v>
      </c>
      <c r="P66" s="3">
        <f t="shared" ref="P66:P70" si="19">ROUND(MEDIAN(C66:K66), 2)</f>
        <v>4</v>
      </c>
      <c r="R66" t="s">
        <v>24</v>
      </c>
    </row>
    <row r="67" spans="1:18">
      <c r="A67" s="9" t="s">
        <v>29</v>
      </c>
      <c r="B67" s="9" t="s">
        <v>58</v>
      </c>
      <c r="C67" s="3">
        <v>5</v>
      </c>
      <c r="D67" s="3">
        <v>4</v>
      </c>
      <c r="E67" s="3">
        <v>5</v>
      </c>
      <c r="F67" s="3">
        <v>5</v>
      </c>
      <c r="G67" s="3">
        <v>6</v>
      </c>
      <c r="H67" s="3">
        <v>4</v>
      </c>
      <c r="I67" s="3">
        <v>5</v>
      </c>
      <c r="J67" s="3">
        <v>4</v>
      </c>
      <c r="K67" s="3">
        <v>6</v>
      </c>
      <c r="N67" s="3">
        <f>ROUND(AVERAGE(C67:K67),2)</f>
        <v>4.8899999999999997</v>
      </c>
      <c r="O67" s="3">
        <f t="shared" si="18"/>
        <v>0.78</v>
      </c>
      <c r="P67" s="3">
        <f t="shared" si="19"/>
        <v>5</v>
      </c>
      <c r="R67" t="s">
        <v>24</v>
      </c>
    </row>
    <row r="68" spans="1:18">
      <c r="A68" s="9" t="s">
        <v>30</v>
      </c>
      <c r="B68" s="9" t="s">
        <v>74</v>
      </c>
      <c r="C68" s="3">
        <v>3</v>
      </c>
      <c r="D68" s="3">
        <v>3</v>
      </c>
      <c r="E68" s="3">
        <v>2</v>
      </c>
      <c r="F68" s="3">
        <v>3</v>
      </c>
      <c r="G68" s="3">
        <v>3</v>
      </c>
      <c r="H68" s="3">
        <v>4</v>
      </c>
      <c r="I68" s="3">
        <v>4</v>
      </c>
      <c r="J68" s="3">
        <v>3</v>
      </c>
      <c r="K68" s="3">
        <v>2</v>
      </c>
      <c r="N68" s="3">
        <f>ROUND(AVERAGE(C68:K68),2)</f>
        <v>3</v>
      </c>
      <c r="O68" s="3">
        <f t="shared" si="18"/>
        <v>0.71</v>
      </c>
      <c r="P68" s="3">
        <f t="shared" si="19"/>
        <v>3</v>
      </c>
      <c r="R68" t="s">
        <v>25</v>
      </c>
    </row>
    <row r="69" spans="1:18">
      <c r="A69" s="9" t="s">
        <v>31</v>
      </c>
      <c r="B69" s="9" t="s">
        <v>59</v>
      </c>
      <c r="C69" s="3">
        <v>2</v>
      </c>
      <c r="D69" s="3">
        <v>3</v>
      </c>
      <c r="E69" s="3">
        <v>1</v>
      </c>
      <c r="F69" s="3">
        <v>2</v>
      </c>
      <c r="G69" s="3">
        <v>2</v>
      </c>
      <c r="H69" s="3">
        <v>3</v>
      </c>
      <c r="I69" s="3">
        <v>2</v>
      </c>
      <c r="J69" s="3">
        <v>1</v>
      </c>
      <c r="K69" s="3">
        <v>1</v>
      </c>
      <c r="N69" s="3">
        <f>ROUND(AVERAGE(C69:K69),2)</f>
        <v>1.89</v>
      </c>
      <c r="O69" s="3">
        <f t="shared" si="18"/>
        <v>0.78</v>
      </c>
      <c r="P69" s="3">
        <f t="shared" si="19"/>
        <v>2</v>
      </c>
      <c r="R69" t="s">
        <v>25</v>
      </c>
    </row>
    <row r="70" spans="1:18" ht="22" customHeight="1">
      <c r="A70" s="9" t="s">
        <v>32</v>
      </c>
      <c r="B70" s="9" t="s">
        <v>60</v>
      </c>
      <c r="C70" s="3">
        <v>2</v>
      </c>
      <c r="D70" s="3">
        <v>1</v>
      </c>
      <c r="E70" s="3">
        <v>1</v>
      </c>
      <c r="F70" s="3">
        <v>2</v>
      </c>
      <c r="G70" s="3">
        <v>2</v>
      </c>
      <c r="H70" s="3">
        <v>3</v>
      </c>
      <c r="I70" s="3">
        <v>2</v>
      </c>
      <c r="J70" s="4">
        <v>1</v>
      </c>
      <c r="K70" s="4">
        <v>1</v>
      </c>
      <c r="N70" s="3">
        <f>ROUND(AVERAGE(C70:K70),2)</f>
        <v>1.67</v>
      </c>
      <c r="O70" s="3">
        <f t="shared" si="18"/>
        <v>0.71</v>
      </c>
      <c r="P70" s="3">
        <f t="shared" si="19"/>
        <v>2</v>
      </c>
      <c r="R70" t="s">
        <v>34</v>
      </c>
    </row>
    <row r="71" spans="1:18" ht="31" customHeight="1">
      <c r="A71" s="9" t="s">
        <v>35</v>
      </c>
      <c r="B71" s="9" t="s">
        <v>78</v>
      </c>
      <c r="C71" s="3">
        <v>10</v>
      </c>
      <c r="D71" s="3">
        <v>8</v>
      </c>
      <c r="E71" s="3">
        <v>5</v>
      </c>
      <c r="F71" s="3">
        <v>7</v>
      </c>
      <c r="G71" s="3">
        <v>10</v>
      </c>
      <c r="H71" s="3">
        <v>10</v>
      </c>
      <c r="I71" s="3">
        <v>15</v>
      </c>
      <c r="J71" s="3">
        <v>12</v>
      </c>
      <c r="K71" s="3">
        <v>5</v>
      </c>
      <c r="N71" s="3">
        <f t="shared" ref="N71:N73" si="20">ROUND(AVERAGE(C71:K71),2)</f>
        <v>9.11</v>
      </c>
      <c r="O71" s="3">
        <f>ROUND(_xlfn.STDEV.S(C71:K71), 2)</f>
        <v>3.26</v>
      </c>
      <c r="P71" s="3">
        <f t="shared" ref="P71:P73" si="21">ROUND(MEDIAN(C71:K71), 2)</f>
        <v>10</v>
      </c>
      <c r="R71" t="s">
        <v>26</v>
      </c>
    </row>
    <row r="72" spans="1:18">
      <c r="A72" s="9" t="s">
        <v>37</v>
      </c>
      <c r="B72" s="9" t="s">
        <v>79</v>
      </c>
      <c r="C72" s="3">
        <v>8</v>
      </c>
      <c r="D72" s="3">
        <v>8</v>
      </c>
      <c r="E72" s="3">
        <v>5</v>
      </c>
      <c r="F72" s="3">
        <v>10</v>
      </c>
      <c r="G72" s="3">
        <v>10</v>
      </c>
      <c r="H72" s="3">
        <v>10</v>
      </c>
      <c r="I72" s="3">
        <v>15</v>
      </c>
      <c r="J72" s="3">
        <v>10</v>
      </c>
      <c r="K72" s="3">
        <v>5</v>
      </c>
      <c r="N72" s="3">
        <f t="shared" si="20"/>
        <v>9</v>
      </c>
      <c r="O72" s="3">
        <f>ROUND(_xlfn.STDEV.S(C72:K72), 2)</f>
        <v>3.04</v>
      </c>
      <c r="P72" s="3">
        <f t="shared" si="21"/>
        <v>10</v>
      </c>
      <c r="R72" t="s">
        <v>26</v>
      </c>
    </row>
    <row r="73" spans="1:18">
      <c r="A73" s="9" t="s">
        <v>81</v>
      </c>
      <c r="B73" s="9" t="s">
        <v>80</v>
      </c>
      <c r="C73" s="3">
        <v>5</v>
      </c>
      <c r="D73" s="7">
        <v>6</v>
      </c>
      <c r="E73" s="7">
        <v>4</v>
      </c>
      <c r="F73" s="7">
        <v>5</v>
      </c>
      <c r="G73" s="7">
        <v>6</v>
      </c>
      <c r="H73" s="7">
        <v>8</v>
      </c>
      <c r="I73" s="7">
        <v>7</v>
      </c>
      <c r="J73" s="7">
        <v>4</v>
      </c>
      <c r="K73" s="7">
        <v>5</v>
      </c>
      <c r="N73" s="3">
        <f t="shared" si="20"/>
        <v>5.56</v>
      </c>
      <c r="O73" s="3">
        <f>ROUND(_xlfn.STDEV.S(C73:K73), 2)</f>
        <v>1.33</v>
      </c>
      <c r="P73" s="3">
        <f t="shared" si="21"/>
        <v>5</v>
      </c>
      <c r="R73" t="s">
        <v>26</v>
      </c>
    </row>
    <row r="84" spans="1:18" ht="21">
      <c r="A84" s="15" t="s">
        <v>86</v>
      </c>
      <c r="B84" s="15"/>
      <c r="C84" s="14" t="s">
        <v>0</v>
      </c>
      <c r="D84" s="14" t="s">
        <v>1</v>
      </c>
      <c r="E84" s="14" t="s">
        <v>2</v>
      </c>
      <c r="F84" s="14" t="s">
        <v>3</v>
      </c>
      <c r="G84" s="14" t="s">
        <v>4</v>
      </c>
      <c r="H84" s="14" t="s">
        <v>5</v>
      </c>
      <c r="I84" s="14" t="s">
        <v>6</v>
      </c>
      <c r="J84" s="14" t="s">
        <v>7</v>
      </c>
      <c r="K84" s="14" t="s">
        <v>61</v>
      </c>
      <c r="L84" s="13" t="s">
        <v>8</v>
      </c>
      <c r="M84" s="13"/>
      <c r="N84" s="13"/>
      <c r="O84" s="13"/>
      <c r="P84" s="13"/>
    </row>
    <row r="85" spans="1:18" s="2" customFormat="1" ht="18">
      <c r="A85" s="15"/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" t="s">
        <v>9</v>
      </c>
      <c r="M85" s="1" t="s">
        <v>10</v>
      </c>
      <c r="N85" s="1" t="s">
        <v>11</v>
      </c>
      <c r="O85" s="1" t="s">
        <v>12</v>
      </c>
      <c r="P85" s="1" t="s">
        <v>13</v>
      </c>
    </row>
    <row r="86" spans="1:18" ht="18">
      <c r="A86" s="12" t="s">
        <v>21</v>
      </c>
      <c r="B86" s="12"/>
    </row>
    <row r="87" spans="1:18">
      <c r="A87" s="9" t="s">
        <v>71</v>
      </c>
      <c r="B87" s="9" t="s">
        <v>64</v>
      </c>
      <c r="C87" s="3">
        <v>3</v>
      </c>
      <c r="D87" s="3">
        <v>1</v>
      </c>
      <c r="E87" s="3">
        <v>6</v>
      </c>
      <c r="F87" s="3">
        <v>1</v>
      </c>
      <c r="G87" s="3">
        <v>3</v>
      </c>
      <c r="H87" s="3">
        <v>2</v>
      </c>
      <c r="I87" s="3">
        <v>3</v>
      </c>
      <c r="J87" s="3">
        <v>3</v>
      </c>
      <c r="K87" s="3">
        <v>5</v>
      </c>
      <c r="N87" s="3">
        <f t="shared" ref="N87:N91" si="22">ROUND(AVERAGE(C87:K87),2)</f>
        <v>3</v>
      </c>
      <c r="O87" s="3">
        <f t="shared" ref="O87:O91" si="23">ROUND(_xlfn.STDEV.S(C87:K87), 2)</f>
        <v>1.66</v>
      </c>
      <c r="P87" s="3">
        <f>ROUND(MEDIAN(C87:K87), 2)</f>
        <v>3</v>
      </c>
      <c r="R87" t="s">
        <v>24</v>
      </c>
    </row>
    <row r="88" spans="1:18">
      <c r="A88" s="9" t="s">
        <v>45</v>
      </c>
      <c r="B88" s="9" t="s">
        <v>65</v>
      </c>
      <c r="C88" s="3">
        <v>4</v>
      </c>
      <c r="D88" s="3">
        <v>3</v>
      </c>
      <c r="E88" s="3">
        <v>6</v>
      </c>
      <c r="F88" s="3">
        <v>3</v>
      </c>
      <c r="G88" s="3">
        <v>4</v>
      </c>
      <c r="H88" s="3">
        <v>3</v>
      </c>
      <c r="I88" s="3">
        <v>4</v>
      </c>
      <c r="J88" s="3">
        <v>4</v>
      </c>
      <c r="K88" s="3">
        <v>5</v>
      </c>
      <c r="N88" s="3">
        <f t="shared" si="22"/>
        <v>4</v>
      </c>
      <c r="O88" s="3">
        <f t="shared" si="23"/>
        <v>1</v>
      </c>
      <c r="P88" s="3">
        <f>ROUND(MEDIAN(C88:K88),2)</f>
        <v>4</v>
      </c>
      <c r="R88" t="s">
        <v>24</v>
      </c>
    </row>
    <row r="89" spans="1:18">
      <c r="A89" s="9" t="s">
        <v>47</v>
      </c>
      <c r="B89" s="9" t="s">
        <v>44</v>
      </c>
      <c r="C89" s="3">
        <v>5</v>
      </c>
      <c r="D89" s="3">
        <v>4</v>
      </c>
      <c r="E89" s="3">
        <v>6</v>
      </c>
      <c r="F89" s="3">
        <v>4</v>
      </c>
      <c r="G89" s="3">
        <v>5</v>
      </c>
      <c r="H89" s="3">
        <v>4</v>
      </c>
      <c r="I89" s="3">
        <v>5</v>
      </c>
      <c r="J89" s="3">
        <v>4</v>
      </c>
      <c r="K89" s="3">
        <v>6</v>
      </c>
      <c r="N89" s="3">
        <f t="shared" si="22"/>
        <v>4.78</v>
      </c>
      <c r="O89" s="3">
        <f t="shared" si="23"/>
        <v>0.83</v>
      </c>
      <c r="P89" s="3">
        <f>ROUND(MEDIAN(C89:K89),2)</f>
        <v>5</v>
      </c>
      <c r="R89" t="s">
        <v>24</v>
      </c>
    </row>
    <row r="90" spans="1:18">
      <c r="A90" s="9" t="s">
        <v>49</v>
      </c>
      <c r="B90" s="9" t="s">
        <v>46</v>
      </c>
      <c r="C90" s="3">
        <v>4</v>
      </c>
      <c r="D90" s="3">
        <v>4</v>
      </c>
      <c r="E90" s="3">
        <v>3</v>
      </c>
      <c r="F90" s="3">
        <v>6</v>
      </c>
      <c r="G90" s="3">
        <v>5</v>
      </c>
      <c r="H90" s="3">
        <v>5</v>
      </c>
      <c r="I90" s="3">
        <v>6</v>
      </c>
      <c r="J90" s="3">
        <v>5</v>
      </c>
      <c r="K90" s="3">
        <v>3</v>
      </c>
      <c r="N90" s="3">
        <f t="shared" si="22"/>
        <v>4.5599999999999996</v>
      </c>
      <c r="O90" s="3">
        <f t="shared" si="23"/>
        <v>1.1299999999999999</v>
      </c>
      <c r="P90" s="3">
        <f>ROUND(MEDIAN(C90:K90), 2)</f>
        <v>5</v>
      </c>
      <c r="R90" t="s">
        <v>25</v>
      </c>
    </row>
    <row r="91" spans="1:18">
      <c r="A91" s="9" t="s">
        <v>51</v>
      </c>
      <c r="B91" s="9" t="s">
        <v>66</v>
      </c>
      <c r="C91" s="3">
        <v>3</v>
      </c>
      <c r="D91" s="3">
        <v>4</v>
      </c>
      <c r="E91" s="3">
        <v>2</v>
      </c>
      <c r="F91" s="3">
        <v>4</v>
      </c>
      <c r="G91" s="3">
        <v>3</v>
      </c>
      <c r="H91" s="3">
        <v>4</v>
      </c>
      <c r="I91" s="3">
        <v>5</v>
      </c>
      <c r="J91" s="3">
        <v>4</v>
      </c>
      <c r="K91" s="3">
        <v>2</v>
      </c>
      <c r="N91" s="3">
        <f t="shared" si="22"/>
        <v>3.44</v>
      </c>
      <c r="O91" s="3">
        <f t="shared" si="23"/>
        <v>1.01</v>
      </c>
      <c r="P91" s="3">
        <f>ROUND(MEDIAN(C91:K91), 2)</f>
        <v>4</v>
      </c>
      <c r="R91" t="s">
        <v>25</v>
      </c>
    </row>
    <row r="92" spans="1:18">
      <c r="A92" s="9" t="s">
        <v>53</v>
      </c>
      <c r="B92" s="9" t="s">
        <v>48</v>
      </c>
      <c r="C92" s="3">
        <v>2</v>
      </c>
      <c r="D92" s="3">
        <v>1</v>
      </c>
      <c r="E92" s="3">
        <v>1</v>
      </c>
      <c r="F92" s="3">
        <v>1</v>
      </c>
      <c r="G92" s="3">
        <v>2</v>
      </c>
      <c r="H92" s="3">
        <v>2</v>
      </c>
      <c r="I92" s="3">
        <v>1</v>
      </c>
      <c r="J92" s="3">
        <v>2</v>
      </c>
      <c r="K92" s="3">
        <v>1</v>
      </c>
      <c r="N92" s="3">
        <f>ROUND(AVERAGE(C92:K92),2)</f>
        <v>1.44</v>
      </c>
      <c r="O92" s="3">
        <f>ROUND(_xlfn.STDEV.S(C92:K92), 2)</f>
        <v>0.53</v>
      </c>
      <c r="P92" s="3">
        <f>ROUND(MEDIAN(C92:K92), 2)</f>
        <v>1</v>
      </c>
      <c r="R92" t="s">
        <v>25</v>
      </c>
    </row>
    <row r="93" spans="1:18">
      <c r="A93" s="9" t="s">
        <v>55</v>
      </c>
      <c r="B93" s="9" t="s">
        <v>50</v>
      </c>
      <c r="C93" s="3">
        <v>6</v>
      </c>
      <c r="D93" s="3">
        <v>5</v>
      </c>
      <c r="E93" s="3">
        <v>6</v>
      </c>
      <c r="F93" s="3">
        <v>5</v>
      </c>
      <c r="G93" s="3">
        <v>6</v>
      </c>
      <c r="H93" s="3">
        <v>6</v>
      </c>
      <c r="I93" s="3">
        <v>5</v>
      </c>
      <c r="J93" s="3">
        <v>6</v>
      </c>
      <c r="K93" s="3">
        <v>5</v>
      </c>
      <c r="N93" s="3">
        <f>ROUND(AVERAGE(C93:K93),2)</f>
        <v>5.56</v>
      </c>
      <c r="O93" s="3">
        <f>ROUND(_xlfn.STDEV.S(C93:K93), 2)</f>
        <v>0.53</v>
      </c>
      <c r="P93" s="3">
        <f>ROUND(MEDIAN(C93:K93), 2)</f>
        <v>6</v>
      </c>
    </row>
    <row r="94" spans="1:18">
      <c r="A94" s="9" t="s">
        <v>56</v>
      </c>
      <c r="B94" s="9" t="s">
        <v>52</v>
      </c>
      <c r="C94" s="3">
        <v>35</v>
      </c>
      <c r="D94" s="3">
        <v>20</v>
      </c>
      <c r="E94" s="3">
        <v>25</v>
      </c>
      <c r="F94" s="3">
        <v>60</v>
      </c>
      <c r="G94" s="3">
        <v>80</v>
      </c>
      <c r="H94" s="3">
        <v>90</v>
      </c>
      <c r="I94" s="3">
        <v>35</v>
      </c>
      <c r="J94" s="3">
        <v>35</v>
      </c>
      <c r="K94" s="3">
        <v>34</v>
      </c>
      <c r="N94" s="3">
        <f t="shared" ref="N94:N95" si="24">ROUND(AVERAGE(C94:K94),2)</f>
        <v>46</v>
      </c>
      <c r="O94" s="3">
        <f t="shared" ref="O94:O95" si="25">ROUND(_xlfn.STDEV.S(C94:K94), 2)</f>
        <v>24.78</v>
      </c>
      <c r="P94" s="3">
        <f t="shared" ref="P94:P95" si="26">ROUND(MEDIAN(C94:K94), 2)</f>
        <v>35</v>
      </c>
      <c r="R94" t="s">
        <v>26</v>
      </c>
    </row>
    <row r="95" spans="1:18" s="6" customFormat="1" ht="20" customHeight="1">
      <c r="A95" s="9" t="s">
        <v>72</v>
      </c>
      <c r="B95" s="9" t="s">
        <v>67</v>
      </c>
      <c r="C95" s="3">
        <v>37</v>
      </c>
      <c r="D95" s="3">
        <v>20</v>
      </c>
      <c r="E95" s="3">
        <v>20</v>
      </c>
      <c r="F95" s="3">
        <v>45</v>
      </c>
      <c r="G95" s="3">
        <v>50</v>
      </c>
      <c r="H95" s="3">
        <v>65</v>
      </c>
      <c r="I95" s="3">
        <v>25</v>
      </c>
      <c r="J95" s="3">
        <v>30</v>
      </c>
      <c r="K95" s="3">
        <v>25</v>
      </c>
      <c r="L95" s="3"/>
      <c r="M95" s="3"/>
      <c r="N95" s="3">
        <f t="shared" si="24"/>
        <v>35.22</v>
      </c>
      <c r="O95" s="3">
        <f t="shared" si="25"/>
        <v>15.43</v>
      </c>
      <c r="P95" s="3">
        <f t="shared" si="26"/>
        <v>30</v>
      </c>
      <c r="Q95"/>
      <c r="R95" t="s">
        <v>82</v>
      </c>
    </row>
    <row r="96" spans="1:18" s="6" customFormat="1" ht="20" customHeight="1">
      <c r="A96" s="9" t="s">
        <v>73</v>
      </c>
      <c r="B96" s="9" t="s">
        <v>54</v>
      </c>
      <c r="C96" s="3">
        <v>5</v>
      </c>
      <c r="D96" s="3">
        <v>6</v>
      </c>
      <c r="E96" s="3">
        <v>4</v>
      </c>
      <c r="F96" s="3">
        <v>4</v>
      </c>
      <c r="G96" s="3">
        <v>4</v>
      </c>
      <c r="H96" s="3">
        <v>5</v>
      </c>
      <c r="I96" s="3">
        <v>4</v>
      </c>
      <c r="J96" s="3">
        <v>3</v>
      </c>
      <c r="K96" s="3">
        <v>3</v>
      </c>
      <c r="L96" s="3"/>
      <c r="M96" s="3"/>
      <c r="N96" s="3">
        <f>ROUND(AVERAGE(C96:K96),2)</f>
        <v>4.22</v>
      </c>
      <c r="O96" s="3">
        <f>ROUND(_xlfn.STDEV.S(C96:K96), 2)</f>
        <v>0.97</v>
      </c>
      <c r="P96" s="3">
        <f>ROUND(MEDIAN(C96:K96), 2)</f>
        <v>4</v>
      </c>
      <c r="Q96"/>
      <c r="R96" t="s">
        <v>82</v>
      </c>
    </row>
    <row r="97" spans="1:18">
      <c r="A97" s="9"/>
      <c r="B97" s="9"/>
      <c r="D97" s="8"/>
      <c r="J97" s="4"/>
      <c r="K97" s="4"/>
    </row>
    <row r="98" spans="1:18" ht="18">
      <c r="A98" s="12" t="s">
        <v>27</v>
      </c>
      <c r="B98" s="12"/>
    </row>
    <row r="99" spans="1:18">
      <c r="A99" s="9" t="s">
        <v>28</v>
      </c>
      <c r="B99" s="9" t="s">
        <v>57</v>
      </c>
      <c r="C99" s="3">
        <v>4</v>
      </c>
      <c r="D99" s="3">
        <v>4</v>
      </c>
      <c r="E99" s="3">
        <v>4</v>
      </c>
      <c r="F99" s="3">
        <v>5</v>
      </c>
      <c r="G99" s="3">
        <v>4</v>
      </c>
      <c r="H99" s="3">
        <v>4</v>
      </c>
      <c r="I99" s="3">
        <v>4</v>
      </c>
      <c r="J99" s="3">
        <v>3</v>
      </c>
      <c r="K99" s="3">
        <v>5</v>
      </c>
      <c r="N99" s="3">
        <f>ROUND(AVERAGE(C99:K99),2)</f>
        <v>4.1100000000000003</v>
      </c>
      <c r="O99" s="3">
        <f t="shared" ref="O99:O103" si="27">ROUND(_xlfn.STDEV.S(C99:K99), 2)</f>
        <v>0.6</v>
      </c>
      <c r="P99" s="3">
        <f t="shared" ref="P99:P103" si="28">ROUND(MEDIAN(C99:K99), 2)</f>
        <v>4</v>
      </c>
      <c r="R99" t="s">
        <v>24</v>
      </c>
    </row>
    <row r="100" spans="1:18">
      <c r="A100" s="9" t="s">
        <v>29</v>
      </c>
      <c r="B100" s="9" t="s">
        <v>58</v>
      </c>
      <c r="C100" s="3">
        <v>5</v>
      </c>
      <c r="D100" s="3">
        <v>4</v>
      </c>
      <c r="E100" s="3">
        <v>5</v>
      </c>
      <c r="F100" s="3">
        <v>5</v>
      </c>
      <c r="G100" s="3">
        <v>6</v>
      </c>
      <c r="H100" s="3">
        <v>4</v>
      </c>
      <c r="I100" s="3">
        <v>5</v>
      </c>
      <c r="J100" s="3">
        <v>4</v>
      </c>
      <c r="K100" s="3">
        <v>6</v>
      </c>
      <c r="N100" s="3">
        <f>ROUND(AVERAGE(C100:K100),2)</f>
        <v>4.8899999999999997</v>
      </c>
      <c r="O100" s="3">
        <f t="shared" si="27"/>
        <v>0.78</v>
      </c>
      <c r="P100" s="3">
        <f t="shared" si="28"/>
        <v>5</v>
      </c>
      <c r="R100" t="s">
        <v>24</v>
      </c>
    </row>
    <row r="101" spans="1:18">
      <c r="A101" s="9" t="s">
        <v>30</v>
      </c>
      <c r="B101" s="9" t="s">
        <v>74</v>
      </c>
      <c r="C101" s="3">
        <v>3</v>
      </c>
      <c r="D101" s="3">
        <v>3</v>
      </c>
      <c r="E101" s="3">
        <v>2</v>
      </c>
      <c r="F101" s="3">
        <v>3</v>
      </c>
      <c r="G101" s="3">
        <v>3</v>
      </c>
      <c r="H101" s="3">
        <v>4</v>
      </c>
      <c r="I101" s="3">
        <v>4</v>
      </c>
      <c r="J101" s="3">
        <v>3</v>
      </c>
      <c r="K101" s="3">
        <v>2</v>
      </c>
      <c r="N101" s="3">
        <f>ROUND(AVERAGE(C101:K101),2)</f>
        <v>3</v>
      </c>
      <c r="O101" s="3">
        <f t="shared" si="27"/>
        <v>0.71</v>
      </c>
      <c r="P101" s="3">
        <f t="shared" si="28"/>
        <v>3</v>
      </c>
      <c r="R101" t="s">
        <v>25</v>
      </c>
    </row>
    <row r="102" spans="1:18">
      <c r="A102" s="9" t="s">
        <v>31</v>
      </c>
      <c r="B102" s="9" t="s">
        <v>59</v>
      </c>
      <c r="C102" s="3">
        <v>2</v>
      </c>
      <c r="D102" s="3">
        <v>3</v>
      </c>
      <c r="E102" s="3">
        <v>1</v>
      </c>
      <c r="F102" s="3">
        <v>2</v>
      </c>
      <c r="G102" s="3">
        <v>2</v>
      </c>
      <c r="H102" s="3">
        <v>3</v>
      </c>
      <c r="I102" s="3">
        <v>2</v>
      </c>
      <c r="J102" s="3">
        <v>1</v>
      </c>
      <c r="K102" s="3">
        <v>1</v>
      </c>
      <c r="N102" s="3">
        <f>ROUND(AVERAGE(C102:K102),2)</f>
        <v>1.89</v>
      </c>
      <c r="O102" s="3">
        <f t="shared" si="27"/>
        <v>0.78</v>
      </c>
      <c r="P102" s="3">
        <f t="shared" si="28"/>
        <v>2</v>
      </c>
      <c r="R102" t="s">
        <v>25</v>
      </c>
    </row>
    <row r="103" spans="1:18" ht="22" customHeight="1">
      <c r="A103" s="9" t="s">
        <v>32</v>
      </c>
      <c r="B103" s="9" t="s">
        <v>60</v>
      </c>
      <c r="C103" s="3">
        <v>2</v>
      </c>
      <c r="D103" s="3">
        <v>1</v>
      </c>
      <c r="E103" s="3">
        <v>1</v>
      </c>
      <c r="F103" s="3">
        <v>2</v>
      </c>
      <c r="G103" s="3">
        <v>2</v>
      </c>
      <c r="H103" s="3">
        <v>3</v>
      </c>
      <c r="I103" s="3">
        <v>2</v>
      </c>
      <c r="J103" s="4">
        <v>1</v>
      </c>
      <c r="K103" s="4">
        <v>1</v>
      </c>
      <c r="N103" s="3">
        <f>ROUND(AVERAGE(C103:K103),2)</f>
        <v>1.67</v>
      </c>
      <c r="O103" s="3">
        <f t="shared" si="27"/>
        <v>0.71</v>
      </c>
      <c r="P103" s="3">
        <f t="shared" si="28"/>
        <v>2</v>
      </c>
      <c r="R103" t="s">
        <v>34</v>
      </c>
    </row>
    <row r="104" spans="1:18" ht="31" customHeight="1">
      <c r="A104" s="9" t="s">
        <v>35</v>
      </c>
      <c r="B104" s="9" t="s">
        <v>78</v>
      </c>
      <c r="C104" s="3">
        <v>6</v>
      </c>
      <c r="D104" s="3">
        <v>8</v>
      </c>
      <c r="E104" s="3">
        <v>5</v>
      </c>
      <c r="F104" s="3">
        <v>8</v>
      </c>
      <c r="G104" s="3">
        <v>10</v>
      </c>
      <c r="H104" s="3">
        <v>15</v>
      </c>
      <c r="I104" s="3">
        <v>10</v>
      </c>
      <c r="J104" s="3">
        <v>10</v>
      </c>
      <c r="K104" s="3">
        <v>5</v>
      </c>
      <c r="N104" s="3">
        <f t="shared" ref="N104:N106" si="29">ROUND(AVERAGE(C104:K104),2)</f>
        <v>8.56</v>
      </c>
      <c r="O104" s="3">
        <f>ROUND(_xlfn.STDEV.S(C104:K104), 2)</f>
        <v>3.17</v>
      </c>
      <c r="P104" s="3">
        <f t="shared" ref="P104:P106" si="30">ROUND(MEDIAN(C104:K104), 2)</f>
        <v>8</v>
      </c>
      <c r="R104" t="s">
        <v>26</v>
      </c>
    </row>
    <row r="105" spans="1:18">
      <c r="A105" s="9" t="s">
        <v>37</v>
      </c>
      <c r="B105" s="9" t="s">
        <v>79</v>
      </c>
      <c r="C105" s="3">
        <v>6</v>
      </c>
      <c r="D105" s="3">
        <v>8</v>
      </c>
      <c r="E105" s="3">
        <v>5</v>
      </c>
      <c r="F105" s="3">
        <v>10</v>
      </c>
      <c r="G105" s="3">
        <v>10</v>
      </c>
      <c r="H105" s="3">
        <v>10</v>
      </c>
      <c r="I105" s="3">
        <v>15</v>
      </c>
      <c r="J105" s="3">
        <v>10</v>
      </c>
      <c r="K105" s="3">
        <v>5</v>
      </c>
      <c r="N105" s="3">
        <f t="shared" si="29"/>
        <v>8.7799999999999994</v>
      </c>
      <c r="O105" s="3">
        <f>ROUND(_xlfn.STDEV.S(C105:K105), 2)</f>
        <v>3.19</v>
      </c>
      <c r="P105" s="3">
        <f t="shared" si="30"/>
        <v>10</v>
      </c>
      <c r="R105" t="s">
        <v>26</v>
      </c>
    </row>
    <row r="106" spans="1:18">
      <c r="A106" s="9" t="s">
        <v>81</v>
      </c>
      <c r="B106" s="9" t="s">
        <v>80</v>
      </c>
      <c r="C106" s="3">
        <v>5</v>
      </c>
      <c r="D106" s="7">
        <v>6</v>
      </c>
      <c r="E106" s="7">
        <v>4</v>
      </c>
      <c r="F106" s="7">
        <v>5</v>
      </c>
      <c r="G106" s="7">
        <v>6</v>
      </c>
      <c r="H106" s="7">
        <v>8</v>
      </c>
      <c r="I106" s="7">
        <v>7</v>
      </c>
      <c r="J106" s="7">
        <v>4</v>
      </c>
      <c r="K106" s="7">
        <v>5</v>
      </c>
      <c r="N106" s="3">
        <f t="shared" si="29"/>
        <v>5.56</v>
      </c>
      <c r="O106" s="3">
        <f>ROUND(_xlfn.STDEV.S(C106:K106), 2)</f>
        <v>1.33</v>
      </c>
      <c r="P106" s="3">
        <f t="shared" si="30"/>
        <v>5</v>
      </c>
      <c r="R106" t="s">
        <v>26</v>
      </c>
    </row>
  </sheetData>
  <mergeCells count="39">
    <mergeCell ref="L1:P1"/>
    <mergeCell ref="A1:B2"/>
    <mergeCell ref="C1:C2"/>
    <mergeCell ref="D1:D2"/>
    <mergeCell ref="E1:E2"/>
    <mergeCell ref="F1:F2"/>
    <mergeCell ref="G1:G2"/>
    <mergeCell ref="K1:K2"/>
    <mergeCell ref="A14:B14"/>
    <mergeCell ref="A30:B30"/>
    <mergeCell ref="J1:J2"/>
    <mergeCell ref="H1:H2"/>
    <mergeCell ref="I1:I2"/>
    <mergeCell ref="L51:P51"/>
    <mergeCell ref="A53:B53"/>
    <mergeCell ref="A65:B65"/>
    <mergeCell ref="G51:G52"/>
    <mergeCell ref="H51:H52"/>
    <mergeCell ref="I51:I52"/>
    <mergeCell ref="J51:J52"/>
    <mergeCell ref="K51:K52"/>
    <mergeCell ref="A51:B52"/>
    <mergeCell ref="C51:C52"/>
    <mergeCell ref="D51:D52"/>
    <mergeCell ref="E51:E52"/>
    <mergeCell ref="F51:F52"/>
    <mergeCell ref="A98:B98"/>
    <mergeCell ref="L84:P84"/>
    <mergeCell ref="A86:B86"/>
    <mergeCell ref="G84:G85"/>
    <mergeCell ref="H84:H85"/>
    <mergeCell ref="I84:I85"/>
    <mergeCell ref="J84:J85"/>
    <mergeCell ref="K84:K85"/>
    <mergeCell ref="A84:B85"/>
    <mergeCell ref="C84:C85"/>
    <mergeCell ref="D84:D85"/>
    <mergeCell ref="E84:E85"/>
    <mergeCell ref="F84:F85"/>
  </mergeCells>
  <phoneticPr fontId="17" type="noConversion"/>
  <dataValidations count="6">
    <dataValidation type="list" allowBlank="1" showInputMessage="1" showErrorMessage="1" promptTitle="yes/no" prompt="Please answer with yes/no" sqref="D5:D8" xr:uid="{F9C41D85-E622-EE49-BE4E-9BE25BEB7EB5}">
      <formula1>"yes,no"</formula1>
    </dataValidation>
    <dataValidation type="whole" allowBlank="1" showInputMessage="1" showErrorMessage="1" promptTitle="Rate on a Scale 1 - 7" prompt="1 not familiar_x000a_10 very familiar" sqref="D9:D12" xr:uid="{DC5B75A6-7733-6249-9491-022330F16E35}">
      <formula1>1</formula1>
      <formula2>7</formula2>
    </dataValidation>
    <dataValidation type="whole" allowBlank="1" showErrorMessage="1" sqref="D13" xr:uid="{FA22F80F-9C3D-AB4A-A14A-520B9648AA50}">
      <formula1>1</formula1>
      <formula2>10</formula2>
    </dataValidation>
    <dataValidation type="whole" allowBlank="1" showInputMessage="1" showErrorMessage="1" promptTitle="Rate on a Scale 1 - 7" prompt="1 least confident_x000a_7 very confident" sqref="D18 D33 D68 D101" xr:uid="{6690C0B2-95C5-554E-9AF3-358679F53239}">
      <formula1>1</formula1>
      <formula2>7</formula2>
    </dataValidation>
    <dataValidation allowBlank="1" showInputMessage="1" showErrorMessage="1" promptTitle="Time Required" sqref="C41 D26:D28 D19:D23 D61:D63 D54:D58 D94:D96 D87:D91" xr:uid="{84C7ACD6-C0E6-594D-9AE3-342F4CE20DED}"/>
    <dataValidation type="whole" allowBlank="1" showInputMessage="1" showErrorMessage="1" promptTitle="Rate on a Scale 1 - 7" prompt="1 very easy_x000a_7 very difficult" sqref="D34:D35 D69:D70 D102:D103" xr:uid="{DA46B2E8-A0A6-C946-ABC1-A36948CF98BC}">
      <formula1>1</formula1>
      <formula2>7</formula2>
    </dataValidation>
  </dataValidation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revision>6</cp:revision>
  <dcterms:created xsi:type="dcterms:W3CDTF">2020-04-08T09:09:03Z</dcterms:created>
  <dcterms:modified xsi:type="dcterms:W3CDTF">2025-02-07T11:24:48Z</dcterms:modified>
</cp:coreProperties>
</file>