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cuments\WHO\billionaiRe\data-raw\"/>
    </mc:Choice>
  </mc:AlternateContent>
  <xr:revisionPtr revIDLastSave="0" documentId="13_ncr:1_{5F446662-6353-46A1-BB9A-703CC24ECDD0}" xr6:coauthVersionLast="47" xr6:coauthVersionMax="47" xr10:uidLastSave="{00000000-0000-0000-0000-000000000000}"/>
  <bookViews>
    <workbookView xWindow="-120" yWindow="-120" windowWidth="29040" windowHeight="17640" tabRatio="601" xr2:uid="{A0469F42-B2BF-41E9-9270-FEA8E2D23640}"/>
  </bookViews>
  <sheets>
    <sheet name="HPOPdata" sheetId="11" r:id="rId1"/>
    <sheet name="HPOPChart" sheetId="6" r:id="rId2"/>
    <sheet name="HPOPTime Series" sheetId="8" r:id="rId3"/>
    <sheet name="HPOPInter" sheetId="5" r:id="rId4"/>
    <sheet name="HPOPIndicator List" sheetId="7" r:id="rId5"/>
  </sheets>
  <definedNames>
    <definedName name="_xlnm.Print_Area" localSheetId="0">HPOPdata!$A$1:$R$25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3" i="5"/>
  <c r="C4" i="5"/>
  <c r="D4" i="5"/>
  <c r="E4" i="5" s="1"/>
  <c r="C5" i="5"/>
  <c r="D5" i="5"/>
  <c r="C6" i="5"/>
  <c r="D6" i="5"/>
  <c r="G6" i="5" s="1"/>
  <c r="C7" i="5"/>
  <c r="E7" i="5" s="1"/>
  <c r="D7" i="5"/>
  <c r="C8" i="5"/>
  <c r="D8" i="5"/>
  <c r="E8" i="5" s="1"/>
  <c r="C9" i="5"/>
  <c r="G9" i="5" s="1"/>
  <c r="D9" i="5"/>
  <c r="C10" i="5"/>
  <c r="D10" i="5"/>
  <c r="G10" i="5" s="1"/>
  <c r="C11" i="5"/>
  <c r="D11" i="5"/>
  <c r="C12" i="5"/>
  <c r="D12" i="5"/>
  <c r="E12" i="5" s="1"/>
  <c r="C13" i="5"/>
  <c r="D13" i="5"/>
  <c r="C14" i="5"/>
  <c r="D14" i="5"/>
  <c r="G14" i="5" s="1"/>
  <c r="C15" i="5"/>
  <c r="E15" i="5" s="1"/>
  <c r="D15" i="5"/>
  <c r="C16" i="5"/>
  <c r="D16" i="5"/>
  <c r="E16" i="5" s="1"/>
  <c r="C17" i="5"/>
  <c r="G17" i="5" s="1"/>
  <c r="D17" i="5"/>
  <c r="C18" i="5"/>
  <c r="D18" i="5"/>
  <c r="G18" i="5" s="1"/>
  <c r="C19" i="5"/>
  <c r="D19" i="5"/>
  <c r="D3" i="5"/>
  <c r="C3" i="5"/>
  <c r="F3" i="5" s="1"/>
  <c r="E19" i="5" l="1"/>
  <c r="E11" i="5"/>
  <c r="E3" i="5"/>
  <c r="F19" i="5"/>
  <c r="H17" i="5"/>
  <c r="F15" i="5"/>
  <c r="H13" i="5"/>
  <c r="F11" i="5"/>
  <c r="H9" i="5"/>
  <c r="F7" i="5"/>
  <c r="H5" i="5"/>
  <c r="G13" i="5"/>
  <c r="G5" i="5"/>
  <c r="F18" i="5"/>
  <c r="H16" i="5"/>
  <c r="F14" i="5"/>
  <c r="F6" i="5"/>
  <c r="H4" i="5"/>
  <c r="G3" i="5"/>
  <c r="H19" i="5"/>
  <c r="E18" i="5"/>
  <c r="F17" i="5"/>
  <c r="G16" i="5"/>
  <c r="H15" i="5"/>
  <c r="E14" i="5"/>
  <c r="F13" i="5"/>
  <c r="G12" i="5"/>
  <c r="H11" i="5"/>
  <c r="E10" i="5"/>
  <c r="F9" i="5"/>
  <c r="G8" i="5"/>
  <c r="H7" i="5"/>
  <c r="E6" i="5"/>
  <c r="F5" i="5"/>
  <c r="G4" i="5"/>
  <c r="H12" i="5"/>
  <c r="H3" i="5"/>
  <c r="G19" i="5"/>
  <c r="H18" i="5"/>
  <c r="E17" i="5"/>
  <c r="F16" i="5"/>
  <c r="G15" i="5"/>
  <c r="H14" i="5"/>
  <c r="E13" i="5"/>
  <c r="F12" i="5"/>
  <c r="G11" i="5"/>
  <c r="H10" i="5"/>
  <c r="E9" i="5"/>
  <c r="F8" i="5"/>
  <c r="G7" i="5"/>
  <c r="H6" i="5"/>
  <c r="E5" i="5"/>
  <c r="F4" i="5"/>
  <c r="F10" i="5"/>
  <c r="H8" i="5"/>
  <c r="E22" i="6" l="1"/>
  <c r="O22" i="6" l="1"/>
  <c r="S22" i="6"/>
  <c r="R22" i="6"/>
  <c r="Q22" i="6"/>
  <c r="P22" i="6"/>
  <c r="N22" i="6"/>
  <c r="M22" i="6"/>
  <c r="L22" i="6"/>
  <c r="K22" i="6"/>
  <c r="J22" i="6"/>
  <c r="I22" i="6"/>
  <c r="H22" i="6"/>
  <c r="G22" i="6"/>
  <c r="F22" i="6"/>
  <c r="D22" i="6"/>
  <c r="C22" i="6"/>
</calcChain>
</file>

<file path=xl/sharedStrings.xml><?xml version="1.0" encoding="utf-8"?>
<sst xmlns="http://schemas.openxmlformats.org/spreadsheetml/2006/main" count="154" uniqueCount="106">
  <si>
    <t>Magnitude +</t>
  </si>
  <si>
    <t>Magnitude -</t>
  </si>
  <si>
    <t>Childhood Stunting</t>
  </si>
  <si>
    <t>Childhood Overweight</t>
  </si>
  <si>
    <t>Safely Managed Water</t>
  </si>
  <si>
    <t>Alcohol Consumption</t>
  </si>
  <si>
    <t>Safely Managed Sanitation</t>
  </si>
  <si>
    <t>Tobacco Use</t>
  </si>
  <si>
    <t>Road Deaths</t>
  </si>
  <si>
    <t>Suicide Mortality</t>
  </si>
  <si>
    <t>Childhood Wasting</t>
  </si>
  <si>
    <t>Clean Household Fuels</t>
  </si>
  <si>
    <t>Adult Obesity</t>
  </si>
  <si>
    <t>Contribution to the Billion</t>
  </si>
  <si>
    <t>Raw Value</t>
  </si>
  <si>
    <t>Year</t>
  </si>
  <si>
    <t>Type</t>
  </si>
  <si>
    <t>Source</t>
  </si>
  <si>
    <t>Indicators</t>
  </si>
  <si>
    <t>Number of Values (Since 2000)</t>
  </si>
  <si>
    <t>Adolescent/ Child Obesity</t>
  </si>
  <si>
    <t>Violence Against Children</t>
  </si>
  <si>
    <t>Mean Particulates (PM 2.5)</t>
  </si>
  <si>
    <t>Trans Fat Policy</t>
  </si>
  <si>
    <t>Children not wasted</t>
  </si>
  <si>
    <t>Children not overweight</t>
  </si>
  <si>
    <t>Developmentally on track under 5</t>
  </si>
  <si>
    <t>Children not obese</t>
  </si>
  <si>
    <t>Reduced partner violence</t>
  </si>
  <si>
    <t>Reduced child violence</t>
  </si>
  <si>
    <t>Reduced suicide attempts</t>
  </si>
  <si>
    <t>Road safety</t>
  </si>
  <si>
    <t>Safely managed water</t>
  </si>
  <si>
    <t>Safely managed sanitation</t>
  </si>
  <si>
    <t>Clean household fuels</t>
  </si>
  <si>
    <t>Reduced alcohol use</t>
  </si>
  <si>
    <t>Ambient air quality</t>
  </si>
  <si>
    <t>Tobacco non-use</t>
  </si>
  <si>
    <t>Adults not obese</t>
  </si>
  <si>
    <t>Healthy fats</t>
  </si>
  <si>
    <t>Children not stunted</t>
  </si>
  <si>
    <t>Indicators for measuring healthier populations</t>
  </si>
  <si>
    <t>Intimate Partner Violence (F)</t>
  </si>
  <si>
    <t>Positive Change</t>
  </si>
  <si>
    <t>Negative Change</t>
  </si>
  <si>
    <t>Latest Available</t>
  </si>
  <si>
    <t>Year Lastest</t>
  </si>
  <si>
    <t>Country name</t>
  </si>
  <si>
    <t>Transformed Indicator</t>
  </si>
  <si>
    <t>Change in Transformed Values over 2018-2023)- %</t>
  </si>
  <si>
    <t>UN Population 2023- Thousands</t>
  </si>
  <si>
    <t>Time Series</t>
  </si>
  <si>
    <t>Latest Reported/Estimated Data Available</t>
  </si>
  <si>
    <t>Number of Values (Since 2012)</t>
  </si>
  <si>
    <t>* For a number of countries Safely Managed Water and Safely Managed Sanitation were measured for the urban or rural population (not the total population).</t>
  </si>
  <si>
    <t>Note: The value for the latest year available prior to 2018 was transformed depending on the indicators (see HPOP data spreadsheet).</t>
  </si>
  <si>
    <t>Contribution 2023 - Thousands</t>
  </si>
  <si>
    <t>Contribution 2023 - % Total Population</t>
  </si>
  <si>
    <t>Country contribution to GPW13 BILLION_NAME billion target</t>
  </si>
  <si>
    <t>2018 Baselines, and 2023 and Projections</t>
  </si>
  <si>
    <t>Indicator transformed</t>
  </si>
  <si>
    <t>Unit transformed</t>
  </si>
  <si>
    <t>Indicator code</t>
  </si>
  <si>
    <t>Short Name</t>
  </si>
  <si>
    <t>Name</t>
  </si>
  <si>
    <t>Unit pre-tranformation</t>
  </si>
  <si>
    <t>Transformed name</t>
  </si>
  <si>
    <t>Transformed unit</t>
  </si>
  <si>
    <t>SDG 2.2.1</t>
  </si>
  <si>
    <t>Prevalence of stunting in children under 5 (%)</t>
  </si>
  <si>
    <t>%</t>
  </si>
  <si>
    <t>SDG 2.2.2</t>
  </si>
  <si>
    <t>Prevalence of wasting in children under 5 (%)</t>
  </si>
  <si>
    <t>SDG 2.2.3</t>
  </si>
  <si>
    <t>Prevalence of overweight in children under 5 (%)</t>
  </si>
  <si>
    <t>WHA66.10</t>
  </si>
  <si>
    <t>Prevalence of obesity among children and adolescents (aged 5-19) (%)</t>
  </si>
  <si>
    <t>SDG 5.6.1</t>
  </si>
  <si>
    <t>Proportion of women (15-49) subjected to violence by current or former intimate partner (%)</t>
  </si>
  <si>
    <t>SDG 16.2.1</t>
  </si>
  <si>
    <t>Proportion of children (aged 1-17) experiencing physical or psychological aggression (%)</t>
  </si>
  <si>
    <t>SDG 3.4.2</t>
  </si>
  <si>
    <t>Suicide mortality rate (per 100 000 population)</t>
  </si>
  <si>
    <t>SDG 3.6.1</t>
  </si>
  <si>
    <t>Road traffic mortality rate (per 100 000 population)</t>
  </si>
  <si>
    <t>per 100 000 population</t>
  </si>
  <si>
    <t>SDG 6.1.1</t>
  </si>
  <si>
    <t>Proportion of population using safely managed drinking water services (%)</t>
  </si>
  <si>
    <t>SDG 6.2.1</t>
  </si>
  <si>
    <t>Proportion of population using safely managed sanitation services (%)</t>
  </si>
  <si>
    <t>SDG 7.1.2</t>
  </si>
  <si>
    <t>Proportion of population with primary reliance on clean fuels (%)</t>
  </si>
  <si>
    <t>SDG 3.5.2</t>
  </si>
  <si>
    <t>Total alcohol per capita consumption in adults aged 15+ (litres of pure alcohol)</t>
  </si>
  <si>
    <t>litres of pure alcohol</t>
  </si>
  <si>
    <t>SDG 11.6.2</t>
  </si>
  <si>
    <t>Annual mean concentrations of fine particulate matter (PM2.5) in urban areas (Âµg/m3)</t>
  </si>
  <si>
    <t>µg/m3</t>
  </si>
  <si>
    <t>SDG 3.a.1</t>
  </si>
  <si>
    <t>Prevalence of tobacco use in adults aged 15+ (age-standardized) (%)</t>
  </si>
  <si>
    <t>WHA66.11</t>
  </si>
  <si>
    <t>Prevalence of obesity among adults (aged 18+) (%)</t>
  </si>
  <si>
    <t>Best practice policy implemented for industrially produced trans fatty acids (Y/N)</t>
  </si>
  <si>
    <t>Yes/No</t>
  </si>
  <si>
    <t>Time Series (Transformed Values)</t>
  </si>
  <si>
    <t>Transformed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</si>
</sst>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21252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7FB8"/>
        <bgColor indexed="64"/>
      </patternFill>
    </fill>
    <fill>
      <patternFill patternType="solid">
        <fgColor rgb="FFB0CAD6"/>
        <bgColor indexed="64"/>
      </patternFill>
    </fill>
    <fill>
      <patternFill patternType="solid">
        <fgColor rgb="FF1E7FB8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0" fontId="6" fillId="0" borderId="0" xfId="0" applyFont="1"/>
    <xf numFmtId="3" fontId="0" fillId="0" borderId="0" xfId="0" applyNumberFormat="1"/>
    <xf numFmtId="0" fontId="0" fillId="2" borderId="0" xfId="0" applyFont="1" applyFill="1" applyBorder="1" applyAlignment="1" applyProtection="1"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0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0" fontId="7" fillId="2" borderId="0" xfId="0" applyFont="1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0" fillId="0" borderId="0" xfId="0" applyBorder="1"/>
    <xf numFmtId="0" fontId="1" fillId="2" borderId="0" xfId="0" applyFont="1" applyFill="1" applyBorder="1" applyAlignment="1" applyProtection="1">
      <alignment horizontal="right" wrapText="1"/>
      <protection hidden="1"/>
    </xf>
    <xf numFmtId="0" fontId="10" fillId="0" borderId="2" xfId="0" applyFont="1" applyBorder="1" applyAlignment="1">
      <alignment horizontal="left" vertical="center" wrapText="1" indent="1"/>
    </xf>
    <xf numFmtId="0" fontId="5" fillId="0" borderId="0" xfId="0" applyFont="1" applyBorder="1"/>
    <xf numFmtId="0" fontId="11" fillId="0" borderId="0" xfId="0" applyFont="1" applyBorder="1"/>
    <xf numFmtId="0" fontId="9" fillId="0" borderId="0" xfId="0" applyFont="1" applyFill="1" applyBorder="1"/>
    <xf numFmtId="0" fontId="5" fillId="0" borderId="0" xfId="0" applyFont="1" applyFill="1" applyBorder="1"/>
    <xf numFmtId="0" fontId="0" fillId="0" borderId="0" xfId="0" applyFill="1"/>
    <xf numFmtId="0" fontId="9" fillId="0" borderId="0" xfId="0" applyFont="1" applyBorder="1" applyAlignment="1">
      <alignment vertical="center"/>
    </xf>
    <xf numFmtId="0" fontId="0" fillId="2" borderId="0" xfId="0" applyFill="1"/>
    <xf numFmtId="0" fontId="9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3" fontId="0" fillId="2" borderId="0" xfId="0" applyNumberFormat="1" applyFill="1"/>
    <xf numFmtId="0" fontId="9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1" fillId="2" borderId="0" xfId="0" applyFont="1" applyFill="1" applyBorder="1"/>
    <xf numFmtId="3" fontId="1" fillId="2" borderId="0" xfId="0" applyNumberFormat="1" applyFont="1" applyFill="1"/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0" fillId="2" borderId="6" xfId="0" applyFill="1" applyBorder="1"/>
    <xf numFmtId="0" fontId="0" fillId="2" borderId="6" xfId="0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2" fontId="14" fillId="2" borderId="0" xfId="0" applyNumberFormat="1" applyFont="1" applyFill="1"/>
    <xf numFmtId="0" fontId="2" fillId="4" borderId="0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17" fillId="5" borderId="12" xfId="0" applyFont="1" applyFill="1" applyBorder="1" applyAlignment="1">
      <alignment horizontal="center" vertical="center" wrapText="1"/>
    </xf>
    <xf numFmtId="2" fontId="0" fillId="0" borderId="0" xfId="0" applyNumberFormat="1"/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left" vertical="center" wrapText="1"/>
    </xf>
    <xf numFmtId="3" fontId="2" fillId="4" borderId="6" xfId="0" applyNumberFormat="1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  <xf numFmtId="0" fontId="12" fillId="3" borderId="9" xfId="0" applyFont="1" applyFill="1" applyBorder="1" applyAlignment="1">
      <alignment horizontal="center" vertical="top"/>
    </xf>
    <xf numFmtId="0" fontId="12" fillId="3" borderId="8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420B"/>
      <color rgb="FFB0CAD6"/>
      <color rgb="FF1E7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Expected</a:t>
            </a:r>
            <a:r>
              <a:rPr lang="en-US" b="1" baseline="0"/>
              <a:t> progress in Healthier Population Indicators (%), 2018-2023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HPOPInter!$E$2</c:f>
              <c:strCache>
                <c:ptCount val="1"/>
                <c:pt idx="0">
                  <c:v>Positive 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1E7FB8"/>
              </a:solidFill>
              <a:ln w="9525">
                <a:solidFill>
                  <a:srgbClr val="1E7FB8"/>
                </a:solidFill>
              </a:ln>
              <a:effectLst/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AB75-4336-95F5-EDB04951EBCD}"/>
              </c:ext>
            </c:extLst>
          </c:dPt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HPOPInter!$G$3:$G$19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minus>
            <c:spPr>
              <a:ln w="25400">
                <a:solidFill>
                  <a:srgbClr val="1E7FB8"/>
                </a:solidFill>
              </a:ln>
            </c:spPr>
          </c:errBars>
          <c:xVal>
            <c:numRef>
              <c:f>HPOPInter!$B$3:$B$19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HPOPInter!$E$3:$E$19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5-4336-95F5-EDB04951EBCD}"/>
            </c:ext>
          </c:extLst>
        </c:ser>
        <c:ser>
          <c:idx val="1"/>
          <c:order val="1"/>
          <c:tx>
            <c:strRef>
              <c:f>HPOPInter!$F$2</c:f>
              <c:strCache>
                <c:ptCount val="1"/>
                <c:pt idx="0">
                  <c:v>Negative 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HPOPInter!$H$3:$H$19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plus>
            <c:minus>
              <c:numRef>
                <c:f>HPOPInter!$H$3:$H$19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minus>
            <c:spPr>
              <a:ln w="25400">
                <a:solidFill>
                  <a:srgbClr val="FF0000"/>
                </a:solidFill>
              </a:ln>
            </c:spPr>
          </c:errBars>
          <c:xVal>
            <c:numRef>
              <c:f>HPOPInter!$B$3:$B$19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HPOPInter!$F$3:$F$19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5-4336-95F5-EDB04951EBCD}"/>
            </c:ext>
          </c:extLst>
        </c:ser>
        <c:ser>
          <c:idx val="2"/>
          <c:order val="2"/>
          <c:tx>
            <c:strRef>
              <c:f>HPOPInter!$I$2</c:f>
              <c:strCache>
                <c:ptCount val="1"/>
                <c:pt idx="0">
                  <c:v>Latest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AB75-4336-95F5-EDB04951EB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B75-4336-95F5-EDB04951EB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B75-4336-95F5-EDB04951EB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B75-4336-95F5-EDB04951EB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B75-4336-95F5-EDB04951EB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75-4336-95F5-EDB04951EB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B75-4336-95F5-EDB04951EB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75-4336-95F5-EDB04951EB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75-4336-95F5-EDB04951EB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75-4336-95F5-EDB04951EB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75-4336-95F5-EDB04951EB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75-4336-95F5-EDB04951EB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B75-4336-95F5-EDB04951EB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B75-4336-95F5-EDB04951EB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B75-4336-95F5-EDB04951EB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B75-4336-95F5-EDB04951EB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B75-4336-95F5-EDB04951EB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61EA231-1DF3-4463-9644-B6FAC907A867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B75-4336-95F5-EDB04951E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HPOPInter!$B$3:$B$19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HPOPInter!$I$3:$I$19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HPOPInter!$J$3:$J$19</c15:f>
                <c15:dlblRangeCach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AB75-4336-95F5-EDB04951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91296"/>
        <c:axId val="811391952"/>
      </c:scatterChart>
      <c:valAx>
        <c:axId val="811391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1391952"/>
        <c:crosses val="autoZero"/>
        <c:crossBetween val="midCat"/>
        <c:majorUnit val="1"/>
      </c:valAx>
      <c:valAx>
        <c:axId val="81139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183696</xdr:rowOff>
    </xdr:from>
    <xdr:to>
      <xdr:col>19</xdr:col>
      <xdr:colOff>466725</xdr:colOff>
      <xdr:row>21</xdr:row>
      <xdr:rowOff>12246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14673-E688-4858-A347-6A7BFC251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6908-52C4-4634-9730-6554F2B24DDD}">
  <sheetPr>
    <pageSetUpPr fitToPage="1"/>
  </sheetPr>
  <dimension ref="A1:AH73"/>
  <sheetViews>
    <sheetView tabSelected="1" topLeftCell="A7" zoomScale="85" zoomScaleNormal="85" workbookViewId="0">
      <selection activeCell="I30" sqref="I30"/>
    </sheetView>
  </sheetViews>
  <sheetFormatPr defaultRowHeight="15"/>
  <cols>
    <col min="1" max="1" width="27.7109375" style="2" customWidth="1"/>
    <col min="2" max="2" width="14.5703125" style="1" customWidth="1"/>
    <col min="3" max="3" width="0.85546875" style="41" customWidth="1"/>
    <col min="4" max="5" width="6.42578125" style="1" customWidth="1"/>
    <col min="6" max="6" width="0.85546875" style="1" customWidth="1"/>
    <col min="7" max="7" width="8" style="1" bestFit="1" customWidth="1"/>
    <col min="8" max="8" width="7.5703125" style="1" customWidth="1"/>
    <col min="9" max="9" width="12.28515625" style="2" customWidth="1"/>
    <col min="10" max="10" width="11.5703125" style="2" customWidth="1"/>
    <col min="11" max="11" width="24.7109375" customWidth="1"/>
    <col min="12" max="12" width="24.7109375" style="7" customWidth="1"/>
    <col min="13" max="13" width="0.85546875" style="41" customWidth="1"/>
    <col min="14" max="14" width="14.140625" customWidth="1"/>
    <col min="15" max="15" width="14.5703125" customWidth="1"/>
    <col min="16" max="16" width="12.5703125" style="1" customWidth="1"/>
    <col min="17" max="17" width="14.28515625" style="1" customWidth="1"/>
    <col min="18" max="18" width="0.85546875" style="41" customWidth="1"/>
    <col min="19" max="19" width="11.5703125" style="1" customWidth="1"/>
    <col min="20" max="20" width="14.140625" style="1" customWidth="1"/>
    <col min="21" max="21" width="6.5703125" style="2" customWidth="1"/>
    <col min="22" max="22" width="11.85546875" style="3" customWidth="1"/>
    <col min="23" max="23" width="47.85546875" style="1" customWidth="1"/>
    <col min="24" max="25" width="10.140625" style="1" customWidth="1"/>
    <col min="26" max="34" width="9.140625" style="31"/>
    <col min="35" max="16384" width="9.140625" style="1"/>
  </cols>
  <sheetData>
    <row r="1" spans="1:34" s="31" customFormat="1">
      <c r="A1" s="32"/>
      <c r="C1" s="38"/>
      <c r="I1" s="32"/>
      <c r="J1" s="32"/>
      <c r="K1" s="26"/>
      <c r="L1" s="34"/>
      <c r="M1" s="38"/>
      <c r="N1" s="26"/>
      <c r="O1" s="26"/>
      <c r="R1" s="38"/>
      <c r="U1" s="32"/>
      <c r="V1" s="33"/>
    </row>
    <row r="2" spans="1:34" s="31" customFormat="1" ht="30" customHeight="1">
      <c r="A2" s="35" t="s">
        <v>58</v>
      </c>
      <c r="C2" s="38"/>
      <c r="I2" s="32"/>
      <c r="J2" s="32"/>
      <c r="K2" s="26"/>
      <c r="L2" s="34"/>
      <c r="M2" s="38"/>
      <c r="N2" s="26"/>
      <c r="O2" s="26"/>
      <c r="R2" s="38"/>
      <c r="U2" s="32"/>
      <c r="V2" s="33"/>
    </row>
    <row r="3" spans="1:34" s="31" customFormat="1" ht="15" customHeight="1">
      <c r="A3" s="32"/>
      <c r="C3" s="38"/>
      <c r="I3" s="32"/>
      <c r="J3" s="32"/>
      <c r="K3" s="26"/>
      <c r="L3" s="34"/>
      <c r="M3" s="38"/>
      <c r="N3" s="26"/>
      <c r="O3" s="26"/>
      <c r="R3" s="38"/>
      <c r="U3" s="32"/>
      <c r="V3" s="33"/>
    </row>
    <row r="4" spans="1:34" s="31" customFormat="1" ht="15" customHeight="1">
      <c r="A4" s="36" t="s">
        <v>47</v>
      </c>
      <c r="C4" s="38"/>
      <c r="I4" s="32"/>
      <c r="J4" s="32"/>
      <c r="K4" s="26"/>
      <c r="L4" s="34"/>
      <c r="M4" s="38"/>
      <c r="N4" s="26"/>
      <c r="O4" s="26"/>
      <c r="R4" s="38"/>
      <c r="U4" s="32"/>
      <c r="V4" s="33"/>
    </row>
    <row r="5" spans="1:34" s="31" customFormat="1" ht="15" customHeight="1">
      <c r="A5" s="37"/>
      <c r="B5" s="38"/>
      <c r="C5" s="38"/>
      <c r="I5" s="32"/>
      <c r="J5" s="32"/>
      <c r="K5" s="38"/>
      <c r="L5" s="39"/>
      <c r="M5" s="38"/>
      <c r="R5" s="38"/>
      <c r="U5" s="32"/>
      <c r="V5" s="33"/>
      <c r="Y5" s="38"/>
    </row>
    <row r="6" spans="1:34" ht="15" customHeight="1">
      <c r="A6" s="56" t="s">
        <v>18</v>
      </c>
      <c r="B6" s="57"/>
      <c r="C6" s="15"/>
      <c r="D6" s="65" t="s">
        <v>59</v>
      </c>
      <c r="E6" s="66"/>
      <c r="F6" s="66"/>
      <c r="G6" s="66"/>
      <c r="H6" s="66"/>
      <c r="I6" s="66"/>
      <c r="J6" s="66"/>
      <c r="K6" s="66"/>
      <c r="L6" s="66"/>
      <c r="M6" s="15"/>
      <c r="N6" s="67" t="s">
        <v>13</v>
      </c>
      <c r="O6" s="68"/>
      <c r="P6" s="68"/>
      <c r="Q6" s="68"/>
      <c r="R6" s="15"/>
      <c r="S6" s="67" t="s">
        <v>52</v>
      </c>
      <c r="T6" s="68"/>
      <c r="U6" s="68"/>
      <c r="V6" s="68"/>
      <c r="W6" s="68"/>
      <c r="X6" s="68"/>
      <c r="Y6" s="71"/>
    </row>
    <row r="7" spans="1:34" ht="30" customHeight="1">
      <c r="A7" s="69" t="s">
        <v>60</v>
      </c>
      <c r="B7" s="58" t="s">
        <v>61</v>
      </c>
      <c r="C7" s="40"/>
      <c r="D7" s="64" t="s">
        <v>14</v>
      </c>
      <c r="E7" s="64"/>
      <c r="F7" s="49"/>
      <c r="G7" s="64" t="s">
        <v>105</v>
      </c>
      <c r="H7" s="64"/>
      <c r="I7" s="61" t="s">
        <v>16</v>
      </c>
      <c r="J7" s="61"/>
      <c r="K7" s="61" t="s">
        <v>17</v>
      </c>
      <c r="L7" s="61"/>
      <c r="M7" s="40"/>
      <c r="N7" s="58" t="s">
        <v>49</v>
      </c>
      <c r="O7" s="62" t="s">
        <v>50</v>
      </c>
      <c r="P7" s="58" t="s">
        <v>56</v>
      </c>
      <c r="Q7" s="58" t="s">
        <v>57</v>
      </c>
      <c r="R7" s="40"/>
      <c r="S7" s="72" t="s">
        <v>14</v>
      </c>
      <c r="T7" s="72" t="s">
        <v>105</v>
      </c>
      <c r="U7" s="72" t="s">
        <v>15</v>
      </c>
      <c r="V7" s="72" t="s">
        <v>16</v>
      </c>
      <c r="W7" s="72" t="s">
        <v>17</v>
      </c>
      <c r="X7" s="72" t="s">
        <v>19</v>
      </c>
      <c r="Y7" s="72" t="s">
        <v>53</v>
      </c>
    </row>
    <row r="8" spans="1:34" ht="15" customHeight="1">
      <c r="A8" s="70"/>
      <c r="B8" s="59"/>
      <c r="C8" s="40"/>
      <c r="D8" s="50">
        <v>2018</v>
      </c>
      <c r="E8" s="50">
        <v>2023</v>
      </c>
      <c r="F8" s="49"/>
      <c r="G8" s="50">
        <v>2018</v>
      </c>
      <c r="H8" s="50">
        <v>2023</v>
      </c>
      <c r="I8" s="50">
        <v>2018</v>
      </c>
      <c r="J8" s="50">
        <v>2023</v>
      </c>
      <c r="K8" s="50">
        <v>2018</v>
      </c>
      <c r="L8" s="50">
        <v>2023</v>
      </c>
      <c r="M8" s="40"/>
      <c r="N8" s="59"/>
      <c r="O8" s="63"/>
      <c r="P8" s="59"/>
      <c r="Q8" s="59"/>
      <c r="R8" s="40"/>
      <c r="S8" s="59"/>
      <c r="T8" s="59"/>
      <c r="U8" s="59"/>
      <c r="V8" s="59"/>
      <c r="W8" s="59"/>
      <c r="X8" s="59"/>
      <c r="Y8" s="59"/>
    </row>
    <row r="9" spans="1:34" s="14" customFormat="1" ht="30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31"/>
      <c r="AA9" s="31"/>
      <c r="AB9" s="31"/>
      <c r="AC9" s="31"/>
      <c r="AD9" s="31"/>
      <c r="AE9" s="31"/>
      <c r="AF9" s="31"/>
      <c r="AG9" s="31"/>
      <c r="AH9" s="31"/>
    </row>
    <row r="10" spans="1:34" ht="30" customHeight="1">
      <c r="A10"/>
      <c r="B10"/>
      <c r="C10"/>
      <c r="D10"/>
      <c r="E10"/>
      <c r="F10"/>
      <c r="G10"/>
      <c r="H10"/>
      <c r="I10"/>
      <c r="J10"/>
      <c r="L10"/>
      <c r="M10"/>
      <c r="P10"/>
      <c r="Q10"/>
      <c r="R10"/>
      <c r="S10"/>
      <c r="T10"/>
      <c r="U10"/>
      <c r="V10"/>
      <c r="W10"/>
      <c r="X10"/>
      <c r="Y10"/>
    </row>
    <row r="11" spans="1:34" ht="30" customHeight="1">
      <c r="A11"/>
      <c r="B11"/>
      <c r="C11"/>
      <c r="D11"/>
      <c r="E11"/>
      <c r="F11"/>
      <c r="G11"/>
      <c r="H11"/>
      <c r="I11"/>
      <c r="J11"/>
      <c r="L11"/>
      <c r="M11"/>
      <c r="P11"/>
      <c r="Q11"/>
      <c r="R11"/>
      <c r="S11"/>
      <c r="T11"/>
      <c r="U11"/>
      <c r="V11"/>
      <c r="W11"/>
      <c r="X11"/>
      <c r="Y11"/>
    </row>
    <row r="12" spans="1:34" ht="30" customHeight="1">
      <c r="A12"/>
      <c r="B12"/>
      <c r="C12"/>
      <c r="D12"/>
      <c r="E12"/>
      <c r="F12"/>
      <c r="G12"/>
      <c r="H12"/>
      <c r="I12"/>
      <c r="J12"/>
      <c r="L12"/>
      <c r="M12"/>
      <c r="P12"/>
      <c r="Q12"/>
      <c r="R12"/>
      <c r="S12"/>
      <c r="T12"/>
      <c r="U12"/>
      <c r="V12"/>
      <c r="W12"/>
      <c r="X12"/>
      <c r="Y12"/>
    </row>
    <row r="13" spans="1:34" ht="30" customHeight="1">
      <c r="A13"/>
      <c r="B13"/>
      <c r="C13"/>
      <c r="D13"/>
      <c r="E13"/>
      <c r="F13"/>
      <c r="G13"/>
      <c r="H13"/>
      <c r="I13"/>
      <c r="J13"/>
      <c r="L13"/>
      <c r="M13"/>
      <c r="P13"/>
      <c r="Q13"/>
      <c r="R13"/>
      <c r="S13"/>
      <c r="T13"/>
      <c r="U13"/>
      <c r="V13"/>
      <c r="W13"/>
      <c r="X13"/>
      <c r="Y13"/>
    </row>
    <row r="14" spans="1:34" ht="30" customHeight="1">
      <c r="A14"/>
      <c r="B14"/>
      <c r="C14"/>
      <c r="D14"/>
      <c r="E14"/>
      <c r="F14"/>
      <c r="G14"/>
      <c r="H14"/>
      <c r="I14"/>
      <c r="J14"/>
      <c r="L14"/>
      <c r="M14"/>
      <c r="P14"/>
      <c r="Q14"/>
      <c r="R14"/>
      <c r="S14"/>
      <c r="T14"/>
      <c r="U14"/>
      <c r="V14"/>
      <c r="W14"/>
      <c r="X14"/>
      <c r="Y14"/>
    </row>
    <row r="15" spans="1:34" s="4" customFormat="1" ht="30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 s="4" customFormat="1" ht="30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 s="4" customFormat="1" ht="30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 s="4" customFormat="1" ht="30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 s="5" customFormat="1" ht="30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 ht="30" customHeight="1">
      <c r="A20"/>
      <c r="B20"/>
      <c r="C20"/>
      <c r="D20"/>
      <c r="E20"/>
      <c r="F20"/>
      <c r="G20"/>
      <c r="H20"/>
      <c r="I20"/>
      <c r="J20"/>
      <c r="L20"/>
      <c r="M20"/>
      <c r="P20"/>
      <c r="Q20"/>
      <c r="R20"/>
      <c r="S20"/>
      <c r="T20"/>
      <c r="U20"/>
      <c r="V20"/>
      <c r="W20"/>
      <c r="X20"/>
      <c r="Y20"/>
    </row>
    <row r="21" spans="1:34" s="5" customFormat="1" ht="30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31"/>
      <c r="AA21" s="31"/>
      <c r="AB21" s="31"/>
      <c r="AC21" s="31"/>
      <c r="AD21" s="31"/>
      <c r="AE21" s="31"/>
      <c r="AF21" s="31"/>
      <c r="AG21" s="31"/>
      <c r="AH21" s="31"/>
    </row>
    <row r="22" spans="1:34" s="5" customFormat="1" ht="30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31"/>
      <c r="AA22" s="31"/>
      <c r="AB22" s="31"/>
      <c r="AC22" s="31"/>
      <c r="AD22" s="31"/>
      <c r="AE22" s="31"/>
      <c r="AF22" s="31"/>
      <c r="AG22" s="31"/>
      <c r="AH22" s="31"/>
    </row>
    <row r="23" spans="1:34" s="5" customFormat="1" ht="30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1:34" s="6" customFormat="1" ht="30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31"/>
      <c r="AA24" s="31"/>
      <c r="AB24" s="31"/>
      <c r="AC24" s="31"/>
      <c r="AD24" s="31"/>
      <c r="AE24" s="31"/>
      <c r="AF24" s="31"/>
      <c r="AG24" s="31"/>
      <c r="AH24" s="31"/>
    </row>
    <row r="25" spans="1:34" s="6" customFormat="1" ht="30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31"/>
      <c r="AA25" s="31"/>
      <c r="AB25" s="31"/>
      <c r="AC25" s="31"/>
      <c r="AD25" s="31"/>
      <c r="AE25" s="31"/>
      <c r="AF25" s="31"/>
      <c r="AG25" s="31"/>
      <c r="AH25" s="31"/>
    </row>
    <row r="26" spans="1:34" s="31" customFormat="1" ht="15" customHeight="1">
      <c r="N26" s="26"/>
      <c r="P26" s="48"/>
      <c r="Q26" s="48"/>
    </row>
    <row r="27" spans="1:34" s="31" customFormat="1" ht="15" customHeight="1">
      <c r="N27" s="26"/>
      <c r="P27" s="48"/>
      <c r="Q27" s="48"/>
    </row>
    <row r="28" spans="1:34" s="31" customFormat="1" ht="15" customHeight="1">
      <c r="N28" s="26"/>
      <c r="P28" s="48"/>
      <c r="Q28" s="48"/>
    </row>
    <row r="29" spans="1:34" s="31" customFormat="1" ht="15" customHeight="1">
      <c r="N29" s="26"/>
      <c r="P29" s="48"/>
      <c r="Q29" s="48"/>
    </row>
    <row r="30" spans="1:34" s="31" customFormat="1" ht="15" customHeight="1">
      <c r="N30" s="26"/>
      <c r="P30" s="48"/>
      <c r="Q30" s="48"/>
    </row>
    <row r="31" spans="1:34" s="31" customFormat="1" ht="15" customHeight="1">
      <c r="N31" s="26"/>
      <c r="P31" s="48"/>
      <c r="Q31" s="48"/>
    </row>
    <row r="32" spans="1:34" s="31" customFormat="1" ht="15" customHeight="1">
      <c r="N32" s="26"/>
      <c r="P32" s="48"/>
      <c r="Q32" s="48"/>
    </row>
    <row r="33" spans="14:17" s="31" customFormat="1" ht="15" customHeight="1">
      <c r="N33" s="26"/>
      <c r="P33" s="48"/>
      <c r="Q33" s="48"/>
    </row>
    <row r="34" spans="14:17" s="31" customFormat="1" ht="15" customHeight="1">
      <c r="N34" s="26"/>
      <c r="P34" s="48"/>
      <c r="Q34" s="48"/>
    </row>
    <row r="35" spans="14:17" s="31" customFormat="1" ht="15" customHeight="1">
      <c r="N35" s="26"/>
      <c r="P35" s="48"/>
      <c r="Q35" s="48"/>
    </row>
    <row r="36" spans="14:17" s="31" customFormat="1" ht="15" customHeight="1">
      <c r="N36" s="26"/>
      <c r="P36" s="48"/>
      <c r="Q36" s="48"/>
    </row>
    <row r="37" spans="14:17" s="31" customFormat="1" ht="15" customHeight="1">
      <c r="N37" s="26"/>
      <c r="P37" s="48"/>
      <c r="Q37" s="48"/>
    </row>
    <row r="38" spans="14:17" s="31" customFormat="1" ht="15" customHeight="1">
      <c r="N38" s="26"/>
      <c r="P38" s="48"/>
      <c r="Q38" s="48"/>
    </row>
    <row r="39" spans="14:17" s="31" customFormat="1" ht="15" customHeight="1">
      <c r="N39" s="26"/>
      <c r="P39" s="48"/>
      <c r="Q39" s="48"/>
    </row>
    <row r="40" spans="14:17" s="31" customFormat="1" ht="15" customHeight="1">
      <c r="N40" s="26"/>
      <c r="P40" s="48"/>
      <c r="Q40" s="48"/>
    </row>
    <row r="41" spans="14:17" s="31" customFormat="1" ht="15" customHeight="1">
      <c r="N41" s="26"/>
      <c r="P41" s="48"/>
      <c r="Q41" s="48"/>
    </row>
    <row r="42" spans="14:17" s="31" customFormat="1" ht="15" customHeight="1">
      <c r="N42" s="26"/>
      <c r="P42" s="48"/>
      <c r="Q42" s="48"/>
    </row>
    <row r="43" spans="14:17" s="31" customFormat="1" ht="15" customHeight="1">
      <c r="N43" s="26"/>
      <c r="P43" s="48"/>
      <c r="Q43" s="48"/>
    </row>
    <row r="44" spans="14:17" s="31" customFormat="1" ht="15" customHeight="1">
      <c r="N44" s="26"/>
      <c r="P44" s="48"/>
      <c r="Q44" s="48"/>
    </row>
    <row r="45" spans="14:17" s="31" customFormat="1" ht="15" customHeight="1">
      <c r="N45" s="26"/>
      <c r="P45" s="48"/>
      <c r="Q45" s="48"/>
    </row>
    <row r="46" spans="14:17" s="31" customFormat="1" ht="15" customHeight="1">
      <c r="N46" s="26"/>
      <c r="P46" s="48"/>
      <c r="Q46" s="48"/>
    </row>
    <row r="47" spans="14:17" s="31" customFormat="1" ht="15" customHeight="1">
      <c r="N47" s="26"/>
      <c r="P47" s="48"/>
      <c r="Q47" s="48"/>
    </row>
    <row r="48" spans="14:17" s="31" customFormat="1" ht="15" customHeight="1">
      <c r="N48" s="26"/>
      <c r="P48" s="48"/>
      <c r="Q48" s="48"/>
    </row>
    <row r="49" spans="14:17" s="31" customFormat="1" ht="15" customHeight="1">
      <c r="N49" s="26"/>
      <c r="P49" s="48"/>
      <c r="Q49" s="48"/>
    </row>
    <row r="50" spans="14:17" s="31" customFormat="1" ht="15" customHeight="1">
      <c r="N50" s="26"/>
      <c r="P50" s="48"/>
      <c r="Q50" s="48"/>
    </row>
    <row r="51" spans="14:17" s="31" customFormat="1" ht="15" customHeight="1">
      <c r="N51" s="26"/>
      <c r="P51" s="48"/>
      <c r="Q51" s="48"/>
    </row>
    <row r="52" spans="14:17" s="31" customFormat="1" ht="15" customHeight="1">
      <c r="N52" s="26"/>
      <c r="P52" s="48"/>
      <c r="Q52" s="48"/>
    </row>
    <row r="53" spans="14:17" s="31" customFormat="1" ht="15" customHeight="1">
      <c r="N53" s="26"/>
      <c r="P53" s="48"/>
      <c r="Q53" s="48"/>
    </row>
    <row r="54" spans="14:17" s="31" customFormat="1" ht="15" customHeight="1">
      <c r="N54" s="26"/>
      <c r="P54" s="48"/>
      <c r="Q54" s="48"/>
    </row>
    <row r="55" spans="14:17" s="31" customFormat="1" ht="15" customHeight="1">
      <c r="N55" s="26"/>
      <c r="P55" s="48"/>
      <c r="Q55" s="48"/>
    </row>
    <row r="56" spans="14:17" s="31" customFormat="1" ht="15" customHeight="1">
      <c r="N56" s="26"/>
      <c r="P56" s="48"/>
      <c r="Q56" s="48"/>
    </row>
    <row r="57" spans="14:17" s="31" customFormat="1" ht="15" customHeight="1">
      <c r="N57" s="26"/>
      <c r="P57" s="48"/>
      <c r="Q57" s="48"/>
    </row>
    <row r="58" spans="14:17" s="31" customFormat="1" ht="15" customHeight="1">
      <c r="N58" s="26"/>
      <c r="P58" s="48"/>
      <c r="Q58" s="48"/>
    </row>
    <row r="59" spans="14:17" s="31" customFormat="1" ht="15" customHeight="1">
      <c r="N59" s="26"/>
      <c r="P59" s="48"/>
      <c r="Q59" s="48"/>
    </row>
    <row r="60" spans="14:17" s="31" customFormat="1" ht="15" customHeight="1">
      <c r="N60" s="26"/>
      <c r="P60" s="48"/>
      <c r="Q60" s="48"/>
    </row>
    <row r="61" spans="14:17" s="31" customFormat="1" ht="15" customHeight="1">
      <c r="N61" s="26"/>
      <c r="P61" s="48"/>
      <c r="Q61" s="48"/>
    </row>
    <row r="62" spans="14:17" s="31" customFormat="1" ht="15" customHeight="1">
      <c r="N62" s="26"/>
      <c r="P62" s="48"/>
      <c r="Q62" s="48"/>
    </row>
    <row r="63" spans="14:17" s="31" customFormat="1" ht="15" customHeight="1">
      <c r="N63" s="26"/>
      <c r="P63" s="48"/>
      <c r="Q63" s="48"/>
    </row>
    <row r="64" spans="14:17" s="31" customFormat="1" ht="15" customHeight="1">
      <c r="N64" s="26"/>
      <c r="P64" s="48"/>
      <c r="Q64" s="48"/>
    </row>
    <row r="65" spans="14:17" s="31" customFormat="1" ht="15" customHeight="1">
      <c r="N65" s="26"/>
      <c r="P65" s="48"/>
      <c r="Q65" s="48"/>
    </row>
    <row r="66" spans="14:17" s="31" customFormat="1" ht="15" customHeight="1">
      <c r="N66" s="26"/>
      <c r="P66" s="48"/>
      <c r="Q66" s="48"/>
    </row>
    <row r="67" spans="14:17" s="31" customFormat="1" ht="15" customHeight="1">
      <c r="N67" s="26"/>
      <c r="P67" s="48"/>
      <c r="Q67" s="48"/>
    </row>
    <row r="68" spans="14:17" s="31" customFormat="1" ht="15" customHeight="1">
      <c r="N68" s="26"/>
      <c r="P68" s="48"/>
      <c r="Q68" s="48"/>
    </row>
    <row r="69" spans="14:17" s="31" customFormat="1" ht="15" customHeight="1">
      <c r="N69" s="26"/>
      <c r="P69" s="48"/>
      <c r="Q69" s="48"/>
    </row>
    <row r="70" spans="14:17" s="31" customFormat="1" ht="15" customHeight="1">
      <c r="N70" s="26"/>
      <c r="P70" s="48"/>
      <c r="Q70" s="48"/>
    </row>
    <row r="71" spans="14:17" s="31" customFormat="1" ht="15" customHeight="1">
      <c r="N71" s="26"/>
      <c r="P71" s="48"/>
      <c r="Q71" s="48"/>
    </row>
    <row r="72" spans="14:17" s="31" customFormat="1" ht="15" customHeight="1">
      <c r="N72" s="26"/>
      <c r="P72" s="48"/>
      <c r="Q72" s="48"/>
    </row>
    <row r="73" spans="14:17" s="31" customFormat="1" ht="15" customHeight="1">
      <c r="N73" s="26"/>
      <c r="P73" s="48"/>
      <c r="Q73" s="48"/>
    </row>
  </sheetData>
  <mergeCells count="21">
    <mergeCell ref="S6:Y6"/>
    <mergeCell ref="S7:S8"/>
    <mergeCell ref="T7:T8"/>
    <mergeCell ref="U7:U8"/>
    <mergeCell ref="V7:V8"/>
    <mergeCell ref="W7:W8"/>
    <mergeCell ref="X7:X8"/>
    <mergeCell ref="Y7:Y8"/>
    <mergeCell ref="A6:B6"/>
    <mergeCell ref="P7:P8"/>
    <mergeCell ref="Q7:Q8"/>
    <mergeCell ref="I7:J7"/>
    <mergeCell ref="K7:L7"/>
    <mergeCell ref="N7:N8"/>
    <mergeCell ref="O7:O8"/>
    <mergeCell ref="G7:H7"/>
    <mergeCell ref="D6:L6"/>
    <mergeCell ref="N6:Q6"/>
    <mergeCell ref="A7:A8"/>
    <mergeCell ref="B7:B8"/>
    <mergeCell ref="D7:E7"/>
  </mergeCells>
  <pageMargins left="0.7" right="0.7" top="0.75" bottom="0.75" header="0.3" footer="0.3"/>
  <pageSetup paperSize="9" scale="4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309E-2B32-4BD1-9B01-D02FE7F81D8E}">
  <dimension ref="B21:T24"/>
  <sheetViews>
    <sheetView showGridLines="0" zoomScale="80" zoomScaleNormal="80" workbookViewId="0">
      <selection activeCell="C22" sqref="C22"/>
    </sheetView>
  </sheetViews>
  <sheetFormatPr defaultRowHeight="15"/>
  <sheetData>
    <row r="21" spans="2:20" ht="33.75" customHeight="1"/>
    <row r="22" spans="2:20" ht="162" customHeight="1">
      <c r="B22" s="13"/>
      <c r="C22" s="12" t="str">
        <f>HPOPInter!A3</f>
        <v>Children not stunted</v>
      </c>
      <c r="D22" s="12" t="str">
        <f>HPOPInter!A4</f>
        <v>Children not wasted</v>
      </c>
      <c r="E22" s="12" t="str">
        <f>HPOPInter!A5</f>
        <v>Children not overweight</v>
      </c>
      <c r="F22" s="12" t="str">
        <f>HPOPInter!A6</f>
        <v>Developmentally on track under 5</v>
      </c>
      <c r="G22" s="12" t="str">
        <f>HPOPInter!A7</f>
        <v>Children not obese</v>
      </c>
      <c r="H22" s="12" t="str">
        <f>HPOPInter!A8</f>
        <v>Reduced partner violence</v>
      </c>
      <c r="I22" s="12" t="str">
        <f>HPOPInter!A9</f>
        <v>Reduced child violence</v>
      </c>
      <c r="J22" s="12" t="str">
        <f>HPOPInter!A10</f>
        <v>Reduced suicide attempts</v>
      </c>
      <c r="K22" s="12" t="str">
        <f>HPOPInter!A11</f>
        <v>Road safety</v>
      </c>
      <c r="L22" s="12" t="str">
        <f>HPOPInter!A12</f>
        <v>Safely managed water</v>
      </c>
      <c r="M22" s="12" t="str">
        <f>HPOPInter!A13</f>
        <v>Safely managed sanitation</v>
      </c>
      <c r="N22" s="12" t="str">
        <f>HPOPInter!A14</f>
        <v>Clean household fuels</v>
      </c>
      <c r="O22" s="12" t="str">
        <f>HPOPInter!A15</f>
        <v>Reduced alcohol use</v>
      </c>
      <c r="P22" s="12" t="str">
        <f>HPOPInter!A16</f>
        <v>Ambient air quality</v>
      </c>
      <c r="Q22" s="12" t="str">
        <f>HPOPInter!A17</f>
        <v>Tobacco non-use</v>
      </c>
      <c r="R22" s="12" t="str">
        <f>HPOPInter!A18</f>
        <v>Adults not obese</v>
      </c>
      <c r="S22" s="12" t="str">
        <f>HPOPInter!A19</f>
        <v>Healthy fats</v>
      </c>
      <c r="T22" s="13"/>
    </row>
    <row r="23" spans="2:20">
      <c r="B23" s="1"/>
    </row>
    <row r="24" spans="2:20">
      <c r="B24" s="1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B6D1-3E24-4C29-B4C1-2B3121C00289}">
  <dimension ref="A1:AM5"/>
  <sheetViews>
    <sheetView showGridLines="0" zoomScale="80" zoomScaleNormal="80" workbookViewId="0">
      <selection activeCell="B7" sqref="B7"/>
    </sheetView>
  </sheetViews>
  <sheetFormatPr defaultRowHeight="15"/>
  <cols>
    <col min="1" max="1" width="0.85546875" customWidth="1"/>
    <col min="2" max="2" width="27.85546875" customWidth="1"/>
  </cols>
  <sheetData>
    <row r="1" spans="1:39" s="26" customFormat="1"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29"/>
      <c r="X1" s="29"/>
      <c r="Y1" s="29"/>
      <c r="Z1" s="29"/>
      <c r="AA1" s="30"/>
    </row>
    <row r="2" spans="1:39" s="26" customFormat="1" ht="21">
      <c r="B2" s="27" t="s">
        <v>51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9"/>
      <c r="W2" s="29"/>
      <c r="X2" s="29"/>
      <c r="Y2" s="29"/>
      <c r="Z2" s="29"/>
    </row>
    <row r="3" spans="1:39" s="26" customFormat="1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5"/>
      <c r="W3" s="45"/>
      <c r="X3" s="45"/>
      <c r="Y3" s="45"/>
      <c r="Z3" s="45"/>
    </row>
    <row r="4" spans="1:39">
      <c r="A4" s="26"/>
      <c r="B4" s="73" t="s">
        <v>48</v>
      </c>
      <c r="C4" s="60" t="s">
        <v>104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</row>
    <row r="5" spans="1:39">
      <c r="A5" s="26"/>
      <c r="B5" s="74"/>
      <c r="C5" s="46">
        <v>2000</v>
      </c>
      <c r="D5" s="47">
        <v>2001</v>
      </c>
      <c r="E5" s="47">
        <v>2002</v>
      </c>
      <c r="F5" s="47">
        <v>2003</v>
      </c>
      <c r="G5" s="47">
        <v>2004</v>
      </c>
      <c r="H5" s="47">
        <v>2005</v>
      </c>
      <c r="I5" s="47">
        <v>2006</v>
      </c>
      <c r="J5" s="47">
        <v>2007</v>
      </c>
      <c r="K5" s="47">
        <v>2008</v>
      </c>
      <c r="L5" s="47">
        <v>2009</v>
      </c>
      <c r="M5" s="47">
        <v>2010</v>
      </c>
      <c r="N5" s="47">
        <v>2011</v>
      </c>
      <c r="O5" s="47">
        <v>2012</v>
      </c>
      <c r="P5" s="47">
        <v>2013</v>
      </c>
      <c r="Q5" s="47">
        <v>2014</v>
      </c>
      <c r="R5" s="47">
        <v>2015</v>
      </c>
      <c r="S5" s="47">
        <v>2016</v>
      </c>
      <c r="T5" s="47">
        <v>2017</v>
      </c>
      <c r="U5" s="47">
        <v>2018</v>
      </c>
      <c r="V5" s="47">
        <v>2019</v>
      </c>
      <c r="W5" s="47">
        <v>2020</v>
      </c>
      <c r="X5" s="47">
        <v>2021</v>
      </c>
      <c r="Y5" s="47">
        <v>2022</v>
      </c>
      <c r="Z5" s="47">
        <v>2023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</sheetData>
  <mergeCells count="2">
    <mergeCell ref="C4:Z4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ADA0-9FC1-425A-BF34-F0C669B1F93B}">
  <dimension ref="A2:L20"/>
  <sheetViews>
    <sheetView workbookViewId="0">
      <selection activeCell="E11" sqref="E11"/>
    </sheetView>
  </sheetViews>
  <sheetFormatPr defaultRowHeight="15"/>
  <cols>
    <col min="1" max="1" width="35.85546875" style="11" customWidth="1"/>
  </cols>
  <sheetData>
    <row r="2" spans="1:12" ht="23.25">
      <c r="A2" s="10"/>
      <c r="B2" s="8"/>
      <c r="C2" s="18">
        <v>2018</v>
      </c>
      <c r="D2" s="18">
        <v>2023</v>
      </c>
      <c r="E2" s="18" t="s">
        <v>43</v>
      </c>
      <c r="F2" s="18" t="s">
        <v>44</v>
      </c>
      <c r="G2" s="18" t="s">
        <v>0</v>
      </c>
      <c r="H2" s="18" t="s">
        <v>1</v>
      </c>
      <c r="I2" s="18" t="s">
        <v>45</v>
      </c>
      <c r="J2" s="18" t="s">
        <v>46</v>
      </c>
    </row>
    <row r="3" spans="1:12">
      <c r="A3" s="19" t="s">
        <v>40</v>
      </c>
      <c r="B3" s="16">
        <v>1</v>
      </c>
      <c r="C3" s="51" t="e">
        <f>IF(HPOPdata!G9&lt;&gt;"",HPOPdata!G9,#N/A)</f>
        <v>#N/A</v>
      </c>
      <c r="D3" s="51" t="e">
        <f>IF(HPOPdata!H9&lt;&gt;"",HPOPdata!H9,#N/A)</f>
        <v>#N/A</v>
      </c>
      <c r="E3" s="51" t="e">
        <f>IF(OR(D3-C3&gt;0),D3,#N/A)</f>
        <v>#N/A</v>
      </c>
      <c r="F3" s="51" t="e">
        <f>IF(D3-C3&lt;0,D3,#N/A)</f>
        <v>#N/A</v>
      </c>
      <c r="G3" s="51" t="e">
        <f>IF(D3-C3&gt;0,D3-C3,#N/A)</f>
        <v>#N/A</v>
      </c>
      <c r="H3" s="51" t="e">
        <f>IF(D3-C3&lt;0,ABS(D3-C3),#N/A)</f>
        <v>#N/A</v>
      </c>
      <c r="I3" s="52" t="e">
        <f>IF(HPOPdata!T9&lt;&gt;"",HPOPdata!T9,#N/A)</f>
        <v>#N/A</v>
      </c>
      <c r="J3" s="53">
        <f>HPOPdata!U9</f>
        <v>0</v>
      </c>
    </row>
    <row r="4" spans="1:12">
      <c r="A4" s="19" t="s">
        <v>24</v>
      </c>
      <c r="B4" s="16">
        <v>2</v>
      </c>
      <c r="C4" s="51" t="e">
        <f>IF(HPOPdata!G10&lt;&gt;"",HPOPdata!G10,#N/A)</f>
        <v>#N/A</v>
      </c>
      <c r="D4" s="51" t="e">
        <f>IF(HPOPdata!H10&lt;&gt;"",HPOPdata!H10,#N/A)</f>
        <v>#N/A</v>
      </c>
      <c r="E4" s="51" t="e">
        <f t="shared" ref="E4:E19" si="0">IF(OR(D4-C4&gt;0),D4,#N/A)</f>
        <v>#N/A</v>
      </c>
      <c r="F4" s="51" t="e">
        <f t="shared" ref="F4:F19" si="1">IF(D4-C4&lt;0,D4,#N/A)</f>
        <v>#N/A</v>
      </c>
      <c r="G4" s="51" t="e">
        <f t="shared" ref="G4:G19" si="2">IF(D4-C4&gt;0,D4-C4,#N/A)</f>
        <v>#N/A</v>
      </c>
      <c r="H4" s="51" t="e">
        <f t="shared" ref="H4:H19" si="3">IF(D4-C4&lt;0,ABS(D4-C4),#N/A)</f>
        <v>#N/A</v>
      </c>
      <c r="I4" s="52" t="e">
        <f>IF(HPOPdata!T10&lt;&gt;"",HPOPdata!T10,#N/A)</f>
        <v>#N/A</v>
      </c>
      <c r="J4" s="53">
        <f>HPOPdata!U10</f>
        <v>0</v>
      </c>
      <c r="L4" s="55"/>
    </row>
    <row r="5" spans="1:12">
      <c r="A5" s="19" t="s">
        <v>25</v>
      </c>
      <c r="B5" s="16">
        <v>3</v>
      </c>
      <c r="C5" s="51" t="e">
        <f>IF(HPOPdata!G11&lt;&gt;"",HPOPdata!G11,#N/A)</f>
        <v>#N/A</v>
      </c>
      <c r="D5" s="51" t="e">
        <f>IF(HPOPdata!H11&lt;&gt;"",HPOPdata!H11,#N/A)</f>
        <v>#N/A</v>
      </c>
      <c r="E5" s="51" t="e">
        <f t="shared" si="0"/>
        <v>#N/A</v>
      </c>
      <c r="F5" s="51" t="e">
        <f t="shared" si="1"/>
        <v>#N/A</v>
      </c>
      <c r="G5" s="51" t="e">
        <f t="shared" si="2"/>
        <v>#N/A</v>
      </c>
      <c r="H5" s="51" t="e">
        <f t="shared" si="3"/>
        <v>#N/A</v>
      </c>
      <c r="I5" s="52" t="e">
        <f>IF(HPOPdata!T11&lt;&gt;"",HPOPdata!T11,#N/A)</f>
        <v>#N/A</v>
      </c>
      <c r="J5" s="53">
        <f>HPOPdata!U11</f>
        <v>0</v>
      </c>
    </row>
    <row r="6" spans="1:12">
      <c r="A6" s="19" t="s">
        <v>26</v>
      </c>
      <c r="B6" s="16">
        <v>4</v>
      </c>
      <c r="C6" s="51" t="e">
        <f>IF(HPOPdata!G12&lt;&gt;"",HPOPdata!G12,#N/A)</f>
        <v>#N/A</v>
      </c>
      <c r="D6" s="51" t="e">
        <f>IF(HPOPdata!H12&lt;&gt;"",HPOPdata!H12,#N/A)</f>
        <v>#N/A</v>
      </c>
      <c r="E6" s="51" t="e">
        <f t="shared" si="0"/>
        <v>#N/A</v>
      </c>
      <c r="F6" s="51" t="e">
        <f t="shared" si="1"/>
        <v>#N/A</v>
      </c>
      <c r="G6" s="51" t="e">
        <f t="shared" si="2"/>
        <v>#N/A</v>
      </c>
      <c r="H6" s="51" t="e">
        <f t="shared" si="3"/>
        <v>#N/A</v>
      </c>
      <c r="I6" s="52" t="e">
        <f>IF(HPOPdata!T12&lt;&gt;"",HPOPdata!T12,#N/A)</f>
        <v>#N/A</v>
      </c>
      <c r="J6" s="53">
        <f>HPOPdata!U12</f>
        <v>0</v>
      </c>
    </row>
    <row r="7" spans="1:12">
      <c r="A7" s="19" t="s">
        <v>27</v>
      </c>
      <c r="B7" s="16">
        <v>5</v>
      </c>
      <c r="C7" s="51" t="e">
        <f>IF(HPOPdata!G13&lt;&gt;"",HPOPdata!G13,#N/A)</f>
        <v>#N/A</v>
      </c>
      <c r="D7" s="51" t="e">
        <f>IF(HPOPdata!H13&lt;&gt;"",HPOPdata!H13,#N/A)</f>
        <v>#N/A</v>
      </c>
      <c r="E7" s="51" t="e">
        <f t="shared" si="0"/>
        <v>#N/A</v>
      </c>
      <c r="F7" s="51" t="e">
        <f t="shared" si="1"/>
        <v>#N/A</v>
      </c>
      <c r="G7" s="51" t="e">
        <f t="shared" si="2"/>
        <v>#N/A</v>
      </c>
      <c r="H7" s="51" t="e">
        <f t="shared" si="3"/>
        <v>#N/A</v>
      </c>
      <c r="I7" s="52" t="e">
        <f>IF(HPOPdata!T13&lt;&gt;"",HPOPdata!T13,#N/A)</f>
        <v>#N/A</v>
      </c>
      <c r="J7" s="53">
        <f>HPOPdata!U13</f>
        <v>0</v>
      </c>
    </row>
    <row r="8" spans="1:12">
      <c r="A8" s="19" t="s">
        <v>28</v>
      </c>
      <c r="B8" s="16">
        <v>6</v>
      </c>
      <c r="C8" s="51" t="e">
        <f>IF(HPOPdata!G14&lt;&gt;"",HPOPdata!G14,#N/A)</f>
        <v>#N/A</v>
      </c>
      <c r="D8" s="51" t="e">
        <f>IF(HPOPdata!H14&lt;&gt;"",HPOPdata!H14,#N/A)</f>
        <v>#N/A</v>
      </c>
      <c r="E8" s="51" t="e">
        <f t="shared" si="0"/>
        <v>#N/A</v>
      </c>
      <c r="F8" s="51" t="e">
        <f t="shared" si="1"/>
        <v>#N/A</v>
      </c>
      <c r="G8" s="51" t="e">
        <f t="shared" si="2"/>
        <v>#N/A</v>
      </c>
      <c r="H8" s="51" t="e">
        <f t="shared" si="3"/>
        <v>#N/A</v>
      </c>
      <c r="I8" s="52" t="e">
        <f>IF(HPOPdata!T14&lt;&gt;"",HPOPdata!T14,#N/A)</f>
        <v>#N/A</v>
      </c>
      <c r="J8" s="53">
        <f>HPOPdata!U14</f>
        <v>0</v>
      </c>
    </row>
    <row r="9" spans="1:12">
      <c r="A9" s="19" t="s">
        <v>29</v>
      </c>
      <c r="B9" s="16">
        <v>7</v>
      </c>
      <c r="C9" s="51" t="e">
        <f>IF(HPOPdata!G15&lt;&gt;"",HPOPdata!G15,#N/A)</f>
        <v>#N/A</v>
      </c>
      <c r="D9" s="51" t="e">
        <f>IF(HPOPdata!H15&lt;&gt;"",HPOPdata!H15,#N/A)</f>
        <v>#N/A</v>
      </c>
      <c r="E9" s="51" t="e">
        <f t="shared" si="0"/>
        <v>#N/A</v>
      </c>
      <c r="F9" s="51" t="e">
        <f t="shared" si="1"/>
        <v>#N/A</v>
      </c>
      <c r="G9" s="51" t="e">
        <f t="shared" si="2"/>
        <v>#N/A</v>
      </c>
      <c r="H9" s="51" t="e">
        <f t="shared" si="3"/>
        <v>#N/A</v>
      </c>
      <c r="I9" s="52" t="e">
        <f>IF(HPOPdata!T15&lt;&gt;"",HPOPdata!T15,#N/A)</f>
        <v>#N/A</v>
      </c>
      <c r="J9" s="53">
        <f>HPOPdata!U15</f>
        <v>0</v>
      </c>
    </row>
    <row r="10" spans="1:12">
      <c r="A10" s="19" t="s">
        <v>30</v>
      </c>
      <c r="B10" s="16">
        <v>8</v>
      </c>
      <c r="C10" s="51" t="e">
        <f>IF(HPOPdata!G16&lt;&gt;"",HPOPdata!G16,#N/A)</f>
        <v>#N/A</v>
      </c>
      <c r="D10" s="51" t="e">
        <f>IF(HPOPdata!H16&lt;&gt;"",HPOPdata!H16,#N/A)</f>
        <v>#N/A</v>
      </c>
      <c r="E10" s="51" t="e">
        <f t="shared" si="0"/>
        <v>#N/A</v>
      </c>
      <c r="F10" s="51" t="e">
        <f t="shared" si="1"/>
        <v>#N/A</v>
      </c>
      <c r="G10" s="51" t="e">
        <f t="shared" si="2"/>
        <v>#N/A</v>
      </c>
      <c r="H10" s="51" t="e">
        <f t="shared" si="3"/>
        <v>#N/A</v>
      </c>
      <c r="I10" s="52" t="e">
        <f>IF(HPOPdata!T16&lt;&gt;"",HPOPdata!T16,#N/A)</f>
        <v>#N/A</v>
      </c>
      <c r="J10" s="53">
        <f>HPOPdata!U16</f>
        <v>0</v>
      </c>
    </row>
    <row r="11" spans="1:12">
      <c r="A11" s="19" t="s">
        <v>31</v>
      </c>
      <c r="B11" s="16">
        <v>9</v>
      </c>
      <c r="C11" s="51" t="e">
        <f>IF(HPOPdata!G17&lt;&gt;"",HPOPdata!G17,#N/A)</f>
        <v>#N/A</v>
      </c>
      <c r="D11" s="51" t="e">
        <f>IF(HPOPdata!H17&lt;&gt;"",HPOPdata!H17,#N/A)</f>
        <v>#N/A</v>
      </c>
      <c r="E11" s="51" t="e">
        <f t="shared" si="0"/>
        <v>#N/A</v>
      </c>
      <c r="F11" s="51" t="e">
        <f t="shared" si="1"/>
        <v>#N/A</v>
      </c>
      <c r="G11" s="51" t="e">
        <f t="shared" si="2"/>
        <v>#N/A</v>
      </c>
      <c r="H11" s="51" t="e">
        <f t="shared" si="3"/>
        <v>#N/A</v>
      </c>
      <c r="I11" s="52" t="e">
        <f>IF(HPOPdata!T17&lt;&gt;"",HPOPdata!T17,#N/A)</f>
        <v>#N/A</v>
      </c>
      <c r="J11" s="53">
        <f>HPOPdata!U17</f>
        <v>0</v>
      </c>
    </row>
    <row r="12" spans="1:12">
      <c r="A12" s="19" t="s">
        <v>32</v>
      </c>
      <c r="B12" s="16">
        <v>10</v>
      </c>
      <c r="C12" s="51" t="e">
        <f>IF(HPOPdata!G18&lt;&gt;"",HPOPdata!G18,#N/A)</f>
        <v>#N/A</v>
      </c>
      <c r="D12" s="51" t="e">
        <f>IF(HPOPdata!H18&lt;&gt;"",HPOPdata!H18,#N/A)</f>
        <v>#N/A</v>
      </c>
      <c r="E12" s="51" t="e">
        <f t="shared" si="0"/>
        <v>#N/A</v>
      </c>
      <c r="F12" s="51" t="e">
        <f t="shared" si="1"/>
        <v>#N/A</v>
      </c>
      <c r="G12" s="51" t="e">
        <f t="shared" si="2"/>
        <v>#N/A</v>
      </c>
      <c r="H12" s="51" t="e">
        <f t="shared" si="3"/>
        <v>#N/A</v>
      </c>
      <c r="I12" s="52" t="e">
        <f>IF(HPOPdata!T18&lt;&gt;"",HPOPdata!T18,#N/A)</f>
        <v>#N/A</v>
      </c>
      <c r="J12" s="53">
        <f>HPOPdata!U18</f>
        <v>0</v>
      </c>
    </row>
    <row r="13" spans="1:12">
      <c r="A13" s="19" t="s">
        <v>33</v>
      </c>
      <c r="B13" s="16">
        <v>11</v>
      </c>
      <c r="C13" s="51" t="e">
        <f>IF(HPOPdata!G19&lt;&gt;"",HPOPdata!G19,#N/A)</f>
        <v>#N/A</v>
      </c>
      <c r="D13" s="51" t="e">
        <f>IF(HPOPdata!H19&lt;&gt;"",HPOPdata!H19,#N/A)</f>
        <v>#N/A</v>
      </c>
      <c r="E13" s="51" t="e">
        <f t="shared" si="0"/>
        <v>#N/A</v>
      </c>
      <c r="F13" s="51" t="e">
        <f t="shared" si="1"/>
        <v>#N/A</v>
      </c>
      <c r="G13" s="51" t="e">
        <f t="shared" si="2"/>
        <v>#N/A</v>
      </c>
      <c r="H13" s="51" t="e">
        <f t="shared" si="3"/>
        <v>#N/A</v>
      </c>
      <c r="I13" s="52" t="e">
        <f>IF(HPOPdata!T19&lt;&gt;"",HPOPdata!T19,#N/A)</f>
        <v>#N/A</v>
      </c>
      <c r="J13" s="53">
        <f>HPOPdata!U19</f>
        <v>0</v>
      </c>
    </row>
    <row r="14" spans="1:12">
      <c r="A14" s="19" t="s">
        <v>34</v>
      </c>
      <c r="B14" s="16">
        <v>12</v>
      </c>
      <c r="C14" s="51" t="e">
        <f>IF(HPOPdata!G20&lt;&gt;"",HPOPdata!G20,#N/A)</f>
        <v>#N/A</v>
      </c>
      <c r="D14" s="51" t="e">
        <f>IF(HPOPdata!H20&lt;&gt;"",HPOPdata!H20,#N/A)</f>
        <v>#N/A</v>
      </c>
      <c r="E14" s="51" t="e">
        <f t="shared" si="0"/>
        <v>#N/A</v>
      </c>
      <c r="F14" s="51" t="e">
        <f t="shared" si="1"/>
        <v>#N/A</v>
      </c>
      <c r="G14" s="51" t="e">
        <f t="shared" si="2"/>
        <v>#N/A</v>
      </c>
      <c r="H14" s="51" t="e">
        <f t="shared" si="3"/>
        <v>#N/A</v>
      </c>
      <c r="I14" s="52" t="e">
        <f>IF(HPOPdata!T20&lt;&gt;"",HPOPdata!T20,#N/A)</f>
        <v>#N/A</v>
      </c>
      <c r="J14" s="53">
        <f>HPOPdata!U20</f>
        <v>0</v>
      </c>
    </row>
    <row r="15" spans="1:12">
      <c r="A15" s="19" t="s">
        <v>35</v>
      </c>
      <c r="B15" s="16">
        <v>13</v>
      </c>
      <c r="C15" s="51" t="e">
        <f>IF(HPOPdata!G21&lt;&gt;"",HPOPdata!G21,#N/A)</f>
        <v>#N/A</v>
      </c>
      <c r="D15" s="51" t="e">
        <f>IF(HPOPdata!H21&lt;&gt;"",HPOPdata!H21,#N/A)</f>
        <v>#N/A</v>
      </c>
      <c r="E15" s="51" t="e">
        <f t="shared" si="0"/>
        <v>#N/A</v>
      </c>
      <c r="F15" s="51" t="e">
        <f t="shared" si="1"/>
        <v>#N/A</v>
      </c>
      <c r="G15" s="51" t="e">
        <f t="shared" si="2"/>
        <v>#N/A</v>
      </c>
      <c r="H15" s="51" t="e">
        <f t="shared" si="3"/>
        <v>#N/A</v>
      </c>
      <c r="I15" s="52" t="e">
        <f>IF(HPOPdata!T21&lt;&gt;"",HPOPdata!T21,#N/A)</f>
        <v>#N/A</v>
      </c>
      <c r="J15" s="53">
        <f>HPOPdata!U21</f>
        <v>0</v>
      </c>
    </row>
    <row r="16" spans="1:12">
      <c r="A16" s="19" t="s">
        <v>36</v>
      </c>
      <c r="B16" s="16">
        <v>14</v>
      </c>
      <c r="C16" s="51" t="e">
        <f>IF(HPOPdata!G22&lt;&gt;"",HPOPdata!G22,#N/A)</f>
        <v>#N/A</v>
      </c>
      <c r="D16" s="51" t="e">
        <f>IF(HPOPdata!H22&lt;&gt;"",HPOPdata!H22,#N/A)</f>
        <v>#N/A</v>
      </c>
      <c r="E16" s="51" t="e">
        <f t="shared" si="0"/>
        <v>#N/A</v>
      </c>
      <c r="F16" s="51" t="e">
        <f t="shared" si="1"/>
        <v>#N/A</v>
      </c>
      <c r="G16" s="51" t="e">
        <f t="shared" si="2"/>
        <v>#N/A</v>
      </c>
      <c r="H16" s="51" t="e">
        <f t="shared" si="3"/>
        <v>#N/A</v>
      </c>
      <c r="I16" s="52" t="e">
        <f>IF(HPOPdata!T22&lt;&gt;"",HPOPdata!T22,#N/A)</f>
        <v>#N/A</v>
      </c>
      <c r="J16" s="53">
        <f>HPOPdata!U22</f>
        <v>0</v>
      </c>
    </row>
    <row r="17" spans="1:10">
      <c r="A17" s="19" t="s">
        <v>37</v>
      </c>
      <c r="B17" s="16">
        <v>15</v>
      </c>
      <c r="C17" s="51" t="e">
        <f>IF(HPOPdata!G23&lt;&gt;"",HPOPdata!G23,#N/A)</f>
        <v>#N/A</v>
      </c>
      <c r="D17" s="51" t="e">
        <f>IF(HPOPdata!H23&lt;&gt;"",HPOPdata!H23,#N/A)</f>
        <v>#N/A</v>
      </c>
      <c r="E17" s="51" t="e">
        <f t="shared" si="0"/>
        <v>#N/A</v>
      </c>
      <c r="F17" s="51" t="e">
        <f t="shared" si="1"/>
        <v>#N/A</v>
      </c>
      <c r="G17" s="51" t="e">
        <f t="shared" si="2"/>
        <v>#N/A</v>
      </c>
      <c r="H17" s="51" t="e">
        <f t="shared" si="3"/>
        <v>#N/A</v>
      </c>
      <c r="I17" s="52" t="e">
        <f>IF(HPOPdata!T23&lt;&gt;"",HPOPdata!T23,#N/A)</f>
        <v>#N/A</v>
      </c>
      <c r="J17" s="53">
        <f>HPOPdata!U23</f>
        <v>0</v>
      </c>
    </row>
    <row r="18" spans="1:10">
      <c r="A18" s="19" t="s">
        <v>38</v>
      </c>
      <c r="B18" s="16">
        <v>16</v>
      </c>
      <c r="C18" s="51" t="e">
        <f>IF(HPOPdata!G24&lt;&gt;"",HPOPdata!G24,#N/A)</f>
        <v>#N/A</v>
      </c>
      <c r="D18" s="51" t="e">
        <f>IF(HPOPdata!H24&lt;&gt;"",HPOPdata!H24,#N/A)</f>
        <v>#N/A</v>
      </c>
      <c r="E18" s="51" t="e">
        <f t="shared" si="0"/>
        <v>#N/A</v>
      </c>
      <c r="F18" s="51" t="e">
        <f t="shared" si="1"/>
        <v>#N/A</v>
      </c>
      <c r="G18" s="51" t="e">
        <f t="shared" si="2"/>
        <v>#N/A</v>
      </c>
      <c r="H18" s="51" t="e">
        <f t="shared" si="3"/>
        <v>#N/A</v>
      </c>
      <c r="I18" s="52" t="e">
        <f>IF(HPOPdata!T24&lt;&gt;"",HPOPdata!T24,#N/A)</f>
        <v>#N/A</v>
      </c>
      <c r="J18" s="53">
        <f>HPOPdata!U24</f>
        <v>0</v>
      </c>
    </row>
    <row r="19" spans="1:10">
      <c r="A19" s="19" t="s">
        <v>39</v>
      </c>
      <c r="B19" s="16">
        <v>17</v>
      </c>
      <c r="C19" s="51" t="e">
        <f>IF(HPOPdata!#REF!&lt;&gt;"",HPOPdata!#REF!,#N/A)</f>
        <v>#REF!</v>
      </c>
      <c r="D19" s="51" t="e">
        <f>IF(HPOPdata!#REF!&lt;&gt;"",HPOPdata!#REF!,#N/A)</f>
        <v>#REF!</v>
      </c>
      <c r="E19" s="51" t="e">
        <f t="shared" si="0"/>
        <v>#REF!</v>
      </c>
      <c r="F19" s="51" t="e">
        <f t="shared" si="1"/>
        <v>#REF!</v>
      </c>
      <c r="G19" s="51" t="e">
        <f t="shared" si="2"/>
        <v>#REF!</v>
      </c>
      <c r="H19" s="51" t="e">
        <f t="shared" si="3"/>
        <v>#REF!</v>
      </c>
      <c r="I19" s="52" t="e">
        <f>IF(HPOPdata!#REF!&lt;&gt;"",HPOPdata!#REF!,#N/A)</f>
        <v>#REF!</v>
      </c>
      <c r="J19" s="53" t="e">
        <f>HPOPdata!#REF!</f>
        <v>#REF!</v>
      </c>
    </row>
    <row r="20" spans="1:10">
      <c r="B20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7AF5-FD4F-4F8B-8ACA-4EDEF61AF714}">
  <dimension ref="A2:H23"/>
  <sheetViews>
    <sheetView showGridLines="0" zoomScale="80" zoomScaleNormal="80" workbookViewId="0">
      <selection activeCell="G8" sqref="G8"/>
    </sheetView>
  </sheetViews>
  <sheetFormatPr defaultRowHeight="15"/>
  <cols>
    <col min="1" max="1" width="0.85546875" customWidth="1"/>
    <col min="2" max="2" width="13.5703125" customWidth="1"/>
    <col min="3" max="3" width="30" style="24" bestFit="1" customWidth="1"/>
    <col min="4" max="4" width="92.7109375" bestFit="1" customWidth="1"/>
    <col min="5" max="5" width="23.85546875" bestFit="1" customWidth="1"/>
    <col min="6" max="6" width="22.85546875" bestFit="1" customWidth="1"/>
    <col min="7" max="7" width="16.5703125" bestFit="1" customWidth="1"/>
    <col min="8" max="8" width="27" customWidth="1"/>
  </cols>
  <sheetData>
    <row r="2" spans="1:8" ht="30" customHeight="1">
      <c r="B2" s="25" t="s">
        <v>41</v>
      </c>
      <c r="C2" s="22"/>
      <c r="D2" s="21"/>
      <c r="E2" s="21"/>
      <c r="F2" s="21"/>
      <c r="G2" s="21"/>
      <c r="H2" s="21"/>
    </row>
    <row r="3" spans="1:8">
      <c r="B3" s="20"/>
      <c r="C3" s="23"/>
      <c r="D3" s="17"/>
      <c r="E3" s="17"/>
      <c r="F3" s="17"/>
      <c r="G3" s="17"/>
      <c r="H3" s="17"/>
    </row>
    <row r="4" spans="1:8" ht="15" customHeight="1">
      <c r="A4" s="17"/>
      <c r="B4" s="54" t="s">
        <v>62</v>
      </c>
      <c r="C4" s="54" t="s">
        <v>63</v>
      </c>
      <c r="D4" s="54" t="s">
        <v>64</v>
      </c>
      <c r="E4" s="54" t="s">
        <v>65</v>
      </c>
      <c r="F4" s="54" t="s">
        <v>66</v>
      </c>
      <c r="G4" s="54" t="s">
        <v>67</v>
      </c>
    </row>
    <row r="5" spans="1:8">
      <c r="A5" s="17"/>
      <c r="B5" t="s">
        <v>68</v>
      </c>
      <c r="C5" t="s">
        <v>2</v>
      </c>
      <c r="D5" t="s">
        <v>69</v>
      </c>
      <c r="E5" t="s">
        <v>70</v>
      </c>
      <c r="F5" t="s">
        <v>40</v>
      </c>
      <c r="G5" t="s">
        <v>70</v>
      </c>
    </row>
    <row r="6" spans="1:8">
      <c r="B6" t="s">
        <v>71</v>
      </c>
      <c r="C6" t="s">
        <v>10</v>
      </c>
      <c r="D6" t="s">
        <v>72</v>
      </c>
      <c r="E6" t="s">
        <v>70</v>
      </c>
      <c r="F6" t="s">
        <v>24</v>
      </c>
      <c r="G6" t="s">
        <v>70</v>
      </c>
    </row>
    <row r="7" spans="1:8">
      <c r="B7" t="s">
        <v>73</v>
      </c>
      <c r="C7" t="s">
        <v>3</v>
      </c>
      <c r="D7" t="s">
        <v>74</v>
      </c>
      <c r="E7" t="s">
        <v>70</v>
      </c>
      <c r="F7" t="s">
        <v>25</v>
      </c>
      <c r="G7" t="s">
        <v>70</v>
      </c>
    </row>
    <row r="8" spans="1:8">
      <c r="B8" t="s">
        <v>75</v>
      </c>
      <c r="C8" t="s">
        <v>20</v>
      </c>
      <c r="D8" t="s">
        <v>76</v>
      </c>
      <c r="E8" t="s">
        <v>70</v>
      </c>
      <c r="F8" t="s">
        <v>27</v>
      </c>
      <c r="G8" t="s">
        <v>70</v>
      </c>
    </row>
    <row r="9" spans="1:8">
      <c r="B9" t="s">
        <v>77</v>
      </c>
      <c r="C9" t="s">
        <v>42</v>
      </c>
      <c r="D9" t="s">
        <v>78</v>
      </c>
      <c r="E9" t="s">
        <v>70</v>
      </c>
      <c r="F9" t="s">
        <v>28</v>
      </c>
      <c r="G9" t="s">
        <v>70</v>
      </c>
    </row>
    <row r="10" spans="1:8">
      <c r="B10" t="s">
        <v>79</v>
      </c>
      <c r="C10" t="s">
        <v>21</v>
      </c>
      <c r="D10" t="s">
        <v>80</v>
      </c>
      <c r="E10" t="s">
        <v>70</v>
      </c>
      <c r="F10" t="s">
        <v>29</v>
      </c>
      <c r="G10" t="s">
        <v>70</v>
      </c>
    </row>
    <row r="11" spans="1:8">
      <c r="B11" t="s">
        <v>81</v>
      </c>
      <c r="C11" t="s">
        <v>9</v>
      </c>
      <c r="D11" t="s">
        <v>82</v>
      </c>
      <c r="E11" t="s">
        <v>70</v>
      </c>
      <c r="F11" t="s">
        <v>30</v>
      </c>
      <c r="G11" t="s">
        <v>70</v>
      </c>
    </row>
    <row r="12" spans="1:8">
      <c r="B12" t="s">
        <v>83</v>
      </c>
      <c r="C12" t="s">
        <v>8</v>
      </c>
      <c r="D12" t="s">
        <v>84</v>
      </c>
      <c r="E12" t="s">
        <v>85</v>
      </c>
      <c r="F12" t="s">
        <v>31</v>
      </c>
      <c r="G12" t="s">
        <v>70</v>
      </c>
    </row>
    <row r="13" spans="1:8">
      <c r="B13" t="s">
        <v>86</v>
      </c>
      <c r="C13" t="s">
        <v>4</v>
      </c>
      <c r="D13" t="s">
        <v>87</v>
      </c>
      <c r="E13" t="s">
        <v>85</v>
      </c>
      <c r="F13" t="s">
        <v>32</v>
      </c>
      <c r="G13" t="s">
        <v>70</v>
      </c>
    </row>
    <row r="14" spans="1:8">
      <c r="B14" t="s">
        <v>88</v>
      </c>
      <c r="C14" t="s">
        <v>6</v>
      </c>
      <c r="D14" t="s">
        <v>89</v>
      </c>
      <c r="E14" t="s">
        <v>70</v>
      </c>
      <c r="F14" t="s">
        <v>33</v>
      </c>
      <c r="G14" t="s">
        <v>70</v>
      </c>
    </row>
    <row r="15" spans="1:8">
      <c r="B15" t="s">
        <v>90</v>
      </c>
      <c r="C15" t="s">
        <v>11</v>
      </c>
      <c r="D15" t="s">
        <v>91</v>
      </c>
      <c r="E15" t="s">
        <v>70</v>
      </c>
      <c r="F15" t="s">
        <v>34</v>
      </c>
      <c r="G15" t="s">
        <v>70</v>
      </c>
    </row>
    <row r="16" spans="1:8">
      <c r="B16" t="s">
        <v>92</v>
      </c>
      <c r="C16" t="s">
        <v>5</v>
      </c>
      <c r="D16" t="s">
        <v>93</v>
      </c>
      <c r="E16" t="s">
        <v>94</v>
      </c>
      <c r="F16" t="s">
        <v>35</v>
      </c>
      <c r="G16" t="s">
        <v>70</v>
      </c>
    </row>
    <row r="17" spans="2:7">
      <c r="B17" t="s">
        <v>95</v>
      </c>
      <c r="C17" t="s">
        <v>22</v>
      </c>
      <c r="D17" t="s">
        <v>96</v>
      </c>
      <c r="E17" t="s">
        <v>97</v>
      </c>
      <c r="F17" t="s">
        <v>36</v>
      </c>
      <c r="G17" t="s">
        <v>70</v>
      </c>
    </row>
    <row r="18" spans="2:7">
      <c r="B18" t="s">
        <v>98</v>
      </c>
      <c r="C18" t="s">
        <v>7</v>
      </c>
      <c r="D18" t="s">
        <v>99</v>
      </c>
      <c r="E18" t="s">
        <v>70</v>
      </c>
      <c r="F18" t="s">
        <v>37</v>
      </c>
      <c r="G18" t="s">
        <v>70</v>
      </c>
    </row>
    <row r="19" spans="2:7">
      <c r="B19" t="s">
        <v>100</v>
      </c>
      <c r="C19" t="s">
        <v>12</v>
      </c>
      <c r="D19" t="s">
        <v>101</v>
      </c>
      <c r="E19" t="s">
        <v>70</v>
      </c>
      <c r="F19" t="s">
        <v>38</v>
      </c>
      <c r="G19" t="s">
        <v>70</v>
      </c>
    </row>
    <row r="20" spans="2:7">
      <c r="B20" t="s">
        <v>75</v>
      </c>
      <c r="C20" t="s">
        <v>23</v>
      </c>
      <c r="D20" t="s">
        <v>102</v>
      </c>
      <c r="E20" t="s">
        <v>103</v>
      </c>
      <c r="F20" t="s">
        <v>39</v>
      </c>
      <c r="G20" t="s">
        <v>70</v>
      </c>
    </row>
    <row r="21" spans="2:7">
      <c r="C21"/>
    </row>
    <row r="22" spans="2:7">
      <c r="C22"/>
    </row>
    <row r="23" spans="2:7">
      <c r="B23" s="42" t="s">
        <v>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C5798F-31D9-455C-A266-3CF2A88C687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ee211f1-5bf1-4f4b-adf1-18b7c5b9a3a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3B07A0A-C848-4FF7-A830-0D9B654DA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68EAE9-BE2F-449B-83FE-5638B2ED2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HPOPdata</vt:lpstr>
      <vt:lpstr>HPOPChart</vt:lpstr>
      <vt:lpstr>HPOPTime Series</vt:lpstr>
      <vt:lpstr>HPOPInter</vt:lpstr>
      <vt:lpstr>HPOPIndicator List</vt:lpstr>
      <vt:lpstr>HPOPdata!Print_Area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lmerdad@who.int</dc:creator>
  <cp:lastModifiedBy>Elliott Messeiller</cp:lastModifiedBy>
  <cp:lastPrinted>2021-07-12T10:01:31Z</cp:lastPrinted>
  <dcterms:created xsi:type="dcterms:W3CDTF">2020-11-10T11:52:23Z</dcterms:created>
  <dcterms:modified xsi:type="dcterms:W3CDTF">2021-07-14T10:17:50Z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