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DieseArbeitsmappe"/>
  <mc:AlternateContent xmlns:mc="http://schemas.openxmlformats.org/markup-compatibility/2006">
    <mc:Choice Requires="x15">
      <x15ac:absPath xmlns:x15ac="http://schemas.microsoft.com/office/spreadsheetml/2010/11/ac" url="D:\"/>
    </mc:Choice>
  </mc:AlternateContent>
  <xr:revisionPtr revIDLastSave="0" documentId="13_ncr:1_{4BF334B5-9B3E-49AF-8AAC-1291BA3C1259}" xr6:coauthVersionLast="47" xr6:coauthVersionMax="47" xr10:uidLastSave="{00000000-0000-0000-0000-000000000000}"/>
  <bookViews>
    <workbookView xWindow="-108" yWindow="492" windowWidth="41496" windowHeight="16896" tabRatio="500" xr2:uid="{00000000-000D-0000-FFFF-FFFF00000000}"/>
  </bookViews>
  <sheets>
    <sheet name="Template" sheetId="19" r:id="rId1"/>
  </sheets>
  <definedNames>
    <definedName name="_xlnm.Print_Area" localSheetId="0">Template!$A$1:$T$26</definedName>
    <definedName name="Print_Area_0_0" localSheetId="0">Template!$A$1:$I$23</definedName>
    <definedName name="Text8" localSheetId="0">Template!#REF!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2" i="19" l="1"/>
  <c r="T10" i="19"/>
  <c r="S10" i="19"/>
  <c r="I13" i="19" s="1"/>
  <c r="T20" i="19"/>
  <c r="S20" i="19"/>
  <c r="T15" i="19"/>
  <c r="K2" i="19" a="1"/>
  <c r="K2" i="19" s="1"/>
  <c r="I19" i="19"/>
  <c r="K6" i="19"/>
  <c r="K5" i="19"/>
  <c r="P4" i="19"/>
  <c r="K4" i="19"/>
  <c r="I21" i="19" l="1"/>
  <c r="I11" i="19"/>
  <c r="I16" i="19"/>
  <c r="I14" i="19"/>
  <c r="I17" i="19"/>
  <c r="I12" i="19"/>
  <c r="I18" i="19"/>
  <c r="S23" i="19" l="1"/>
  <c r="I23" i="19" s="1"/>
  <c r="I24" i="1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24" authorId="0" shapeId="0" xr:uid="{23F6A3D1-290B-4165-A7B8-DF04E0F979D8}">
      <text>
        <r>
          <rPr>
            <sz val="10"/>
            <color rgb="FF000000"/>
            <rFont val="Tahoma"/>
            <family val="2"/>
          </rPr>
          <t>Endnote übernehmen, oder überschreiben und in den Bemerkungen begründen.</t>
        </r>
      </text>
    </comment>
    <comment ref="B25" authorId="0" shapeId="0" xr:uid="{9F6A4650-AA36-469C-A378-08C7F6B99E0E}">
      <text>
        <r>
          <rPr>
            <b/>
            <sz val="18"/>
            <color rgb="FFC00000"/>
            <rFont val="Tahoma"/>
            <family val="2"/>
          </rPr>
          <t>Bitte unterschreiben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<sst xmlns="http://schemas.openxmlformats.org/spreadsheetml/2006/main" count="115" uniqueCount="91">
  <si>
    <t>Kurs</t>
  </si>
  <si>
    <t>Titel der Arbeit:</t>
  </si>
  <si>
    <t>max.
Pkt</t>
  </si>
  <si>
    <t>1,0 bei  100 Punkten
4,0 bei    50 Punkten</t>
  </si>
  <si>
    <t>Kann-Eingabefelder: Hier ist ist es möglich, die Gewichtung einzelner Kriterien anzupassen</t>
  </si>
  <si>
    <t>Fehler: keiner der 2 Bereiche darf vollständig entfallen</t>
  </si>
  <si>
    <t>Fehler: keine sinnvolle Eingabe</t>
  </si>
  <si>
    <t>Notenvorschlag schlechter als 4,0 (nicht bestanden)</t>
  </si>
  <si>
    <t>Student(in)</t>
  </si>
  <si>
    <t>Gutachter(in)</t>
  </si>
  <si>
    <t>Ort, Datum, Unterschrift Gutachter(in)</t>
  </si>
  <si>
    <t>Bemerkungen</t>
  </si>
  <si>
    <t>Muss-Eingabefelder: Pro Kriterium muss der Prozentsatz der Erfüllung eingegeben werden. Daraus werden die gewichteten Punkte und letztlich ein Notenvorschlag ermittelt.</t>
  </si>
  <si>
    <t>Verwendungshinweise zur schematischen Bewertung</t>
  </si>
  <si>
    <t>Abweichung vom Standardwert: Bitte in den Erläuterungen begründen</t>
  </si>
  <si>
    <r>
      <t xml:space="preserve"> Summe der gewichteten Punkte </t>
    </r>
    <r>
      <rPr>
        <sz val="10"/>
        <color rgb="FF000000"/>
        <rFont val="Calibri"/>
        <family val="2"/>
        <scheme val="minor"/>
      </rPr>
      <t>(gerundet)</t>
    </r>
  </si>
  <si>
    <r>
      <t xml:space="preserve"> Notenvorschlag</t>
    </r>
    <r>
      <rPr>
        <sz val="10"/>
        <color rgb="FF000000"/>
        <rFont val="Calibri"/>
        <family val="2"/>
        <scheme val="minor"/>
      </rPr>
      <t xml:space="preserve"> </t>
    </r>
  </si>
  <si>
    <r>
      <t xml:space="preserve"> Endnote</t>
    </r>
    <r>
      <rPr>
        <sz val="10"/>
        <color rgb="FF000000"/>
        <rFont val="Calibri"/>
        <family val="2"/>
        <scheme val="minor"/>
      </rPr>
      <t xml:space="preserve"> (zu ergänzen durch die "Erläuterung der Bewertung")</t>
    </r>
  </si>
  <si>
    <t>Schematic evaluation (page 1)</t>
  </si>
  <si>
    <t>Schematic evaluation (page 2)</t>
  </si>
  <si>
    <t>First Name Last Name</t>
  </si>
  <si>
    <t>Failed
0 - 49 %</t>
  </si>
  <si>
    <t>Sufficient
50 - 57 %</t>
  </si>
  <si>
    <t>Satisfactory
58 - 74 %</t>
  </si>
  <si>
    <t>Good
75 - 90 %</t>
  </si>
  <si>
    <t>Excellent
91 - 100 %</t>
  </si>
  <si>
    <t>Weight</t>
  </si>
  <si>
    <t>Goal</t>
  </si>
  <si>
    <t>Weighted points</t>
  </si>
  <si>
    <t>Assos. Prof. Dr. Bohdan. Pashkovskyi</t>
  </si>
  <si>
    <t>Criteria</t>
  </si>
  <si>
    <t>Area</t>
  </si>
  <si>
    <t>Written draft</t>
  </si>
  <si>
    <t>(40% Weighting)</t>
  </si>
  <si>
    <t>Development</t>
  </si>
  <si>
    <t>Code Quality</t>
  </si>
  <si>
    <t>SQL Schema Design</t>
  </si>
  <si>
    <t>The schema is poorly designed with minimal structure or organization.
Tables are disorganized, with undefined or incorrect relationships between entities.
Data redundancy and inconsistencies are prevalent due to a lack of normalization.
Constraints and keys are missing or improperly implemented.
Performance is severely impacted due to inefficient indexing and query design.</t>
  </si>
  <si>
    <t>The schema shows some effort at organization but still lacks a cohesive structure.
Basic relationships between tables are defined, though they may not fully reflect real-world data models.
Some normalization is applied, but there are still significant redundancies or dependency violations.
Constraints like primary and foreign keys exist but are inconsistently or incompletely implemented.
Performance is marginally improved with limited indexing, but query efficiency is suboptimal.</t>
  </si>
  <si>
    <t>The schema demonstrates moderate organization and alignment with the intended data model.
Relationships between tables are mostly accurate, though minor issues in foreign key implementation or join design persist.
Normalization has reached an acceptable level, with reduced redundancy and dependency issues.
Basic constraints (e.g., primary, foreign keys) are implemented effectively, ensuring reasonable data integrity.
Performance optimization efforts are evident but may still leave room for significant improvement under heavy loads.</t>
  </si>
  <si>
    <t>The schema is well-structured, reflecting a logical and scalable design.
Relationships between tables are clearly defined and implemented correctly, supporting accurate joins and queries.
High levels of normalization ensure minimal redundancy while maintaining efficiency.
Constraints and data integrity mechanisms are robust, ensuring consistent and valid data.
Performance is strong, with optimized indexing</t>
  </si>
  <si>
    <t xml:space="preserve">The schema is exemplary, demonstrating flawless organization and alignment with the data model's requirements.
Relationships and dependencies are expertly designed, accurately reflecting the domain and supporting seamless data interaction.
Advanced normalization or strategic denormalization is used to balance efficiency and performance needs.
Data integrity is guaranteed through comprehensive and well-implemented constraints and safeguards.
</t>
  </si>
  <si>
    <t>The code is poorly written, difficult to read, and lacks clear structure or consistency.
There are frequent syntax errors, logical errors, or runtime failures.
No adherence to coding standards or best practices; variable naming and formatting are inconsistent.
Code contains redundant sections and is not modular, making it hard to debug or maintain.
No documentation or comments to explain functionality, making it unusable for others.</t>
  </si>
  <si>
    <t>The code is partially functional but has significant issues affecting reliability and maintainability.
Some adherence to coding standards is visible, but inconsistencies exist in naming, formatting, and structure.
Logic may work for simple cases but fails in edge cases or under stress.
Minimal effort at modularity, with limited reusability of functions or components.
Sparse or unclear comments/documentation, leaving key parts of the code unexplained.</t>
  </si>
  <si>
    <t>The code is functional and moderately adheres to coding standards but has room for improvement.
Readability is acceptable, with consistent formatting and logical flow.
Modular design and reusability are applied to some extent, though there may be minor redundancy or tightly coupled code.
Edge cases and error handling are addressed to a moderate degree, though not comprehensively.
Documentation and comments are present but may lack depth or clarity in complex sections.</t>
  </si>
  <si>
    <t>The code is clean, readable, and adheres to industry best practices and coding standards.
It is well-structured with clear modularity, reusable components, and minimal redundancy.
Comprehensive error handling and testing ensure robust functionality, even in edge cases.
The logic is efficient, with performance optimized for the problem at hand.
Clear and helpful documentation and comments make the code understandable and easy to maintain.</t>
  </si>
  <si>
    <t>The code is of exceptional quality, demonstrating mastery of best practices and industry standards.
It is highly readable, with elegant solutions, optimal performance, and no redundancy.
Fully modular and reusable, with components that can be easily integrated into other projects.
Comprehensive and proactive error handling ensures resilience and reliability under all conditions.
Thorough and well-organized documentation provides a deep understanding of the code’s purpose and usage, making it effortless to maintain and extend.</t>
  </si>
  <si>
    <t>Mongo Db Modeling</t>
  </si>
  <si>
    <t>The database design is disorganized, with no clear structure or alignment to requirements.
Collections are improperly defined or lack key fields, leading to data inconsistencies and inefficiencies.</t>
  </si>
  <si>
    <t>A basic database structure is present, but key fields or relationships are missing or improperly implemented.
Collections are created, but data organization is inconsistent or does not fully meet the requirements.</t>
  </si>
  <si>
    <t>The database has a reasonable structure with collections that mostly align to the requirements.
Key fields and basic relationships between data are implemented, using embedding or referencing appropriately in most cases.</t>
  </si>
  <si>
    <t>The database design is clear and well-organized, fully addressing the project requirements.
Collections and relationships are efficiently modeled, balancing embedding and referencing to suit use cases.</t>
  </si>
  <si>
    <t>The database is expertly designed, with a logical, scalable structure that perfectly aligns with requirements.
Relationships are modeled with precision, leveraging advanced embedding and referencing strategies where necessary.</t>
  </si>
  <si>
    <t>Redis Cache</t>
  </si>
  <si>
    <t>Cache is not implemented</t>
  </si>
  <si>
    <t>Cache is implemented but returning incosistent data</t>
  </si>
  <si>
    <t>Cache is returning correct data but not invalidated</t>
  </si>
  <si>
    <t>Cache is returning correct data and invalidated correctly</t>
  </si>
  <si>
    <t>20% Weighting)</t>
  </si>
  <si>
    <t>Interview</t>
  </si>
  <si>
    <t>Understanding of project</t>
  </si>
  <si>
    <t>The student shows minimal understanding of web project requirements or the role of a database in the application.
Unable to explain basic concepts like database structure, CRUD operations, or integration with web frameworks.
Provides vague or incorrect answers to questions about schema design, data relationships, or query optimization.
Lacks awareness of best practices for security, scalability, or data validation in a web application.
Demonstrates little to no familiarity with tools, frameworks, or technologies commonly used for database and web development.</t>
  </si>
  <si>
    <t>The student demonstrates a basic understanding of web projects and database creation but struggles with depth and details.
Can explain fundamental concepts like tables/collections and basic CRUD operations but lacks clarity on more advanced topics like relationships or indexing.
Provides limited or incomplete answers to questions about schema design or integration with backend frameworks.
Shows some awareness of security or scalability but offers generic or impractical solutions.
Familiarity with development tools or frameworks is present but limited to surface-level knowledge.</t>
  </si>
  <si>
    <t>The student demonstrates a moderate understanding of web projects and database creation.
Explains key concepts like schema design, relationships (e.g., foreign keys or embedding/referencing), and basic database queries with reasonable clarity.
Can discuss the integration of a database with a web framework and has some knowledge of ORM/ODM tools.
Addresses scalability, data validation, or security, but the solutions may lack depth or miss edge cases.
Familiar with development tools and technologies but may have gaps in their practical application or optimization strategies.</t>
  </si>
  <si>
    <t>The student demonstrates a solid understanding of web projects and database creation, with practical knowledge and clear explanations.
Provides well-thought-out answers about schema design, data relationships, indexing, and query optimization.
Can confidently discuss database integration with web frameworks and the use of tools like REST APIs or GraphQL for data operations.
Shows strong awareness of scalability, security, and data validation, proposing practical solutions to address these challenges.
Familiar with industry-standard tools and frameworks, demonstrating practical experience in their application.</t>
  </si>
  <si>
    <t>The student demonstrates an expert-level understanding of web projects and database creation.
Provides comprehensive and detailed answers on schema design, advanced relationships (e.g., many-to-many), indexing, and query optimization.
Expertly explains database integration with backend frameworks and demonstrates deep knowledge of ORM/ODM tools and query languages.
Proposes innovative and effective solutions for scalability, security, data validation, and performance optimization, considering real-world scenarios.
Thoroughly familiar with a wide range of tools, frameworks, and technologies, with clear evidence of hands-on expertise in delivering robust web projects.</t>
  </si>
  <si>
    <t>Ivano-Frankivsk, 16.12.24       Bohdan Pashkovskyi</t>
  </si>
  <si>
    <t>Project Overview and Clarity</t>
  </si>
  <si>
    <t>Architecture and Design Documentation</t>
  </si>
  <si>
    <t>Code and SQL Usage Explanation</t>
  </si>
  <si>
    <t>Overall Presentation and Formatting</t>
  </si>
  <si>
    <t>Missing or poorly written overview. The purpose and functionality of the project are unclear.</t>
  </si>
  <si>
    <t>Limited description of the project; lacks critical details like purpose and scope.</t>
  </si>
  <si>
    <t>Adequate overview with key details but missing comprehensive explanations.</t>
  </si>
  <si>
    <t>Clear, concise project description with relevant details (e.g., objectives, scope, and features).</t>
  </si>
  <si>
    <t>Comprehensive overview with diagrams, project goals, technology stack, and problem-solving context.</t>
  </si>
  <si>
    <t>No architectural details or unclear project structure.</t>
  </si>
  <si>
    <t>Basic mention of architecture without diagrams or design principles.</t>
  </si>
  <si>
    <t>Partial architectural documentation (e.g., MVC layers) but incomplete.</t>
  </si>
  <si>
    <t>Clear explanation of architecture, with diagrams (e.g., flowcharts, UML, ERDs).</t>
  </si>
  <si>
    <t>Detailed documentation of design patterns, architecture layers, and database design.</t>
  </si>
  <si>
    <t>Poor or no explanation of ASP.NET and SQL components. Code examples are missing.</t>
  </si>
  <si>
    <t>Basic explanation of code and database queries with little clarity.</t>
  </si>
  <si>
    <t>Code and SQL examples are provided but lack in-depth explanations.</t>
  </si>
  <si>
    <t>Proper explanation of code functionality, SQL queries, and their roles. Includes snippets.</t>
  </si>
  <si>
    <t>Detailed explanations with optimized code snippets and clear explanations of SQL joins, CRUD operations, and database integration.</t>
  </si>
  <si>
    <t>Poorly formatted and disorganized documentation.</t>
  </si>
  <si>
    <t>Basic formatting with many inconsistencies.</t>
  </si>
  <si>
    <t>Acceptable formatting but lacks polish and professionalism.</t>
  </si>
  <si>
    <t>Well-organized, clear headings, sections, and visuals.</t>
  </si>
  <si>
    <t>Professionally formatted documentation with visuals, tables, and consistent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</si>
</sst>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
    <numFmt numFmtId="167" formatCode="d/m/yy;@"/>
  </numFmts>
  <fonts count="32">
    <font>
      <sz val="10"/>
      <name val="Arial"/>
      <charset val="1"/>
    </font>
    <font>
      <sz val="12"/>
      <color theme="1"/>
      <name val="Calibri"/>
      <family val="2"/>
      <scheme val="minor"/>
    </font>
    <font>
      <sz val="10"/>
      <name val="Arial"/>
      <family val="2"/>
    </font>
    <font>
      <sz val="10"/>
      <color rgb="FF000000"/>
      <name val="Tahoma"/>
      <family val="2"/>
    </font>
    <font>
      <b/>
      <sz val="18"/>
      <color rgb="FFC00000"/>
      <name val="Tahoma"/>
      <family val="2"/>
    </font>
    <font>
      <sz val="20"/>
      <color theme="0"/>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1"/>
      <color rgb="FF000000"/>
      <name val="Calibri"/>
      <family val="2"/>
      <scheme val="minor"/>
    </font>
    <font>
      <sz val="12"/>
      <color rgb="FF000000"/>
      <name val="Calibri"/>
      <family val="2"/>
      <scheme val="minor"/>
    </font>
    <font>
      <sz val="14"/>
      <color rgb="FF000000"/>
      <name val="Calibri"/>
      <family val="2"/>
      <scheme val="minor"/>
    </font>
    <font>
      <sz val="12"/>
      <name val="Calibri"/>
      <family val="2"/>
      <scheme val="minor"/>
    </font>
    <font>
      <sz val="16"/>
      <color rgb="FF000000"/>
      <name val="Calibri"/>
      <family val="2"/>
      <scheme val="minor"/>
    </font>
    <font>
      <sz val="16"/>
      <name val="Calibri"/>
      <family val="2"/>
      <scheme val="minor"/>
    </font>
    <font>
      <sz val="11"/>
      <color theme="1"/>
      <name val="Calibri"/>
      <family val="2"/>
      <scheme val="minor"/>
    </font>
    <font>
      <sz val="11"/>
      <color rgb="FF000000"/>
      <name val="Calibri"/>
      <family val="2"/>
      <scheme val="minor"/>
    </font>
    <font>
      <sz val="11"/>
      <name val="Calibri"/>
      <family val="2"/>
      <scheme val="minor"/>
    </font>
    <font>
      <b/>
      <sz val="11"/>
      <name val="Calibri"/>
      <family val="2"/>
      <scheme val="minor"/>
    </font>
    <font>
      <i/>
      <sz val="11"/>
      <color rgb="FF000000"/>
      <name val="Calibri"/>
      <family val="2"/>
      <scheme val="minor"/>
    </font>
    <font>
      <b/>
      <sz val="10"/>
      <color rgb="FF000000"/>
      <name val="Calibri"/>
      <family val="2"/>
      <scheme val="minor"/>
    </font>
    <font>
      <b/>
      <sz val="8"/>
      <color rgb="FF000000"/>
      <name val="Calibri"/>
      <family val="2"/>
      <scheme val="minor"/>
    </font>
    <font>
      <b/>
      <sz val="12"/>
      <name val="Calibri"/>
      <family val="2"/>
      <scheme val="minor"/>
    </font>
    <font>
      <b/>
      <sz val="10"/>
      <name val="Calibri"/>
      <family val="2"/>
      <scheme val="minor"/>
    </font>
    <font>
      <sz val="9"/>
      <name val="Calibri"/>
      <family val="2"/>
      <scheme val="minor"/>
    </font>
    <font>
      <i/>
      <sz val="12"/>
      <name val="Calibri"/>
      <family val="2"/>
      <scheme val="minor"/>
    </font>
    <font>
      <b/>
      <sz val="12"/>
      <color rgb="FF000000"/>
      <name val="Calibri"/>
      <family val="2"/>
      <scheme val="minor"/>
    </font>
    <font>
      <sz val="14"/>
      <name val="Calibri"/>
      <family val="2"/>
      <scheme val="minor"/>
    </font>
    <font>
      <b/>
      <sz val="14"/>
      <color rgb="FF000000"/>
      <name val="Calibri"/>
      <family val="2"/>
      <scheme val="minor"/>
    </font>
    <font>
      <sz val="8"/>
      <color rgb="FF000000"/>
      <name val="Calibri"/>
      <family val="2"/>
      <scheme val="minor"/>
    </font>
    <font>
      <sz val="14"/>
      <color theme="1"/>
      <name val="Calibri"/>
      <family val="2"/>
      <scheme val="minor"/>
    </font>
    <font>
      <sz val="13"/>
      <color rgb="FF000000"/>
      <name val="Lucida Grande"/>
    </font>
  </fonts>
  <fills count="15">
    <fill>
      <patternFill patternType="none"/>
    </fill>
    <fill>
      <patternFill patternType="gray125"/>
    </fill>
    <fill>
      <patternFill patternType="solid">
        <fgColor rgb="FFCCFFCC"/>
        <bgColor rgb="FFCCFFFF"/>
      </patternFill>
    </fill>
    <fill>
      <patternFill patternType="solid">
        <fgColor rgb="FFC0C0C0"/>
        <bgColor rgb="FFCCCCFF"/>
      </patternFill>
    </fill>
    <fill>
      <patternFill patternType="solid">
        <fgColor rgb="FFFFFFCC"/>
        <bgColor rgb="FFFFFFFF"/>
      </patternFill>
    </fill>
    <fill>
      <patternFill patternType="solid">
        <fgColor rgb="FFFF6600"/>
        <bgColor rgb="FFFF9900"/>
      </patternFill>
    </fill>
    <fill>
      <patternFill patternType="solid">
        <fgColor rgb="FFFF0000"/>
        <bgColor rgb="FF993300"/>
      </patternFill>
    </fill>
    <fill>
      <patternFill patternType="solid">
        <fgColor rgb="FFFF00FF"/>
        <bgColor rgb="FFFF00FF"/>
      </patternFill>
    </fill>
    <fill>
      <patternFill patternType="solid">
        <fgColor rgb="FF00FFFF"/>
        <bgColor rgb="FF00FFFF"/>
      </patternFill>
    </fill>
    <fill>
      <patternFill patternType="solid">
        <fgColor rgb="FFE30512"/>
        <bgColor indexed="64"/>
      </patternFill>
    </fill>
    <fill>
      <patternFill patternType="solid">
        <fgColor rgb="FFCDFFCC"/>
        <bgColor indexed="64"/>
      </patternFill>
    </fill>
    <fill>
      <patternFill patternType="solid">
        <fgColor theme="0"/>
        <bgColor indexed="64"/>
      </patternFill>
    </fill>
    <fill>
      <patternFill patternType="solid">
        <fgColor theme="0"/>
        <bgColor rgb="FFCCFFFF"/>
      </patternFill>
    </fill>
    <fill>
      <patternFill patternType="solid">
        <fgColor theme="0" tint="-4.9989318521683403E-2"/>
        <bgColor indexed="64"/>
      </patternFill>
    </fill>
    <fill>
      <patternFill patternType="solid">
        <fgColor theme="0" tint="-4.9989318521683403E-2"/>
        <bgColor rgb="FFCCFFFF"/>
      </patternFill>
    </fill>
  </fills>
  <borders count="50">
    <border>
      <left/>
      <right/>
      <top/>
      <bottom/>
      <diagonal/>
    </border>
    <border>
      <left/>
      <right/>
      <top style="thin">
        <color auto="1"/>
      </top>
      <bottom style="thin">
        <color auto="1"/>
      </bottom>
      <diagonal/>
    </border>
    <border>
      <left/>
      <right/>
      <top style="thin">
        <color auto="1"/>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right style="medium">
        <color auto="1"/>
      </right>
      <top/>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medium">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s>
  <cellStyleXfs count="2">
    <xf numFmtId="0" fontId="0" fillId="0" borderId="0"/>
    <xf numFmtId="166" fontId="2" fillId="0" borderId="0" applyBorder="0" applyProtection="0"/>
  </cellStyleXfs>
  <cellXfs count="182">
    <xf numFmtId="0" fontId="0" fillId="0" borderId="0" xfId="0"/>
    <xf numFmtId="0" fontId="6" fillId="9" borderId="9" xfId="0" applyFont="1" applyFill="1" applyBorder="1"/>
    <xf numFmtId="0" fontId="6" fillId="9" borderId="30" xfId="0" applyFont="1" applyFill="1" applyBorder="1"/>
    <xf numFmtId="0" fontId="7" fillId="0" borderId="0" xfId="0" applyFont="1" applyAlignment="1" applyProtection="1">
      <alignment horizontal="center" vertical="center"/>
      <protection locked="0"/>
    </xf>
    <xf numFmtId="0" fontId="7" fillId="0" borderId="0" xfId="0" applyFont="1"/>
    <xf numFmtId="0" fontId="6" fillId="0" borderId="0" xfId="0" applyFont="1"/>
    <xf numFmtId="0" fontId="8" fillId="0" borderId="0" xfId="0" applyFont="1"/>
    <xf numFmtId="49" fontId="9" fillId="2" borderId="24" xfId="0" applyNumberFormat="1" applyFont="1" applyFill="1" applyBorder="1" applyAlignment="1">
      <alignment horizontal="left" vertical="center" wrapText="1"/>
    </xf>
    <xf numFmtId="49" fontId="9" fillId="2" borderId="0" xfId="0" applyNumberFormat="1" applyFont="1" applyFill="1" applyAlignment="1">
      <alignment horizontal="left" vertical="center" wrapText="1"/>
    </xf>
    <xf numFmtId="0" fontId="10" fillId="10" borderId="0" xfId="0" applyFont="1" applyFill="1"/>
    <xf numFmtId="0" fontId="10" fillId="10" borderId="20" xfId="0" applyFont="1" applyFill="1" applyBorder="1"/>
    <xf numFmtId="0" fontId="10" fillId="13" borderId="24" xfId="0" applyFont="1" applyFill="1" applyBorder="1"/>
    <xf numFmtId="0" fontId="10" fillId="13" borderId="0" xfId="0" applyFont="1" applyFill="1"/>
    <xf numFmtId="0" fontId="10" fillId="13" borderId="20" xfId="0" applyFont="1" applyFill="1" applyBorder="1"/>
    <xf numFmtId="0" fontId="1" fillId="0" borderId="0" xfId="0" applyFont="1" applyAlignment="1">
      <alignment horizontal="center" vertical="center"/>
    </xf>
    <xf numFmtId="0" fontId="1" fillId="0" borderId="0" xfId="0" applyFont="1"/>
    <xf numFmtId="0" fontId="10" fillId="0" borderId="0" xfId="0" applyFont="1"/>
    <xf numFmtId="0" fontId="12" fillId="0" borderId="0" xfId="0" applyFont="1"/>
    <xf numFmtId="0" fontId="6" fillId="0" borderId="24" xfId="0" applyFont="1" applyBorder="1" applyAlignment="1">
      <alignment horizontal="center"/>
    </xf>
    <xf numFmtId="0" fontId="6" fillId="0" borderId="24" xfId="0" applyFont="1" applyBorder="1"/>
    <xf numFmtId="0" fontId="7" fillId="0" borderId="0" xfId="0" applyFont="1" applyAlignment="1">
      <alignment horizontal="center" vertical="center"/>
    </xf>
    <xf numFmtId="0" fontId="9" fillId="0" borderId="12"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15" xfId="0" applyFont="1" applyBorder="1" applyAlignment="1">
      <alignment horizontal="left" vertical="center"/>
    </xf>
    <xf numFmtId="0" fontId="15" fillId="0" borderId="0" xfId="0" applyFont="1"/>
    <xf numFmtId="0" fontId="9" fillId="0" borderId="24" xfId="0" applyFont="1" applyBorder="1" applyAlignment="1">
      <alignment horizontal="left" vertical="center"/>
    </xf>
    <xf numFmtId="0" fontId="16" fillId="11" borderId="0" xfId="0" applyFont="1" applyFill="1" applyAlignment="1">
      <alignment horizontal="left" vertical="center"/>
    </xf>
    <xf numFmtId="0" fontId="16" fillId="0" borderId="24" xfId="0" applyFont="1" applyBorder="1" applyAlignment="1">
      <alignment vertical="center"/>
    </xf>
    <xf numFmtId="0" fontId="16" fillId="0" borderId="20" xfId="0" applyFont="1" applyBorder="1" applyAlignment="1">
      <alignment vertical="center"/>
    </xf>
    <xf numFmtId="0" fontId="20" fillId="0" borderId="3" xfId="0" applyFont="1" applyBorder="1" applyAlignment="1">
      <alignment vertical="center" wrapText="1"/>
    </xf>
    <xf numFmtId="49" fontId="6" fillId="0" borderId="4" xfId="0" applyNumberFormat="1" applyFont="1" applyBorder="1" applyAlignment="1">
      <alignment horizontal="center" vertical="center" wrapText="1"/>
    </xf>
    <xf numFmtId="49" fontId="6" fillId="0" borderId="5" xfId="0" applyNumberFormat="1" applyFont="1" applyBorder="1" applyAlignment="1">
      <alignment horizontal="center" vertical="center" wrapText="1"/>
    </xf>
    <xf numFmtId="0" fontId="21" fillId="0" borderId="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applyAlignment="1">
      <alignment horizontal="center" vertical="center" wrapText="1"/>
    </xf>
    <xf numFmtId="0" fontId="12" fillId="0" borderId="20" xfId="0" applyFont="1" applyBorder="1"/>
    <xf numFmtId="0" fontId="7" fillId="0" borderId="0" xfId="0" applyFont="1" applyAlignment="1" applyProtection="1">
      <alignment horizontal="center" vertical="center" wrapText="1"/>
      <protection hidden="1"/>
    </xf>
    <xf numFmtId="0" fontId="7" fillId="0" borderId="0" xfId="0" applyFont="1" applyProtection="1">
      <protection hidden="1"/>
    </xf>
    <xf numFmtId="0" fontId="22" fillId="3" borderId="8" xfId="0" applyFont="1" applyFill="1" applyBorder="1" applyAlignment="1">
      <alignment vertical="center"/>
    </xf>
    <xf numFmtId="49" fontId="22" fillId="3" borderId="9" xfId="0" applyNumberFormat="1" applyFont="1" applyFill="1" applyBorder="1" applyAlignment="1">
      <alignment vertical="center"/>
    </xf>
    <xf numFmtId="49" fontId="12" fillId="3" borderId="10" xfId="0" applyNumberFormat="1" applyFont="1" applyFill="1" applyBorder="1" applyAlignment="1">
      <alignment vertical="center" wrapText="1"/>
    </xf>
    <xf numFmtId="1" fontId="12" fillId="3" borderId="12" xfId="0" applyNumberFormat="1" applyFont="1" applyFill="1" applyBorder="1" applyAlignment="1" applyProtection="1">
      <alignment horizontal="center" vertical="center"/>
      <protection hidden="1"/>
    </xf>
    <xf numFmtId="164" fontId="12" fillId="3" borderId="13" xfId="0" applyNumberFormat="1" applyFont="1" applyFill="1" applyBorder="1" applyAlignment="1">
      <alignment horizontal="center" vertical="center"/>
    </xf>
    <xf numFmtId="165" fontId="12" fillId="3" borderId="11" xfId="0" applyNumberFormat="1" applyFont="1" applyFill="1" applyBorder="1" applyAlignment="1">
      <alignment horizontal="center" vertical="center"/>
    </xf>
    <xf numFmtId="0" fontId="1" fillId="0" borderId="0" xfId="0" applyFont="1" applyAlignment="1" applyProtection="1">
      <alignment horizontal="center" vertical="center"/>
      <protection hidden="1"/>
    </xf>
    <xf numFmtId="1" fontId="1" fillId="0" borderId="0" xfId="0" applyNumberFormat="1" applyFont="1" applyAlignment="1" applyProtection="1">
      <alignment vertical="center"/>
      <protection hidden="1"/>
    </xf>
    <xf numFmtId="0" fontId="10" fillId="0" borderId="0" xfId="0" applyFont="1" applyAlignment="1">
      <alignment vertical="center"/>
    </xf>
    <xf numFmtId="16" fontId="23" fillId="0" borderId="14" xfId="0" applyNumberFormat="1" applyFont="1" applyBorder="1" applyAlignment="1">
      <alignment vertical="top" wrapText="1"/>
    </xf>
    <xf numFmtId="49" fontId="24" fillId="0" borderId="1" xfId="0" applyNumberFormat="1" applyFont="1" applyBorder="1" applyAlignment="1">
      <alignment vertical="top" wrapText="1"/>
    </xf>
    <xf numFmtId="1" fontId="22" fillId="4" borderId="15" xfId="0" applyNumberFormat="1" applyFont="1" applyFill="1" applyBorder="1" applyAlignment="1" applyProtection="1">
      <alignment horizontal="center" vertical="center" wrapText="1"/>
      <protection locked="0"/>
    </xf>
    <xf numFmtId="166" fontId="22" fillId="2" borderId="1" xfId="0" applyNumberFormat="1" applyFont="1" applyFill="1" applyBorder="1" applyAlignment="1" applyProtection="1">
      <alignment horizontal="center" vertical="center"/>
      <protection locked="0"/>
    </xf>
    <xf numFmtId="165" fontId="12" fillId="0" borderId="16" xfId="0" applyNumberFormat="1" applyFont="1" applyBorder="1" applyAlignment="1">
      <alignment horizontal="center" vertical="center"/>
    </xf>
    <xf numFmtId="0" fontId="7" fillId="0" borderId="0" xfId="0" applyFont="1" applyAlignment="1" applyProtection="1">
      <alignment horizontal="center" vertical="center"/>
      <protection hidden="1"/>
    </xf>
    <xf numFmtId="0" fontId="23" fillId="0" borderId="14" xfId="0" applyFont="1" applyBorder="1" applyAlignment="1">
      <alignment vertical="top" wrapText="1"/>
    </xf>
    <xf numFmtId="49" fontId="24" fillId="0" borderId="17" xfId="0" applyNumberFormat="1" applyFont="1" applyBorder="1" applyAlignment="1">
      <alignment vertical="top" wrapText="1"/>
    </xf>
    <xf numFmtId="165" fontId="12" fillId="0" borderId="18" xfId="0" applyNumberFormat="1" applyFont="1" applyBorder="1" applyAlignment="1">
      <alignment horizontal="center" vertical="center"/>
    </xf>
    <xf numFmtId="0" fontId="23" fillId="0" borderId="19" xfId="0" applyFont="1" applyBorder="1" applyAlignment="1">
      <alignment vertical="top" wrapText="1"/>
    </xf>
    <xf numFmtId="49" fontId="22" fillId="3" borderId="10" xfId="0" applyNumberFormat="1" applyFont="1" applyFill="1" applyBorder="1" applyAlignment="1">
      <alignment vertical="center"/>
    </xf>
    <xf numFmtId="49" fontId="12" fillId="3" borderId="10" xfId="0" applyNumberFormat="1" applyFont="1" applyFill="1" applyBorder="1" applyAlignment="1">
      <alignment vertical="center"/>
    </xf>
    <xf numFmtId="1" fontId="25" fillId="3" borderId="13" xfId="0" applyNumberFormat="1" applyFont="1" applyFill="1" applyBorder="1" applyAlignment="1">
      <alignment horizontal="center" vertical="center"/>
    </xf>
    <xf numFmtId="165" fontId="12" fillId="3" borderId="21" xfId="0" applyNumberFormat="1" applyFont="1" applyFill="1" applyBorder="1" applyAlignment="1">
      <alignment horizontal="center" vertical="center"/>
    </xf>
    <xf numFmtId="0" fontId="27" fillId="0" borderId="0" xfId="0" applyFont="1"/>
    <xf numFmtId="166" fontId="22" fillId="2" borderId="22" xfId="0" applyNumberFormat="1" applyFont="1" applyFill="1" applyBorder="1" applyAlignment="1" applyProtection="1">
      <alignment horizontal="center" vertical="center"/>
      <protection locked="0"/>
    </xf>
    <xf numFmtId="49" fontId="24" fillId="0" borderId="2" xfId="0" applyNumberFormat="1" applyFont="1" applyBorder="1" applyAlignment="1">
      <alignment vertical="top" wrapText="1"/>
    </xf>
    <xf numFmtId="1" fontId="22" fillId="4" borderId="35" xfId="0" applyNumberFormat="1" applyFont="1" applyFill="1" applyBorder="1" applyAlignment="1" applyProtection="1">
      <alignment horizontal="center" vertical="center" wrapText="1"/>
      <protection locked="0"/>
    </xf>
    <xf numFmtId="166" fontId="22" fillId="2" borderId="27" xfId="0" applyNumberFormat="1" applyFont="1" applyFill="1" applyBorder="1" applyAlignment="1" applyProtection="1">
      <alignment horizontal="center" vertical="center"/>
      <protection locked="0"/>
    </xf>
    <xf numFmtId="165" fontId="12" fillId="0" borderId="40" xfId="0" applyNumberFormat="1" applyFont="1" applyBorder="1" applyAlignment="1">
      <alignment horizontal="center" vertical="center"/>
    </xf>
    <xf numFmtId="1" fontId="22" fillId="4" borderId="6" xfId="0" applyNumberFormat="1" applyFont="1" applyFill="1" applyBorder="1" applyAlignment="1" applyProtection="1">
      <alignment horizontal="center" vertical="center" wrapText="1"/>
      <protection locked="0"/>
    </xf>
    <xf numFmtId="166" fontId="22" fillId="2" borderId="41" xfId="0" applyNumberFormat="1" applyFont="1" applyFill="1" applyBorder="1" applyAlignment="1" applyProtection="1">
      <alignment horizontal="center" vertical="center"/>
      <protection locked="0"/>
    </xf>
    <xf numFmtId="165" fontId="12" fillId="0" borderId="42" xfId="0" applyNumberFormat="1" applyFont="1" applyBorder="1" applyAlignment="1">
      <alignment horizontal="center" vertical="center"/>
    </xf>
    <xf numFmtId="0" fontId="20" fillId="0" borderId="19" xfId="0" applyFont="1" applyBorder="1" applyAlignment="1">
      <alignment horizontal="center"/>
    </xf>
    <xf numFmtId="1" fontId="6" fillId="0" borderId="10" xfId="1" applyNumberFormat="1" applyFont="1" applyBorder="1" applyAlignment="1" applyProtection="1">
      <alignment horizontal="center" vertical="center" wrapText="1"/>
    </xf>
    <xf numFmtId="1" fontId="20" fillId="0" borderId="10" xfId="0" applyNumberFormat="1" applyFont="1" applyBorder="1" applyAlignment="1">
      <alignment horizontal="center" vertical="center" wrapText="1"/>
    </xf>
    <xf numFmtId="1" fontId="20" fillId="0" borderId="44" xfId="1" applyNumberFormat="1" applyFont="1" applyBorder="1" applyAlignment="1" applyProtection="1">
      <alignment horizontal="center" vertical="center"/>
    </xf>
    <xf numFmtId="1" fontId="20" fillId="0" borderId="21" xfId="1" applyNumberFormat="1" applyFont="1" applyBorder="1" applyAlignment="1" applyProtection="1">
      <alignment horizontal="center" vertical="center"/>
    </xf>
    <xf numFmtId="0" fontId="23" fillId="0" borderId="35" xfId="0" applyFont="1" applyBorder="1" applyAlignment="1">
      <alignment horizontal="left" vertical="top" wrapText="1"/>
    </xf>
    <xf numFmtId="1" fontId="7" fillId="0" borderId="0" xfId="0" applyNumberFormat="1" applyFont="1" applyAlignment="1" applyProtection="1">
      <alignment horizontal="center" vertical="center" wrapText="1"/>
      <protection hidden="1"/>
    </xf>
    <xf numFmtId="165" fontId="28" fillId="0" borderId="18" xfId="1" applyNumberFormat="1" applyFont="1" applyBorder="1" applyAlignment="1" applyProtection="1">
      <alignment horizontal="center" vertical="center"/>
    </xf>
    <xf numFmtId="0" fontId="8" fillId="0" borderId="38" xfId="0" applyFont="1" applyBorder="1" applyAlignment="1">
      <alignment horizontal="left" vertical="top" wrapText="1"/>
    </xf>
    <xf numFmtId="165" fontId="7" fillId="0" borderId="0" xfId="1" applyNumberFormat="1" applyFont="1" applyBorder="1" applyAlignment="1" applyProtection="1">
      <alignment horizontal="center" vertical="center"/>
      <protection hidden="1"/>
    </xf>
    <xf numFmtId="165" fontId="28" fillId="0" borderId="37" xfId="0" applyNumberFormat="1" applyFont="1" applyBorder="1" applyAlignment="1" applyProtection="1">
      <alignment horizontal="center" vertical="center"/>
      <protection locked="0"/>
    </xf>
    <xf numFmtId="165" fontId="7" fillId="0" borderId="0" xfId="1" applyNumberFormat="1" applyFont="1" applyBorder="1" applyAlignment="1" applyProtection="1">
      <alignment horizontal="center"/>
      <protection hidden="1"/>
    </xf>
    <xf numFmtId="0" fontId="7" fillId="0" borderId="0" xfId="0" applyFont="1" applyAlignment="1" applyProtection="1">
      <alignment vertical="center"/>
      <protection hidden="1"/>
    </xf>
    <xf numFmtId="0" fontId="6" fillId="0" borderId="31" xfId="0" applyFont="1" applyBorder="1"/>
    <xf numFmtId="0" fontId="6" fillId="0" borderId="32" xfId="0" applyFont="1" applyBorder="1"/>
    <xf numFmtId="0" fontId="6" fillId="0" borderId="33" xfId="0" applyFont="1" applyBorder="1"/>
    <xf numFmtId="0" fontId="6" fillId="0" borderId="39" xfId="0" applyFont="1" applyBorder="1"/>
    <xf numFmtId="0" fontId="5" fillId="9" borderId="9" xfId="0" applyFont="1" applyFill="1" applyBorder="1"/>
    <xf numFmtId="0" fontId="7" fillId="0" borderId="0" xfId="0" applyFont="1" applyAlignment="1">
      <alignment horizontal="center" vertical="center" wrapText="1"/>
    </xf>
    <xf numFmtId="0" fontId="7" fillId="0" borderId="0" xfId="0" applyFont="1" applyAlignment="1" applyProtection="1">
      <alignment vertical="center"/>
      <protection locked="0"/>
    </xf>
    <xf numFmtId="0" fontId="7" fillId="0" borderId="0" xfId="0" applyFont="1" applyProtection="1">
      <protection locked="0"/>
    </xf>
    <xf numFmtId="0" fontId="20" fillId="2" borderId="22" xfId="0" applyFont="1" applyFill="1" applyBorder="1" applyAlignment="1">
      <alignment vertical="center" wrapText="1"/>
    </xf>
    <xf numFmtId="0" fontId="20" fillId="4" borderId="22" xfId="0" applyFont="1" applyFill="1" applyBorder="1" applyAlignment="1">
      <alignment vertical="center" wrapText="1"/>
    </xf>
    <xf numFmtId="0" fontId="6" fillId="0" borderId="28" xfId="0" applyFont="1" applyBorder="1" applyAlignment="1">
      <alignment horizontal="left" vertical="center"/>
    </xf>
    <xf numFmtId="0" fontId="6" fillId="0" borderId="1" xfId="0" applyFont="1" applyBorder="1" applyAlignment="1">
      <alignment vertical="center"/>
    </xf>
    <xf numFmtId="0" fontId="6" fillId="0" borderId="45" xfId="0" applyFont="1" applyBorder="1" applyAlignment="1">
      <alignment vertical="center"/>
    </xf>
    <xf numFmtId="0" fontId="10" fillId="8" borderId="22" xfId="0" applyFont="1" applyFill="1" applyBorder="1" applyAlignment="1">
      <alignment vertical="center"/>
    </xf>
    <xf numFmtId="0" fontId="6" fillId="0" borderId="22" xfId="0" applyFont="1" applyBorder="1" applyAlignment="1">
      <alignment horizontal="left" vertical="center"/>
    </xf>
    <xf numFmtId="0" fontId="10" fillId="0" borderId="28" xfId="0" applyFont="1" applyBorder="1" applyAlignment="1">
      <alignment vertical="center"/>
    </xf>
    <xf numFmtId="0" fontId="10" fillId="0" borderId="1" xfId="0" applyFont="1" applyBorder="1" applyAlignment="1">
      <alignment vertical="center"/>
    </xf>
    <xf numFmtId="0" fontId="12" fillId="0" borderId="45" xfId="0" applyFont="1" applyBorder="1"/>
    <xf numFmtId="0" fontId="20" fillId="5" borderId="22" xfId="0" applyFont="1" applyFill="1" applyBorder="1" applyAlignment="1">
      <alignment vertical="center" wrapText="1"/>
    </xf>
    <xf numFmtId="0" fontId="6" fillId="0" borderId="28" xfId="0" applyFont="1" applyBorder="1" applyAlignment="1">
      <alignment vertical="center" wrapText="1"/>
    </xf>
    <xf numFmtId="0" fontId="6" fillId="0" borderId="1" xfId="0" applyFont="1" applyBorder="1" applyAlignment="1">
      <alignment vertical="center" wrapText="1"/>
    </xf>
    <xf numFmtId="0" fontId="20" fillId="0" borderId="1" xfId="0" applyFont="1" applyBorder="1" applyAlignment="1">
      <alignment horizontal="center" vertical="center" wrapText="1"/>
    </xf>
    <xf numFmtId="167" fontId="29" fillId="0" borderId="45" xfId="0" applyNumberFormat="1" applyFont="1" applyBorder="1" applyAlignment="1">
      <alignment horizontal="left"/>
    </xf>
    <xf numFmtId="0" fontId="20" fillId="6" borderId="22" xfId="0" applyFont="1" applyFill="1" applyBorder="1" applyAlignment="1">
      <alignment vertical="center" wrapText="1"/>
    </xf>
    <xf numFmtId="0" fontId="6" fillId="0" borderId="28" xfId="0" applyFont="1" applyBorder="1" applyAlignment="1">
      <alignment vertical="center"/>
    </xf>
    <xf numFmtId="0" fontId="10" fillId="0" borderId="45" xfId="0" applyFont="1" applyBorder="1"/>
    <xf numFmtId="0" fontId="6" fillId="7" borderId="22" xfId="0" applyFont="1" applyFill="1" applyBorder="1" applyAlignment="1">
      <alignment vertical="center"/>
    </xf>
    <xf numFmtId="0" fontId="6" fillId="0" borderId="1" xfId="0" applyFont="1" applyBorder="1" applyAlignment="1">
      <alignment horizontal="right" vertical="center"/>
    </xf>
    <xf numFmtId="0" fontId="6" fillId="0" borderId="45" xfId="0" applyFont="1" applyBorder="1"/>
    <xf numFmtId="0" fontId="30" fillId="0" borderId="0" xfId="0" applyFont="1"/>
    <xf numFmtId="0" fontId="6" fillId="0" borderId="28" xfId="0" applyFont="1" applyBorder="1" applyAlignment="1" applyProtection="1">
      <alignment horizontal="left" vertical="top" wrapText="1"/>
      <protection locked="0"/>
    </xf>
    <xf numFmtId="0" fontId="6" fillId="0" borderId="1" xfId="0" applyFont="1" applyBorder="1" applyAlignment="1" applyProtection="1">
      <alignment horizontal="left" vertical="top" wrapText="1"/>
      <protection locked="0"/>
    </xf>
    <xf numFmtId="0" fontId="6" fillId="0" borderId="17" xfId="0" applyFont="1" applyBorder="1" applyAlignment="1" applyProtection="1">
      <alignment horizontal="left" vertical="top" wrapText="1"/>
      <protection locked="0"/>
    </xf>
    <xf numFmtId="0" fontId="5" fillId="9" borderId="29" xfId="0" applyFont="1" applyFill="1" applyBorder="1" applyAlignment="1">
      <alignment horizontal="left" vertical="center"/>
    </xf>
    <xf numFmtId="0" fontId="5" fillId="9" borderId="9" xfId="0" applyFont="1" applyFill="1" applyBorder="1" applyAlignment="1">
      <alignment horizontal="left" vertical="center"/>
    </xf>
    <xf numFmtId="0" fontId="5" fillId="9" borderId="29" xfId="0" applyFont="1" applyFill="1" applyBorder="1" applyAlignment="1">
      <alignment vertical="center"/>
    </xf>
    <xf numFmtId="0" fontId="5" fillId="9" borderId="9" xfId="0" applyFont="1" applyFill="1" applyBorder="1" applyAlignment="1">
      <alignment vertical="center"/>
    </xf>
    <xf numFmtId="0" fontId="5" fillId="9" borderId="30" xfId="0" applyFont="1" applyFill="1" applyBorder="1" applyAlignment="1">
      <alignment vertical="center"/>
    </xf>
    <xf numFmtId="0" fontId="11" fillId="13" borderId="0" xfId="0" applyFont="1" applyFill="1" applyAlignment="1">
      <alignment vertical="center"/>
    </xf>
    <xf numFmtId="0" fontId="6" fillId="0" borderId="0" xfId="0" applyFont="1" applyAlignment="1">
      <alignment horizontal="left"/>
    </xf>
    <xf numFmtId="0" fontId="6" fillId="0" borderId="0" xfId="0" applyFont="1"/>
    <xf numFmtId="0" fontId="6" fillId="0" borderId="20" xfId="0" applyFont="1" applyBorder="1"/>
    <xf numFmtId="0" fontId="22" fillId="0" borderId="24" xfId="0" applyFont="1" applyBorder="1" applyAlignment="1">
      <alignment horizontal="left" vertical="top" wrapText="1"/>
    </xf>
    <xf numFmtId="0" fontId="22" fillId="0" borderId="0" xfId="0" applyFont="1" applyAlignment="1">
      <alignment horizontal="left" vertical="top" wrapText="1"/>
    </xf>
    <xf numFmtId="0" fontId="13" fillId="10" borderId="44" xfId="0" applyFont="1" applyFill="1" applyBorder="1" applyAlignment="1" applyProtection="1">
      <alignment horizontal="left" vertical="center"/>
      <protection locked="0"/>
    </xf>
    <xf numFmtId="0" fontId="13" fillId="10" borderId="13" xfId="0" applyFont="1" applyFill="1" applyBorder="1" applyAlignment="1" applyProtection="1">
      <alignment horizontal="left" vertical="center"/>
      <protection locked="0"/>
    </xf>
    <xf numFmtId="49" fontId="14" fillId="2" borderId="13" xfId="0" applyNumberFormat="1" applyFont="1" applyFill="1" applyBorder="1" applyAlignment="1" applyProtection="1">
      <alignment horizontal="center" vertical="center"/>
      <protection locked="0"/>
    </xf>
    <xf numFmtId="49" fontId="14" fillId="2" borderId="21" xfId="0" applyNumberFormat="1" applyFont="1" applyFill="1" applyBorder="1" applyAlignment="1" applyProtection="1">
      <alignment horizontal="center" vertical="center"/>
      <protection locked="0"/>
    </xf>
    <xf numFmtId="0" fontId="13" fillId="13" borderId="13" xfId="0" applyFont="1" applyFill="1" applyBorder="1" applyAlignment="1">
      <alignment horizontal="left" vertical="center"/>
    </xf>
    <xf numFmtId="0" fontId="14" fillId="14" borderId="13" xfId="0" applyFont="1" applyFill="1" applyBorder="1" applyAlignment="1">
      <alignment horizontal="center" vertical="center"/>
    </xf>
    <xf numFmtId="0" fontId="14" fillId="14" borderId="21" xfId="0" applyFont="1" applyFill="1" applyBorder="1" applyAlignment="1">
      <alignment horizontal="center" vertical="center"/>
    </xf>
    <xf numFmtId="0" fontId="14" fillId="10" borderId="1" xfId="0" applyFont="1" applyFill="1" applyBorder="1" applyAlignment="1" applyProtection="1">
      <alignment horizontal="left" vertical="center"/>
      <protection locked="0"/>
    </xf>
    <xf numFmtId="0" fontId="14" fillId="10" borderId="17" xfId="0" applyFont="1" applyFill="1" applyBorder="1" applyAlignment="1" applyProtection="1">
      <alignment horizontal="left" vertical="center"/>
      <protection locked="0"/>
    </xf>
    <xf numFmtId="0" fontId="14" fillId="13" borderId="17" xfId="0" applyFont="1" applyFill="1" applyBorder="1" applyAlignment="1">
      <alignment horizontal="left" vertical="center"/>
    </xf>
    <xf numFmtId="0" fontId="14" fillId="13" borderId="14" xfId="0" applyFont="1" applyFill="1" applyBorder="1" applyAlignment="1">
      <alignment horizontal="left" vertical="center"/>
    </xf>
    <xf numFmtId="0" fontId="9" fillId="0" borderId="15" xfId="0" applyFont="1" applyBorder="1" applyAlignment="1">
      <alignment horizontal="left" vertical="center"/>
    </xf>
    <xf numFmtId="0" fontId="9" fillId="0" borderId="46" xfId="0" applyFont="1" applyBorder="1" applyAlignment="1">
      <alignment horizontal="left" vertical="center"/>
    </xf>
    <xf numFmtId="0" fontId="13" fillId="10" borderId="1" xfId="0" applyFont="1" applyFill="1" applyBorder="1" applyAlignment="1" applyProtection="1">
      <alignment horizontal="left" vertical="center" wrapText="1"/>
      <protection locked="0"/>
    </xf>
    <xf numFmtId="0" fontId="13" fillId="10" borderId="17" xfId="0" applyFont="1" applyFill="1" applyBorder="1" applyAlignment="1" applyProtection="1">
      <alignment horizontal="left" vertical="center" wrapText="1"/>
      <protection locked="0"/>
    </xf>
    <xf numFmtId="0" fontId="13" fillId="10" borderId="25" xfId="0" applyFont="1" applyFill="1" applyBorder="1" applyAlignment="1" applyProtection="1">
      <alignment horizontal="left" vertical="center" wrapText="1"/>
      <protection locked="0"/>
    </xf>
    <xf numFmtId="0" fontId="13" fillId="10" borderId="26" xfId="0" applyFont="1" applyFill="1" applyBorder="1" applyAlignment="1" applyProtection="1">
      <alignment horizontal="left" vertical="center" wrapText="1"/>
      <protection locked="0"/>
    </xf>
    <xf numFmtId="0" fontId="13" fillId="13" borderId="17" xfId="0" applyFont="1" applyFill="1" applyBorder="1" applyAlignment="1">
      <alignment horizontal="left" vertical="center" wrapText="1"/>
    </xf>
    <xf numFmtId="0" fontId="13" fillId="13" borderId="14" xfId="0" applyFont="1" applyFill="1" applyBorder="1" applyAlignment="1">
      <alignment horizontal="left" vertical="center" wrapText="1"/>
    </xf>
    <xf numFmtId="0" fontId="13" fillId="13" borderId="26" xfId="0" applyFont="1" applyFill="1" applyBorder="1" applyAlignment="1">
      <alignment horizontal="left" vertical="center" wrapText="1"/>
    </xf>
    <xf numFmtId="0" fontId="13" fillId="13" borderId="47" xfId="0" applyFont="1" applyFill="1" applyBorder="1" applyAlignment="1">
      <alignment horizontal="left" vertical="center" wrapText="1"/>
    </xf>
    <xf numFmtId="49" fontId="19" fillId="12" borderId="32" xfId="0" applyNumberFormat="1" applyFont="1" applyFill="1" applyBorder="1" applyAlignment="1">
      <alignment horizontal="left" vertical="center"/>
    </xf>
    <xf numFmtId="49" fontId="19" fillId="12" borderId="33" xfId="0" applyNumberFormat="1" applyFont="1" applyFill="1" applyBorder="1" applyAlignment="1">
      <alignment horizontal="left" vertical="center"/>
    </xf>
    <xf numFmtId="0" fontId="6" fillId="0" borderId="28" xfId="0" applyFont="1" applyBorder="1" applyAlignment="1" applyProtection="1">
      <alignment horizontal="left" vertical="top" wrapText="1"/>
      <protection locked="0"/>
    </xf>
    <xf numFmtId="0" fontId="6" fillId="0" borderId="1" xfId="0" applyFont="1" applyBorder="1" applyAlignment="1" applyProtection="1">
      <alignment horizontal="left" vertical="top" wrapText="1"/>
      <protection locked="0"/>
    </xf>
    <xf numFmtId="0" fontId="6" fillId="0" borderId="17" xfId="0" applyFont="1" applyBorder="1" applyAlignment="1" applyProtection="1">
      <alignment horizontal="left" vertical="top" wrapText="1"/>
      <protection locked="0"/>
    </xf>
    <xf numFmtId="49" fontId="22" fillId="3" borderId="11" xfId="0" applyNumberFormat="1" applyFont="1" applyFill="1" applyBorder="1" applyAlignment="1">
      <alignment horizontal="center" vertical="center"/>
    </xf>
    <xf numFmtId="0" fontId="22" fillId="3" borderId="34" xfId="0" applyFont="1" applyFill="1" applyBorder="1" applyAlignment="1">
      <alignment vertical="center"/>
    </xf>
    <xf numFmtId="0" fontId="22" fillId="3" borderId="10" xfId="0" applyFont="1" applyFill="1" applyBorder="1" applyAlignment="1">
      <alignment vertical="center"/>
    </xf>
    <xf numFmtId="0" fontId="22" fillId="3" borderId="11" xfId="0" applyFont="1" applyFill="1" applyBorder="1" applyAlignment="1">
      <alignment vertical="center"/>
    </xf>
    <xf numFmtId="0" fontId="26" fillId="3" borderId="28" xfId="0" applyFont="1" applyFill="1" applyBorder="1" applyAlignment="1">
      <alignment horizontal="left" vertical="top" wrapText="1"/>
    </xf>
    <xf numFmtId="0" fontId="26" fillId="3" borderId="1" xfId="0" applyFont="1" applyFill="1" applyBorder="1" applyAlignment="1">
      <alignment horizontal="left" vertical="top" wrapText="1"/>
    </xf>
    <xf numFmtId="0" fontId="26" fillId="3" borderId="17" xfId="0" applyFont="1" applyFill="1" applyBorder="1" applyAlignment="1">
      <alignment horizontal="left" vertical="top" wrapText="1"/>
    </xf>
    <xf numFmtId="0" fontId="7" fillId="0" borderId="22" xfId="0" applyFont="1" applyBorder="1" applyAlignment="1">
      <alignment vertical="center" wrapText="1"/>
    </xf>
    <xf numFmtId="0" fontId="6" fillId="0" borderId="22" xfId="0" applyFont="1" applyBorder="1" applyAlignment="1" applyProtection="1">
      <alignment horizontal="left" vertical="top" wrapText="1"/>
      <protection locked="0"/>
    </xf>
    <xf numFmtId="0" fontId="6" fillId="0" borderId="18" xfId="0" applyFont="1" applyBorder="1" applyAlignment="1" applyProtection="1">
      <alignment horizontal="left" vertical="top" wrapText="1"/>
      <protection locked="0"/>
    </xf>
    <xf numFmtId="0" fontId="20" fillId="0" borderId="43" xfId="0" applyFont="1" applyBorder="1" applyAlignment="1">
      <alignment horizontal="left" vertical="center" wrapText="1"/>
    </xf>
    <xf numFmtId="0" fontId="20" fillId="0" borderId="10" xfId="0" applyFont="1" applyBorder="1" applyAlignment="1">
      <alignment horizontal="left" vertical="center" wrapText="1"/>
    </xf>
    <xf numFmtId="0" fontId="8" fillId="0" borderId="22" xfId="0" applyFont="1" applyBorder="1" applyAlignment="1" applyProtection="1">
      <alignment horizontal="left" vertical="top" wrapText="1"/>
      <protection locked="0"/>
    </xf>
    <xf numFmtId="0" fontId="8" fillId="0" borderId="18" xfId="0" applyFont="1" applyBorder="1" applyAlignment="1" applyProtection="1">
      <alignment horizontal="left" vertical="top" wrapText="1"/>
      <protection locked="0"/>
    </xf>
    <xf numFmtId="0" fontId="8" fillId="0" borderId="36" xfId="0" applyFont="1" applyBorder="1" applyAlignment="1" applyProtection="1">
      <alignment horizontal="left" vertical="top" wrapText="1"/>
      <protection locked="0"/>
    </xf>
    <xf numFmtId="0" fontId="8" fillId="0" borderId="37" xfId="0" applyFont="1" applyBorder="1" applyAlignment="1" applyProtection="1">
      <alignment horizontal="left" vertical="top" wrapText="1"/>
      <protection locked="0"/>
    </xf>
    <xf numFmtId="0" fontId="28" fillId="0" borderId="23" xfId="0" applyFont="1" applyBorder="1" applyAlignment="1">
      <alignment horizontal="left" vertical="center" wrapText="1"/>
    </xf>
    <xf numFmtId="0" fontId="28" fillId="0" borderId="1" xfId="0" applyFont="1" applyBorder="1" applyAlignment="1">
      <alignment horizontal="left" vertical="center" wrapText="1"/>
    </xf>
    <xf numFmtId="0" fontId="29" fillId="0" borderId="1" xfId="0" applyFont="1" applyBorder="1" applyAlignment="1">
      <alignment horizontal="left" vertical="center" wrapText="1"/>
    </xf>
    <xf numFmtId="0" fontId="29" fillId="0" borderId="45" xfId="0" applyFont="1" applyBorder="1" applyAlignment="1">
      <alignment horizontal="left" vertical="center" wrapText="1"/>
    </xf>
    <xf numFmtId="0" fontId="28" fillId="0" borderId="48" xfId="0" applyFont="1" applyBorder="1"/>
    <xf numFmtId="0" fontId="28" fillId="0" borderId="25" xfId="0" applyFont="1" applyBorder="1"/>
    <xf numFmtId="0" fontId="28" fillId="0" borderId="49" xfId="0" applyFont="1" applyBorder="1"/>
    <xf numFmtId="0" fontId="1" fillId="0" borderId="29" xfId="0" applyFont="1" applyBorder="1" applyAlignment="1" applyProtection="1">
      <alignment horizontal="left" vertical="center"/>
      <protection locked="0"/>
    </xf>
    <xf numFmtId="0" fontId="1" fillId="0" borderId="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cellXfs>
  <cellStyles count="2">
    <cellStyle name="Normal" xfId="0" builtinId="0"/>
    <cellStyle name="Percent" xfId="1" builtinId="5"/>
  </cellStyles>
  <dxfs count="8">
    <dxf>
      <fill>
        <patternFill>
          <bgColor rgb="FFFF0000"/>
        </patternFill>
      </fill>
      <border diagonalUp="0" diagonalDown="0">
        <left style="thin">
          <color auto="1"/>
        </left>
        <right style="thin">
          <color auto="1"/>
        </right>
        <top style="thin">
          <color auto="1"/>
        </top>
        <bottom style="thin">
          <color auto="1"/>
        </bottom>
      </border>
    </dxf>
    <dxf>
      <fill>
        <patternFill>
          <bgColor rgb="FFFF00FF"/>
        </patternFill>
      </fill>
      <border diagonalUp="0" diagonalDown="0">
        <left style="thin">
          <color auto="1"/>
        </left>
        <right style="thin">
          <color auto="1"/>
        </right>
        <top style="thin">
          <color auto="1"/>
        </top>
        <bottom style="thin">
          <color auto="1"/>
        </bottom>
      </border>
    </dxf>
    <dxf>
      <fill>
        <patternFill>
          <bgColor rgb="FFFF0000"/>
        </patternFill>
      </fill>
    </dxf>
    <dxf>
      <fill>
        <patternFill>
          <bgColor rgb="FF00FFFF"/>
        </patternFill>
      </fill>
    </dxf>
    <dxf>
      <fill>
        <patternFill>
          <bgColor rgb="FF00FFFF"/>
        </patternFill>
      </fill>
    </dxf>
    <dxf>
      <fill>
        <patternFill>
          <bgColor rgb="FF00FFFF"/>
        </patternFill>
      </fill>
    </dxf>
    <dxf>
      <fill>
        <patternFill>
          <bgColor rgb="FFFF6600"/>
        </patternFill>
      </fill>
    </dxf>
    <dxf>
      <fill>
        <patternFill>
          <bgColor rgb="FFFF6600"/>
        </patternFill>
      </fill>
    </dxf>
  </dxfs>
  <tableStyles count="0" defaultTableStyle="TableStyleMedium2" defaultPivotStyle="PivotStyleLight16"/>
  <colors>
    <mruColors>
      <color rgb="FFE30512"/>
      <color rgb="FFCDFFCC"/>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Radio" checked="Checked" firstButton="1" fmlaLink="S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5</xdr:col>
      <xdr:colOff>796681</xdr:colOff>
      <xdr:row>0</xdr:row>
      <xdr:rowOff>190500</xdr:rowOff>
    </xdr:from>
    <xdr:to>
      <xdr:col>8</xdr:col>
      <xdr:colOff>218750</xdr:colOff>
      <xdr:row>2</xdr:row>
      <xdr:rowOff>9927</xdr:rowOff>
    </xdr:to>
    <xdr:pic>
      <xdr:nvPicPr>
        <xdr:cNvPr id="2" name="Picture 94" descr="DHBW_d_allg_46mm_4c_vektor">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a:stretch/>
      </xdr:blipFill>
      <xdr:spPr>
        <a:xfrm>
          <a:off x="6899031" y="190500"/>
          <a:ext cx="1612819" cy="683027"/>
        </a:xfrm>
        <a:prstGeom prst="rect">
          <a:avLst/>
        </a:prstGeom>
        <a:solidFill>
          <a:sysClr val="window" lastClr="FFFFFF"/>
        </a:solidFill>
        <a:ln w="85725">
          <a:solidFill>
            <a:schemeClr val="bg1"/>
          </a:solidFill>
        </a:ln>
        <a:effectLst>
          <a:outerShdw blurRad="50800" dist="38100" dir="2700000" algn="tl" rotWithShape="0">
            <a:prstClr val="black">
              <a:alpha val="40000"/>
            </a:prstClr>
          </a:outerShdw>
        </a:effectLst>
      </xdr:spPr>
    </xdr:pic>
    <xdr:clientData/>
  </xdr:twoCellAnchor>
  <xdr:twoCellAnchor editAs="oneCell">
    <xdr:from>
      <xdr:col>14</xdr:col>
      <xdr:colOff>809381</xdr:colOff>
      <xdr:row>0</xdr:row>
      <xdr:rowOff>190500</xdr:rowOff>
    </xdr:from>
    <xdr:to>
      <xdr:col>17</xdr:col>
      <xdr:colOff>237023</xdr:colOff>
      <xdr:row>2</xdr:row>
      <xdr:rowOff>9927</xdr:rowOff>
    </xdr:to>
    <xdr:pic>
      <xdr:nvPicPr>
        <xdr:cNvPr id="3" name="Picture 94" descr="DHBW_d_allg_46mm_4c_vektor">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a:stretch/>
      </xdr:blipFill>
      <xdr:spPr>
        <a:xfrm>
          <a:off x="15611231" y="190500"/>
          <a:ext cx="1618392" cy="683027"/>
        </a:xfrm>
        <a:prstGeom prst="rect">
          <a:avLst/>
        </a:prstGeom>
        <a:solidFill>
          <a:sysClr val="window" lastClr="FFFFFF"/>
        </a:solidFill>
        <a:ln w="85725">
          <a:solidFill>
            <a:schemeClr val="bg1"/>
          </a:solidFill>
        </a:ln>
        <a:effectLst>
          <a:outerShdw blurRad="50800" dist="38100" dir="2700000" algn="tl" rotWithShape="0">
            <a:prstClr val="black">
              <a:alpha val="40000"/>
            </a:prstClr>
          </a:outerShdw>
        </a:effectLst>
      </xdr:spPr>
    </xdr:pic>
    <xdr:clientData/>
  </xdr:twoCellAnchor>
  <mc:AlternateContent xmlns:mc="http://schemas.openxmlformats.org/markup-compatibility/2006">
    <mc:Choice xmlns:a14="http://schemas.microsoft.com/office/drawing/2010/main" Requires="a14">
      <xdr:twoCellAnchor editAs="oneCell">
        <xdr:from>
          <xdr:col>0</xdr:col>
          <xdr:colOff>609600</xdr:colOff>
          <xdr:row>0</xdr:row>
          <xdr:rowOff>434340</xdr:rowOff>
        </xdr:from>
        <xdr:to>
          <xdr:col>2</xdr:col>
          <xdr:colOff>53340</xdr:colOff>
          <xdr:row>2</xdr:row>
          <xdr:rowOff>53340</xdr:rowOff>
        </xdr:to>
        <xdr:sp macro="" textlink="">
          <xdr:nvSpPr>
            <xdr:cNvPr id="17409" name="Option Button 1" descr="Optionsfeld" hidden="1">
              <a:extLst>
                <a:ext uri="{63B3BB69-23CF-44E3-9099-C40C66FF867C}">
                  <a14:compatExt spid="_x0000_s17409"/>
                </a:ext>
                <a:ext uri="{FF2B5EF4-FFF2-40B4-BE49-F238E27FC236}">
                  <a16:creationId xmlns:a16="http://schemas.microsoft.com/office/drawing/2014/main" id="{00000000-0008-0000-00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1300" b="0" i="0" u="none" strike="noStrike" baseline="0">
                  <a:solidFill>
                    <a:srgbClr val="000000"/>
                  </a:solidFill>
                  <a:latin typeface="Lucida Grande"/>
                </a:rPr>
                <a:t> Projektarbeit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0</xdr:row>
          <xdr:rowOff>434340</xdr:rowOff>
        </xdr:from>
        <xdr:to>
          <xdr:col>3</xdr:col>
          <xdr:colOff>800100</xdr:colOff>
          <xdr:row>2</xdr:row>
          <xdr:rowOff>53340</xdr:rowOff>
        </xdr:to>
        <xdr:sp macro="" textlink="">
          <xdr:nvSpPr>
            <xdr:cNvPr id="17410" name="Option Button 2" descr="Optionsfeld" hidden="1">
              <a:extLst>
                <a:ext uri="{63B3BB69-23CF-44E3-9099-C40C66FF867C}">
                  <a14:compatExt spid="_x0000_s17410"/>
                </a:ext>
                <a:ext uri="{FF2B5EF4-FFF2-40B4-BE49-F238E27FC236}">
                  <a16:creationId xmlns:a16="http://schemas.microsoft.com/office/drawing/2014/main" id="{00000000-0008-0000-00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1300" b="0" i="0" u="none" strike="noStrike" baseline="0">
                  <a:solidFill>
                    <a:srgbClr val="000000"/>
                  </a:solidFill>
                  <a:latin typeface="Lucida Grande"/>
                </a:rPr>
                <a:t> Studienarbeit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929640</xdr:colOff>
          <xdr:row>0</xdr:row>
          <xdr:rowOff>434340</xdr:rowOff>
        </xdr:from>
        <xdr:to>
          <xdr:col>5</xdr:col>
          <xdr:colOff>320040</xdr:colOff>
          <xdr:row>2</xdr:row>
          <xdr:rowOff>53340</xdr:rowOff>
        </xdr:to>
        <xdr:sp macro="" textlink="">
          <xdr:nvSpPr>
            <xdr:cNvPr id="17411" name="Option Button 3" descr="Optionsfeld" hidden="1">
              <a:extLst>
                <a:ext uri="{63B3BB69-23CF-44E3-9099-C40C66FF867C}">
                  <a14:compatExt spid="_x0000_s17411"/>
                </a:ext>
                <a:ext uri="{FF2B5EF4-FFF2-40B4-BE49-F238E27FC236}">
                  <a16:creationId xmlns:a16="http://schemas.microsoft.com/office/drawing/2014/main" id="{00000000-0008-0000-00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1300" b="0" i="0" u="none" strike="noStrike" baseline="0">
                  <a:solidFill>
                    <a:srgbClr val="000000"/>
                  </a:solidFill>
                  <a:latin typeface="Lucida Grande"/>
                </a:rPr>
                <a:t> Bachelorarbeit</a:t>
              </a:r>
            </a:p>
          </xdr:txBody>
        </xdr:sp>
        <xdr:clientData/>
      </xdr:twoCellAnchor>
    </mc:Choice>
    <mc:Fallback/>
  </mc:AlternateContent>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6673-8EAE-4BB1-BBE6-C7FC81301342}">
  <sheetPr>
    <tabColor rgb="FF008000"/>
  </sheetPr>
  <dimension ref="A1:AMH47"/>
  <sheetViews>
    <sheetView showGridLines="0" tabSelected="1" showWhiteSpace="0" view="pageBreakPreview" topLeftCell="A21" zoomScale="115" zoomScaleNormal="100" zoomScaleSheetLayoutView="115" zoomScalePageLayoutView="80" workbookViewId="0">
      <selection activeCell="I23" sqref="I23"/>
    </sheetView>
  </sheetViews>
  <sheetFormatPr defaultColWidth="5.77734375" defaultRowHeight="13.8"/>
  <cols>
    <col min="1" max="1" width="15.33203125" style="6" customWidth="1"/>
    <col min="2" max="6" width="18" style="6" customWidth="1"/>
    <col min="7" max="7" width="6.33203125" style="6" customWidth="1"/>
    <col min="8" max="8" width="7" style="6" customWidth="1"/>
    <col min="9" max="9" width="5.77734375" style="6" customWidth="1"/>
    <col min="10" max="10" width="15.33203125" style="6" customWidth="1"/>
    <col min="11" max="15" width="18" style="6" customWidth="1"/>
    <col min="16" max="16" width="6.33203125" style="6" customWidth="1"/>
    <col min="17" max="17" width="7" style="6" customWidth="1"/>
    <col min="18" max="18" width="5.77734375" style="6" customWidth="1"/>
    <col min="19" max="19" width="5.77734375" style="20" customWidth="1"/>
    <col min="20" max="20" width="5.77734375" style="4" customWidth="1"/>
    <col min="21" max="16384" width="5.77734375" style="6"/>
  </cols>
  <sheetData>
    <row r="1" spans="1:1022" s="5" customFormat="1" ht="36" customHeight="1">
      <c r="A1" s="119" t="s">
        <v>18</v>
      </c>
      <c r="B1" s="120"/>
      <c r="C1" s="120"/>
      <c r="D1" s="120"/>
      <c r="E1" s="1"/>
      <c r="F1" s="1"/>
      <c r="G1" s="1"/>
      <c r="H1" s="1"/>
      <c r="I1" s="2"/>
      <c r="J1" s="121" t="s">
        <v>19</v>
      </c>
      <c r="K1" s="122"/>
      <c r="L1" s="122"/>
      <c r="M1" s="122"/>
      <c r="N1" s="122"/>
      <c r="O1" s="122"/>
      <c r="P1" s="122"/>
      <c r="Q1" s="122"/>
      <c r="R1" s="123"/>
      <c r="S1" s="3">
        <v>1</v>
      </c>
      <c r="T1" s="4"/>
      <c r="AMC1" s="6"/>
      <c r="AMD1" s="6"/>
      <c r="AME1" s="6"/>
      <c r="AMF1" s="6"/>
      <c r="AMG1" s="6"/>
      <c r="AMH1" s="6"/>
    </row>
    <row r="2" spans="1:1022" s="16" customFormat="1" ht="31.95" customHeight="1">
      <c r="A2" s="7"/>
      <c r="B2" s="8"/>
      <c r="C2" s="8"/>
      <c r="D2" s="8"/>
      <c r="E2" s="8"/>
      <c r="F2" s="8"/>
      <c r="G2" s="9"/>
      <c r="H2" s="9"/>
      <c r="I2" s="10"/>
      <c r="J2" s="11"/>
      <c r="K2" s="124" t="str" cm="1">
        <f t="array" ref="K2">_xlfn.SWITCH(S1,1,"Projektarbeit",2,"Studienarbeit",3,"Bachelorarbeit","")</f>
        <v>Projektarbeit</v>
      </c>
      <c r="L2" s="124"/>
      <c r="M2" s="124"/>
      <c r="N2" s="124"/>
      <c r="O2" s="124"/>
      <c r="P2" s="12"/>
      <c r="Q2" s="12"/>
      <c r="R2" s="13"/>
      <c r="S2" s="14"/>
      <c r="T2" s="15"/>
      <c r="AMC2" s="17"/>
      <c r="AMD2" s="17"/>
      <c r="AME2" s="17"/>
      <c r="AMF2" s="17"/>
      <c r="AMG2" s="17"/>
      <c r="AMH2" s="17"/>
    </row>
    <row r="3" spans="1:1022" s="5" customFormat="1" ht="30.75" customHeight="1" thickBot="1">
      <c r="A3" s="18"/>
      <c r="B3" s="125" t="s">
        <v>20</v>
      </c>
      <c r="C3" s="125"/>
      <c r="D3" s="125"/>
      <c r="E3" s="125"/>
      <c r="F3" s="125"/>
      <c r="G3" s="126" t="s">
        <v>0</v>
      </c>
      <c r="H3" s="126"/>
      <c r="I3" s="127"/>
      <c r="J3" s="19"/>
      <c r="K3" s="125" t="s">
        <v>20</v>
      </c>
      <c r="L3" s="125"/>
      <c r="M3" s="125"/>
      <c r="N3" s="125"/>
      <c r="O3" s="125"/>
      <c r="P3" s="126" t="s">
        <v>0</v>
      </c>
      <c r="Q3" s="126"/>
      <c r="R3" s="127"/>
      <c r="S3" s="20"/>
      <c r="T3" s="4"/>
      <c r="AMC3" s="6"/>
      <c r="AMD3" s="6"/>
      <c r="AME3" s="6"/>
      <c r="AMF3" s="6"/>
      <c r="AMG3" s="6"/>
      <c r="AMH3" s="6"/>
    </row>
    <row r="4" spans="1:1022" s="24" customFormat="1" ht="32.549999999999997" customHeight="1">
      <c r="A4" s="21" t="s">
        <v>8</v>
      </c>
      <c r="B4" s="130"/>
      <c r="C4" s="131"/>
      <c r="D4" s="131"/>
      <c r="E4" s="131"/>
      <c r="F4" s="131"/>
      <c r="G4" s="132"/>
      <c r="H4" s="132"/>
      <c r="I4" s="133"/>
      <c r="J4" s="21" t="s">
        <v>8</v>
      </c>
      <c r="K4" s="134" t="str">
        <f>IF(ISBLANK(B4),"",B4)</f>
        <v/>
      </c>
      <c r="L4" s="134"/>
      <c r="M4" s="134"/>
      <c r="N4" s="134"/>
      <c r="O4" s="134"/>
      <c r="P4" s="135" t="str">
        <f>IF(ISBLANK(G4),"",G4)</f>
        <v/>
      </c>
      <c r="Q4" s="135"/>
      <c r="R4" s="136"/>
      <c r="S4" s="22"/>
      <c r="T4" s="23"/>
      <c r="AMC4" s="25"/>
      <c r="AMD4" s="25"/>
      <c r="AME4" s="25"/>
      <c r="AMF4" s="25"/>
      <c r="AMG4" s="25"/>
      <c r="AMH4" s="25"/>
    </row>
    <row r="5" spans="1:1022" s="25" customFormat="1" ht="32.549999999999997" customHeight="1">
      <c r="A5" s="26" t="s">
        <v>9</v>
      </c>
      <c r="B5" s="137" t="s">
        <v>29</v>
      </c>
      <c r="C5" s="137"/>
      <c r="D5" s="137"/>
      <c r="E5" s="137"/>
      <c r="F5" s="137"/>
      <c r="G5" s="137"/>
      <c r="H5" s="137"/>
      <c r="I5" s="138"/>
      <c r="J5" s="26" t="s">
        <v>9</v>
      </c>
      <c r="K5" s="139" t="str">
        <f>IF(ISBLANK(B5),"",B5)</f>
        <v>Assos. Prof. Dr. Bohdan. Pashkovskyi</v>
      </c>
      <c r="L5" s="140"/>
      <c r="M5" s="140"/>
      <c r="N5" s="140"/>
      <c r="O5" s="140"/>
      <c r="P5" s="140"/>
      <c r="Q5" s="140"/>
      <c r="R5" s="140"/>
      <c r="S5" s="22"/>
      <c r="T5" s="27"/>
    </row>
    <row r="6" spans="1:1022" s="24" customFormat="1" ht="20.25" customHeight="1">
      <c r="A6" s="141" t="s">
        <v>1</v>
      </c>
      <c r="B6" s="143"/>
      <c r="C6" s="143"/>
      <c r="D6" s="143"/>
      <c r="E6" s="143"/>
      <c r="F6" s="143"/>
      <c r="G6" s="143"/>
      <c r="H6" s="143"/>
      <c r="I6" s="144"/>
      <c r="J6" s="141" t="s">
        <v>1</v>
      </c>
      <c r="K6" s="147" t="str">
        <f>IF(ISBLANK(B6),"",B6)</f>
        <v/>
      </c>
      <c r="L6" s="148"/>
      <c r="M6" s="148"/>
      <c r="N6" s="148"/>
      <c r="O6" s="148"/>
      <c r="P6" s="148"/>
      <c r="Q6" s="148"/>
      <c r="R6" s="148"/>
      <c r="S6" s="22"/>
      <c r="T6" s="23"/>
      <c r="AMC6" s="25"/>
      <c r="AMD6" s="25"/>
      <c r="AME6" s="25"/>
      <c r="AMF6" s="25"/>
      <c r="AMG6" s="25"/>
      <c r="AMH6" s="25"/>
    </row>
    <row r="7" spans="1:1022" s="24" customFormat="1" ht="20.25" customHeight="1" thickBot="1">
      <c r="A7" s="142"/>
      <c r="B7" s="145"/>
      <c r="C7" s="145"/>
      <c r="D7" s="145"/>
      <c r="E7" s="145"/>
      <c r="F7" s="145"/>
      <c r="G7" s="145"/>
      <c r="H7" s="145"/>
      <c r="I7" s="146"/>
      <c r="J7" s="142"/>
      <c r="K7" s="149"/>
      <c r="L7" s="150"/>
      <c r="M7" s="150"/>
      <c r="N7" s="150"/>
      <c r="O7" s="150"/>
      <c r="P7" s="150"/>
      <c r="Q7" s="150"/>
      <c r="R7" s="150"/>
      <c r="S7" s="22"/>
      <c r="T7" s="23"/>
      <c r="AMC7" s="25"/>
      <c r="AMD7" s="25"/>
      <c r="AME7" s="25"/>
      <c r="AMF7" s="25"/>
      <c r="AMG7" s="25"/>
      <c r="AMH7" s="25"/>
    </row>
    <row r="8" spans="1:1022" s="24" customFormat="1" ht="13.95" customHeight="1" thickBot="1">
      <c r="A8" s="28"/>
      <c r="B8" s="29"/>
      <c r="C8" s="151"/>
      <c r="D8" s="151"/>
      <c r="E8" s="151"/>
      <c r="F8" s="151"/>
      <c r="G8" s="151"/>
      <c r="H8" s="151"/>
      <c r="I8" s="152"/>
      <c r="J8" s="30"/>
      <c r="R8" s="31"/>
      <c r="S8" s="22"/>
      <c r="T8" s="23"/>
      <c r="AMC8" s="25"/>
      <c r="AMD8" s="25"/>
      <c r="AME8" s="25"/>
      <c r="AMF8" s="25"/>
      <c r="AMG8" s="25"/>
      <c r="AMH8" s="25"/>
    </row>
    <row r="9" spans="1:1022" s="5" customFormat="1" ht="31.05" customHeight="1" thickBot="1">
      <c r="A9" s="32" t="s">
        <v>30</v>
      </c>
      <c r="B9" s="33" t="s">
        <v>21</v>
      </c>
      <c r="C9" s="33" t="s">
        <v>22</v>
      </c>
      <c r="D9" s="33" t="s">
        <v>23</v>
      </c>
      <c r="E9" s="33" t="s">
        <v>24</v>
      </c>
      <c r="F9" s="34" t="s">
        <v>25</v>
      </c>
      <c r="G9" s="35" t="s">
        <v>26</v>
      </c>
      <c r="H9" s="36" t="s">
        <v>27</v>
      </c>
      <c r="I9" s="37" t="s">
        <v>28</v>
      </c>
      <c r="J9" s="128"/>
      <c r="K9" s="129"/>
      <c r="L9" s="129"/>
      <c r="M9" s="129"/>
      <c r="N9" s="129"/>
      <c r="O9" s="129"/>
      <c r="P9" s="17"/>
      <c r="Q9" s="17"/>
      <c r="R9" s="38"/>
      <c r="S9" s="39" t="s">
        <v>2</v>
      </c>
      <c r="T9" s="40"/>
      <c r="U9" s="17"/>
      <c r="V9" s="17"/>
      <c r="AMC9" s="6"/>
      <c r="AMD9" s="6"/>
      <c r="AME9" s="6"/>
      <c r="AMF9" s="6"/>
      <c r="AMG9" s="6"/>
      <c r="AMH9" s="6"/>
    </row>
    <row r="10" spans="1:1022" s="49" customFormat="1" ht="15.6">
      <c r="A10" s="41" t="s">
        <v>31</v>
      </c>
      <c r="B10" s="42" t="s">
        <v>32</v>
      </c>
      <c r="C10" s="43"/>
      <c r="D10" s="43"/>
      <c r="E10" s="156" t="s">
        <v>33</v>
      </c>
      <c r="F10" s="156"/>
      <c r="G10" s="44"/>
      <c r="H10" s="45"/>
      <c r="I10" s="46"/>
      <c r="J10" s="41" t="s">
        <v>31</v>
      </c>
      <c r="K10" s="157" t="s">
        <v>32</v>
      </c>
      <c r="L10" s="158"/>
      <c r="M10" s="158"/>
      <c r="N10" s="158"/>
      <c r="O10" s="158"/>
      <c r="P10" s="158"/>
      <c r="Q10" s="158"/>
      <c r="R10" s="159"/>
      <c r="S10" s="47">
        <f>S11+S12+S13+S14</f>
        <v>40</v>
      </c>
      <c r="T10" s="48">
        <f>G11+G14+G12+G13</f>
        <v>40</v>
      </c>
      <c r="U10" s="17"/>
      <c r="V10" s="17"/>
      <c r="AMC10" s="17"/>
      <c r="AMD10" s="17"/>
      <c r="AME10" s="17"/>
      <c r="AMF10" s="17"/>
      <c r="AMG10" s="17"/>
      <c r="AMH10" s="17"/>
    </row>
    <row r="11" spans="1:1022" s="5" customFormat="1" ht="60" customHeight="1">
      <c r="A11" s="56" t="s">
        <v>67</v>
      </c>
      <c r="B11" s="51" t="s">
        <v>71</v>
      </c>
      <c r="C11" s="51" t="s">
        <v>72</v>
      </c>
      <c r="D11" s="51" t="s">
        <v>73</v>
      </c>
      <c r="E11" s="51" t="s">
        <v>74</v>
      </c>
      <c r="F11" s="51" t="s">
        <v>75</v>
      </c>
      <c r="G11" s="52">
        <v>10</v>
      </c>
      <c r="H11" s="53">
        <v>1</v>
      </c>
      <c r="I11" s="54">
        <f t="shared" ref="I11:I14" si="0">IF(T$10&gt;0,S$10/T$10*G11*H11,0)</f>
        <v>10</v>
      </c>
      <c r="J11" s="56" t="s">
        <v>67</v>
      </c>
      <c r="K11" s="153"/>
      <c r="L11" s="154"/>
      <c r="M11" s="154"/>
      <c r="N11" s="154"/>
      <c r="O11" s="154"/>
      <c r="P11" s="154"/>
      <c r="Q11" s="154"/>
      <c r="R11" s="155"/>
      <c r="S11" s="55">
        <v>10</v>
      </c>
      <c r="T11" s="40"/>
      <c r="U11" s="6"/>
      <c r="V11" s="6"/>
      <c r="AMC11" s="6"/>
      <c r="AMD11" s="6"/>
      <c r="AME11" s="6"/>
      <c r="AMF11" s="6"/>
      <c r="AMG11" s="6"/>
      <c r="AMH11" s="6"/>
    </row>
    <row r="12" spans="1:1022" s="5" customFormat="1" ht="60" customHeight="1">
      <c r="A12" s="56" t="s">
        <v>68</v>
      </c>
      <c r="B12" s="51" t="s">
        <v>76</v>
      </c>
      <c r="C12" s="51" t="s">
        <v>77</v>
      </c>
      <c r="D12" s="51" t="s">
        <v>78</v>
      </c>
      <c r="E12" s="51" t="s">
        <v>79</v>
      </c>
      <c r="F12" s="51" t="s">
        <v>80</v>
      </c>
      <c r="G12" s="52">
        <v>10</v>
      </c>
      <c r="H12" s="53">
        <v>1</v>
      </c>
      <c r="I12" s="58">
        <f>IF(T$10&gt;0,S$10/T$10*G12*H12,0)</f>
        <v>10</v>
      </c>
      <c r="J12" s="56" t="s">
        <v>68</v>
      </c>
      <c r="K12" s="153"/>
      <c r="L12" s="154"/>
      <c r="M12" s="154"/>
      <c r="N12" s="154"/>
      <c r="O12" s="154"/>
      <c r="P12" s="154"/>
      <c r="Q12" s="154"/>
      <c r="R12" s="155"/>
      <c r="S12" s="55">
        <v>10</v>
      </c>
      <c r="T12" s="40"/>
      <c r="U12" s="6"/>
      <c r="V12" s="6"/>
      <c r="AMC12" s="6"/>
      <c r="AMD12" s="6"/>
      <c r="AME12" s="6"/>
      <c r="AMF12" s="6"/>
      <c r="AMG12" s="6"/>
      <c r="AMH12" s="6"/>
    </row>
    <row r="13" spans="1:1022" s="5" customFormat="1" ht="60" customHeight="1">
      <c r="A13" s="56" t="s">
        <v>69</v>
      </c>
      <c r="B13" s="51" t="s">
        <v>81</v>
      </c>
      <c r="C13" s="51" t="s">
        <v>82</v>
      </c>
      <c r="D13" s="51" t="s">
        <v>83</v>
      </c>
      <c r="E13" s="51" t="s">
        <v>84</v>
      </c>
      <c r="F13" s="51" t="s">
        <v>85</v>
      </c>
      <c r="G13" s="52">
        <v>15</v>
      </c>
      <c r="H13" s="53">
        <v>1</v>
      </c>
      <c r="I13" s="58">
        <f>IF(T$10&gt;0,S$10/T$10*G13*H13,0)</f>
        <v>15</v>
      </c>
      <c r="J13" s="56" t="s">
        <v>69</v>
      </c>
      <c r="K13" s="116"/>
      <c r="L13" s="117"/>
      <c r="M13" s="117"/>
      <c r="N13" s="117"/>
      <c r="O13" s="117"/>
      <c r="P13" s="117"/>
      <c r="Q13" s="117"/>
      <c r="R13" s="118"/>
      <c r="S13" s="55">
        <v>15</v>
      </c>
      <c r="T13" s="40"/>
      <c r="U13" s="6"/>
      <c r="V13" s="6"/>
      <c r="AMC13" s="6"/>
      <c r="AMD13" s="6"/>
      <c r="AME13" s="6"/>
      <c r="AMF13" s="6"/>
      <c r="AMG13" s="6"/>
      <c r="AMH13" s="6"/>
    </row>
    <row r="14" spans="1:1022" s="5" customFormat="1" ht="60" customHeight="1" thickBot="1">
      <c r="A14" s="56" t="s">
        <v>70</v>
      </c>
      <c r="B14" s="51" t="s">
        <v>86</v>
      </c>
      <c r="C14" s="51" t="s">
        <v>87</v>
      </c>
      <c r="D14" s="51" t="s">
        <v>88</v>
      </c>
      <c r="E14" s="51" t="s">
        <v>89</v>
      </c>
      <c r="F14" s="51" t="s">
        <v>90</v>
      </c>
      <c r="G14" s="52">
        <v>5</v>
      </c>
      <c r="H14" s="53">
        <v>1</v>
      </c>
      <c r="I14" s="58">
        <f t="shared" si="0"/>
        <v>5</v>
      </c>
      <c r="J14" s="56" t="s">
        <v>70</v>
      </c>
      <c r="K14" s="153"/>
      <c r="L14" s="154"/>
      <c r="M14" s="154"/>
      <c r="N14" s="154"/>
      <c r="O14" s="154"/>
      <c r="P14" s="154"/>
      <c r="Q14" s="154"/>
      <c r="R14" s="155"/>
      <c r="S14" s="55">
        <v>5</v>
      </c>
      <c r="T14" s="40"/>
      <c r="U14" s="6"/>
      <c r="V14" s="6"/>
      <c r="AMC14" s="6"/>
      <c r="AMD14" s="6"/>
      <c r="AME14" s="6"/>
      <c r="AMF14" s="6"/>
      <c r="AMG14" s="6"/>
      <c r="AMH14" s="6"/>
    </row>
    <row r="15" spans="1:1022" s="49" customFormat="1" ht="17.55" customHeight="1">
      <c r="A15" s="41" t="s">
        <v>31</v>
      </c>
      <c r="B15" s="60" t="s">
        <v>34</v>
      </c>
      <c r="C15" s="61"/>
      <c r="D15" s="61"/>
      <c r="E15" s="156" t="s">
        <v>33</v>
      </c>
      <c r="F15" s="156"/>
      <c r="G15" s="44"/>
      <c r="H15" s="62"/>
      <c r="I15" s="63"/>
      <c r="J15" s="41" t="s">
        <v>31</v>
      </c>
      <c r="K15" s="160" t="s">
        <v>34</v>
      </c>
      <c r="L15" s="161"/>
      <c r="M15" s="161"/>
      <c r="N15" s="161"/>
      <c r="O15" s="161"/>
      <c r="P15" s="161"/>
      <c r="Q15" s="161"/>
      <c r="R15" s="162"/>
      <c r="S15" s="47">
        <v>40</v>
      </c>
      <c r="T15" s="48">
        <f>+G16+G17+G18+G19</f>
        <v>40</v>
      </c>
      <c r="U15" s="64"/>
      <c r="V15" s="64"/>
      <c r="AMC15" s="17"/>
      <c r="AMD15" s="17"/>
      <c r="AME15" s="17"/>
      <c r="AMF15" s="17"/>
      <c r="AMG15" s="17"/>
      <c r="AMH15" s="17"/>
    </row>
    <row r="16" spans="1:1022" s="5" customFormat="1" ht="337.8" customHeight="1">
      <c r="A16" s="59" t="s">
        <v>36</v>
      </c>
      <c r="B16" s="51" t="s">
        <v>37</v>
      </c>
      <c r="C16" s="51" t="s">
        <v>38</v>
      </c>
      <c r="D16" s="51" t="s">
        <v>39</v>
      </c>
      <c r="E16" s="51" t="s">
        <v>40</v>
      </c>
      <c r="F16" s="51" t="s">
        <v>41</v>
      </c>
      <c r="G16" s="52">
        <v>10</v>
      </c>
      <c r="H16" s="65">
        <v>1</v>
      </c>
      <c r="I16" s="58">
        <f>IF(T$15&gt;0,S$15/T$15*G16*H16,0)</f>
        <v>10</v>
      </c>
      <c r="J16" s="59" t="s">
        <v>36</v>
      </c>
      <c r="K16" s="153"/>
      <c r="L16" s="154"/>
      <c r="M16" s="154"/>
      <c r="N16" s="154"/>
      <c r="O16" s="154"/>
      <c r="P16" s="154"/>
      <c r="Q16" s="154"/>
      <c r="R16" s="155"/>
      <c r="S16" s="55">
        <v>10</v>
      </c>
      <c r="T16" s="40"/>
      <c r="U16" s="6"/>
      <c r="V16" s="6"/>
      <c r="AMC16" s="6"/>
      <c r="AMD16" s="6"/>
      <c r="AME16" s="6"/>
      <c r="AMF16" s="6"/>
      <c r="AMG16" s="6"/>
      <c r="AMH16" s="6"/>
    </row>
    <row r="17" spans="1:1022" s="5" customFormat="1" ht="310.2" customHeight="1">
      <c r="A17" s="56" t="s">
        <v>35</v>
      </c>
      <c r="B17" s="51" t="s">
        <v>42</v>
      </c>
      <c r="C17" s="51" t="s">
        <v>43</v>
      </c>
      <c r="D17" s="51" t="s">
        <v>44</v>
      </c>
      <c r="E17" s="51" t="s">
        <v>45</v>
      </c>
      <c r="F17" s="57" t="s">
        <v>46</v>
      </c>
      <c r="G17" s="52">
        <v>20</v>
      </c>
      <c r="H17" s="65">
        <v>1</v>
      </c>
      <c r="I17" s="58">
        <f>IF(T$15&gt;0,S$15/T$15*G17*H17,0)</f>
        <v>20</v>
      </c>
      <c r="J17" s="56" t="s">
        <v>35</v>
      </c>
      <c r="K17" s="153"/>
      <c r="L17" s="154"/>
      <c r="M17" s="154"/>
      <c r="N17" s="154"/>
      <c r="O17" s="154"/>
      <c r="P17" s="154"/>
      <c r="Q17" s="154"/>
      <c r="R17" s="155"/>
      <c r="S17" s="55">
        <v>20</v>
      </c>
      <c r="T17" s="40"/>
      <c r="U17" s="6"/>
      <c r="V17" s="6"/>
      <c r="AMC17" s="6"/>
      <c r="AMD17" s="6"/>
      <c r="AME17" s="6"/>
      <c r="AMF17" s="6"/>
      <c r="AMG17" s="6"/>
      <c r="AMH17" s="6"/>
    </row>
    <row r="18" spans="1:1022" s="5" customFormat="1" ht="154.80000000000001" customHeight="1" thickBot="1">
      <c r="A18" s="56" t="s">
        <v>47</v>
      </c>
      <c r="B18" s="66" t="s">
        <v>48</v>
      </c>
      <c r="C18" s="66" t="s">
        <v>49</v>
      </c>
      <c r="D18" s="66" t="s">
        <v>50</v>
      </c>
      <c r="E18" s="66" t="s">
        <v>51</v>
      </c>
      <c r="F18" s="66" t="s">
        <v>52</v>
      </c>
      <c r="G18" s="67">
        <v>5</v>
      </c>
      <c r="H18" s="68">
        <v>1</v>
      </c>
      <c r="I18" s="69">
        <f>IF(T$15&gt;0,S$15/T$15*G18*H18,0)</f>
        <v>5</v>
      </c>
      <c r="J18" s="56" t="s">
        <v>47</v>
      </c>
      <c r="K18" s="153"/>
      <c r="L18" s="154"/>
      <c r="M18" s="154"/>
      <c r="N18" s="154"/>
      <c r="O18" s="154"/>
      <c r="P18" s="154"/>
      <c r="Q18" s="154"/>
      <c r="R18" s="155"/>
      <c r="S18" s="55">
        <v>5</v>
      </c>
      <c r="T18" s="40"/>
      <c r="U18" s="6"/>
      <c r="V18" s="6"/>
      <c r="AMC18" s="6"/>
      <c r="AMD18" s="6"/>
      <c r="AME18" s="6"/>
      <c r="AMF18" s="6"/>
      <c r="AMG18" s="6"/>
      <c r="AMH18" s="6"/>
    </row>
    <row r="19" spans="1:1022" s="5" customFormat="1" ht="60" customHeight="1" thickBot="1">
      <c r="A19" s="56" t="s">
        <v>53</v>
      </c>
      <c r="B19" s="51" t="s">
        <v>54</v>
      </c>
      <c r="C19" s="51" t="s">
        <v>55</v>
      </c>
      <c r="D19" s="51" t="s">
        <v>56</v>
      </c>
      <c r="E19" s="51" t="s">
        <v>56</v>
      </c>
      <c r="F19" s="51" t="s">
        <v>57</v>
      </c>
      <c r="G19" s="70">
        <v>5</v>
      </c>
      <c r="H19" s="71">
        <v>1</v>
      </c>
      <c r="I19" s="72">
        <f>IF(T$15&gt;0,S$15/T$15*G19*H19,0)</f>
        <v>5</v>
      </c>
      <c r="J19" s="56" t="s">
        <v>53</v>
      </c>
      <c r="K19" s="164"/>
      <c r="L19" s="164"/>
      <c r="M19" s="164"/>
      <c r="N19" s="164"/>
      <c r="O19" s="164"/>
      <c r="P19" s="164"/>
      <c r="Q19" s="164"/>
      <c r="R19" s="165"/>
      <c r="S19" s="55">
        <v>5</v>
      </c>
      <c r="T19" s="40"/>
      <c r="U19" s="6"/>
      <c r="V19" s="6"/>
      <c r="AMC19" s="6"/>
      <c r="AMD19" s="6"/>
      <c r="AME19" s="6"/>
      <c r="AMF19" s="6"/>
      <c r="AMG19" s="6"/>
      <c r="AMH19" s="6"/>
    </row>
    <row r="20" spans="1:1022" s="49" customFormat="1" ht="15.6">
      <c r="A20" s="41" t="s">
        <v>31</v>
      </c>
      <c r="B20" s="42" t="s">
        <v>59</v>
      </c>
      <c r="C20" s="43"/>
      <c r="D20" s="43"/>
      <c r="E20" s="156" t="s">
        <v>58</v>
      </c>
      <c r="F20" s="156"/>
      <c r="G20" s="44"/>
      <c r="H20" s="45"/>
      <c r="I20" s="46"/>
      <c r="J20" s="41" t="s">
        <v>31</v>
      </c>
      <c r="K20" s="157" t="s">
        <v>59</v>
      </c>
      <c r="L20" s="158"/>
      <c r="M20" s="158"/>
      <c r="N20" s="158"/>
      <c r="O20" s="158"/>
      <c r="P20" s="158"/>
      <c r="Q20" s="158"/>
      <c r="R20" s="159"/>
      <c r="S20" s="47">
        <f>S21</f>
        <v>20</v>
      </c>
      <c r="T20" s="48">
        <f>G21</f>
        <v>20</v>
      </c>
      <c r="U20" s="17"/>
      <c r="V20" s="17"/>
      <c r="AMC20" s="17"/>
      <c r="AMD20" s="17"/>
      <c r="AME20" s="17"/>
      <c r="AMF20" s="17"/>
      <c r="AMG20" s="17"/>
      <c r="AMH20" s="17"/>
    </row>
    <row r="21" spans="1:1022" s="5" customFormat="1" ht="367.8" customHeight="1" thickBot="1">
      <c r="A21" s="50" t="s">
        <v>60</v>
      </c>
      <c r="B21" s="51" t="s">
        <v>61</v>
      </c>
      <c r="C21" s="51" t="s">
        <v>62</v>
      </c>
      <c r="D21" s="51" t="s">
        <v>63</v>
      </c>
      <c r="E21" s="51" t="s">
        <v>64</v>
      </c>
      <c r="F21" s="51" t="s">
        <v>65</v>
      </c>
      <c r="G21" s="52">
        <v>20</v>
      </c>
      <c r="H21" s="53">
        <v>1</v>
      </c>
      <c r="I21" s="54">
        <f t="shared" ref="I21" si="1">IF(T$10&gt;0,S$10/T$10*G21*H21,0)</f>
        <v>20</v>
      </c>
      <c r="J21" s="50" t="s">
        <v>60</v>
      </c>
      <c r="K21" s="153"/>
      <c r="L21" s="154"/>
      <c r="M21" s="154"/>
      <c r="N21" s="154"/>
      <c r="O21" s="154"/>
      <c r="P21" s="154"/>
      <c r="Q21" s="154"/>
      <c r="R21" s="155"/>
      <c r="S21" s="55">
        <v>20</v>
      </c>
      <c r="T21" s="40"/>
      <c r="U21" s="6"/>
      <c r="V21" s="6"/>
      <c r="AMC21" s="6"/>
      <c r="AMD21" s="6"/>
      <c r="AME21" s="6"/>
      <c r="AMF21" s="6"/>
      <c r="AMG21" s="6"/>
      <c r="AMH21" s="6"/>
    </row>
    <row r="22" spans="1:1022" s="5" customFormat="1" ht="21" customHeight="1">
      <c r="A22" s="73"/>
      <c r="B22" s="166" t="s">
        <v>15</v>
      </c>
      <c r="C22" s="167"/>
      <c r="D22" s="167"/>
      <c r="E22" s="167"/>
      <c r="F22" s="74"/>
      <c r="G22" s="75"/>
      <c r="H22" s="76"/>
      <c r="I22" s="77">
        <f>ROUND(I11++I13+I14+I12+I16+I17+I18+I19+I21,0)</f>
        <v>100</v>
      </c>
      <c r="J22" s="78" t="s">
        <v>11</v>
      </c>
      <c r="K22" s="168"/>
      <c r="L22" s="168"/>
      <c r="M22" s="168"/>
      <c r="N22" s="168"/>
      <c r="O22" s="168"/>
      <c r="P22" s="168"/>
      <c r="Q22" s="168"/>
      <c r="R22" s="169"/>
      <c r="S22" s="79"/>
      <c r="T22" s="40"/>
      <c r="V22" s="6"/>
      <c r="AMC22" s="6"/>
      <c r="AMD22" s="6"/>
      <c r="AME22" s="6"/>
      <c r="AMF22" s="6"/>
      <c r="AMG22" s="6"/>
      <c r="AMH22" s="6"/>
    </row>
    <row r="23" spans="1:1022" s="5" customFormat="1" ht="27" customHeight="1">
      <c r="A23" s="19"/>
      <c r="B23" s="172" t="s">
        <v>16</v>
      </c>
      <c r="C23" s="173"/>
      <c r="D23" s="173"/>
      <c r="E23" s="173"/>
      <c r="F23" s="173"/>
      <c r="G23" s="174" t="s">
        <v>3</v>
      </c>
      <c r="H23" s="175"/>
      <c r="I23" s="80">
        <f>IF(S23&lt;=5,S23,5)</f>
        <v>1</v>
      </c>
      <c r="J23" s="81"/>
      <c r="K23" s="168"/>
      <c r="L23" s="168"/>
      <c r="M23" s="168"/>
      <c r="N23" s="168"/>
      <c r="O23" s="168"/>
      <c r="P23" s="168"/>
      <c r="Q23" s="168"/>
      <c r="R23" s="169"/>
      <c r="S23" s="82">
        <f>(1+ROUND((100-I22)*3/50,1))</f>
        <v>1</v>
      </c>
      <c r="T23" s="40"/>
      <c r="U23" s="6"/>
      <c r="V23" s="6"/>
      <c r="AMC23" s="6"/>
      <c r="AMD23" s="6"/>
      <c r="AME23" s="6"/>
      <c r="AMF23" s="6"/>
      <c r="AMG23" s="6"/>
      <c r="AMH23" s="6"/>
    </row>
    <row r="24" spans="1:1022" s="5" customFormat="1" ht="24" customHeight="1" thickBot="1">
      <c r="A24" s="19"/>
      <c r="B24" s="176" t="s">
        <v>17</v>
      </c>
      <c r="C24" s="177"/>
      <c r="D24" s="177"/>
      <c r="E24" s="177"/>
      <c r="F24" s="177"/>
      <c r="G24" s="177"/>
      <c r="H24" s="178"/>
      <c r="I24" s="83">
        <f>I23</f>
        <v>1</v>
      </c>
      <c r="J24" s="81"/>
      <c r="K24" s="168"/>
      <c r="L24" s="168"/>
      <c r="M24" s="168"/>
      <c r="N24" s="168"/>
      <c r="O24" s="168"/>
      <c r="P24" s="168"/>
      <c r="Q24" s="168"/>
      <c r="R24" s="169"/>
      <c r="S24" s="84"/>
      <c r="T24" s="40"/>
      <c r="U24" s="6"/>
      <c r="V24" s="6"/>
      <c r="AMC24" s="6"/>
      <c r="AMD24" s="6"/>
      <c r="AME24" s="6"/>
      <c r="AMF24" s="6"/>
      <c r="AMG24" s="6"/>
      <c r="AMH24" s="6"/>
    </row>
    <row r="25" spans="1:1022" s="5" customFormat="1" ht="28.95" customHeight="1">
      <c r="A25" s="19"/>
      <c r="B25" s="179" t="s">
        <v>66</v>
      </c>
      <c r="C25" s="180"/>
      <c r="D25" s="180"/>
      <c r="E25" s="180"/>
      <c r="F25" s="180"/>
      <c r="G25" s="180"/>
      <c r="H25" s="180"/>
      <c r="I25" s="181"/>
      <c r="J25" s="81"/>
      <c r="K25" s="168"/>
      <c r="L25" s="168"/>
      <c r="M25" s="168"/>
      <c r="N25" s="168"/>
      <c r="O25" s="168"/>
      <c r="P25" s="168"/>
      <c r="Q25" s="168"/>
      <c r="R25" s="169"/>
      <c r="S25" s="82"/>
      <c r="T25" s="85"/>
      <c r="U25" s="6"/>
      <c r="V25" s="6"/>
      <c r="AMC25" s="6"/>
      <c r="AMD25" s="6"/>
      <c r="AME25" s="6"/>
      <c r="AMF25" s="6"/>
      <c r="AMG25" s="6"/>
      <c r="AMH25" s="6"/>
    </row>
    <row r="26" spans="1:1022" s="5" customFormat="1" ht="24" customHeight="1" thickBot="1">
      <c r="A26" s="86"/>
      <c r="B26" s="86" t="s">
        <v>10</v>
      </c>
      <c r="C26" s="87"/>
      <c r="D26" s="87"/>
      <c r="E26" s="87"/>
      <c r="F26" s="87"/>
      <c r="G26" s="87"/>
      <c r="H26" s="87"/>
      <c r="I26" s="88"/>
      <c r="J26" s="89"/>
      <c r="K26" s="170"/>
      <c r="L26" s="170"/>
      <c r="M26" s="170"/>
      <c r="N26" s="170"/>
      <c r="O26" s="170"/>
      <c r="P26" s="170"/>
      <c r="Q26" s="170"/>
      <c r="R26" s="171"/>
      <c r="S26" s="39"/>
      <c r="T26" s="85"/>
      <c r="AMC26" s="6"/>
      <c r="AMD26" s="6"/>
      <c r="AME26" s="6"/>
      <c r="AMF26" s="6"/>
      <c r="AMG26" s="6"/>
      <c r="AMH26" s="6"/>
    </row>
    <row r="27" spans="1:1022" s="5" customFormat="1" ht="30" customHeight="1">
      <c r="A27" s="90" t="s">
        <v>13</v>
      </c>
      <c r="B27" s="90"/>
      <c r="C27" s="90"/>
      <c r="D27" s="90"/>
      <c r="E27" s="90"/>
      <c r="F27" s="90"/>
      <c r="G27" s="90"/>
      <c r="H27" s="90"/>
      <c r="I27" s="90"/>
      <c r="S27" s="91"/>
      <c r="T27" s="92"/>
      <c r="AMC27" s="6"/>
      <c r="AMD27" s="6"/>
      <c r="AME27" s="6"/>
      <c r="AMF27" s="6"/>
      <c r="AMG27" s="6"/>
      <c r="AMH27" s="6"/>
    </row>
    <row r="28" spans="1:1022" s="5" customFormat="1">
      <c r="S28" s="20"/>
      <c r="T28" s="93"/>
      <c r="AMC28" s="6"/>
      <c r="AMD28" s="6"/>
      <c r="AME28" s="6"/>
      <c r="AMF28" s="6"/>
      <c r="AMG28" s="6"/>
      <c r="AMH28" s="6"/>
    </row>
    <row r="29" spans="1:1022" s="5" customFormat="1" ht="34.950000000000003" customHeight="1">
      <c r="A29" s="94"/>
      <c r="B29" s="163" t="s">
        <v>12</v>
      </c>
      <c r="C29" s="163"/>
      <c r="D29" s="163"/>
      <c r="E29" s="163"/>
      <c r="F29" s="163"/>
      <c r="G29" s="163"/>
      <c r="H29" s="163"/>
      <c r="I29" s="163"/>
      <c r="S29" s="20"/>
      <c r="T29" s="93"/>
      <c r="AMC29" s="6"/>
      <c r="AMD29" s="6"/>
      <c r="AME29" s="6"/>
      <c r="AMF29" s="6"/>
      <c r="AMG29" s="6"/>
      <c r="AMH29" s="6"/>
    </row>
    <row r="30" spans="1:1022" s="5" customFormat="1" ht="22.05" customHeight="1">
      <c r="A30" s="95"/>
      <c r="B30" s="96" t="s">
        <v>4</v>
      </c>
      <c r="C30" s="97"/>
      <c r="D30" s="97"/>
      <c r="E30" s="97"/>
      <c r="F30" s="97"/>
      <c r="G30" s="97"/>
      <c r="H30" s="97"/>
      <c r="I30" s="98"/>
      <c r="S30" s="20"/>
      <c r="T30" s="93"/>
      <c r="AMC30" s="6"/>
      <c r="AMD30" s="6"/>
      <c r="AME30" s="6"/>
      <c r="AMF30" s="6"/>
      <c r="AMG30" s="6"/>
      <c r="AMH30" s="6"/>
    </row>
    <row r="31" spans="1:1022" s="5" customFormat="1" ht="16.2" customHeight="1">
      <c r="A31" s="99"/>
      <c r="B31" s="100" t="s">
        <v>14</v>
      </c>
      <c r="C31" s="101"/>
      <c r="D31" s="102"/>
      <c r="E31" s="102"/>
      <c r="F31" s="102"/>
      <c r="G31" s="102"/>
      <c r="H31" s="102"/>
      <c r="I31" s="103"/>
      <c r="S31" s="20"/>
      <c r="T31" s="93"/>
      <c r="AMC31" s="6"/>
      <c r="AMD31" s="6"/>
      <c r="AME31" s="6"/>
      <c r="AMF31" s="6"/>
      <c r="AMG31" s="6"/>
      <c r="AMH31" s="6"/>
    </row>
    <row r="32" spans="1:1022" s="5" customFormat="1" ht="16.2" customHeight="1">
      <c r="A32" s="104"/>
      <c r="B32" s="100" t="s">
        <v>5</v>
      </c>
      <c r="C32" s="105"/>
      <c r="D32" s="106"/>
      <c r="E32" s="106"/>
      <c r="F32" s="106"/>
      <c r="G32" s="107"/>
      <c r="H32" s="107"/>
      <c r="I32" s="108"/>
      <c r="S32" s="20"/>
      <c r="T32" s="4"/>
      <c r="AMC32" s="6"/>
      <c r="AMD32" s="6"/>
      <c r="AME32" s="6"/>
      <c r="AMF32" s="6"/>
      <c r="AMG32" s="6"/>
      <c r="AMH32" s="6"/>
    </row>
    <row r="33" spans="1:20" s="17" customFormat="1" ht="16.2" customHeight="1">
      <c r="A33" s="109"/>
      <c r="B33" s="100" t="s">
        <v>6</v>
      </c>
      <c r="C33" s="110"/>
      <c r="D33" s="97"/>
      <c r="E33" s="97"/>
      <c r="F33" s="97"/>
      <c r="G33" s="97"/>
      <c r="H33" s="97"/>
      <c r="I33" s="111"/>
      <c r="S33" s="15"/>
      <c r="T33" s="15"/>
    </row>
    <row r="34" spans="1:20" s="17" customFormat="1" ht="15.6">
      <c r="A34" s="112"/>
      <c r="B34" s="100" t="s">
        <v>7</v>
      </c>
      <c r="C34" s="110"/>
      <c r="D34" s="97"/>
      <c r="E34" s="97"/>
      <c r="F34" s="97"/>
      <c r="G34" s="97"/>
      <c r="H34" s="113"/>
      <c r="I34" s="114"/>
      <c r="S34" s="15"/>
      <c r="T34" s="15"/>
    </row>
    <row r="35" spans="1:20" ht="56.55" customHeight="1">
      <c r="E35" s="4"/>
    </row>
    <row r="36" spans="1:20" ht="70.95" customHeight="1"/>
    <row r="37" spans="1:20" ht="70.95" customHeight="1"/>
    <row r="38" spans="1:20" ht="70.95" customHeight="1"/>
    <row r="39" spans="1:20" ht="70.95" customHeight="1"/>
    <row r="40" spans="1:20" ht="70.95" customHeight="1"/>
    <row r="41" spans="1:20" s="64" customFormat="1" ht="17.55" customHeight="1">
      <c r="S41" s="115"/>
      <c r="T41" s="115"/>
    </row>
    <row r="42" spans="1:20" ht="70.95" customHeight="1"/>
    <row r="43" spans="1:20" ht="70.95" customHeight="1"/>
    <row r="44" spans="1:20" ht="70.95" customHeight="1"/>
    <row r="45" spans="1:20" ht="70.95" customHeight="1"/>
    <row r="46" spans="1:20" ht="70.95" customHeight="1"/>
    <row r="47" spans="1:20" ht="24" customHeight="1"/>
  </sheetData>
  <mergeCells count="40">
    <mergeCell ref="B29:I29"/>
    <mergeCell ref="K17:R17"/>
    <mergeCell ref="K18:R18"/>
    <mergeCell ref="K19:R19"/>
    <mergeCell ref="B22:E22"/>
    <mergeCell ref="K22:R26"/>
    <mergeCell ref="B23:F23"/>
    <mergeCell ref="G23:H23"/>
    <mergeCell ref="B24:H24"/>
    <mergeCell ref="B25:I25"/>
    <mergeCell ref="E20:F20"/>
    <mergeCell ref="K20:R20"/>
    <mergeCell ref="K21:R21"/>
    <mergeCell ref="K16:R16"/>
    <mergeCell ref="E10:F10"/>
    <mergeCell ref="K10:R10"/>
    <mergeCell ref="K11:R11"/>
    <mergeCell ref="K12:R12"/>
    <mergeCell ref="K14:R14"/>
    <mergeCell ref="E15:F15"/>
    <mergeCell ref="K15:R15"/>
    <mergeCell ref="A6:A7"/>
    <mergeCell ref="B6:I7"/>
    <mergeCell ref="J6:J7"/>
    <mergeCell ref="K6:R7"/>
    <mergeCell ref="C8:I8"/>
    <mergeCell ref="J9:O9"/>
    <mergeCell ref="B4:F4"/>
    <mergeCell ref="G4:I4"/>
    <mergeCell ref="K4:O4"/>
    <mergeCell ref="P4:R4"/>
    <mergeCell ref="B5:I5"/>
    <mergeCell ref="K5:R5"/>
    <mergeCell ref="A1:D1"/>
    <mergeCell ref="J1:R1"/>
    <mergeCell ref="K2:O2"/>
    <mergeCell ref="B3:F3"/>
    <mergeCell ref="G3:I3"/>
    <mergeCell ref="K3:O3"/>
    <mergeCell ref="P3:R3"/>
  </mergeCells>
  <conditionalFormatting sqref="E15:F15 E10:F10">
    <cfRule type="expression" dxfId="7" priority="3">
      <formula>($G$11+$G$14+$G$12+#REF!+#REF!+#REF!)&lt;=0</formula>
    </cfRule>
  </conditionalFormatting>
  <conditionalFormatting sqref="E20:F20">
    <cfRule type="expression" dxfId="6" priority="1">
      <formula>($G$11+$G$14+$G$12+#REF!+#REF!+#REF!)&lt;=0</formula>
    </cfRule>
  </conditionalFormatting>
  <conditionalFormatting sqref="G11 G14">
    <cfRule type="cellIs" dxfId="5" priority="9" operator="notEqual">
      <formula>15</formula>
    </cfRule>
  </conditionalFormatting>
  <conditionalFormatting sqref="G12:G13 G16:G19">
    <cfRule type="cellIs" dxfId="4" priority="10" operator="notEqual">
      <formula>10</formula>
    </cfRule>
  </conditionalFormatting>
  <conditionalFormatting sqref="G21">
    <cfRule type="cellIs" dxfId="3" priority="2" operator="notEqual">
      <formula>15</formula>
    </cfRule>
  </conditionalFormatting>
  <conditionalFormatting sqref="H16:H19 H21 H11:H14">
    <cfRule type="cellIs" dxfId="2" priority="7" operator="notBetween">
      <formula>0</formula>
      <formula>1</formula>
    </cfRule>
  </conditionalFormatting>
  <conditionalFormatting sqref="I23">
    <cfRule type="cellIs" dxfId="1" priority="6" operator="greaterThanOrEqual">
      <formula>4.05</formula>
    </cfRule>
  </conditionalFormatting>
  <conditionalFormatting sqref="S24">
    <cfRule type="cellIs" dxfId="0" priority="5" operator="greaterThan">
      <formula>4</formula>
    </cfRule>
  </conditionalFormatting>
  <pageMargins left="0.23622047244094491" right="0.11811023622047245" top="0.19685039370078741" bottom="0.19685039370078741" header="0" footer="0"/>
  <pageSetup paperSize="9" scale="75"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Option Button 1">
              <controlPr defaultSize="0" autoFill="0" autoLine="0" autoPict="0" altText="Optionsfeld">
                <anchor moveWithCells="1">
                  <from>
                    <xdr:col>0</xdr:col>
                    <xdr:colOff>609600</xdr:colOff>
                    <xdr:row>0</xdr:row>
                    <xdr:rowOff>434340</xdr:rowOff>
                  </from>
                  <to>
                    <xdr:col>2</xdr:col>
                    <xdr:colOff>53340</xdr:colOff>
                    <xdr:row>2</xdr:row>
                    <xdr:rowOff>53340</xdr:rowOff>
                  </to>
                </anchor>
              </controlPr>
            </control>
          </mc:Choice>
        </mc:AlternateContent>
        <mc:AlternateContent xmlns:mc="http://schemas.openxmlformats.org/markup-compatibility/2006">
          <mc:Choice Requires="x14">
            <control shapeId="17410" r:id="rId5" name="Option Button 2">
              <controlPr defaultSize="0" autoFill="0" autoLine="0" autoPict="0" altText="Optionsfeld">
                <anchor moveWithCells="1">
                  <from>
                    <xdr:col>2</xdr:col>
                    <xdr:colOff>175260</xdr:colOff>
                    <xdr:row>0</xdr:row>
                    <xdr:rowOff>434340</xdr:rowOff>
                  </from>
                  <to>
                    <xdr:col>3</xdr:col>
                    <xdr:colOff>800100</xdr:colOff>
                    <xdr:row>2</xdr:row>
                    <xdr:rowOff>53340</xdr:rowOff>
                  </to>
                </anchor>
              </controlPr>
            </control>
          </mc:Choice>
        </mc:AlternateContent>
        <mc:AlternateContent xmlns:mc="http://schemas.openxmlformats.org/markup-compatibility/2006">
          <mc:Choice Requires="x14">
            <control shapeId="17411" r:id="rId6" name="Option Button 3">
              <controlPr defaultSize="0" autoFill="0" autoLine="0" autoPict="0" altText="Optionsfeld">
                <anchor moveWithCells="1">
                  <from>
                    <xdr:col>3</xdr:col>
                    <xdr:colOff>929640</xdr:colOff>
                    <xdr:row>0</xdr:row>
                    <xdr:rowOff>434340</xdr:rowOff>
                  </from>
                  <to>
                    <xdr:col>5</xdr:col>
                    <xdr:colOff>320040</xdr:colOff>
                    <xdr:row>2</xdr:row>
                    <xdr:rowOff>53340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Template!Print_Area_0_0</vt:lpstr>
    </vt:vector>
  </TitlesOfParts>
  <Company>Baden-Wüttemberg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Frech/Tesmer/Müller/Ehrlich</dc:creator>
  <dc:description>im Auftrag des Fachausschusses Technik der Berufsakademie Baden-Württemberg_x005f_x000d_
Stand Mai2004</dc:description>
  <cp:lastModifiedBy>Bohdan Pashkovskyi</cp:lastModifiedBy>
  <cp:revision>5</cp:revision>
  <cp:lastPrinted>2023-05-03T21:28:24Z</cp:lastPrinted>
  <dcterms:created xsi:type="dcterms:W3CDTF">2002-07-25T19:39:34Z</dcterms:created>
  <dcterms:modified xsi:type="dcterms:W3CDTF">2024-12-18T10:40:33Z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DocId">
    <vt:lpwstr>DHBWFKT-18-29</vt:lpwstr>
  </property>
  <property fmtid="{D5CDD505-2E9C-101B-9397-08002B2CF9AE}" pid="4" name="_dlc_DocIdItemGuid">
    <vt:lpwstr>2f1ca797-ab57-454f-bc53-0655b716c4d0</vt:lpwstr>
  </property>
  <property fmtid="{D5CDD505-2E9C-101B-9397-08002B2CF9AE}" pid="5" name="_dlc_DocIdUrl">
    <vt:lpwstr>https://portal.dhbw.de/ws/fkt/_layouts/DocIdRedir.aspx?ID=DHBWFKT-18-29, DHBWFKT-18-29</vt:lpwstr>
  </property>
</Properties>
</file>