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ellsom\Desktop\"/>
    </mc:Choice>
  </mc:AlternateContent>
  <xr:revisionPtr revIDLastSave="0" documentId="13_ncr:1_{F00B6E7B-8A21-4AF3-9EBF-B0803104114F}" xr6:coauthVersionLast="45" xr6:coauthVersionMax="45" xr10:uidLastSave="{00000000-0000-0000-0000-000000000000}"/>
  <bookViews>
    <workbookView minimized="1" xWindow="45" yWindow="60" windowWidth="13485" windowHeight="11835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F108" i="1" l="1"/>
  <c r="F107" i="1"/>
  <c r="F106" i="1"/>
  <c r="F105" i="1"/>
  <c r="F104" i="1"/>
  <c r="F103" i="1"/>
  <c r="F102" i="1"/>
  <c r="F97" i="1"/>
  <c r="F96" i="1"/>
  <c r="F95" i="1"/>
  <c r="F94" i="1"/>
  <c r="F93" i="1"/>
  <c r="F92" i="1"/>
  <c r="F91" i="1"/>
  <c r="F87" i="1"/>
  <c r="F86" i="1"/>
  <c r="F85" i="1"/>
  <c r="F84" i="1"/>
  <c r="F83" i="1"/>
  <c r="F82" i="1"/>
  <c r="F81" i="1"/>
  <c r="F77" i="1"/>
  <c r="F76" i="1"/>
  <c r="F75" i="1"/>
  <c r="F74" i="1"/>
  <c r="F73" i="1"/>
  <c r="F72" i="1"/>
  <c r="F71" i="1"/>
  <c r="F67" i="1"/>
  <c r="F66" i="1"/>
  <c r="F65" i="1"/>
  <c r="F64" i="1"/>
  <c r="F63" i="1"/>
  <c r="F62" i="1"/>
  <c r="F61" i="1"/>
  <c r="F57" i="1"/>
  <c r="F56" i="1"/>
  <c r="F55" i="1"/>
  <c r="F54" i="1"/>
  <c r="F53" i="1"/>
  <c r="F52" i="1"/>
  <c r="F51" i="1"/>
  <c r="F47" i="1"/>
  <c r="F46" i="1"/>
  <c r="F45" i="1"/>
  <c r="F44" i="1"/>
  <c r="F43" i="1"/>
  <c r="F42" i="1"/>
  <c r="F41" i="1"/>
  <c r="F38" i="1"/>
  <c r="F37" i="1"/>
  <c r="F36" i="1"/>
  <c r="F35" i="1"/>
  <c r="F34" i="1"/>
  <c r="F33" i="1"/>
  <c r="D33" i="1"/>
  <c r="F29" i="1"/>
  <c r="F28" i="1"/>
  <c r="F27" i="1"/>
  <c r="F26" i="1"/>
  <c r="F25" i="1"/>
  <c r="F24" i="1"/>
  <c r="F23" i="1"/>
  <c r="F19" i="1"/>
  <c r="F18" i="1"/>
  <c r="F17" i="1"/>
  <c r="F16" i="1"/>
  <c r="F15" i="1"/>
  <c r="F14" i="1"/>
  <c r="F13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<sst xmlns="http://schemas.openxmlformats.org/spreadsheetml/2006/main" count="222" uniqueCount="77">
  <si>
    <t>算法/n=10（编号：A-n34-k5）</t>
  </si>
  <si>
    <t>最好</t>
  </si>
  <si>
    <t>最差</t>
  </si>
  <si>
    <t>30次平均</t>
  </si>
  <si>
    <t>时间</t>
  </si>
  <si>
    <t>最好偏差率</t>
  </si>
  <si>
    <t>最优解</t>
  </si>
  <si>
    <t>改进粒子群</t>
  </si>
  <si>
    <t>1min</t>
  </si>
  <si>
    <t>改进退火</t>
  </si>
  <si>
    <t>遗传</t>
  </si>
  <si>
    <t>4s</t>
  </si>
  <si>
    <t>遗传-退火</t>
  </si>
  <si>
    <t>贪心</t>
  </si>
  <si>
    <t>0s</t>
  </si>
  <si>
    <t>改进蚁群</t>
  </si>
  <si>
    <t>20s</t>
  </si>
  <si>
    <t>禁忌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</si>
  <si>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s</t>
    </r>
  </si>
  <si>
    <r>
      <rPr>
        <sz val="12"/>
        <color rgb="FFFF0000"/>
        <rFont val="等线"/>
        <charset val="134"/>
        <scheme val="minor"/>
      </rPr>
      <t>算法/n=10（编号：A-n</t>
    </r>
    <r>
      <rPr>
        <sz val="12"/>
        <color rgb="FFFF0000"/>
        <rFont val="等线"/>
        <charset val="134"/>
        <scheme val="minor"/>
      </rPr>
      <t>37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6</t>
    </r>
    <r>
      <rPr>
        <sz val="12"/>
        <color rgb="FFFF0000"/>
        <rFont val="等线"/>
        <charset val="134"/>
        <scheme val="minor"/>
      </rPr>
      <t>）</t>
    </r>
  </si>
  <si>
    <t>1min30s</t>
  </si>
  <si>
    <t>5s</t>
  </si>
  <si>
    <t>28s</t>
  </si>
  <si>
    <t>0.5s</t>
  </si>
  <si>
    <t>算法/n=10（编号：A-n48-k7）</t>
  </si>
  <si>
    <t>2min</t>
  </si>
  <si>
    <t>9s</t>
  </si>
  <si>
    <t>38s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</si>
  <si>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s</t>
    </r>
  </si>
  <si>
    <t>算法/n=100（编号：M-n101-k10）</t>
  </si>
  <si>
    <t>15min</t>
  </si>
  <si>
    <t>25min</t>
  </si>
  <si>
    <r>
      <rPr>
        <sz val="12"/>
        <color rgb="FFFF0000"/>
        <rFont val="等线"/>
        <charset val="134"/>
        <scheme val="minor"/>
      </rPr>
      <t>算法/n=10（编号：A-n60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9</t>
    </r>
    <r>
      <rPr>
        <sz val="12"/>
        <color rgb="FFFF0000"/>
        <rFont val="等线"/>
        <charset val="134"/>
        <scheme val="minor"/>
      </rPr>
      <t>）</t>
    </r>
  </si>
  <si>
    <t>2min30s</t>
  </si>
  <si>
    <t>12s</t>
  </si>
  <si>
    <t>58s</t>
  </si>
  <si>
    <t>2s</t>
  </si>
  <si>
    <r>
      <rPr>
        <sz val="12"/>
        <color rgb="FFFF0000"/>
        <rFont val="等线"/>
        <charset val="134"/>
        <scheme val="minor"/>
      </rPr>
      <t>算法/n=100（编号：X-n101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25</t>
    </r>
    <r>
      <rPr>
        <sz val="12"/>
        <color rgb="FFFF0000"/>
        <rFont val="等线"/>
        <charset val="134"/>
        <scheme val="minor"/>
      </rPr>
      <t>）</t>
    </r>
  </si>
  <si>
    <t>4min</t>
  </si>
  <si>
    <t>25s</t>
  </si>
  <si>
    <t>2min45s</t>
  </si>
  <si>
    <t>8s</t>
  </si>
  <si>
    <r>
      <rPr>
        <sz val="12"/>
        <color rgb="FFFF0000"/>
        <rFont val="等线"/>
        <charset val="134"/>
        <scheme val="minor"/>
      </rPr>
      <t>算法/n=100（编号：M-n101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</si>
  <si>
    <t>3min</t>
  </si>
  <si>
    <t>2min17s</t>
  </si>
  <si>
    <r>
      <rPr>
        <sz val="12"/>
        <color rgb="FFFF0000"/>
        <rFont val="等线"/>
        <charset val="134"/>
        <scheme val="minor"/>
      </rPr>
      <t>算法/n=100（编号：X-n167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</si>
  <si>
    <t>6min30s</t>
  </si>
  <si>
    <t>5min45s</t>
  </si>
  <si>
    <t>35s</t>
  </si>
  <si>
    <r>
      <rPr>
        <sz val="12"/>
        <color rgb="FFFF0000"/>
        <rFont val="等线"/>
        <charset val="134"/>
        <scheme val="minor"/>
      </rPr>
      <t>算法/n=100（编号：X-n219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73</t>
    </r>
    <r>
      <rPr>
        <sz val="12"/>
        <color rgb="FFFF0000"/>
        <rFont val="等线"/>
        <charset val="134"/>
        <scheme val="minor"/>
      </rPr>
      <t>）</t>
    </r>
  </si>
  <si>
    <t>5min</t>
  </si>
  <si>
    <t>11min50s</t>
  </si>
  <si>
    <t>13s</t>
  </si>
  <si>
    <r>
      <rPr>
        <sz val="12"/>
        <color rgb="FFFF0000"/>
        <rFont val="等线"/>
        <charset val="134"/>
        <scheme val="minor"/>
      </rPr>
      <t>算法/n=100（编号：M-n200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17</t>
    </r>
    <r>
      <rPr>
        <sz val="12"/>
        <color rgb="FFFF0000"/>
        <rFont val="等线"/>
        <charset val="134"/>
        <scheme val="minor"/>
      </rPr>
      <t>）</t>
    </r>
  </si>
  <si>
    <t>9min</t>
  </si>
  <si>
    <t>7min50s</t>
  </si>
  <si>
    <t>22s</t>
  </si>
  <si>
    <t>算法/n=1000（编号：X-n1001-k43）</t>
  </si>
  <si>
    <t>1h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</si>
  <si>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s</t>
    </r>
  </si>
  <si>
    <t>2h46min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</si>
  <si>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6min</t>
    </r>
  </si>
  <si>
    <t>n=10</t>
  </si>
  <si>
    <t>n=100</t>
  </si>
  <si>
    <t>n=1000</t>
  </si>
  <si>
    <t>n=10000</t>
  </si>
  <si>
    <t>11.2s</t>
  </si>
  <si>
    <t>3min23s</t>
  </si>
  <si>
    <t>4h42min</t>
  </si>
  <si>
    <t>1min40s</t>
  </si>
  <si>
    <t>5min19s</t>
  </si>
  <si>
    <t>蚁群</t>
  </si>
  <si>
    <t>10s</t>
  </si>
  <si>
    <t>7min30s</t>
  </si>
  <si>
    <t>11.6s</t>
  </si>
  <si>
    <t>1min20s</t>
  </si>
  <si>
    <t>45min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</si>
</sst>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47" fontId="3" fillId="0" borderId="1" xfId="1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2" xfId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7" fontId="3" fillId="0" borderId="1" xfId="1" applyNumberFormat="1" applyBorder="1" applyAlignment="1">
      <alignment horizontal="center" vertical="center"/>
    </xf>
    <xf numFmtId="47" fontId="3" fillId="0" borderId="0" xfId="1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workbookViewId="0">
      <selection activeCell="I96" sqref="I96"/>
    </sheetView>
  </sheetViews>
  <sheetFormatPr defaultColWidth="9" defaultRowHeight="14.25" x14ac:dyDescent="0.2"/>
  <cols>
    <col min="1" max="1" width="34.375" style="4" customWidth="1"/>
    <col min="2" max="2" width="10.375" style="4" customWidth="1"/>
    <col min="3" max="3" width="22.875" style="4" customWidth="1"/>
    <col min="4" max="4" width="11.875" style="4" customWidth="1"/>
    <col min="5" max="5" width="21.625" style="4" customWidth="1"/>
    <col min="6" max="6" width="10.75" style="4" customWidth="1"/>
    <col min="7" max="8" width="9" style="4"/>
    <col min="9" max="9" width="14.25" style="4" customWidth="1"/>
    <col min="10" max="12" width="10.375" style="4" customWidth="1"/>
    <col min="13" max="13" width="9" style="4"/>
    <col min="14" max="14" width="11.75" style="4" customWidth="1"/>
    <col min="15" max="17" width="10.625" style="4" customWidth="1"/>
    <col min="18" max="16384" width="9" style="4"/>
  </cols>
  <sheetData>
    <row r="1" spans="1:10" s="3" customFormat="1" ht="15.95" customHeigh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/>
      <c r="H1" s="8"/>
      <c r="I1" s="8"/>
      <c r="J1" s="8"/>
    </row>
    <row r="2" spans="1:10" ht="15.95" customHeight="1" x14ac:dyDescent="0.2">
      <c r="A2" s="9" t="s">
        <v>6</v>
      </c>
      <c r="B2" s="24">
        <v>784</v>
      </c>
      <c r="C2" s="24"/>
      <c r="D2" s="24"/>
      <c r="E2" s="9"/>
      <c r="F2" s="2"/>
      <c r="G2" s="10"/>
      <c r="H2" s="10"/>
      <c r="I2" s="10"/>
      <c r="J2" s="10"/>
    </row>
    <row r="3" spans="1:10" ht="15.95" customHeight="1" x14ac:dyDescent="0.2">
      <c r="A3" s="9" t="s">
        <v>7</v>
      </c>
      <c r="B3" s="2">
        <v>822</v>
      </c>
      <c r="C3" s="2">
        <v>929</v>
      </c>
      <c r="D3" s="2">
        <v>865</v>
      </c>
      <c r="E3" s="2" t="s">
        <v>8</v>
      </c>
      <c r="F3" s="11">
        <f t="shared" ref="F3:F9" si="0">(B3-784)/784</f>
        <v>4.8469387755102039E-2</v>
      </c>
      <c r="G3" s="11">
        <v>0.80739795918367396</v>
      </c>
      <c r="H3" s="10"/>
      <c r="I3" s="10"/>
      <c r="J3" s="10"/>
    </row>
    <row r="4" spans="1:10" ht="15.95" customHeight="1" x14ac:dyDescent="0.2">
      <c r="A4" s="9" t="s">
        <v>9</v>
      </c>
      <c r="B4" s="2">
        <v>803</v>
      </c>
      <c r="C4" s="2">
        <v>849</v>
      </c>
      <c r="D4" s="2">
        <v>821</v>
      </c>
      <c r="E4" s="2"/>
      <c r="F4" s="11">
        <f t="shared" si="0"/>
        <v>2.423469387755102E-2</v>
      </c>
      <c r="G4" s="10"/>
      <c r="H4" s="10"/>
      <c r="I4" s="10"/>
      <c r="J4" s="10"/>
    </row>
    <row r="5" spans="1:10" ht="15.95" customHeight="1" x14ac:dyDescent="0.2">
      <c r="A5" s="9" t="s">
        <v>10</v>
      </c>
      <c r="B5" s="2">
        <v>837</v>
      </c>
      <c r="C5" s="2">
        <v>1046</v>
      </c>
      <c r="D5" s="2">
        <v>950</v>
      </c>
      <c r="E5" s="2" t="s">
        <v>11</v>
      </c>
      <c r="F5" s="11">
        <f t="shared" si="0"/>
        <v>6.7602040816326536E-2</v>
      </c>
      <c r="G5" s="11">
        <v>7.1428571428571397E-2</v>
      </c>
      <c r="H5" s="10"/>
      <c r="I5" s="10"/>
      <c r="J5" s="10"/>
    </row>
    <row r="6" spans="1:10" ht="15.95" customHeight="1" x14ac:dyDescent="0.2">
      <c r="A6" s="9" t="s">
        <v>12</v>
      </c>
      <c r="B6" s="2">
        <v>801</v>
      </c>
      <c r="C6" s="2">
        <v>837</v>
      </c>
      <c r="D6" s="2">
        <v>820</v>
      </c>
      <c r="E6" s="2"/>
      <c r="F6" s="11">
        <f t="shared" si="0"/>
        <v>2.1683673469387755E-2</v>
      </c>
    </row>
    <row r="7" spans="1:10" ht="15.95" customHeight="1" x14ac:dyDescent="0.2">
      <c r="A7" s="12" t="s">
        <v>13</v>
      </c>
      <c r="B7" s="24">
        <v>1042</v>
      </c>
      <c r="C7" s="24"/>
      <c r="D7" s="24"/>
      <c r="E7" s="13" t="s">
        <v>14</v>
      </c>
      <c r="F7" s="11">
        <f t="shared" si="0"/>
        <v>0.32908163265306123</v>
      </c>
    </row>
    <row r="8" spans="1:10" ht="15.95" customHeight="1" x14ac:dyDescent="0.2">
      <c r="A8" s="14" t="s">
        <v>15</v>
      </c>
      <c r="B8" s="9">
        <v>844</v>
      </c>
      <c r="C8" s="9">
        <v>894</v>
      </c>
      <c r="D8" s="9">
        <v>875</v>
      </c>
      <c r="E8" s="13" t="s">
        <v>16</v>
      </c>
      <c r="F8" s="11">
        <f t="shared" si="0"/>
        <v>7.6530612244897961E-2</v>
      </c>
    </row>
    <row r="9" spans="1:10" ht="15.95" customHeight="1" x14ac:dyDescent="0.2">
      <c r="A9" s="12" t="s">
        <v>17</v>
      </c>
      <c r="B9" s="9">
        <v>795</v>
      </c>
      <c r="C9" s="9">
        <v>854</v>
      </c>
      <c r="D9" s="9">
        <v>832</v>
      </c>
      <c r="E9" s="15" t="s">
        <v>18</v>
      </c>
      <c r="F9" s="11">
        <f t="shared" si="0"/>
        <v>1.4030612244897959E-2</v>
      </c>
    </row>
    <row r="10" spans="1:10" ht="15.95" customHeight="1" x14ac:dyDescent="0.2">
      <c r="A10" s="12"/>
      <c r="B10" s="9"/>
      <c r="C10" s="9"/>
      <c r="D10" s="9"/>
      <c r="E10" s="15"/>
      <c r="F10" s="11"/>
    </row>
    <row r="11" spans="1:10" ht="15.95" customHeight="1" x14ac:dyDescent="0.2">
      <c r="A11" s="16" t="s">
        <v>19</v>
      </c>
      <c r="B11" s="6" t="s">
        <v>1</v>
      </c>
      <c r="C11" s="6" t="s">
        <v>2</v>
      </c>
      <c r="D11" s="6" t="s">
        <v>3</v>
      </c>
      <c r="E11" s="6" t="s">
        <v>4</v>
      </c>
      <c r="F11" s="7" t="s">
        <v>5</v>
      </c>
    </row>
    <row r="12" spans="1:10" s="3" customFormat="1" ht="15.95" customHeight="1" x14ac:dyDescent="0.2">
      <c r="A12" s="9" t="s">
        <v>6</v>
      </c>
      <c r="B12" s="24">
        <v>949</v>
      </c>
      <c r="C12" s="24"/>
      <c r="D12" s="24"/>
      <c r="E12" s="9"/>
      <c r="F12" s="2"/>
    </row>
    <row r="13" spans="1:10" ht="15.95" customHeight="1" x14ac:dyDescent="0.2">
      <c r="A13" s="9" t="s">
        <v>7</v>
      </c>
      <c r="B13" s="2">
        <v>1004</v>
      </c>
      <c r="C13" s="2">
        <v>1130</v>
      </c>
      <c r="D13" s="2">
        <v>1053</v>
      </c>
      <c r="E13" s="2" t="s">
        <v>20</v>
      </c>
      <c r="F13" s="11">
        <f t="shared" ref="F13:F19" si="1">(B13-949)/949</f>
        <v>5.7955742887249737E-2</v>
      </c>
    </row>
    <row r="14" spans="1:10" ht="15.95" customHeight="1" x14ac:dyDescent="0.2">
      <c r="A14" s="9" t="s">
        <v>9</v>
      </c>
      <c r="B14" s="2"/>
      <c r="C14" s="2"/>
      <c r="D14" s="2"/>
      <c r="E14" s="2"/>
      <c r="F14" s="11">
        <f t="shared" si="1"/>
        <v>-1</v>
      </c>
    </row>
    <row r="15" spans="1:10" ht="15.95" customHeight="1" x14ac:dyDescent="0.2">
      <c r="A15" s="9" t="s">
        <v>10</v>
      </c>
      <c r="B15" s="2">
        <v>1036</v>
      </c>
      <c r="C15" s="2">
        <v>1170</v>
      </c>
      <c r="D15" s="2">
        <v>1096</v>
      </c>
      <c r="E15" s="2" t="s">
        <v>21</v>
      </c>
      <c r="F15" s="11">
        <f t="shared" si="1"/>
        <v>9.1675447839831406E-2</v>
      </c>
    </row>
    <row r="16" spans="1:10" ht="15.95" customHeight="1" x14ac:dyDescent="0.2">
      <c r="A16" s="9" t="s">
        <v>12</v>
      </c>
      <c r="B16" s="2"/>
      <c r="C16" s="2"/>
      <c r="D16" s="2"/>
      <c r="E16" s="2"/>
      <c r="F16" s="11">
        <f t="shared" si="1"/>
        <v>-1</v>
      </c>
    </row>
    <row r="17" spans="1:7" ht="15.95" customHeight="1" x14ac:dyDescent="0.2">
      <c r="A17" s="12" t="s">
        <v>13</v>
      </c>
      <c r="B17" s="24">
        <v>1183</v>
      </c>
      <c r="C17" s="24"/>
      <c r="D17" s="24"/>
      <c r="E17" s="13" t="s">
        <v>14</v>
      </c>
      <c r="F17" s="11">
        <f t="shared" si="1"/>
        <v>0.24657534246575341</v>
      </c>
    </row>
    <row r="18" spans="1:7" ht="15.95" customHeight="1" x14ac:dyDescent="0.2">
      <c r="A18" s="14" t="s">
        <v>15</v>
      </c>
      <c r="B18" s="9">
        <v>1092</v>
      </c>
      <c r="C18" s="9">
        <v>1231</v>
      </c>
      <c r="D18" s="9">
        <v>1231</v>
      </c>
      <c r="E18" s="13" t="s">
        <v>22</v>
      </c>
      <c r="F18" s="11">
        <f t="shared" si="1"/>
        <v>0.15068493150684931</v>
      </c>
    </row>
    <row r="19" spans="1:7" ht="15.95" customHeight="1" x14ac:dyDescent="0.2">
      <c r="A19" s="12" t="s">
        <v>17</v>
      </c>
      <c r="B19" s="9">
        <v>992</v>
      </c>
      <c r="C19" s="9">
        <v>994</v>
      </c>
      <c r="D19" s="9">
        <v>994</v>
      </c>
      <c r="E19" s="15" t="s">
        <v>23</v>
      </c>
      <c r="F19" s="11">
        <f t="shared" si="1"/>
        <v>4.5310853530031614E-2</v>
      </c>
    </row>
    <row r="20" spans="1:7" ht="15.95" customHeight="1" x14ac:dyDescent="0.2">
      <c r="A20" s="17"/>
      <c r="B20" s="18"/>
      <c r="C20" s="18"/>
      <c r="D20" s="18"/>
      <c r="E20" s="18"/>
    </row>
    <row r="21" spans="1:7" s="3" customFormat="1" ht="15.95" customHeight="1" x14ac:dyDescent="0.2">
      <c r="A21" s="5" t="s">
        <v>24</v>
      </c>
      <c r="B21" s="6" t="s">
        <v>1</v>
      </c>
      <c r="C21" s="6" t="s">
        <v>2</v>
      </c>
      <c r="D21" s="6" t="s">
        <v>3</v>
      </c>
      <c r="E21" s="6" t="s">
        <v>4</v>
      </c>
      <c r="F21" s="7" t="s">
        <v>5</v>
      </c>
    </row>
    <row r="22" spans="1:7" ht="15.95" customHeight="1" x14ac:dyDescent="0.2">
      <c r="A22" s="9" t="s">
        <v>6</v>
      </c>
      <c r="B22" s="25">
        <v>1073</v>
      </c>
      <c r="C22" s="26"/>
      <c r="D22" s="27"/>
      <c r="E22" s="9"/>
      <c r="F22" s="2"/>
    </row>
    <row r="23" spans="1:7" ht="15.95" customHeight="1" x14ac:dyDescent="0.2">
      <c r="A23" s="9" t="s">
        <v>7</v>
      </c>
      <c r="B23" s="2">
        <v>1164</v>
      </c>
      <c r="C23" s="2">
        <v>1266</v>
      </c>
      <c r="D23" s="2">
        <v>1225</v>
      </c>
      <c r="E23" s="2" t="s">
        <v>25</v>
      </c>
      <c r="F23" s="11">
        <f t="shared" ref="F23:F29" si="2">(B23-1073)/1073</f>
        <v>8.4808946877912392E-2</v>
      </c>
      <c r="G23" s="11">
        <v>1.01957129543336</v>
      </c>
    </row>
    <row r="24" spans="1:7" ht="15.95" customHeight="1" x14ac:dyDescent="0.2">
      <c r="A24" s="9" t="s">
        <v>9</v>
      </c>
      <c r="B24" s="2">
        <v>1097</v>
      </c>
      <c r="C24" s="2">
        <v>1218</v>
      </c>
      <c r="D24" s="2">
        <v>1150</v>
      </c>
      <c r="E24" s="2"/>
      <c r="F24" s="11">
        <f t="shared" si="2"/>
        <v>2.2367194780987885E-2</v>
      </c>
    </row>
    <row r="25" spans="1:7" ht="15.95" customHeight="1" x14ac:dyDescent="0.2">
      <c r="A25" s="9" t="s">
        <v>10</v>
      </c>
      <c r="B25" s="2">
        <v>1235</v>
      </c>
      <c r="C25" s="2">
        <v>1471</v>
      </c>
      <c r="D25" s="2">
        <v>1360</v>
      </c>
      <c r="E25" s="2" t="s">
        <v>26</v>
      </c>
      <c r="F25" s="11">
        <f t="shared" si="2"/>
        <v>0.15097856477166821</v>
      </c>
      <c r="G25" s="11">
        <v>0.10717614165890001</v>
      </c>
    </row>
    <row r="26" spans="1:7" ht="15.95" customHeight="1" x14ac:dyDescent="0.2">
      <c r="A26" s="9" t="s">
        <v>12</v>
      </c>
      <c r="B26" s="19">
        <v>1073</v>
      </c>
      <c r="C26" s="2">
        <v>1159</v>
      </c>
      <c r="D26" s="2">
        <v>1118</v>
      </c>
      <c r="E26" s="2"/>
      <c r="F26" s="11">
        <f t="shared" si="2"/>
        <v>0</v>
      </c>
    </row>
    <row r="27" spans="1:7" ht="15.95" customHeight="1" x14ac:dyDescent="0.2">
      <c r="A27" s="12" t="s">
        <v>13</v>
      </c>
      <c r="B27" s="25">
        <v>1388</v>
      </c>
      <c r="C27" s="26"/>
      <c r="D27" s="27"/>
      <c r="E27" s="13" t="s">
        <v>18</v>
      </c>
      <c r="F27" s="11">
        <f t="shared" si="2"/>
        <v>0.29356943150046599</v>
      </c>
    </row>
    <row r="28" spans="1:7" ht="15.95" customHeight="1" x14ac:dyDescent="0.2">
      <c r="A28" s="14" t="s">
        <v>15</v>
      </c>
      <c r="B28" s="9">
        <v>1213</v>
      </c>
      <c r="C28" s="9">
        <v>1278</v>
      </c>
      <c r="D28" s="9">
        <v>1246</v>
      </c>
      <c r="E28" s="13" t="s">
        <v>27</v>
      </c>
      <c r="F28" s="11">
        <f t="shared" si="2"/>
        <v>0.13047530288909598</v>
      </c>
    </row>
    <row r="29" spans="1:7" ht="15.95" customHeight="1" x14ac:dyDescent="0.2">
      <c r="A29" s="12" t="s">
        <v>17</v>
      </c>
      <c r="B29" s="9">
        <v>1119</v>
      </c>
      <c r="C29" s="9">
        <v>1205</v>
      </c>
      <c r="D29" s="9">
        <v>1205</v>
      </c>
      <c r="E29" s="13" t="s">
        <v>28</v>
      </c>
      <c r="F29" s="11">
        <f t="shared" si="2"/>
        <v>4.2870456663560111E-2</v>
      </c>
    </row>
    <row r="30" spans="1:7" ht="15.95" customHeight="1" x14ac:dyDescent="0.2">
      <c r="A30" s="17"/>
      <c r="B30" s="18"/>
      <c r="C30" s="18"/>
      <c r="D30" s="18"/>
      <c r="E30" s="18"/>
    </row>
    <row r="31" spans="1:7" s="3" customFormat="1" ht="15.95" hidden="1" customHeight="1" x14ac:dyDescent="0.2">
      <c r="A31" s="5" t="s">
        <v>29</v>
      </c>
      <c r="B31" s="6" t="s">
        <v>1</v>
      </c>
      <c r="C31" s="6" t="s">
        <v>2</v>
      </c>
      <c r="D31" s="6" t="s">
        <v>3</v>
      </c>
      <c r="E31" s="6" t="s">
        <v>4</v>
      </c>
      <c r="F31" s="7" t="s">
        <v>5</v>
      </c>
    </row>
    <row r="32" spans="1:7" ht="15.95" hidden="1" customHeight="1" x14ac:dyDescent="0.2">
      <c r="A32" s="9" t="s">
        <v>6</v>
      </c>
      <c r="B32" s="24">
        <v>820</v>
      </c>
      <c r="C32" s="24"/>
      <c r="D32" s="24"/>
      <c r="E32" s="9"/>
      <c r="F32" s="2"/>
    </row>
    <row r="33" spans="1:6" ht="15.95" hidden="1" customHeight="1" x14ac:dyDescent="0.2">
      <c r="A33" s="9" t="s">
        <v>7</v>
      </c>
      <c r="B33" s="2">
        <v>3428</v>
      </c>
      <c r="C33" s="2">
        <v>3579</v>
      </c>
      <c r="D33" s="2">
        <f>(B33+C33)/2</f>
        <v>3503.5</v>
      </c>
      <c r="E33" s="9" t="s">
        <v>30</v>
      </c>
      <c r="F33" s="11">
        <f t="shared" ref="F33:F38" si="3">(B33-820)/820</f>
        <v>3.1804878048780489</v>
      </c>
    </row>
    <row r="34" spans="1:6" ht="15.95" hidden="1" customHeight="1" x14ac:dyDescent="0.2">
      <c r="A34" s="9" t="s">
        <v>9</v>
      </c>
      <c r="B34" s="2">
        <v>927</v>
      </c>
      <c r="C34" s="2">
        <v>1069</v>
      </c>
      <c r="D34" s="9">
        <v>995</v>
      </c>
      <c r="E34" s="2" t="s">
        <v>31</v>
      </c>
      <c r="F34" s="11">
        <f t="shared" si="3"/>
        <v>0.13048780487804879</v>
      </c>
    </row>
    <row r="35" spans="1:6" ht="15.95" hidden="1" customHeight="1" x14ac:dyDescent="0.2">
      <c r="A35" s="9" t="s">
        <v>10</v>
      </c>
      <c r="B35" s="2">
        <v>1475</v>
      </c>
      <c r="C35" s="2">
        <v>1762</v>
      </c>
      <c r="D35" s="2">
        <v>1648</v>
      </c>
      <c r="E35" s="2" t="s">
        <v>20</v>
      </c>
      <c r="F35" s="11">
        <f t="shared" si="3"/>
        <v>0.79878048780487809</v>
      </c>
    </row>
    <row r="36" spans="1:6" ht="15.95" hidden="1" customHeight="1" x14ac:dyDescent="0.2">
      <c r="A36" s="9" t="s">
        <v>12</v>
      </c>
      <c r="B36" s="2">
        <v>949</v>
      </c>
      <c r="C36" s="2">
        <v>1060</v>
      </c>
      <c r="D36" s="2">
        <v>999</v>
      </c>
      <c r="E36" s="2" t="s">
        <v>8</v>
      </c>
      <c r="F36" s="11">
        <f t="shared" si="3"/>
        <v>0.15731707317073171</v>
      </c>
    </row>
    <row r="37" spans="1:6" ht="15.95" hidden="1" customHeight="1" x14ac:dyDescent="0.2">
      <c r="A37" s="12" t="s">
        <v>13</v>
      </c>
      <c r="B37" s="24">
        <v>921.68904080810603</v>
      </c>
      <c r="C37" s="24"/>
      <c r="D37" s="24"/>
      <c r="E37" s="20">
        <v>3.47222222222222E-8</v>
      </c>
      <c r="F37" s="11">
        <f t="shared" si="3"/>
        <v>0.12401102537573906</v>
      </c>
    </row>
    <row r="38" spans="1:6" ht="15.95" hidden="1" customHeight="1" x14ac:dyDescent="0.2">
      <c r="A38" s="12" t="s">
        <v>17</v>
      </c>
      <c r="B38" s="9">
        <v>859</v>
      </c>
      <c r="C38" s="9">
        <v>904</v>
      </c>
      <c r="D38" s="9">
        <v>884</v>
      </c>
      <c r="E38" s="20">
        <v>5.4421296296296302E-5</v>
      </c>
      <c r="F38" s="11">
        <f t="shared" si="3"/>
        <v>4.7560975609756098E-2</v>
      </c>
    </row>
    <row r="39" spans="1:6" ht="15.95" customHeight="1" x14ac:dyDescent="0.2">
      <c r="A39" s="16" t="s">
        <v>32</v>
      </c>
      <c r="B39" s="6" t="s">
        <v>1</v>
      </c>
      <c r="C39" s="6" t="s">
        <v>2</v>
      </c>
      <c r="D39" s="6" t="s">
        <v>3</v>
      </c>
      <c r="E39" s="6" t="s">
        <v>4</v>
      </c>
      <c r="F39" s="7" t="s">
        <v>5</v>
      </c>
    </row>
    <row r="40" spans="1:6" s="3" customFormat="1" ht="15.95" customHeight="1" x14ac:dyDescent="0.2">
      <c r="A40" s="9" t="s">
        <v>6</v>
      </c>
      <c r="B40" s="24">
        <v>1354</v>
      </c>
      <c r="C40" s="24"/>
      <c r="D40" s="24"/>
      <c r="E40" s="9"/>
      <c r="F40" s="2"/>
    </row>
    <row r="41" spans="1:6" ht="15.95" customHeight="1" x14ac:dyDescent="0.2">
      <c r="A41" s="9" t="s">
        <v>7</v>
      </c>
      <c r="B41" s="2">
        <v>1406</v>
      </c>
      <c r="C41" s="2">
        <v>1584</v>
      </c>
      <c r="D41" s="2">
        <v>1481</v>
      </c>
      <c r="E41" s="2" t="s">
        <v>33</v>
      </c>
      <c r="F41" s="11">
        <f>(B41-1354)/1354</f>
        <v>3.8404726735598228E-2</v>
      </c>
    </row>
    <row r="42" spans="1:6" ht="15.95" customHeight="1" x14ac:dyDescent="0.2">
      <c r="A42" s="9" t="s">
        <v>9</v>
      </c>
      <c r="B42" s="2"/>
      <c r="C42" s="2"/>
      <c r="D42" s="2"/>
      <c r="E42" s="2"/>
      <c r="F42" s="11">
        <f>(B42-1354)/1354</f>
        <v>-1</v>
      </c>
    </row>
    <row r="43" spans="1:6" ht="15.95" customHeight="1" x14ac:dyDescent="0.2">
      <c r="A43" s="9" t="s">
        <v>10</v>
      </c>
      <c r="B43" s="2">
        <v>1709</v>
      </c>
      <c r="C43" s="2">
        <v>1821</v>
      </c>
      <c r="D43" s="2">
        <v>1770</v>
      </c>
      <c r="E43" s="2" t="s">
        <v>34</v>
      </c>
      <c r="F43" s="11">
        <f t="shared" ref="F43:F47" si="4">(B43-1354)/1354</f>
        <v>0.26218611521418023</v>
      </c>
    </row>
    <row r="44" spans="1:6" ht="15.95" customHeight="1" x14ac:dyDescent="0.2">
      <c r="A44" s="9" t="s">
        <v>12</v>
      </c>
      <c r="B44" s="2"/>
      <c r="C44" s="2"/>
      <c r="D44" s="2"/>
      <c r="E44" s="2"/>
      <c r="F44" s="11">
        <f t="shared" si="4"/>
        <v>-1</v>
      </c>
    </row>
    <row r="45" spans="1:6" ht="15.95" customHeight="1" x14ac:dyDescent="0.2">
      <c r="A45" s="12" t="s">
        <v>13</v>
      </c>
      <c r="B45" s="24">
        <v>1866</v>
      </c>
      <c r="C45" s="24"/>
      <c r="D45" s="24"/>
      <c r="E45" s="13" t="s">
        <v>14</v>
      </c>
      <c r="F45" s="11">
        <f t="shared" si="4"/>
        <v>0.37813884785819796</v>
      </c>
    </row>
    <row r="46" spans="1:6" ht="15.95" customHeight="1" x14ac:dyDescent="0.2">
      <c r="A46" s="14" t="s">
        <v>15</v>
      </c>
      <c r="B46" s="9">
        <v>1687</v>
      </c>
      <c r="C46" s="9">
        <v>1899</v>
      </c>
      <c r="D46" s="9">
        <v>1813</v>
      </c>
      <c r="E46" s="13" t="s">
        <v>35</v>
      </c>
      <c r="F46" s="11">
        <f t="shared" si="4"/>
        <v>0.24593796159527326</v>
      </c>
    </row>
    <row r="47" spans="1:6" ht="15.95" customHeight="1" x14ac:dyDescent="0.2">
      <c r="A47" s="12" t="s">
        <v>17</v>
      </c>
      <c r="B47" s="9">
        <v>1450</v>
      </c>
      <c r="C47" s="9">
        <v>1460</v>
      </c>
      <c r="D47" s="9">
        <v>1457</v>
      </c>
      <c r="E47" s="15" t="s">
        <v>36</v>
      </c>
      <c r="F47" s="11">
        <f t="shared" si="4"/>
        <v>7.0901033973412117E-2</v>
      </c>
    </row>
    <row r="48" spans="1:6" ht="15.95" customHeight="1" x14ac:dyDescent="0.2">
      <c r="A48" s="17"/>
      <c r="B48" s="18"/>
      <c r="C48" s="18"/>
      <c r="D48" s="18"/>
      <c r="E48" s="21"/>
    </row>
    <row r="49" spans="1:7" ht="15.95" customHeight="1" x14ac:dyDescent="0.2">
      <c r="A49" s="16" t="s">
        <v>37</v>
      </c>
      <c r="B49" s="6" t="s">
        <v>1</v>
      </c>
      <c r="C49" s="6" t="s">
        <v>2</v>
      </c>
      <c r="D49" s="6" t="s">
        <v>3</v>
      </c>
      <c r="E49" s="6" t="s">
        <v>4</v>
      </c>
      <c r="F49" s="7" t="s">
        <v>5</v>
      </c>
    </row>
    <row r="50" spans="1:7" s="3" customFormat="1" ht="15.95" customHeight="1" x14ac:dyDescent="0.2">
      <c r="A50" s="9" t="s">
        <v>6</v>
      </c>
      <c r="B50" s="24">
        <v>27591</v>
      </c>
      <c r="C50" s="24"/>
      <c r="D50" s="24"/>
      <c r="E50" s="9"/>
      <c r="F50" s="2"/>
    </row>
    <row r="51" spans="1:7" ht="15.95" customHeight="1" x14ac:dyDescent="0.2">
      <c r="A51" s="9" t="s">
        <v>7</v>
      </c>
      <c r="B51" s="2">
        <v>32426</v>
      </c>
      <c r="C51" s="2">
        <v>36862</v>
      </c>
      <c r="D51" s="2">
        <v>34259</v>
      </c>
      <c r="E51" s="2" t="s">
        <v>38</v>
      </c>
      <c r="F51" s="11">
        <f t="shared" ref="F51:F55" si="5">(B51-27591)/27591</f>
        <v>0.17523830234496757</v>
      </c>
    </row>
    <row r="52" spans="1:7" ht="15.95" customHeight="1" x14ac:dyDescent="0.2">
      <c r="A52" s="9" t="s">
        <v>9</v>
      </c>
      <c r="B52" s="2"/>
      <c r="C52" s="2"/>
      <c r="D52" s="2"/>
      <c r="E52" s="2"/>
      <c r="F52" s="11">
        <f t="shared" si="5"/>
        <v>-1</v>
      </c>
    </row>
    <row r="53" spans="1:7" ht="15.95" customHeight="1" x14ac:dyDescent="0.2">
      <c r="A53" s="9" t="s">
        <v>10</v>
      </c>
      <c r="B53" s="2">
        <v>34672</v>
      </c>
      <c r="C53" s="2">
        <v>38020</v>
      </c>
      <c r="D53" s="2">
        <v>35945</v>
      </c>
      <c r="E53" s="2" t="s">
        <v>39</v>
      </c>
      <c r="F53" s="11">
        <f t="shared" si="5"/>
        <v>0.25664165851183357</v>
      </c>
    </row>
    <row r="54" spans="1:7" ht="15.95" customHeight="1" x14ac:dyDescent="0.2">
      <c r="A54" s="9" t="s">
        <v>12</v>
      </c>
      <c r="B54" s="2"/>
      <c r="C54" s="2"/>
      <c r="D54" s="2"/>
      <c r="E54" s="2"/>
      <c r="F54" s="11">
        <f t="shared" si="5"/>
        <v>-1</v>
      </c>
    </row>
    <row r="55" spans="1:7" ht="15.95" customHeight="1" x14ac:dyDescent="0.2">
      <c r="A55" s="12" t="s">
        <v>13</v>
      </c>
      <c r="B55" s="24">
        <v>35879</v>
      </c>
      <c r="C55" s="24"/>
      <c r="D55" s="24"/>
      <c r="E55" s="13" t="s">
        <v>14</v>
      </c>
      <c r="F55" s="11">
        <f t="shared" si="5"/>
        <v>0.30038780761842632</v>
      </c>
    </row>
    <row r="56" spans="1:7" ht="15.95" customHeight="1" x14ac:dyDescent="0.2">
      <c r="A56" s="14" t="s">
        <v>15</v>
      </c>
      <c r="B56" s="9">
        <v>38559</v>
      </c>
      <c r="C56" s="9">
        <v>39490</v>
      </c>
      <c r="D56" s="9">
        <v>38805</v>
      </c>
      <c r="E56" s="13" t="s">
        <v>40</v>
      </c>
      <c r="F56" s="11">
        <f t="shared" ref="F56:F57" si="6">(B56-27591)/27591</f>
        <v>0.39752093073828421</v>
      </c>
    </row>
    <row r="57" spans="1:7" ht="15.95" customHeight="1" x14ac:dyDescent="0.2">
      <c r="A57" s="12" t="s">
        <v>17</v>
      </c>
      <c r="B57" s="9">
        <v>30436</v>
      </c>
      <c r="C57" s="9">
        <v>30445</v>
      </c>
      <c r="D57" s="9">
        <v>30437</v>
      </c>
      <c r="E57" s="15" t="s">
        <v>41</v>
      </c>
      <c r="F57" s="11">
        <f t="shared" si="6"/>
        <v>0.10311333405820738</v>
      </c>
    </row>
    <row r="58" spans="1:7" ht="15.95" customHeight="1" x14ac:dyDescent="0.2">
      <c r="A58" s="12"/>
      <c r="B58" s="9"/>
      <c r="C58" s="9"/>
      <c r="D58" s="9"/>
      <c r="E58" s="15"/>
      <c r="F58" s="11"/>
    </row>
    <row r="59" spans="1:7" ht="15.95" customHeight="1" x14ac:dyDescent="0.2">
      <c r="A59" s="16" t="s">
        <v>42</v>
      </c>
      <c r="B59" s="6" t="s">
        <v>1</v>
      </c>
      <c r="C59" s="6" t="s">
        <v>2</v>
      </c>
      <c r="D59" s="6" t="s">
        <v>3</v>
      </c>
      <c r="E59" s="6" t="s">
        <v>4</v>
      </c>
      <c r="F59" s="7" t="s">
        <v>5</v>
      </c>
    </row>
    <row r="60" spans="1:7" x14ac:dyDescent="0.2">
      <c r="A60" s="9" t="s">
        <v>6</v>
      </c>
      <c r="B60" s="24">
        <v>820</v>
      </c>
      <c r="C60" s="24"/>
      <c r="D60" s="24"/>
      <c r="E60" s="9"/>
      <c r="F60" s="2"/>
    </row>
    <row r="61" spans="1:7" x14ac:dyDescent="0.2">
      <c r="A61" s="9" t="s">
        <v>7</v>
      </c>
      <c r="B61" s="2">
        <v>1058</v>
      </c>
      <c r="C61" s="2">
        <v>1195</v>
      </c>
      <c r="D61" s="2">
        <v>1116</v>
      </c>
      <c r="E61" s="2" t="s">
        <v>43</v>
      </c>
      <c r="F61" s="11">
        <f t="shared" ref="F61:F65" si="7">(B61-820)/820</f>
        <v>0.29024390243902437</v>
      </c>
      <c r="G61" s="11">
        <v>3.1804878048780498</v>
      </c>
    </row>
    <row r="62" spans="1:7" x14ac:dyDescent="0.2">
      <c r="A62" s="9" t="s">
        <v>9</v>
      </c>
      <c r="B62" s="2">
        <v>927</v>
      </c>
      <c r="C62" s="2">
        <v>1069</v>
      </c>
      <c r="D62" s="9">
        <v>995</v>
      </c>
      <c r="E62" s="2"/>
      <c r="F62" s="11">
        <f t="shared" si="7"/>
        <v>0.13048780487804879</v>
      </c>
    </row>
    <row r="63" spans="1:7" x14ac:dyDescent="0.2">
      <c r="A63" s="9" t="s">
        <v>10</v>
      </c>
      <c r="B63" s="2">
        <v>1529</v>
      </c>
      <c r="C63" s="2">
        <v>1885</v>
      </c>
      <c r="D63" s="2">
        <v>1721</v>
      </c>
      <c r="E63" s="2"/>
      <c r="F63" s="11">
        <f t="shared" si="7"/>
        <v>0.86463414634146341</v>
      </c>
    </row>
    <row r="64" spans="1:7" x14ac:dyDescent="0.2">
      <c r="A64" s="9" t="s">
        <v>12</v>
      </c>
      <c r="B64" s="2">
        <v>949</v>
      </c>
      <c r="C64" s="2">
        <v>1060</v>
      </c>
      <c r="D64" s="2">
        <v>999</v>
      </c>
      <c r="E64" s="2"/>
      <c r="F64" s="11">
        <f t="shared" si="7"/>
        <v>0.15731707317073171</v>
      </c>
    </row>
    <row r="65" spans="1:6" x14ac:dyDescent="0.2">
      <c r="A65" s="12" t="s">
        <v>13</v>
      </c>
      <c r="B65" s="24">
        <v>973</v>
      </c>
      <c r="C65" s="24"/>
      <c r="D65" s="24"/>
      <c r="E65" s="13" t="s">
        <v>14</v>
      </c>
      <c r="F65" s="11">
        <f t="shared" si="7"/>
        <v>0.18658536585365854</v>
      </c>
    </row>
    <row r="66" spans="1:6" x14ac:dyDescent="0.2">
      <c r="A66" s="14" t="s">
        <v>15</v>
      </c>
      <c r="B66" s="9">
        <v>1066</v>
      </c>
      <c r="C66" s="9">
        <v>1211</v>
      </c>
      <c r="D66" s="9">
        <v>1145</v>
      </c>
      <c r="E66" s="13" t="s">
        <v>44</v>
      </c>
      <c r="F66" s="11">
        <f t="shared" ref="F66:F67" si="8">(B66-820)/820</f>
        <v>0.3</v>
      </c>
    </row>
    <row r="67" spans="1:6" x14ac:dyDescent="0.2">
      <c r="A67" s="12" t="s">
        <v>17</v>
      </c>
      <c r="B67" s="9">
        <v>824</v>
      </c>
      <c r="C67" s="9">
        <v>827</v>
      </c>
      <c r="D67" s="9">
        <v>825</v>
      </c>
      <c r="E67" s="15" t="s">
        <v>34</v>
      </c>
      <c r="F67" s="11">
        <f t="shared" si="8"/>
        <v>4.8780487804878049E-3</v>
      </c>
    </row>
    <row r="68" spans="1:6" x14ac:dyDescent="0.2">
      <c r="A68" s="12"/>
      <c r="B68" s="9"/>
      <c r="C68" s="9"/>
      <c r="D68" s="9"/>
      <c r="E68" s="15"/>
      <c r="F68" s="11"/>
    </row>
    <row r="69" spans="1:6" ht="15.75" x14ac:dyDescent="0.2">
      <c r="A69" s="16" t="s">
        <v>45</v>
      </c>
      <c r="B69" s="6" t="s">
        <v>1</v>
      </c>
      <c r="C69" s="6" t="s">
        <v>2</v>
      </c>
      <c r="D69" s="6" t="s">
        <v>3</v>
      </c>
      <c r="E69" s="6" t="s">
        <v>4</v>
      </c>
      <c r="F69" s="7" t="s">
        <v>5</v>
      </c>
    </row>
    <row r="70" spans="1:6" x14ac:dyDescent="0.2">
      <c r="A70" s="9" t="s">
        <v>6</v>
      </c>
      <c r="B70" s="24">
        <v>20557</v>
      </c>
      <c r="C70" s="24"/>
      <c r="D70" s="24"/>
      <c r="E70" s="9"/>
      <c r="F70" s="2"/>
    </row>
    <row r="71" spans="1:6" x14ac:dyDescent="0.2">
      <c r="A71" s="9" t="s">
        <v>7</v>
      </c>
      <c r="B71" s="2">
        <v>23705</v>
      </c>
      <c r="C71" s="2">
        <v>24409</v>
      </c>
      <c r="D71" s="2">
        <v>24122</v>
      </c>
      <c r="E71" s="2" t="s">
        <v>46</v>
      </c>
      <c r="F71" s="11">
        <f t="shared" ref="F71:F76" si="9">(B71-20557)/20557</f>
        <v>0.15313518509510143</v>
      </c>
    </row>
    <row r="72" spans="1:6" x14ac:dyDescent="0.2">
      <c r="A72" s="9" t="s">
        <v>9</v>
      </c>
      <c r="B72" s="2"/>
      <c r="C72" s="2"/>
      <c r="D72" s="2"/>
      <c r="E72" s="2"/>
      <c r="F72" s="11">
        <f t="shared" si="9"/>
        <v>-1</v>
      </c>
    </row>
    <row r="73" spans="1:6" x14ac:dyDescent="0.2">
      <c r="A73" s="9" t="s">
        <v>10</v>
      </c>
      <c r="B73" s="2"/>
      <c r="C73" s="2"/>
      <c r="D73" s="2"/>
      <c r="E73" s="2"/>
      <c r="F73" s="11">
        <f t="shared" si="9"/>
        <v>-1</v>
      </c>
    </row>
    <row r="74" spans="1:6" x14ac:dyDescent="0.2">
      <c r="A74" s="9" t="s">
        <v>12</v>
      </c>
      <c r="B74" s="2"/>
      <c r="C74" s="2"/>
      <c r="D74" s="2"/>
      <c r="E74" s="2"/>
      <c r="F74" s="11">
        <f t="shared" si="9"/>
        <v>-1</v>
      </c>
    </row>
    <row r="75" spans="1:6" x14ac:dyDescent="0.2">
      <c r="A75" s="12" t="s">
        <v>13</v>
      </c>
      <c r="B75" s="24">
        <v>25716</v>
      </c>
      <c r="C75" s="24"/>
      <c r="D75" s="24"/>
      <c r="E75" s="13" t="s">
        <v>14</v>
      </c>
      <c r="F75" s="11">
        <f t="shared" si="9"/>
        <v>0.25096074329911955</v>
      </c>
    </row>
    <row r="76" spans="1:6" x14ac:dyDescent="0.2">
      <c r="A76" s="14" t="s">
        <v>15</v>
      </c>
      <c r="B76" s="9">
        <v>27685</v>
      </c>
      <c r="C76" s="9">
        <v>28738</v>
      </c>
      <c r="D76" s="9">
        <v>27209</v>
      </c>
      <c r="E76" s="13" t="s">
        <v>47</v>
      </c>
      <c r="F76" s="11">
        <f t="shared" si="9"/>
        <v>0.34674320182906065</v>
      </c>
    </row>
    <row r="77" spans="1:6" x14ac:dyDescent="0.2">
      <c r="A77" s="12" t="s">
        <v>17</v>
      </c>
      <c r="B77" s="9">
        <v>22141</v>
      </c>
      <c r="C77" s="9">
        <v>22353</v>
      </c>
      <c r="D77" s="9">
        <v>22210</v>
      </c>
      <c r="E77" s="15" t="s">
        <v>48</v>
      </c>
      <c r="F77" s="11">
        <f t="shared" ref="F77" si="10">(B77-20557)/20557</f>
        <v>7.7054044850902365E-2</v>
      </c>
    </row>
    <row r="78" spans="1:6" x14ac:dyDescent="0.2">
      <c r="A78" s="12"/>
      <c r="B78" s="9"/>
      <c r="C78" s="9"/>
      <c r="D78" s="9"/>
      <c r="E78" s="15"/>
      <c r="F78" s="11"/>
    </row>
    <row r="79" spans="1:6" ht="15.75" x14ac:dyDescent="0.2">
      <c r="A79" s="16" t="s">
        <v>49</v>
      </c>
      <c r="B79" s="6" t="s">
        <v>1</v>
      </c>
      <c r="C79" s="6" t="s">
        <v>2</v>
      </c>
      <c r="D79" s="6" t="s">
        <v>3</v>
      </c>
      <c r="E79" s="6" t="s">
        <v>4</v>
      </c>
      <c r="F79" s="7" t="s">
        <v>5</v>
      </c>
    </row>
    <row r="80" spans="1:6" x14ac:dyDescent="0.2">
      <c r="A80" s="9" t="s">
        <v>6</v>
      </c>
      <c r="B80" s="24">
        <v>117595</v>
      </c>
      <c r="C80" s="24"/>
      <c r="D80" s="24"/>
      <c r="E80" s="9"/>
      <c r="F80" s="2"/>
    </row>
    <row r="81" spans="1:7" x14ac:dyDescent="0.2">
      <c r="A81" s="9" t="s">
        <v>7</v>
      </c>
      <c r="B81" s="2">
        <v>119714</v>
      </c>
      <c r="C81" s="2">
        <v>119790</v>
      </c>
      <c r="D81" s="2">
        <v>119771</v>
      </c>
      <c r="E81" s="2" t="s">
        <v>50</v>
      </c>
      <c r="F81" s="11">
        <f t="shared" ref="F81:F83" si="11">(B81-117595)/117595</f>
        <v>1.8019473617075555E-2</v>
      </c>
    </row>
    <row r="82" spans="1:7" x14ac:dyDescent="0.2">
      <c r="A82" s="9" t="s">
        <v>9</v>
      </c>
      <c r="B82" s="2"/>
      <c r="C82" s="2"/>
      <c r="D82" s="2"/>
      <c r="E82" s="2"/>
      <c r="F82" s="11">
        <f t="shared" si="11"/>
        <v>-1</v>
      </c>
    </row>
    <row r="83" spans="1:7" x14ac:dyDescent="0.2">
      <c r="A83" s="9" t="s">
        <v>10</v>
      </c>
      <c r="B83" s="2"/>
      <c r="C83" s="2"/>
      <c r="D83" s="2"/>
      <c r="E83" s="2"/>
      <c r="F83" s="11">
        <f t="shared" si="11"/>
        <v>-1</v>
      </c>
    </row>
    <row r="84" spans="1:7" x14ac:dyDescent="0.2">
      <c r="A84" s="9" t="s">
        <v>12</v>
      </c>
      <c r="B84" s="2"/>
      <c r="C84" s="2"/>
      <c r="D84" s="2"/>
      <c r="E84" s="2"/>
      <c r="F84" s="11">
        <f t="shared" ref="F84:F87" si="12">(B84-117595)/117595</f>
        <v>-1</v>
      </c>
    </row>
    <row r="85" spans="1:7" x14ac:dyDescent="0.2">
      <c r="A85" s="12" t="s">
        <v>13</v>
      </c>
      <c r="B85" s="24">
        <v>120814</v>
      </c>
      <c r="C85" s="24"/>
      <c r="D85" s="24"/>
      <c r="E85" s="13" t="s">
        <v>14</v>
      </c>
      <c r="F85" s="11">
        <f t="shared" si="12"/>
        <v>2.7373612823674474E-2</v>
      </c>
    </row>
    <row r="86" spans="1:7" x14ac:dyDescent="0.2">
      <c r="A86" s="14" t="s">
        <v>15</v>
      </c>
      <c r="B86" s="9">
        <v>123783</v>
      </c>
      <c r="C86" s="9">
        <v>125691</v>
      </c>
      <c r="D86" s="9">
        <v>124791</v>
      </c>
      <c r="E86" s="13" t="s">
        <v>51</v>
      </c>
      <c r="F86" s="11">
        <f t="shared" si="12"/>
        <v>5.2621284918576469E-2</v>
      </c>
    </row>
    <row r="87" spans="1:7" x14ac:dyDescent="0.2">
      <c r="A87" s="12" t="s">
        <v>17</v>
      </c>
      <c r="B87" s="9">
        <v>119858</v>
      </c>
      <c r="C87" s="9">
        <v>119858</v>
      </c>
      <c r="D87" s="9">
        <v>119858</v>
      </c>
      <c r="E87" s="15" t="s">
        <v>52</v>
      </c>
      <c r="F87" s="11">
        <f t="shared" si="12"/>
        <v>1.9244015476848505E-2</v>
      </c>
    </row>
    <row r="88" spans="1:7" x14ac:dyDescent="0.2">
      <c r="A88" s="12"/>
      <c r="B88" s="9"/>
      <c r="C88" s="9"/>
      <c r="D88" s="9"/>
      <c r="E88" s="15"/>
      <c r="F88" s="11"/>
    </row>
    <row r="89" spans="1:7" ht="15.75" x14ac:dyDescent="0.2">
      <c r="A89" s="16" t="s">
        <v>53</v>
      </c>
      <c r="B89" s="6" t="s">
        <v>1</v>
      </c>
      <c r="C89" s="6" t="s">
        <v>2</v>
      </c>
      <c r="D89" s="6" t="s">
        <v>3</v>
      </c>
      <c r="E89" s="6" t="s">
        <v>4</v>
      </c>
      <c r="F89" s="7" t="s">
        <v>5</v>
      </c>
    </row>
    <row r="90" spans="1:7" x14ac:dyDescent="0.2">
      <c r="A90" s="9" t="s">
        <v>6</v>
      </c>
      <c r="B90" s="24">
        <v>1275</v>
      </c>
      <c r="C90" s="24"/>
      <c r="D90" s="24"/>
      <c r="E90" s="9"/>
      <c r="F90" s="2"/>
    </row>
    <row r="91" spans="1:7" x14ac:dyDescent="0.2">
      <c r="A91" s="9" t="s">
        <v>7</v>
      </c>
      <c r="B91" s="2">
        <v>1557</v>
      </c>
      <c r="C91" s="2">
        <v>1598</v>
      </c>
      <c r="D91" s="2">
        <v>1583</v>
      </c>
      <c r="E91" s="2" t="s">
        <v>54</v>
      </c>
      <c r="F91" s="11">
        <f t="shared" ref="F91:F97" si="13">(B91-1275)/1275</f>
        <v>0.22117647058823531</v>
      </c>
      <c r="G91" s="11">
        <v>3.66745098039216</v>
      </c>
    </row>
    <row r="92" spans="1:7" x14ac:dyDescent="0.2">
      <c r="A92" s="9" t="s">
        <v>9</v>
      </c>
      <c r="B92" s="2">
        <v>1660</v>
      </c>
      <c r="C92" s="2">
        <v>1696</v>
      </c>
      <c r="D92" s="2">
        <v>1690</v>
      </c>
      <c r="E92" s="2"/>
      <c r="F92" s="11">
        <f t="shared" si="13"/>
        <v>0.30196078431372547</v>
      </c>
    </row>
    <row r="93" spans="1:7" x14ac:dyDescent="0.2">
      <c r="A93" s="9" t="s">
        <v>10</v>
      </c>
      <c r="B93" s="2"/>
      <c r="C93" s="2"/>
      <c r="D93" s="2"/>
      <c r="E93" s="2"/>
      <c r="F93" s="11">
        <f t="shared" si="13"/>
        <v>-1</v>
      </c>
    </row>
    <row r="94" spans="1:7" x14ac:dyDescent="0.2">
      <c r="A94" s="9" t="s">
        <v>12</v>
      </c>
      <c r="B94" s="2">
        <v>2490</v>
      </c>
      <c r="C94" s="2">
        <v>2813</v>
      </c>
      <c r="D94" s="2">
        <v>2616</v>
      </c>
      <c r="E94" s="2"/>
      <c r="F94" s="11">
        <f t="shared" si="13"/>
        <v>0.95294117647058818</v>
      </c>
    </row>
    <row r="95" spans="1:7" x14ac:dyDescent="0.2">
      <c r="A95" s="12" t="s">
        <v>13</v>
      </c>
      <c r="B95" s="24">
        <v>1780</v>
      </c>
      <c r="C95" s="24"/>
      <c r="D95" s="24"/>
      <c r="E95" s="13" t="s">
        <v>14</v>
      </c>
      <c r="F95" s="11">
        <f t="shared" si="13"/>
        <v>0.396078431372549</v>
      </c>
    </row>
    <row r="96" spans="1:7" x14ac:dyDescent="0.2">
      <c r="A96" s="14" t="s">
        <v>15</v>
      </c>
      <c r="B96" s="9">
        <v>1933</v>
      </c>
      <c r="C96" s="9">
        <v>2065</v>
      </c>
      <c r="D96" s="9">
        <v>1948</v>
      </c>
      <c r="E96" s="13" t="s">
        <v>55</v>
      </c>
      <c r="F96" s="11">
        <f t="shared" si="13"/>
        <v>0.51607843137254905</v>
      </c>
    </row>
    <row r="97" spans="1:7" x14ac:dyDescent="0.2">
      <c r="A97" s="12" t="s">
        <v>17</v>
      </c>
      <c r="B97" s="9">
        <v>1486</v>
      </c>
      <c r="C97" s="9">
        <v>1504</v>
      </c>
      <c r="D97" s="9">
        <v>1490</v>
      </c>
      <c r="E97" s="15" t="s">
        <v>56</v>
      </c>
      <c r="F97" s="11">
        <f t="shared" si="13"/>
        <v>0.16549019607843138</v>
      </c>
    </row>
    <row r="100" spans="1:7" ht="15.75" x14ac:dyDescent="0.2">
      <c r="A100" s="5" t="s">
        <v>57</v>
      </c>
      <c r="B100" s="6" t="s">
        <v>1</v>
      </c>
      <c r="C100" s="6" t="s">
        <v>2</v>
      </c>
      <c r="D100" s="6" t="s">
        <v>3</v>
      </c>
      <c r="E100" s="6" t="s">
        <v>4</v>
      </c>
      <c r="F100" s="7" t="s">
        <v>5</v>
      </c>
    </row>
    <row r="101" spans="1:7" x14ac:dyDescent="0.2">
      <c r="A101" s="9" t="s">
        <v>6</v>
      </c>
      <c r="B101" s="25">
        <v>72369</v>
      </c>
      <c r="C101" s="26"/>
      <c r="D101" s="26"/>
      <c r="E101" s="27"/>
      <c r="F101" s="2"/>
    </row>
    <row r="102" spans="1:7" x14ac:dyDescent="0.2">
      <c r="A102" s="9" t="s">
        <v>7</v>
      </c>
      <c r="B102" s="22">
        <v>85894</v>
      </c>
      <c r="C102" s="22"/>
      <c r="D102" s="22"/>
      <c r="E102" s="22" t="s">
        <v>58</v>
      </c>
      <c r="F102" s="11">
        <f t="shared" ref="F102:F108" si="14">(B102-72369)/72369</f>
        <v>0.18688941397559727</v>
      </c>
      <c r="G102" s="11">
        <v>6.4213268112036896</v>
      </c>
    </row>
    <row r="103" spans="1:7" x14ac:dyDescent="0.2">
      <c r="A103" s="9" t="s">
        <v>9</v>
      </c>
      <c r="B103" s="22">
        <v>85522</v>
      </c>
      <c r="C103" s="22">
        <v>86649</v>
      </c>
      <c r="D103" s="22">
        <v>86273</v>
      </c>
      <c r="E103" s="22"/>
      <c r="F103" s="11">
        <f t="shared" si="14"/>
        <v>0.18174909146181376</v>
      </c>
    </row>
    <row r="104" spans="1:7" x14ac:dyDescent="0.2">
      <c r="A104" s="9" t="s">
        <v>10</v>
      </c>
      <c r="B104" s="22">
        <v>89561</v>
      </c>
      <c r="C104" s="22"/>
      <c r="D104" s="22"/>
      <c r="E104" s="23"/>
      <c r="F104" s="11">
        <f t="shared" si="14"/>
        <v>0.23756028133593113</v>
      </c>
    </row>
    <row r="105" spans="1:7" x14ac:dyDescent="0.2">
      <c r="A105" s="9" t="s">
        <v>12</v>
      </c>
      <c r="B105" s="22">
        <v>176630</v>
      </c>
      <c r="C105" s="22">
        <v>198876</v>
      </c>
      <c r="D105" s="22">
        <v>185219</v>
      </c>
      <c r="E105" s="22"/>
      <c r="F105" s="11">
        <f t="shared" si="14"/>
        <v>1.4406859290580221</v>
      </c>
    </row>
    <row r="106" spans="1:7" x14ac:dyDescent="0.2">
      <c r="A106" s="12" t="s">
        <v>13</v>
      </c>
      <c r="B106" s="28">
        <v>85632</v>
      </c>
      <c r="C106" s="29"/>
      <c r="D106" s="30"/>
      <c r="E106" s="13" t="s">
        <v>59</v>
      </c>
      <c r="F106" s="11">
        <f t="shared" si="14"/>
        <v>0.18326907930191105</v>
      </c>
    </row>
    <row r="107" spans="1:7" x14ac:dyDescent="0.2">
      <c r="A107" s="14" t="s">
        <v>15</v>
      </c>
      <c r="B107" s="9">
        <v>109402</v>
      </c>
      <c r="C107" s="9">
        <v>111896</v>
      </c>
      <c r="D107" s="9">
        <v>110732</v>
      </c>
      <c r="E107" s="13" t="s">
        <v>60</v>
      </c>
      <c r="F107" s="11">
        <f t="shared" si="14"/>
        <v>0.51172463347565944</v>
      </c>
    </row>
    <row r="108" spans="1:7" x14ac:dyDescent="0.2">
      <c r="A108" s="12" t="s">
        <v>17</v>
      </c>
      <c r="B108" s="9">
        <v>80112</v>
      </c>
      <c r="C108" s="9">
        <v>80725</v>
      </c>
      <c r="D108" s="9">
        <v>80505</v>
      </c>
      <c r="E108" s="13" t="s">
        <v>61</v>
      </c>
      <c r="F108" s="11">
        <f t="shared" si="14"/>
        <v>0.10699332587157484</v>
      </c>
    </row>
  </sheetData>
  <mergeCells count="22">
    <mergeCell ref="B101:E101"/>
    <mergeCell ref="B106:D106"/>
    <mergeCell ref="B75:D75"/>
    <mergeCell ref="B80:D80"/>
    <mergeCell ref="B85:D85"/>
    <mergeCell ref="B90:D90"/>
    <mergeCell ref="B95:D95"/>
    <mergeCell ref="B50:D50"/>
    <mergeCell ref="B55:D55"/>
    <mergeCell ref="B60:D60"/>
    <mergeCell ref="B65:D65"/>
    <mergeCell ref="B70:D70"/>
    <mergeCell ref="B27:D27"/>
    <mergeCell ref="B32:D32"/>
    <mergeCell ref="B37:D37"/>
    <mergeCell ref="B40:D40"/>
    <mergeCell ref="B45:D45"/>
    <mergeCell ref="B2:D2"/>
    <mergeCell ref="B7:D7"/>
    <mergeCell ref="B12:D12"/>
    <mergeCell ref="B17:D17"/>
    <mergeCell ref="B22:D2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F11" sqref="F11"/>
    </sheetView>
  </sheetViews>
  <sheetFormatPr defaultColWidth="8.625" defaultRowHeight="14.25" x14ac:dyDescent="0.2"/>
  <cols>
    <col min="1" max="1" width="11.875" customWidth="1"/>
    <col min="2" max="5" width="9.625" customWidth="1"/>
  </cols>
  <sheetData>
    <row r="1" spans="1:5" ht="23.1" customHeight="1" x14ac:dyDescent="0.2"/>
    <row r="2" spans="1:5" ht="29.1" customHeight="1" x14ac:dyDescent="0.2">
      <c r="A2" s="1"/>
      <c r="B2" s="1" t="s">
        <v>62</v>
      </c>
      <c r="C2" s="1" t="s">
        <v>63</v>
      </c>
      <c r="D2" s="1" t="s">
        <v>64</v>
      </c>
      <c r="E2" s="1" t="s">
        <v>65</v>
      </c>
    </row>
    <row r="3" spans="1:5" ht="29.1" customHeight="1" x14ac:dyDescent="0.2">
      <c r="A3" s="2" t="s">
        <v>7</v>
      </c>
      <c r="B3" s="2" t="s">
        <v>11</v>
      </c>
      <c r="C3" s="2" t="s">
        <v>66</v>
      </c>
      <c r="D3" s="2" t="s">
        <v>67</v>
      </c>
      <c r="E3" s="2" t="s">
        <v>68</v>
      </c>
    </row>
    <row r="4" spans="1:5" ht="29.1" customHeight="1" x14ac:dyDescent="0.2">
      <c r="A4" s="2" t="s">
        <v>9</v>
      </c>
      <c r="B4" s="2" t="s">
        <v>69</v>
      </c>
      <c r="C4" s="2" t="s">
        <v>70</v>
      </c>
      <c r="D4" s="2" t="s">
        <v>33</v>
      </c>
      <c r="E4" s="2"/>
    </row>
    <row r="5" spans="1:5" ht="29.1" customHeight="1" x14ac:dyDescent="0.2">
      <c r="A5" s="2" t="s">
        <v>71</v>
      </c>
      <c r="B5" s="2" t="s">
        <v>72</v>
      </c>
      <c r="C5" s="2" t="s">
        <v>73</v>
      </c>
      <c r="D5" s="2"/>
      <c r="E5" s="2"/>
    </row>
    <row r="6" spans="1:5" ht="29.1" customHeight="1" x14ac:dyDescent="0.2">
      <c r="A6" s="2" t="s">
        <v>12</v>
      </c>
      <c r="B6" s="2" t="s">
        <v>74</v>
      </c>
      <c r="C6" s="2" t="s">
        <v>75</v>
      </c>
      <c r="D6" s="2" t="s">
        <v>76</v>
      </c>
      <c r="E6" s="2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18217</dc:creator>
  <cp:lastModifiedBy>ellsom</cp:lastModifiedBy>
  <dcterms:created xsi:type="dcterms:W3CDTF">2020-07-29T09:37:00Z</dcterms:created>
  <dcterms:modified xsi:type="dcterms:W3CDTF">2020-09-14T02:30:48Z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