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C:\Users\ellsom\Desktop\"/>
    </mc:Choice>
  </mc:AlternateContent>
  <xr:revisionPtr revIDLastSave="0" documentId="13_ncr:1_{15D7D128-7F2D-4E27-A2C1-5BC4AE8142A2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F124" i="1" l="1"/>
  <c r="F123" i="1"/>
  <c r="F122" i="1"/>
  <c r="F121" i="1"/>
  <c r="F120" i="1"/>
  <c r="F119" i="1"/>
  <c r="F118" i="1"/>
  <c r="F117" i="1"/>
  <c r="F111" i="1"/>
  <c r="F110" i="1"/>
  <c r="F109" i="1"/>
  <c r="F108" i="1"/>
  <c r="F107" i="1"/>
  <c r="F106" i="1"/>
  <c r="F105" i="1"/>
  <c r="F104" i="1"/>
  <c r="F97" i="1"/>
  <c r="F96" i="1"/>
  <c r="F95" i="1"/>
  <c r="F94" i="1"/>
  <c r="F93" i="1"/>
  <c r="F92" i="1"/>
  <c r="F91" i="1"/>
  <c r="F90" i="1"/>
  <c r="F85" i="1"/>
  <c r="F84" i="1"/>
  <c r="F83" i="1"/>
  <c r="F82" i="1"/>
  <c r="F81" i="1"/>
  <c r="F80" i="1"/>
  <c r="F79" i="1"/>
  <c r="F78" i="1"/>
  <c r="F74" i="1"/>
  <c r="F73" i="1"/>
  <c r="F72" i="1"/>
  <c r="F71" i="1"/>
  <c r="F70" i="1"/>
  <c r="F69" i="1"/>
  <c r="F68" i="1"/>
  <c r="F67" i="1"/>
  <c r="F61" i="1"/>
  <c r="F60" i="1"/>
  <c r="F59" i="1"/>
  <c r="F58" i="1"/>
  <c r="F57" i="1"/>
  <c r="F56" i="1"/>
  <c r="F55" i="1"/>
  <c r="F51" i="1"/>
  <c r="F50" i="1"/>
  <c r="F49" i="1"/>
  <c r="F48" i="1"/>
  <c r="F47" i="1"/>
  <c r="F46" i="1"/>
  <c r="F45" i="1"/>
  <c r="F44" i="1"/>
  <c r="F41" i="1"/>
  <c r="F40" i="1"/>
  <c r="F39" i="1"/>
  <c r="F38" i="1"/>
  <c r="F37" i="1"/>
  <c r="F36" i="1"/>
  <c r="D36" i="1"/>
  <c r="F32" i="1"/>
  <c r="F31" i="1"/>
  <c r="F30" i="1"/>
  <c r="F29" i="1"/>
  <c r="F28" i="1"/>
  <c r="F27" i="1"/>
  <c r="F26" i="1"/>
  <c r="F25" i="1"/>
  <c r="F21" i="1"/>
  <c r="F20" i="1"/>
  <c r="F19" i="1"/>
  <c r="F18" i="1"/>
  <c r="F17" i="1"/>
  <c r="F16" i="1"/>
  <c r="F15" i="1"/>
  <c r="F14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<sst xmlns="http://schemas.openxmlformats.org/spreadsheetml/2006/main" count="271" uniqueCount="96">
  <si>
    <r>
      <rPr>
        <sz val="12"/>
        <color rgb="FFFF0000"/>
        <rFont val="等线"/>
        <charset val="134"/>
        <scheme val="minor"/>
      </rPr>
      <t>算法/n=10（编号：A-n3</t>
    </r>
    <r>
      <rPr>
        <sz val="12"/>
        <color rgb="FFFF0000"/>
        <rFont val="等线"/>
        <charset val="134"/>
        <scheme val="minor"/>
      </rPr>
      <t>2</t>
    </r>
    <r>
      <rPr>
        <sz val="12"/>
        <color rgb="FFFF0000"/>
        <rFont val="等线"/>
        <charset val="134"/>
        <scheme val="minor"/>
      </rPr>
      <t>-k5）</t>
    </r>
  </si>
  <si>
    <t>最好</t>
  </si>
  <si>
    <t>最差</t>
  </si>
  <si>
    <t>30次平均</t>
  </si>
  <si>
    <t>时间</t>
  </si>
  <si>
    <t>最好偏差率</t>
  </si>
  <si>
    <t>取胜关键</t>
  </si>
  <si>
    <t>图片比对</t>
  </si>
  <si>
    <t>贪心</t>
  </si>
  <si>
    <t>粒子群+禁忌</t>
  </si>
  <si>
    <t>精确</t>
  </si>
  <si>
    <t>最优解</t>
  </si>
  <si>
    <t>改进粒子群</t>
  </si>
  <si>
    <t xml:space="preserve">  </t>
  </si>
  <si>
    <t>1min</t>
  </si>
  <si>
    <t>轮盘赌，禁忌，4种方式中随机选择一种交换方式：？</t>
  </si>
  <si>
    <t>30s</t>
  </si>
  <si>
    <t>前期扩大搜索范围，后期在局部搜索</t>
  </si>
  <si>
    <t>遗传-退火</t>
  </si>
  <si>
    <t>遗传产生初始解，退火更新，连续五代不变则停止</t>
  </si>
  <si>
    <t>0s</t>
  </si>
  <si>
    <t>随机选择第一个需求点，然后选择距离最近</t>
  </si>
  <si>
    <t>快速贪心</t>
  </si>
  <si>
    <t>kd-tree分点</t>
  </si>
  <si>
    <t>改进蚁群</t>
  </si>
  <si>
    <t>20s</t>
  </si>
  <si>
    <t>随机选择第一个需求点，然后2-opt局部优化</t>
  </si>
  <si>
    <t>禁忌</t>
  </si>
  <si>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s</t>
    </r>
  </si>
  <si>
    <t>迭代N代内避免反复在同一解附近搜索，interchange算子</t>
  </si>
  <si>
    <t>ortools</t>
  </si>
  <si>
    <t>1s</t>
  </si>
  <si>
    <r>
      <rPr>
        <sz val="12"/>
        <color rgb="FFFF0000"/>
        <rFont val="等线"/>
        <charset val="134"/>
        <scheme val="minor"/>
      </rPr>
      <t>算法/n=10（编号：A-n</t>
    </r>
    <r>
      <rPr>
        <sz val="12"/>
        <color rgb="FFFF0000"/>
        <rFont val="等线"/>
        <charset val="134"/>
        <scheme val="minor"/>
      </rPr>
      <t>37</t>
    </r>
    <r>
      <rPr>
        <sz val="12"/>
        <color rgb="FFFF0000"/>
        <rFont val="等线"/>
        <charset val="134"/>
        <scheme val="minor"/>
      </rPr>
      <t>-k</t>
    </r>
    <r>
      <rPr>
        <sz val="12"/>
        <color rgb="FFFF0000"/>
        <rFont val="等线"/>
        <charset val="134"/>
        <scheme val="minor"/>
      </rPr>
      <t>6</t>
    </r>
    <r>
      <rPr>
        <sz val="12"/>
        <color rgb="FFFF0000"/>
        <rFont val="等线"/>
        <charset val="134"/>
        <scheme val="minor"/>
      </rPr>
      <t>）</t>
    </r>
  </si>
  <si>
    <t>1min30s</t>
  </si>
  <si>
    <t>50s</t>
  </si>
  <si>
    <t>28s</t>
  </si>
  <si>
    <t>算法/n=10（编号：A-n48-k7）</t>
  </si>
  <si>
    <t>2min</t>
  </si>
  <si>
    <t>38s</t>
  </si>
  <si>
    <t>算法/n=100（编号：M-n101-k10）</t>
  </si>
  <si>
    <t>15min</t>
  </si>
  <si>
    <t>改进退火</t>
  </si>
  <si>
    <t>25min</t>
  </si>
  <si>
    <t>遗传</t>
  </si>
  <si>
    <r>
      <rPr>
        <sz val="12"/>
        <color rgb="FFFF0000"/>
        <rFont val="等线"/>
        <charset val="134"/>
        <scheme val="minor"/>
      </rPr>
      <t>算法/n=10（编号：A-n60</t>
    </r>
    <r>
      <rPr>
        <sz val="12"/>
        <color rgb="FFFF0000"/>
        <rFont val="等线"/>
        <charset val="134"/>
        <scheme val="minor"/>
      </rPr>
      <t>-k</t>
    </r>
    <r>
      <rPr>
        <sz val="12"/>
        <color rgb="FFFF0000"/>
        <rFont val="等线"/>
        <charset val="134"/>
        <scheme val="minor"/>
      </rPr>
      <t>9</t>
    </r>
    <r>
      <rPr>
        <sz val="12"/>
        <color rgb="FFFF0000"/>
        <rFont val="等线"/>
        <charset val="134"/>
        <scheme val="minor"/>
      </rPr>
      <t>）</t>
    </r>
  </si>
  <si>
    <t>2min30s</t>
  </si>
  <si>
    <t>20S</t>
  </si>
  <si>
    <t>58s</t>
  </si>
  <si>
    <t>2s</t>
  </si>
  <si>
    <r>
      <rPr>
        <sz val="12"/>
        <color rgb="FFFF0000"/>
        <rFont val="等线"/>
        <charset val="134"/>
        <scheme val="minor"/>
      </rPr>
      <t>算法/n=100（编号：X-n101</t>
    </r>
    <r>
      <rPr>
        <sz val="12"/>
        <color rgb="FFFF0000"/>
        <rFont val="等线"/>
        <charset val="134"/>
        <scheme val="minor"/>
      </rPr>
      <t>-k</t>
    </r>
    <r>
      <rPr>
        <sz val="12"/>
        <color rgb="FFFF0000"/>
        <rFont val="等线"/>
        <charset val="134"/>
        <scheme val="minor"/>
      </rPr>
      <t>25</t>
    </r>
    <r>
      <rPr>
        <sz val="12"/>
        <color rgb="FFFF0000"/>
        <rFont val="等线"/>
        <charset val="134"/>
        <scheme val="minor"/>
      </rPr>
      <t>）</t>
    </r>
  </si>
  <si>
    <t>4min</t>
  </si>
  <si>
    <t>39s</t>
  </si>
  <si>
    <t>2min45s</t>
  </si>
  <si>
    <t>4s</t>
  </si>
  <si>
    <r>
      <rPr>
        <sz val="12"/>
        <color rgb="FFFF0000"/>
        <rFont val="等线"/>
        <charset val="134"/>
        <scheme val="minor"/>
      </rPr>
      <t>算法/n=100（编号：M-n101</t>
    </r>
    <r>
      <rPr>
        <sz val="12"/>
        <color rgb="FFFF0000"/>
        <rFont val="等线"/>
        <charset val="134"/>
        <scheme val="minor"/>
      </rPr>
      <t>-k</t>
    </r>
    <r>
      <rPr>
        <sz val="12"/>
        <color rgb="FFFF0000"/>
        <rFont val="等线"/>
        <charset val="134"/>
        <scheme val="minor"/>
      </rPr>
      <t>10</t>
    </r>
    <r>
      <rPr>
        <sz val="12"/>
        <color rgb="FFFF0000"/>
        <rFont val="等线"/>
        <charset val="134"/>
        <scheme val="minor"/>
      </rPr>
      <t>）</t>
    </r>
  </si>
  <si>
    <t>3min</t>
  </si>
  <si>
    <t>2min17s</t>
  </si>
  <si>
    <t>6s</t>
  </si>
  <si>
    <t>pso+tabu:手动交换两条路径</t>
  </si>
  <si>
    <t>22020:</t>
  </si>
  <si>
    <r>
      <rPr>
        <sz val="12"/>
        <color rgb="FFFF0000"/>
        <rFont val="等线"/>
        <charset val="134"/>
        <scheme val="minor"/>
      </rPr>
      <t>算法/n=100（编号：X-n167</t>
    </r>
    <r>
      <rPr>
        <sz val="12"/>
        <color rgb="FFFF0000"/>
        <rFont val="等线"/>
        <charset val="134"/>
        <scheme val="minor"/>
      </rPr>
      <t>-k</t>
    </r>
    <r>
      <rPr>
        <sz val="12"/>
        <color rgb="FFFF0000"/>
        <rFont val="等线"/>
        <charset val="134"/>
        <scheme val="minor"/>
      </rPr>
      <t>10</t>
    </r>
    <r>
      <rPr>
        <sz val="12"/>
        <color rgb="FFFF0000"/>
        <rFont val="等线"/>
        <charset val="134"/>
        <scheme val="minor"/>
      </rPr>
      <t>）</t>
    </r>
  </si>
  <si>
    <t>6min30s</t>
  </si>
  <si>
    <t>5min45s</t>
  </si>
  <si>
    <t>35s</t>
  </si>
  <si>
    <r>
      <rPr>
        <sz val="12"/>
        <color rgb="FFFF0000"/>
        <rFont val="等线"/>
        <charset val="134"/>
        <scheme val="minor"/>
      </rPr>
      <t>算法/n=100（编号：X-n219</t>
    </r>
    <r>
      <rPr>
        <sz val="12"/>
        <color rgb="FFFF0000"/>
        <rFont val="等线"/>
        <charset val="134"/>
        <scheme val="minor"/>
      </rPr>
      <t>-k</t>
    </r>
    <r>
      <rPr>
        <sz val="12"/>
        <color rgb="FFFF0000"/>
        <rFont val="等线"/>
        <charset val="134"/>
        <scheme val="minor"/>
      </rPr>
      <t>73</t>
    </r>
    <r>
      <rPr>
        <sz val="12"/>
        <color rgb="FFFF0000"/>
        <rFont val="等线"/>
        <charset val="134"/>
        <scheme val="minor"/>
      </rPr>
      <t>）</t>
    </r>
  </si>
  <si>
    <t>5min</t>
  </si>
  <si>
    <t>11min50s</t>
  </si>
  <si>
    <t>8s</t>
  </si>
  <si>
    <r>
      <rPr>
        <sz val="12"/>
        <color rgb="FFFF0000"/>
        <rFont val="等线"/>
        <charset val="134"/>
        <scheme val="minor"/>
      </rPr>
      <t>算法/n=100（编号：M-n200</t>
    </r>
    <r>
      <rPr>
        <sz val="12"/>
        <color rgb="FFFF0000"/>
        <rFont val="等线"/>
        <charset val="134"/>
        <scheme val="minor"/>
      </rPr>
      <t>-k</t>
    </r>
    <r>
      <rPr>
        <sz val="12"/>
        <color rgb="FFFF0000"/>
        <rFont val="等线"/>
        <charset val="134"/>
        <scheme val="minor"/>
      </rPr>
      <t>17</t>
    </r>
    <r>
      <rPr>
        <sz val="12"/>
        <color rgb="FFFF0000"/>
        <rFont val="等线"/>
        <charset val="134"/>
        <scheme val="minor"/>
      </rPr>
      <t>）</t>
    </r>
  </si>
  <si>
    <t>9min</t>
  </si>
  <si>
    <t>7min50s</t>
  </si>
  <si>
    <t>22s</t>
  </si>
  <si>
    <t>算法/n=1000（编号：X-n1001-k43）</t>
  </si>
  <si>
    <t>1h</t>
  </si>
  <si>
    <t>3s</t>
  </si>
  <si>
    <t>2h46min</t>
  </si>
  <si>
    <t>n=10</t>
  </si>
  <si>
    <t>n=100</t>
  </si>
  <si>
    <t>n=1000</t>
  </si>
  <si>
    <t>n=10000</t>
  </si>
  <si>
    <t>11.2s</t>
  </si>
  <si>
    <t>3min23s</t>
  </si>
  <si>
    <t>4h42min</t>
  </si>
  <si>
    <t>1min40s</t>
  </si>
  <si>
    <t>5min19s</t>
  </si>
  <si>
    <t>蚁群</t>
  </si>
  <si>
    <t>10s</t>
  </si>
  <si>
    <t>7min30s</t>
  </si>
  <si>
    <t>11.6s</t>
  </si>
  <si>
    <t>1min20s</t>
  </si>
  <si>
    <t>45min</t>
  </si>
  <si>
    <r>
      <t>3</t>
    </r>
    <r>
      <rPr>
        <sz val="11"/>
        <color theme="1"/>
        <rFont val="等线"/>
        <family val="3"/>
        <charset val="134"/>
        <scheme val="minor"/>
      </rPr>
      <t>0s</t>
    </r>
    <phoneticPr fontId="5" type="noConversion"/>
  </si>
  <si>
    <t>60s</t>
    <phoneticPr fontId="5" type="noConversion"/>
  </si>
  <si>
    <t>5min</t>
    <phoneticPr fontId="5" type="noConversion"/>
  </si>
  <si>
    <t>30s</t>
    <phoneticPr fontId="5" type="noConversion"/>
  </si>
  <si>
    <t>10s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</si>
</sst>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1" xfId="1" applyFill="1" applyBorder="1" applyAlignment="1">
      <alignment horizontal="center" vertical="center"/>
    </xf>
    <xf numFmtId="47" fontId="0" fillId="0" borderId="1" xfId="1" applyNumberFormat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2" xfId="1" applyFont="1" applyFill="1" applyBorder="1" applyAlignment="1">
      <alignment horizontal="center" vertical="center"/>
    </xf>
    <xf numFmtId="0" fontId="4" fillId="0" borderId="0" xfId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4" fillId="0" borderId="2" xfId="1" applyFill="1" applyBorder="1" applyAlignment="1">
      <alignment horizontal="center" vertical="center"/>
    </xf>
    <xf numFmtId="0" fontId="4" fillId="0" borderId="0" xfId="1" applyAlignment="1">
      <alignment horizontal="center" vertical="center"/>
    </xf>
    <xf numFmtId="0" fontId="4" fillId="0" borderId="3" xfId="1" applyBorder="1" applyAlignment="1">
      <alignment horizontal="center" vertical="center"/>
    </xf>
    <xf numFmtId="0" fontId="4" fillId="0" borderId="4" xfId="1" applyBorder="1" applyAlignment="1">
      <alignment horizontal="center" vertical="center"/>
    </xf>
    <xf numFmtId="0" fontId="4" fillId="0" borderId="5" xfId="1" applyBorder="1" applyAlignment="1">
      <alignment horizontal="center" vertical="center"/>
    </xf>
    <xf numFmtId="0" fontId="4" fillId="3" borderId="1" xfId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47" fontId="0" fillId="0" borderId="0" xfId="1" applyNumberFormat="1" applyFont="1" applyBorder="1" applyAlignment="1">
      <alignment horizontal="center" vertical="center"/>
    </xf>
    <xf numFmtId="47" fontId="4" fillId="0" borderId="1" xfId="1" applyNumberFormat="1" applyBorder="1" applyAlignment="1">
      <alignment horizontal="center" vertical="center"/>
    </xf>
    <xf numFmtId="47" fontId="4" fillId="0" borderId="0" xfId="1" applyNumberFormat="1" applyAlignment="1">
      <alignment horizontal="center" vertical="center"/>
    </xf>
    <xf numFmtId="0" fontId="0" fillId="3" borderId="1" xfId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4" fillId="0" borderId="3" xfId="1" applyBorder="1" applyAlignment="1">
      <alignment horizontal="center" vertical="center"/>
    </xf>
    <xf numFmtId="0" fontId="4" fillId="0" borderId="4" xfId="1" applyBorder="1" applyAlignment="1">
      <alignment horizontal="center" vertical="center"/>
    </xf>
    <xf numFmtId="0" fontId="4" fillId="0" borderId="5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3850931</xdr:colOff>
      <xdr:row>0</xdr:row>
      <xdr:rowOff>66675</xdr:rowOff>
    </xdr:from>
    <xdr:to>
      <xdr:col>11</xdr:col>
      <xdr:colOff>752476</xdr:colOff>
      <xdr:row>9</xdr:row>
      <xdr:rowOff>59303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84615" y="66675"/>
          <a:ext cx="4131310" cy="1815465"/>
        </a:xfrm>
        <a:prstGeom prst="rect">
          <a:avLst/>
        </a:prstGeom>
      </xdr:spPr>
    </xdr:pic>
    <xdr:clientData/>
  </xdr:twoCellAnchor>
  <xdr:twoCellAnchor editAs="oneCell">
    <xdr:from>
      <xdr:col>6</xdr:col>
      <xdr:colOff>3848361</xdr:colOff>
      <xdr:row>10</xdr:row>
      <xdr:rowOff>162168</xdr:rowOff>
    </xdr:from>
    <xdr:to>
      <xdr:col>11</xdr:col>
      <xdr:colOff>762000</xdr:colOff>
      <xdr:row>20</xdr:row>
      <xdr:rowOff>66676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82075" y="2187575"/>
          <a:ext cx="4143375" cy="19304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9064</xdr:rowOff>
    </xdr:from>
    <xdr:to>
      <xdr:col>12</xdr:col>
      <xdr:colOff>19051</xdr:colOff>
      <xdr:row>31</xdr:row>
      <xdr:rowOff>23205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0650" y="4465320"/>
          <a:ext cx="4162425" cy="1837055"/>
        </a:xfrm>
        <a:prstGeom prst="rect">
          <a:avLst/>
        </a:prstGeom>
      </xdr:spPr>
    </xdr:pic>
    <xdr:clientData/>
  </xdr:twoCellAnchor>
  <xdr:twoCellAnchor editAs="oneCell">
    <xdr:from>
      <xdr:col>6</xdr:col>
      <xdr:colOff>3867150</xdr:colOff>
      <xdr:row>32</xdr:row>
      <xdr:rowOff>170144</xdr:rowOff>
    </xdr:from>
    <xdr:to>
      <xdr:col>11</xdr:col>
      <xdr:colOff>762000</xdr:colOff>
      <xdr:row>50</xdr:row>
      <xdr:rowOff>90447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1125" y="6651625"/>
          <a:ext cx="4124325" cy="1946275"/>
        </a:xfrm>
        <a:prstGeom prst="rect">
          <a:avLst/>
        </a:prstGeom>
      </xdr:spPr>
    </xdr:pic>
    <xdr:clientData/>
  </xdr:twoCellAnchor>
  <xdr:twoCellAnchor editAs="oneCell">
    <xdr:from>
      <xdr:col>7</xdr:col>
      <xdr:colOff>23520</xdr:colOff>
      <xdr:row>63</xdr:row>
      <xdr:rowOff>38100</xdr:rowOff>
    </xdr:from>
    <xdr:to>
      <xdr:col>12</xdr:col>
      <xdr:colOff>9525</xdr:colOff>
      <xdr:row>74</xdr:row>
      <xdr:rowOff>25117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34145" y="11179175"/>
          <a:ext cx="4129405" cy="201676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52</xdr:row>
      <xdr:rowOff>12660</xdr:rowOff>
    </xdr:from>
    <xdr:to>
      <xdr:col>11</xdr:col>
      <xdr:colOff>752475</xdr:colOff>
      <xdr:row>62</xdr:row>
      <xdr:rowOff>17280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0650" y="8924925"/>
          <a:ext cx="4105275" cy="2030730"/>
        </a:xfrm>
        <a:prstGeom prst="rect">
          <a:avLst/>
        </a:prstGeom>
      </xdr:spPr>
    </xdr:pic>
    <xdr:clientData/>
  </xdr:twoCellAnchor>
  <xdr:twoCellAnchor editAs="oneCell">
    <xdr:from>
      <xdr:col>6</xdr:col>
      <xdr:colOff>3863587</xdr:colOff>
      <xdr:row>75</xdr:row>
      <xdr:rowOff>76200</xdr:rowOff>
    </xdr:from>
    <xdr:to>
      <xdr:col>11</xdr:col>
      <xdr:colOff>752475</xdr:colOff>
      <xdr:row>86</xdr:row>
      <xdr:rowOff>66675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97315" y="13425170"/>
          <a:ext cx="4118610" cy="1990090"/>
        </a:xfrm>
        <a:prstGeom prst="rect">
          <a:avLst/>
        </a:prstGeom>
      </xdr:spPr>
    </xdr:pic>
    <xdr:clientData/>
  </xdr:twoCellAnchor>
  <xdr:twoCellAnchor editAs="oneCell">
    <xdr:from>
      <xdr:col>6</xdr:col>
      <xdr:colOff>3848099</xdr:colOff>
      <xdr:row>87</xdr:row>
      <xdr:rowOff>66676</xdr:rowOff>
    </xdr:from>
    <xdr:to>
      <xdr:col>11</xdr:col>
      <xdr:colOff>704849</xdr:colOff>
      <xdr:row>98</xdr:row>
      <xdr:rowOff>118266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81440" y="15593060"/>
          <a:ext cx="4086225" cy="2051050"/>
        </a:xfrm>
        <a:prstGeom prst="rect">
          <a:avLst/>
        </a:prstGeom>
      </xdr:spPr>
    </xdr:pic>
    <xdr:clientData/>
  </xdr:twoCellAnchor>
  <xdr:twoCellAnchor editAs="oneCell">
    <xdr:from>
      <xdr:col>7</xdr:col>
      <xdr:colOff>7627</xdr:colOff>
      <xdr:row>98</xdr:row>
      <xdr:rowOff>161925</xdr:rowOff>
    </xdr:from>
    <xdr:to>
      <xdr:col>12</xdr:col>
      <xdr:colOff>436</xdr:colOff>
      <xdr:row>111</xdr:row>
      <xdr:rowOff>96717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8270" y="17687925"/>
          <a:ext cx="4135755" cy="2289810"/>
        </a:xfrm>
        <a:prstGeom prst="rect">
          <a:avLst/>
        </a:prstGeom>
      </xdr:spPr>
    </xdr:pic>
    <xdr:clientData/>
  </xdr:twoCellAnchor>
  <xdr:twoCellAnchor editAs="oneCell">
    <xdr:from>
      <xdr:col>7</xdr:col>
      <xdr:colOff>20516</xdr:colOff>
      <xdr:row>112</xdr:row>
      <xdr:rowOff>9525</xdr:rowOff>
    </xdr:from>
    <xdr:to>
      <xdr:col>11</xdr:col>
      <xdr:colOff>742950</xdr:colOff>
      <xdr:row>124</xdr:row>
      <xdr:rowOff>143886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30970" y="20068540"/>
          <a:ext cx="4075430" cy="2311400"/>
        </a:xfrm>
        <a:prstGeom prst="rect">
          <a:avLst/>
        </a:prstGeom>
      </xdr:spPr>
    </xdr:pic>
    <xdr:clientData/>
  </xdr:twoCellAnchor>
  <xdr:twoCellAnchor editAs="oneCell">
    <xdr:from>
      <xdr:col>11</xdr:col>
      <xdr:colOff>731384</xdr:colOff>
      <xdr:row>52</xdr:row>
      <xdr:rowOff>136072</xdr:rowOff>
    </xdr:from>
    <xdr:to>
      <xdr:col>14</xdr:col>
      <xdr:colOff>147410</xdr:colOff>
      <xdr:row>62</xdr:row>
      <xdr:rowOff>49080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094335" y="9048750"/>
          <a:ext cx="2521585" cy="1938655"/>
        </a:xfrm>
        <a:prstGeom prst="rect">
          <a:avLst/>
        </a:prstGeom>
      </xdr:spPr>
    </xdr:pic>
    <xdr:clientData/>
  </xdr:twoCellAnchor>
  <xdr:twoCellAnchor editAs="oneCell">
    <xdr:from>
      <xdr:col>11</xdr:col>
      <xdr:colOff>748392</xdr:colOff>
      <xdr:row>41</xdr:row>
      <xdr:rowOff>102054</xdr:rowOff>
    </xdr:from>
    <xdr:to>
      <xdr:col>14</xdr:col>
      <xdr:colOff>107723</xdr:colOff>
      <xdr:row>50</xdr:row>
      <xdr:rowOff>178544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111480" y="6786245"/>
          <a:ext cx="2464435" cy="1899920"/>
        </a:xfrm>
        <a:prstGeom prst="rect">
          <a:avLst/>
        </a:prstGeom>
      </xdr:spPr>
    </xdr:pic>
    <xdr:clientData/>
  </xdr:twoCellAnchor>
  <xdr:twoCellAnchor editAs="oneCell">
    <xdr:from>
      <xdr:col>11</xdr:col>
      <xdr:colOff>766142</xdr:colOff>
      <xdr:row>22</xdr:row>
      <xdr:rowOff>172554</xdr:rowOff>
    </xdr:from>
    <xdr:to>
      <xdr:col>14</xdr:col>
      <xdr:colOff>96630</xdr:colOff>
      <xdr:row>32</xdr:row>
      <xdr:rowOff>0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129260" y="4628515"/>
          <a:ext cx="2435860" cy="1853565"/>
        </a:xfrm>
        <a:prstGeom prst="rect">
          <a:avLst/>
        </a:prstGeom>
      </xdr:spPr>
    </xdr:pic>
    <xdr:clientData/>
  </xdr:twoCellAnchor>
  <xdr:twoCellAnchor editAs="oneCell">
    <xdr:from>
      <xdr:col>12</xdr:col>
      <xdr:colOff>1</xdr:colOff>
      <xdr:row>12</xdr:row>
      <xdr:rowOff>1</xdr:rowOff>
    </xdr:from>
    <xdr:to>
      <xdr:col>14</xdr:col>
      <xdr:colOff>138044</xdr:colOff>
      <xdr:row>21</xdr:row>
      <xdr:rowOff>41413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154025" y="2430780"/>
          <a:ext cx="2452370" cy="1864360"/>
        </a:xfrm>
        <a:prstGeom prst="rect">
          <a:avLst/>
        </a:prstGeom>
      </xdr:spPr>
    </xdr:pic>
    <xdr:clientData/>
  </xdr:twoCellAnchor>
  <xdr:twoCellAnchor editAs="oneCell">
    <xdr:from>
      <xdr:col>12</xdr:col>
      <xdr:colOff>1</xdr:colOff>
      <xdr:row>1</xdr:row>
      <xdr:rowOff>166689</xdr:rowOff>
    </xdr:from>
    <xdr:to>
      <xdr:col>14</xdr:col>
      <xdr:colOff>71438</xdr:colOff>
      <xdr:row>10</xdr:row>
      <xdr:rowOff>169555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154025" y="368935"/>
          <a:ext cx="2385695" cy="1826260"/>
        </a:xfrm>
        <a:prstGeom prst="rect">
          <a:avLst/>
        </a:prstGeom>
      </xdr:spPr>
    </xdr:pic>
    <xdr:clientData/>
  </xdr:twoCellAnchor>
  <xdr:twoCellAnchor editAs="oneCell">
    <xdr:from>
      <xdr:col>12</xdr:col>
      <xdr:colOff>1</xdr:colOff>
      <xdr:row>64</xdr:row>
      <xdr:rowOff>0</xdr:rowOff>
    </xdr:from>
    <xdr:to>
      <xdr:col>14</xdr:col>
      <xdr:colOff>200164</xdr:colOff>
      <xdr:row>74</xdr:row>
      <xdr:rowOff>96544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154025" y="11343640"/>
          <a:ext cx="2514600" cy="1924050"/>
        </a:xfrm>
        <a:prstGeom prst="rect">
          <a:avLst/>
        </a:prstGeom>
      </xdr:spPr>
    </xdr:pic>
    <xdr:clientData/>
  </xdr:twoCellAnchor>
  <xdr:twoCellAnchor editAs="oneCell">
    <xdr:from>
      <xdr:col>11</xdr:col>
      <xdr:colOff>793750</xdr:colOff>
      <xdr:row>76</xdr:row>
      <xdr:rowOff>0</xdr:rowOff>
    </xdr:from>
    <xdr:to>
      <xdr:col>14</xdr:col>
      <xdr:colOff>200163</xdr:colOff>
      <xdr:row>86</xdr:row>
      <xdr:rowOff>80498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154025" y="13545820"/>
          <a:ext cx="2514600" cy="1882775"/>
        </a:xfrm>
        <a:prstGeom prst="rect">
          <a:avLst/>
        </a:prstGeom>
      </xdr:spPr>
    </xdr:pic>
    <xdr:clientData/>
  </xdr:twoCellAnchor>
  <xdr:twoCellAnchor editAs="oneCell">
    <xdr:from>
      <xdr:col>11</xdr:col>
      <xdr:colOff>793750</xdr:colOff>
      <xdr:row>88</xdr:row>
      <xdr:rowOff>0</xdr:rowOff>
    </xdr:from>
    <xdr:to>
      <xdr:col>14</xdr:col>
      <xdr:colOff>386522</xdr:colOff>
      <xdr:row>99</xdr:row>
      <xdr:rowOff>12473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154025" y="15723235"/>
          <a:ext cx="2700655" cy="1992630"/>
        </a:xfrm>
        <a:prstGeom prst="rect">
          <a:avLst/>
        </a:prstGeom>
      </xdr:spPr>
    </xdr:pic>
    <xdr:clientData/>
  </xdr:twoCellAnchor>
  <xdr:twoCellAnchor editAs="oneCell">
    <xdr:from>
      <xdr:col>12</xdr:col>
      <xdr:colOff>1572</xdr:colOff>
      <xdr:row>99</xdr:row>
      <xdr:rowOff>179183</xdr:rowOff>
    </xdr:from>
    <xdr:to>
      <xdr:col>14</xdr:col>
      <xdr:colOff>478587</xdr:colOff>
      <xdr:row>111</xdr:row>
      <xdr:rowOff>103737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3155295" y="17881600"/>
          <a:ext cx="2791460" cy="2103120"/>
        </a:xfrm>
        <a:prstGeom prst="rect">
          <a:avLst/>
        </a:prstGeom>
      </xdr:spPr>
    </xdr:pic>
    <xdr:clientData/>
  </xdr:twoCellAnchor>
  <xdr:twoCellAnchor editAs="oneCell">
    <xdr:from>
      <xdr:col>11</xdr:col>
      <xdr:colOff>716410</xdr:colOff>
      <xdr:row>112</xdr:row>
      <xdr:rowOff>40705</xdr:rowOff>
    </xdr:from>
    <xdr:to>
      <xdr:col>14</xdr:col>
      <xdr:colOff>561731</xdr:colOff>
      <xdr:row>124</xdr:row>
      <xdr:rowOff>50256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079730" y="20099655"/>
          <a:ext cx="2950210" cy="2186940"/>
        </a:xfrm>
        <a:prstGeom prst="rect">
          <a:avLst/>
        </a:prstGeom>
      </xdr:spPr>
    </xdr:pic>
    <xdr:clientData/>
  </xdr:twoCellAnchor>
  <xdr:twoCellAnchor editAs="oneCell">
    <xdr:from>
      <xdr:col>14</xdr:col>
      <xdr:colOff>178435</xdr:colOff>
      <xdr:row>1</xdr:row>
      <xdr:rowOff>74930</xdr:rowOff>
    </xdr:from>
    <xdr:to>
      <xdr:col>17</xdr:col>
      <xdr:colOff>393065</xdr:colOff>
      <xdr:row>11</xdr:row>
      <xdr:rowOff>60960</xdr:rowOff>
    </xdr:to>
    <xdr:pic>
      <xdr:nvPicPr>
        <xdr:cNvPr id="12" name="图片 11" descr="Figure_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5647035" y="277495"/>
          <a:ext cx="2643505" cy="2011680"/>
        </a:xfrm>
        <a:prstGeom prst="rect">
          <a:avLst/>
        </a:prstGeom>
      </xdr:spPr>
    </xdr:pic>
    <xdr:clientData/>
  </xdr:twoCellAnchor>
  <xdr:twoCellAnchor editAs="oneCell">
    <xdr:from>
      <xdr:col>14</xdr:col>
      <xdr:colOff>210820</xdr:colOff>
      <xdr:row>11</xdr:row>
      <xdr:rowOff>146685</xdr:rowOff>
    </xdr:from>
    <xdr:to>
      <xdr:col>17</xdr:col>
      <xdr:colOff>279400</xdr:colOff>
      <xdr:row>21</xdr:row>
      <xdr:rowOff>31115</xdr:rowOff>
    </xdr:to>
    <xdr:pic>
      <xdr:nvPicPr>
        <xdr:cNvPr id="13" name="图片 12" descr="Figure_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5679420" y="2374900"/>
          <a:ext cx="2497455" cy="1910080"/>
        </a:xfrm>
        <a:prstGeom prst="rect">
          <a:avLst/>
        </a:prstGeom>
      </xdr:spPr>
    </xdr:pic>
    <xdr:clientData/>
  </xdr:twoCellAnchor>
  <xdr:twoCellAnchor editAs="oneCell">
    <xdr:from>
      <xdr:col>14</xdr:col>
      <xdr:colOff>71093</xdr:colOff>
      <xdr:row>22</xdr:row>
      <xdr:rowOff>95941</xdr:rowOff>
    </xdr:from>
    <xdr:to>
      <xdr:col>17</xdr:col>
      <xdr:colOff>289891</xdr:colOff>
      <xdr:row>32</xdr:row>
      <xdr:rowOff>89305</xdr:rowOff>
    </xdr:to>
    <xdr:pic>
      <xdr:nvPicPr>
        <xdr:cNvPr id="14" name="图片 13" descr="Figure_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5539085" y="4552315"/>
          <a:ext cx="2647950" cy="2018665"/>
        </a:xfrm>
        <a:prstGeom prst="rect">
          <a:avLst/>
        </a:prstGeom>
      </xdr:spPr>
    </xdr:pic>
    <xdr:clientData/>
  </xdr:twoCellAnchor>
  <xdr:twoCellAnchor editAs="oneCell">
    <xdr:from>
      <xdr:col>14</xdr:col>
      <xdr:colOff>271145</xdr:colOff>
      <xdr:row>41</xdr:row>
      <xdr:rowOff>140804</xdr:rowOff>
    </xdr:from>
    <xdr:to>
      <xdr:col>17</xdr:col>
      <xdr:colOff>342005</xdr:colOff>
      <xdr:row>51</xdr:row>
      <xdr:rowOff>24766</xdr:rowOff>
    </xdr:to>
    <xdr:pic>
      <xdr:nvPicPr>
        <xdr:cNvPr id="15" name="图片 14" descr="Figure_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5739745" y="6824980"/>
          <a:ext cx="2499360" cy="1910080"/>
        </a:xfrm>
        <a:prstGeom prst="rect">
          <a:avLst/>
        </a:prstGeom>
      </xdr:spPr>
    </xdr:pic>
    <xdr:clientData/>
  </xdr:twoCellAnchor>
  <xdr:twoCellAnchor editAs="oneCell">
    <xdr:from>
      <xdr:col>14</xdr:col>
      <xdr:colOff>291465</xdr:colOff>
      <xdr:row>52</xdr:row>
      <xdr:rowOff>38735</xdr:rowOff>
    </xdr:from>
    <xdr:to>
      <xdr:col>17</xdr:col>
      <xdr:colOff>634365</xdr:colOff>
      <xdr:row>62</xdr:row>
      <xdr:rowOff>124459</xdr:rowOff>
    </xdr:to>
    <xdr:pic>
      <xdr:nvPicPr>
        <xdr:cNvPr id="16" name="图片 15" descr="Figure_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5760065" y="8951595"/>
          <a:ext cx="2771775" cy="2110740"/>
        </a:xfrm>
        <a:prstGeom prst="rect">
          <a:avLst/>
        </a:prstGeom>
      </xdr:spPr>
    </xdr:pic>
    <xdr:clientData/>
  </xdr:twoCellAnchor>
  <xdr:twoCellAnchor editAs="oneCell">
    <xdr:from>
      <xdr:col>14</xdr:col>
      <xdr:colOff>238397</xdr:colOff>
      <xdr:row>62</xdr:row>
      <xdr:rowOff>69850</xdr:rowOff>
    </xdr:from>
    <xdr:to>
      <xdr:col>18</xdr:col>
      <xdr:colOff>180605</xdr:colOff>
      <xdr:row>75</xdr:row>
      <xdr:rowOff>0</xdr:rowOff>
    </xdr:to>
    <xdr:pic>
      <xdr:nvPicPr>
        <xdr:cNvPr id="20" name="图片 19" descr="Figure_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5706725" y="11008360"/>
          <a:ext cx="3056890" cy="2340610"/>
        </a:xfrm>
        <a:prstGeom prst="rect">
          <a:avLst/>
        </a:prstGeom>
      </xdr:spPr>
    </xdr:pic>
    <xdr:clientData/>
  </xdr:twoCellAnchor>
  <xdr:twoCellAnchor editAs="oneCell">
    <xdr:from>
      <xdr:col>14</xdr:col>
      <xdr:colOff>434340</xdr:colOff>
      <xdr:row>87</xdr:row>
      <xdr:rowOff>22225</xdr:rowOff>
    </xdr:from>
    <xdr:to>
      <xdr:col>18</xdr:col>
      <xdr:colOff>322580</xdr:colOff>
      <xdr:row>99</xdr:row>
      <xdr:rowOff>137795</xdr:rowOff>
    </xdr:to>
    <xdr:pic>
      <xdr:nvPicPr>
        <xdr:cNvPr id="28" name="图片 27" descr="Figure_8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5902940" y="15548610"/>
          <a:ext cx="3002915" cy="2292985"/>
        </a:xfrm>
        <a:prstGeom prst="rect">
          <a:avLst/>
        </a:prstGeom>
      </xdr:spPr>
    </xdr:pic>
    <xdr:clientData/>
  </xdr:twoCellAnchor>
  <xdr:twoCellAnchor editAs="oneCell">
    <xdr:from>
      <xdr:col>14</xdr:col>
      <xdr:colOff>472440</xdr:colOff>
      <xdr:row>98</xdr:row>
      <xdr:rowOff>77470</xdr:rowOff>
    </xdr:from>
    <xdr:to>
      <xdr:col>18</xdr:col>
      <xdr:colOff>589280</xdr:colOff>
      <xdr:row>112</xdr:row>
      <xdr:rowOff>15876</xdr:rowOff>
    </xdr:to>
    <xdr:pic>
      <xdr:nvPicPr>
        <xdr:cNvPr id="30" name="图片 29" descr="Figure_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5941040" y="17603470"/>
          <a:ext cx="3231515" cy="2471420"/>
        </a:xfrm>
        <a:prstGeom prst="rect">
          <a:avLst/>
        </a:prstGeom>
      </xdr:spPr>
    </xdr:pic>
    <xdr:clientData/>
  </xdr:twoCellAnchor>
  <xdr:twoCellAnchor editAs="oneCell">
    <xdr:from>
      <xdr:col>14</xdr:col>
      <xdr:colOff>628650</xdr:colOff>
      <xdr:row>111</xdr:row>
      <xdr:rowOff>85090</xdr:rowOff>
    </xdr:from>
    <xdr:to>
      <xdr:col>18</xdr:col>
      <xdr:colOff>467995</xdr:colOff>
      <xdr:row>123</xdr:row>
      <xdr:rowOff>167641</xdr:rowOff>
    </xdr:to>
    <xdr:pic>
      <xdr:nvPicPr>
        <xdr:cNvPr id="31" name="图片 30" descr="Figure_1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6097250" y="19966305"/>
          <a:ext cx="2954020" cy="2259965"/>
        </a:xfrm>
        <a:prstGeom prst="rect">
          <a:avLst/>
        </a:prstGeom>
      </xdr:spPr>
    </xdr:pic>
    <xdr:clientData/>
  </xdr:twoCellAnchor>
  <xdr:twoCellAnchor editAs="oneCell">
    <xdr:from>
      <xdr:col>17</xdr:col>
      <xdr:colOff>348439</xdr:colOff>
      <xdr:row>2</xdr:row>
      <xdr:rowOff>21973</xdr:rowOff>
    </xdr:from>
    <xdr:to>
      <xdr:col>21</xdr:col>
      <xdr:colOff>24849</xdr:colOff>
      <xdr:row>11</xdr:row>
      <xdr:rowOff>62505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8245455" y="426720"/>
          <a:ext cx="2419985" cy="1863725"/>
        </a:xfrm>
        <a:prstGeom prst="rect">
          <a:avLst/>
        </a:prstGeom>
      </xdr:spPr>
    </xdr:pic>
    <xdr:clientData/>
  </xdr:twoCellAnchor>
  <xdr:twoCellAnchor editAs="oneCell">
    <xdr:from>
      <xdr:col>17</xdr:col>
      <xdr:colOff>342900</xdr:colOff>
      <xdr:row>22</xdr:row>
      <xdr:rowOff>180975</xdr:rowOff>
    </xdr:from>
    <xdr:to>
      <xdr:col>21</xdr:col>
      <xdr:colOff>153583</xdr:colOff>
      <xdr:row>32</xdr:row>
      <xdr:rowOff>114300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8240375" y="4637405"/>
          <a:ext cx="2553335" cy="1958975"/>
        </a:xfrm>
        <a:prstGeom prst="rect">
          <a:avLst/>
        </a:prstGeom>
      </xdr:spPr>
    </xdr:pic>
    <xdr:clientData/>
  </xdr:twoCellAnchor>
  <xdr:twoCellAnchor editAs="oneCell">
    <xdr:from>
      <xdr:col>18</xdr:col>
      <xdr:colOff>189953</xdr:colOff>
      <xdr:row>87</xdr:row>
      <xdr:rowOff>186126</xdr:rowOff>
    </xdr:from>
    <xdr:to>
      <xdr:col>22</xdr:col>
      <xdr:colOff>302012</xdr:colOff>
      <xdr:row>99</xdr:row>
      <xdr:rowOff>120350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8773140" y="15712440"/>
          <a:ext cx="2854960" cy="2111375"/>
        </a:xfrm>
        <a:prstGeom prst="rect">
          <a:avLst/>
        </a:prstGeom>
      </xdr:spPr>
    </xdr:pic>
    <xdr:clientData/>
  </xdr:twoCellAnchor>
  <xdr:twoCellAnchor editAs="oneCell">
    <xdr:from>
      <xdr:col>18</xdr:col>
      <xdr:colOff>112839</xdr:colOff>
      <xdr:row>75</xdr:row>
      <xdr:rowOff>34516</xdr:rowOff>
    </xdr:from>
    <xdr:to>
      <xdr:col>22</xdr:col>
      <xdr:colOff>396654</xdr:colOff>
      <xdr:row>87</xdr:row>
      <xdr:rowOff>166274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8695670" y="13383260"/>
          <a:ext cx="3027045" cy="2308860"/>
        </a:xfrm>
        <a:prstGeom prst="rect">
          <a:avLst/>
        </a:prstGeom>
      </xdr:spPr>
    </xdr:pic>
    <xdr:clientData/>
  </xdr:twoCellAnchor>
  <xdr:twoCellAnchor editAs="oneCell">
    <xdr:from>
      <xdr:col>14</xdr:col>
      <xdr:colOff>335915</xdr:colOff>
      <xdr:row>75</xdr:row>
      <xdr:rowOff>50165</xdr:rowOff>
    </xdr:from>
    <xdr:to>
      <xdr:col>17</xdr:col>
      <xdr:colOff>669290</xdr:colOff>
      <xdr:row>86</xdr:row>
      <xdr:rowOff>176530</xdr:rowOff>
    </xdr:to>
    <xdr:pic>
      <xdr:nvPicPr>
        <xdr:cNvPr id="41" name="图片 40" descr="Figure_2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5804515" y="13399135"/>
          <a:ext cx="2762250" cy="2125980"/>
        </a:xfrm>
        <a:prstGeom prst="rect">
          <a:avLst/>
        </a:prstGeom>
      </xdr:spPr>
    </xdr:pic>
    <xdr:clientData/>
  </xdr:twoCellAnchor>
  <xdr:twoCellAnchor editAs="oneCell">
    <xdr:from>
      <xdr:col>22</xdr:col>
      <xdr:colOff>615315</xdr:colOff>
      <xdr:row>75</xdr:row>
      <xdr:rowOff>43815</xdr:rowOff>
    </xdr:from>
    <xdr:to>
      <xdr:col>26</xdr:col>
      <xdr:colOff>685165</xdr:colOff>
      <xdr:row>86</xdr:row>
      <xdr:rowOff>160655</xdr:rowOff>
    </xdr:to>
    <xdr:pic>
      <xdr:nvPicPr>
        <xdr:cNvPr id="42" name="图片 41" descr="Figure_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21941790" y="13392785"/>
          <a:ext cx="2813050" cy="2116455"/>
        </a:xfrm>
        <a:prstGeom prst="rect">
          <a:avLst/>
        </a:prstGeom>
      </xdr:spPr>
    </xdr:pic>
    <xdr:clientData/>
  </xdr:twoCellAnchor>
  <xdr:twoCellAnchor editAs="oneCell">
    <xdr:from>
      <xdr:col>26</xdr:col>
      <xdr:colOff>648970</xdr:colOff>
      <xdr:row>75</xdr:row>
      <xdr:rowOff>133350</xdr:rowOff>
    </xdr:from>
    <xdr:to>
      <xdr:col>30</xdr:col>
      <xdr:colOff>532765</xdr:colOff>
      <xdr:row>86</xdr:row>
      <xdr:rowOff>109855</xdr:rowOff>
    </xdr:to>
    <xdr:pic>
      <xdr:nvPicPr>
        <xdr:cNvPr id="43" name="图片 42" descr="Figure_3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24718645" y="13482320"/>
          <a:ext cx="2626995" cy="1976120"/>
        </a:xfrm>
        <a:prstGeom prst="rect">
          <a:avLst/>
        </a:prstGeom>
      </xdr:spPr>
    </xdr:pic>
    <xdr:clientData/>
  </xdr:twoCellAnchor>
  <xdr:twoCellAnchor editAs="oneCell">
    <xdr:from>
      <xdr:col>17</xdr:col>
      <xdr:colOff>419100</xdr:colOff>
      <xdr:row>12</xdr:row>
      <xdr:rowOff>38100</xdr:rowOff>
    </xdr:from>
    <xdr:to>
      <xdr:col>21</xdr:col>
      <xdr:colOff>96371</xdr:colOff>
      <xdr:row>21</xdr:row>
      <xdr:rowOff>69408</xdr:rowOff>
    </xdr:to>
    <xdr:pic>
      <xdr:nvPicPr>
        <xdr:cNvPr id="44" name="图片 43">
          <a:extLst>
            <a:ext uri="{FF2B5EF4-FFF2-40B4-BE49-F238E27FC236}">
              <a16:creationId xmlns:a16="http://schemas.microsoft.com/office/drawing/2014/main" id="{CA6A895B-B3C9-406B-8742-EEEB78D1F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8316575" y="2438400"/>
          <a:ext cx="2420471" cy="1831533"/>
        </a:xfrm>
        <a:prstGeom prst="rect">
          <a:avLst/>
        </a:prstGeom>
      </xdr:spPr>
    </xdr:pic>
    <xdr:clientData/>
  </xdr:twoCellAnchor>
  <xdr:twoCellAnchor editAs="oneCell">
    <xdr:from>
      <xdr:col>17</xdr:col>
      <xdr:colOff>381000</xdr:colOff>
      <xdr:row>41</xdr:row>
      <xdr:rowOff>123825</xdr:rowOff>
    </xdr:from>
    <xdr:to>
      <xdr:col>21</xdr:col>
      <xdr:colOff>323581</xdr:colOff>
      <xdr:row>51</xdr:row>
      <xdr:rowOff>163045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74FB95A9-E559-4390-8490-2D2C8FB7B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8278475" y="6724650"/>
          <a:ext cx="2685781" cy="2039470"/>
        </a:xfrm>
        <a:prstGeom prst="rect">
          <a:avLst/>
        </a:prstGeom>
      </xdr:spPr>
    </xdr:pic>
    <xdr:clientData/>
  </xdr:twoCellAnchor>
  <xdr:twoCellAnchor editAs="oneCell">
    <xdr:from>
      <xdr:col>18</xdr:col>
      <xdr:colOff>247650</xdr:colOff>
      <xdr:row>63</xdr:row>
      <xdr:rowOff>180975</xdr:rowOff>
    </xdr:from>
    <xdr:to>
      <xdr:col>22</xdr:col>
      <xdr:colOff>104215</xdr:colOff>
      <xdr:row>74</xdr:row>
      <xdr:rowOff>107516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id="{03112069-03C6-4F71-A7D0-C875A113D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8830925" y="11182350"/>
          <a:ext cx="2599765" cy="1974416"/>
        </a:xfrm>
        <a:prstGeom prst="rect">
          <a:avLst/>
        </a:prstGeom>
      </xdr:spPr>
    </xdr:pic>
    <xdr:clientData/>
  </xdr:twoCellAnchor>
  <xdr:twoCellAnchor editAs="oneCell">
    <xdr:from>
      <xdr:col>18</xdr:col>
      <xdr:colOff>523875</xdr:colOff>
      <xdr:row>100</xdr:row>
      <xdr:rowOff>9525</xdr:rowOff>
    </xdr:from>
    <xdr:to>
      <xdr:col>22</xdr:col>
      <xdr:colOff>461534</xdr:colOff>
      <xdr:row>111</xdr:row>
      <xdr:rowOff>20171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A72C95AF-0C41-403B-9BA5-AA1B4997E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9107150" y="17840325"/>
          <a:ext cx="2680859" cy="2039471"/>
        </a:xfrm>
        <a:prstGeom prst="rect">
          <a:avLst/>
        </a:prstGeom>
      </xdr:spPr>
    </xdr:pic>
    <xdr:clientData/>
  </xdr:twoCellAnchor>
  <xdr:twoCellAnchor editAs="oneCell">
    <xdr:from>
      <xdr:col>18</xdr:col>
      <xdr:colOff>381001</xdr:colOff>
      <xdr:row>112</xdr:row>
      <xdr:rowOff>9525</xdr:rowOff>
    </xdr:from>
    <xdr:to>
      <xdr:col>23</xdr:col>
      <xdr:colOff>1</xdr:colOff>
      <xdr:row>124</xdr:row>
      <xdr:rowOff>105264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45ABB5F8-A84F-407B-AA38-BF467CE53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8964276" y="20050125"/>
          <a:ext cx="3048000" cy="2305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4"/>
  <sheetViews>
    <sheetView tabSelected="1" topLeftCell="A81" zoomScaleNormal="100" workbookViewId="0">
      <selection activeCell="G23" sqref="G23"/>
    </sheetView>
  </sheetViews>
  <sheetFormatPr defaultColWidth="9" defaultRowHeight="14.25" x14ac:dyDescent="0.2"/>
  <cols>
    <col min="1" max="1" width="31" style="5" customWidth="1"/>
    <col min="2" max="2" width="13.125" style="5" customWidth="1"/>
    <col min="3" max="3" width="2.75" style="5" customWidth="1"/>
    <col min="4" max="4" width="1.75" style="5" customWidth="1"/>
    <col min="5" max="5" width="9" style="5" customWidth="1"/>
    <col min="6" max="6" width="9.75" style="5" customWidth="1"/>
    <col min="7" max="7" width="50.875" style="5" customWidth="1"/>
    <col min="8" max="8" width="9" style="5"/>
    <col min="9" max="9" width="14.25" style="5" customWidth="1"/>
    <col min="10" max="12" width="10.375" style="5" customWidth="1"/>
    <col min="13" max="13" width="18.625" style="5" customWidth="1"/>
    <col min="14" max="14" width="11.75" style="5" customWidth="1"/>
    <col min="15" max="17" width="10.625" style="5" customWidth="1"/>
    <col min="18" max="16384" width="9" style="5"/>
  </cols>
  <sheetData>
    <row r="1" spans="1:19" s="3" customFormat="1" ht="15.95" customHeight="1" x14ac:dyDescent="0.2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9" t="s">
        <v>6</v>
      </c>
      <c r="H1" s="9"/>
      <c r="I1" s="5"/>
      <c r="J1" s="5"/>
      <c r="K1" s="5"/>
      <c r="M1" s="3" t="s">
        <v>7</v>
      </c>
      <c r="N1" s="3" t="s">
        <v>8</v>
      </c>
      <c r="P1" s="3" t="s">
        <v>9</v>
      </c>
      <c r="S1" s="3" t="s">
        <v>10</v>
      </c>
    </row>
    <row r="2" spans="1:19" ht="15.95" customHeight="1" x14ac:dyDescent="0.2">
      <c r="A2" s="10" t="s">
        <v>11</v>
      </c>
      <c r="B2" s="46">
        <v>784</v>
      </c>
      <c r="C2" s="46"/>
      <c r="D2" s="46"/>
      <c r="E2" s="10"/>
      <c r="F2" s="2"/>
      <c r="G2" s="11"/>
    </row>
    <row r="3" spans="1:19" ht="15.95" customHeight="1" x14ac:dyDescent="0.2">
      <c r="A3" s="10" t="s">
        <v>12</v>
      </c>
      <c r="B3" s="2">
        <v>822</v>
      </c>
      <c r="C3" s="2" t="s">
        <v>13</v>
      </c>
      <c r="D3" s="2">
        <v>865</v>
      </c>
      <c r="E3" s="12" t="s">
        <v>14</v>
      </c>
      <c r="F3" s="13">
        <f t="shared" ref="F3:F5" si="0">(B3-784)/784</f>
        <v>4.8469387755102039E-2</v>
      </c>
      <c r="G3" s="14" t="s">
        <v>15</v>
      </c>
    </row>
    <row r="4" spans="1:19" s="4" customFormat="1" ht="15.95" customHeight="1" x14ac:dyDescent="0.2">
      <c r="A4" s="15" t="s">
        <v>9</v>
      </c>
      <c r="B4" s="16">
        <v>807</v>
      </c>
      <c r="C4" s="16">
        <v>901</v>
      </c>
      <c r="D4" s="16">
        <v>862</v>
      </c>
      <c r="E4" s="17" t="s">
        <v>16</v>
      </c>
      <c r="F4" s="18">
        <f t="shared" si="0"/>
        <v>2.9336734693877552E-2</v>
      </c>
      <c r="G4" s="19" t="s">
        <v>17</v>
      </c>
    </row>
    <row r="5" spans="1:19" ht="15.95" customHeight="1" x14ac:dyDescent="0.2">
      <c r="A5" s="15" t="s">
        <v>18</v>
      </c>
      <c r="B5" s="2">
        <v>801</v>
      </c>
      <c r="C5" s="2">
        <v>837</v>
      </c>
      <c r="D5" s="2">
        <v>820</v>
      </c>
      <c r="E5" s="2"/>
      <c r="F5" s="13">
        <f t="shared" si="0"/>
        <v>2.1683673469387755E-2</v>
      </c>
      <c r="G5" s="20" t="s">
        <v>19</v>
      </c>
    </row>
    <row r="6" spans="1:19" ht="15.95" customHeight="1" x14ac:dyDescent="0.2">
      <c r="A6" s="21" t="s">
        <v>8</v>
      </c>
      <c r="B6" s="46">
        <v>1042</v>
      </c>
      <c r="C6" s="46"/>
      <c r="D6" s="46"/>
      <c r="E6" s="22" t="s">
        <v>20</v>
      </c>
      <c r="F6" s="13">
        <f t="shared" ref="F6:F10" si="1">(B6-784)/784</f>
        <v>0.32908163265306123</v>
      </c>
      <c r="G6" s="5" t="s">
        <v>21</v>
      </c>
    </row>
    <row r="7" spans="1:19" ht="15.95" customHeight="1" x14ac:dyDescent="0.2">
      <c r="A7" s="15" t="s">
        <v>22</v>
      </c>
      <c r="B7" s="10">
        <v>980</v>
      </c>
      <c r="C7" s="10">
        <v>988</v>
      </c>
      <c r="D7" s="10">
        <v>985</v>
      </c>
      <c r="E7" s="22" t="s">
        <v>20</v>
      </c>
      <c r="F7" s="13">
        <f t="shared" si="1"/>
        <v>0.25</v>
      </c>
      <c r="G7" s="5" t="s">
        <v>23</v>
      </c>
    </row>
    <row r="8" spans="1:19" ht="15.95" customHeight="1" x14ac:dyDescent="0.2">
      <c r="A8" s="15" t="s">
        <v>24</v>
      </c>
      <c r="B8" s="10">
        <v>866</v>
      </c>
      <c r="C8" s="10">
        <v>894</v>
      </c>
      <c r="D8" s="10">
        <v>875</v>
      </c>
      <c r="E8" s="22" t="s">
        <v>25</v>
      </c>
      <c r="F8" s="13">
        <f t="shared" si="1"/>
        <v>0.10459183673469388</v>
      </c>
      <c r="G8" s="5" t="s">
        <v>26</v>
      </c>
    </row>
    <row r="9" spans="1:19" ht="15.95" customHeight="1" x14ac:dyDescent="0.2">
      <c r="A9" s="21" t="s">
        <v>27</v>
      </c>
      <c r="B9" s="10">
        <v>789</v>
      </c>
      <c r="C9" s="10">
        <v>854</v>
      </c>
      <c r="D9" s="10">
        <v>832</v>
      </c>
      <c r="E9" s="23" t="s">
        <v>28</v>
      </c>
      <c r="F9" s="13">
        <f t="shared" si="1"/>
        <v>6.3775510204081634E-3</v>
      </c>
      <c r="G9" s="19" t="s">
        <v>29</v>
      </c>
    </row>
    <row r="10" spans="1:19" ht="15.95" customHeight="1" x14ac:dyDescent="0.2">
      <c r="A10" s="24" t="s">
        <v>30</v>
      </c>
      <c r="B10" s="10">
        <v>782</v>
      </c>
      <c r="C10" s="10"/>
      <c r="D10" s="10"/>
      <c r="E10" s="23" t="s">
        <v>31</v>
      </c>
      <c r="F10" s="13">
        <f t="shared" si="1"/>
        <v>-2.5510204081632651E-3</v>
      </c>
      <c r="G10" s="19"/>
    </row>
    <row r="11" spans="1:19" ht="15.95" customHeight="1" x14ac:dyDescent="0.2">
      <c r="A11" s="21"/>
      <c r="B11" s="10"/>
      <c r="C11" s="10"/>
      <c r="D11" s="10"/>
      <c r="E11" s="23"/>
      <c r="F11" s="13"/>
    </row>
    <row r="12" spans="1:19" ht="15.95" customHeight="1" x14ac:dyDescent="0.2">
      <c r="A12" s="6" t="s">
        <v>32</v>
      </c>
      <c r="B12" s="7" t="s">
        <v>1</v>
      </c>
      <c r="C12" s="7" t="s">
        <v>2</v>
      </c>
      <c r="D12" s="7" t="s">
        <v>3</v>
      </c>
      <c r="E12" s="7" t="s">
        <v>4</v>
      </c>
      <c r="F12" s="8" t="s">
        <v>5</v>
      </c>
    </row>
    <row r="13" spans="1:19" s="3" customFormat="1" ht="15.95" customHeight="1" x14ac:dyDescent="0.2">
      <c r="A13" s="10" t="s">
        <v>11</v>
      </c>
      <c r="B13" s="46">
        <v>949</v>
      </c>
      <c r="C13" s="46"/>
      <c r="D13" s="46"/>
      <c r="E13" s="10"/>
      <c r="F13" s="2"/>
      <c r="H13" s="5"/>
      <c r="I13" s="5"/>
      <c r="J13" s="5"/>
      <c r="K13" s="5"/>
    </row>
    <row r="14" spans="1:19" ht="15.95" customHeight="1" x14ac:dyDescent="0.2">
      <c r="A14" s="10" t="s">
        <v>12</v>
      </c>
      <c r="B14" s="2">
        <v>1004</v>
      </c>
      <c r="C14" s="2">
        <v>1130</v>
      </c>
      <c r="D14" s="2">
        <v>1053</v>
      </c>
      <c r="E14" s="2" t="s">
        <v>33</v>
      </c>
      <c r="F14" s="13">
        <f t="shared" ref="F14:F16" si="2">(B14-949)/949</f>
        <v>5.7955742887249737E-2</v>
      </c>
    </row>
    <row r="15" spans="1:19" ht="15.95" customHeight="1" x14ac:dyDescent="0.2">
      <c r="A15" s="23" t="s">
        <v>9</v>
      </c>
      <c r="B15" s="2">
        <v>1017</v>
      </c>
      <c r="C15" s="2">
        <v>1091</v>
      </c>
      <c r="D15" s="2">
        <v>1061</v>
      </c>
      <c r="E15" s="12" t="s">
        <v>34</v>
      </c>
      <c r="F15" s="13">
        <f t="shared" si="2"/>
        <v>7.1654373024236037E-2</v>
      </c>
      <c r="G15" s="11"/>
    </row>
    <row r="16" spans="1:19" s="4" customFormat="1" ht="15.95" customHeight="1" x14ac:dyDescent="0.2">
      <c r="A16" s="21" t="s">
        <v>18</v>
      </c>
      <c r="B16" s="16"/>
      <c r="C16" s="16"/>
      <c r="D16" s="16"/>
      <c r="E16" s="16"/>
      <c r="F16" s="18">
        <f t="shared" si="2"/>
        <v>-1</v>
      </c>
      <c r="G16" s="25"/>
    </row>
    <row r="17" spans="1:10" ht="15.95" customHeight="1" x14ac:dyDescent="0.2">
      <c r="A17" s="21" t="s">
        <v>8</v>
      </c>
      <c r="B17" s="46">
        <v>1183</v>
      </c>
      <c r="C17" s="46"/>
      <c r="D17" s="46"/>
      <c r="E17" s="22" t="s">
        <v>20</v>
      </c>
      <c r="F17" s="13">
        <f t="shared" ref="F17:F21" si="3">(B17-949)/949</f>
        <v>0.24657534246575341</v>
      </c>
    </row>
    <row r="18" spans="1:10" ht="15.95" customHeight="1" x14ac:dyDescent="0.2">
      <c r="A18" s="15" t="s">
        <v>22</v>
      </c>
      <c r="B18" s="10">
        <v>1004</v>
      </c>
      <c r="C18" s="10">
        <v>1031</v>
      </c>
      <c r="D18" s="10">
        <v>1008</v>
      </c>
      <c r="E18" s="22" t="s">
        <v>20</v>
      </c>
      <c r="F18" s="13">
        <f t="shared" si="3"/>
        <v>5.7955742887249737E-2</v>
      </c>
    </row>
    <row r="19" spans="1:10" ht="15.95" customHeight="1" x14ac:dyDescent="0.2">
      <c r="A19" s="15" t="s">
        <v>24</v>
      </c>
      <c r="B19" s="10">
        <v>1092</v>
      </c>
      <c r="C19" s="10">
        <v>1231</v>
      </c>
      <c r="D19" s="10">
        <v>1231</v>
      </c>
      <c r="E19" s="22" t="s">
        <v>35</v>
      </c>
      <c r="F19" s="13">
        <f t="shared" si="3"/>
        <v>0.15068493150684931</v>
      </c>
    </row>
    <row r="20" spans="1:10" ht="15.95" customHeight="1" x14ac:dyDescent="0.2">
      <c r="A20" s="21" t="s">
        <v>27</v>
      </c>
      <c r="B20" s="10">
        <v>992</v>
      </c>
      <c r="C20" s="10">
        <v>994</v>
      </c>
      <c r="D20" s="10">
        <v>994</v>
      </c>
      <c r="E20" s="23" t="s">
        <v>20</v>
      </c>
      <c r="F20" s="13">
        <f t="shared" si="3"/>
        <v>4.5310853530031614E-2</v>
      </c>
    </row>
    <row r="21" spans="1:10" ht="15.95" customHeight="1" x14ac:dyDescent="0.2">
      <c r="A21" s="26" t="s">
        <v>30</v>
      </c>
      <c r="B21" s="27">
        <v>952</v>
      </c>
      <c r="C21" s="27"/>
      <c r="D21" s="27"/>
      <c r="E21" s="28" t="s">
        <v>95</v>
      </c>
      <c r="F21" s="29">
        <f t="shared" si="3"/>
        <v>3.1612223393045311E-3</v>
      </c>
    </row>
    <row r="22" spans="1:10" ht="15.95" customHeight="1" x14ac:dyDescent="0.2">
      <c r="A22" s="30"/>
      <c r="B22" s="31"/>
      <c r="C22" s="31"/>
      <c r="D22" s="31"/>
      <c r="E22" s="31"/>
    </row>
    <row r="23" spans="1:10" s="3" customFormat="1" ht="15.95" customHeight="1" x14ac:dyDescent="0.2">
      <c r="A23" s="6" t="s">
        <v>36</v>
      </c>
      <c r="B23" s="7" t="s">
        <v>1</v>
      </c>
      <c r="C23" s="7" t="s">
        <v>2</v>
      </c>
      <c r="D23" s="7" t="s">
        <v>3</v>
      </c>
      <c r="E23" s="7" t="s">
        <v>4</v>
      </c>
      <c r="F23" s="8" t="s">
        <v>5</v>
      </c>
    </row>
    <row r="24" spans="1:10" ht="15.95" customHeight="1" x14ac:dyDescent="0.2">
      <c r="A24" s="10" t="s">
        <v>11</v>
      </c>
      <c r="B24" s="47">
        <v>1073</v>
      </c>
      <c r="C24" s="48"/>
      <c r="D24" s="49"/>
      <c r="E24" s="10"/>
      <c r="F24" s="2"/>
    </row>
    <row r="25" spans="1:10" ht="15.95" customHeight="1" x14ac:dyDescent="0.2">
      <c r="A25" s="10" t="s">
        <v>12</v>
      </c>
      <c r="B25" s="2">
        <v>1164</v>
      </c>
      <c r="C25" s="2">
        <v>1266</v>
      </c>
      <c r="D25" s="2">
        <v>1225</v>
      </c>
      <c r="E25" s="2" t="s">
        <v>37</v>
      </c>
      <c r="F25" s="13">
        <f t="shared" ref="F25:F27" si="4">(B25-1073)/1073</f>
        <v>8.4808946877912392E-2</v>
      </c>
    </row>
    <row r="26" spans="1:10" ht="15.95" customHeight="1" x14ac:dyDescent="0.2">
      <c r="A26" s="23" t="s">
        <v>9</v>
      </c>
      <c r="B26" s="2">
        <v>1125</v>
      </c>
      <c r="C26" s="2">
        <v>1168</v>
      </c>
      <c r="D26" s="2">
        <v>1161</v>
      </c>
      <c r="E26" s="12" t="s">
        <v>34</v>
      </c>
      <c r="F26" s="13">
        <f t="shared" si="4"/>
        <v>4.8462255358807084E-2</v>
      </c>
      <c r="G26" s="11"/>
      <c r="H26" s="11"/>
      <c r="I26" s="11"/>
      <c r="J26" s="11"/>
    </row>
    <row r="27" spans="1:10" ht="15.95" customHeight="1" x14ac:dyDescent="0.2">
      <c r="A27" s="35" t="s">
        <v>18</v>
      </c>
      <c r="B27" s="2">
        <v>1073</v>
      </c>
      <c r="C27" s="2">
        <v>1159</v>
      </c>
      <c r="D27" s="2">
        <v>1118</v>
      </c>
      <c r="E27" s="2"/>
      <c r="F27" s="13">
        <f t="shared" si="4"/>
        <v>0</v>
      </c>
    </row>
    <row r="28" spans="1:10" ht="15.95" customHeight="1" x14ac:dyDescent="0.2">
      <c r="A28" s="21" t="s">
        <v>8</v>
      </c>
      <c r="B28" s="47">
        <v>1388</v>
      </c>
      <c r="C28" s="48"/>
      <c r="D28" s="49"/>
      <c r="E28" s="22" t="s">
        <v>28</v>
      </c>
      <c r="F28" s="13">
        <f t="shared" ref="F28:F32" si="5">(B28-1073)/1073</f>
        <v>0.29356943150046599</v>
      </c>
    </row>
    <row r="29" spans="1:10" ht="15.95" customHeight="1" x14ac:dyDescent="0.2">
      <c r="A29" s="15" t="s">
        <v>22</v>
      </c>
      <c r="B29" s="32">
        <v>1355</v>
      </c>
      <c r="C29" s="33">
        <v>1364</v>
      </c>
      <c r="D29" s="34">
        <v>1360</v>
      </c>
      <c r="E29" s="22" t="s">
        <v>20</v>
      </c>
      <c r="F29" s="13">
        <f t="shared" si="5"/>
        <v>0.26281453867660765</v>
      </c>
    </row>
    <row r="30" spans="1:10" ht="15.95" customHeight="1" x14ac:dyDescent="0.2">
      <c r="A30" s="15" t="s">
        <v>24</v>
      </c>
      <c r="B30" s="10">
        <v>1213</v>
      </c>
      <c r="C30" s="10">
        <v>1278</v>
      </c>
      <c r="D30" s="10">
        <v>1246</v>
      </c>
      <c r="E30" s="22" t="s">
        <v>38</v>
      </c>
      <c r="F30" s="13">
        <f t="shared" si="5"/>
        <v>0.13047530288909598</v>
      </c>
    </row>
    <row r="31" spans="1:10" ht="15.95" customHeight="1" x14ac:dyDescent="0.2">
      <c r="A31" s="21" t="s">
        <v>27</v>
      </c>
      <c r="B31" s="10">
        <v>1119</v>
      </c>
      <c r="C31" s="10">
        <v>1205</v>
      </c>
      <c r="D31" s="10">
        <v>1205</v>
      </c>
      <c r="E31" s="22" t="s">
        <v>31</v>
      </c>
      <c r="F31" s="13">
        <f t="shared" si="5"/>
        <v>4.2870456663560111E-2</v>
      </c>
    </row>
    <row r="32" spans="1:10" ht="15.95" customHeight="1" x14ac:dyDescent="0.2">
      <c r="A32" s="36" t="s">
        <v>30</v>
      </c>
      <c r="B32" s="27">
        <v>1083</v>
      </c>
      <c r="C32" s="27"/>
      <c r="D32" s="27"/>
      <c r="E32" s="37" t="s">
        <v>95</v>
      </c>
      <c r="F32" s="29">
        <f t="shared" si="5"/>
        <v>9.3196644920782844E-3</v>
      </c>
    </row>
    <row r="33" spans="1:10" ht="15.95" customHeight="1" x14ac:dyDescent="0.2">
      <c r="A33" s="30"/>
      <c r="B33" s="31"/>
      <c r="C33" s="31"/>
      <c r="D33" s="31"/>
      <c r="E33" s="31"/>
    </row>
    <row r="34" spans="1:10" s="3" customFormat="1" ht="15.95" hidden="1" customHeight="1" x14ac:dyDescent="0.2">
      <c r="A34" s="6" t="s">
        <v>39</v>
      </c>
      <c r="B34" s="7" t="s">
        <v>1</v>
      </c>
      <c r="C34" s="7" t="s">
        <v>2</v>
      </c>
      <c r="D34" s="7" t="s">
        <v>3</v>
      </c>
      <c r="E34" s="7" t="s">
        <v>4</v>
      </c>
      <c r="F34" s="8" t="s">
        <v>5</v>
      </c>
    </row>
    <row r="35" spans="1:10" ht="15.95" hidden="1" customHeight="1" x14ac:dyDescent="0.2">
      <c r="A35" s="10" t="s">
        <v>11</v>
      </c>
      <c r="B35" s="46">
        <v>820</v>
      </c>
      <c r="C35" s="46"/>
      <c r="D35" s="46"/>
      <c r="E35" s="10"/>
      <c r="F35" s="2"/>
    </row>
    <row r="36" spans="1:10" ht="15.95" hidden="1" customHeight="1" x14ac:dyDescent="0.2">
      <c r="A36" s="10" t="s">
        <v>12</v>
      </c>
      <c r="B36" s="2">
        <v>3428</v>
      </c>
      <c r="C36" s="2">
        <v>3579</v>
      </c>
      <c r="D36" s="2">
        <f>(B36+C36)/2</f>
        <v>3503.5</v>
      </c>
      <c r="E36" s="10" t="s">
        <v>40</v>
      </c>
      <c r="F36" s="13">
        <f t="shared" ref="F36:F41" si="6">(B36-820)/820</f>
        <v>3.1804878048780489</v>
      </c>
    </row>
    <row r="37" spans="1:10" ht="15.95" hidden="1" customHeight="1" x14ac:dyDescent="0.2">
      <c r="A37" s="10" t="s">
        <v>41</v>
      </c>
      <c r="B37" s="2">
        <v>927</v>
      </c>
      <c r="C37" s="2">
        <v>1069</v>
      </c>
      <c r="D37" s="10">
        <v>995</v>
      </c>
      <c r="E37" s="2" t="s">
        <v>42</v>
      </c>
      <c r="F37" s="13">
        <f t="shared" si="6"/>
        <v>0.13048780487804879</v>
      </c>
    </row>
    <row r="38" spans="1:10" ht="15.95" hidden="1" customHeight="1" x14ac:dyDescent="0.2">
      <c r="A38" s="10" t="s">
        <v>43</v>
      </c>
      <c r="B38" s="2">
        <v>1475</v>
      </c>
      <c r="C38" s="2">
        <v>1762</v>
      </c>
      <c r="D38" s="2">
        <v>1648</v>
      </c>
      <c r="E38" s="2" t="s">
        <v>33</v>
      </c>
      <c r="F38" s="13">
        <f t="shared" si="6"/>
        <v>0.79878048780487809</v>
      </c>
    </row>
    <row r="39" spans="1:10" ht="15.95" hidden="1" customHeight="1" x14ac:dyDescent="0.2">
      <c r="A39" s="10" t="s">
        <v>18</v>
      </c>
      <c r="B39" s="2">
        <v>949</v>
      </c>
      <c r="C39" s="2">
        <v>1060</v>
      </c>
      <c r="D39" s="2">
        <v>999</v>
      </c>
      <c r="E39" s="2" t="s">
        <v>14</v>
      </c>
      <c r="F39" s="13">
        <f t="shared" si="6"/>
        <v>0.15731707317073171</v>
      </c>
    </row>
    <row r="40" spans="1:10" ht="15.95" hidden="1" customHeight="1" x14ac:dyDescent="0.2">
      <c r="A40" s="21" t="s">
        <v>8</v>
      </c>
      <c r="B40" s="46">
        <v>921.68904080810603</v>
      </c>
      <c r="C40" s="46"/>
      <c r="D40" s="46"/>
      <c r="E40" s="38">
        <v>3.47222222222222E-8</v>
      </c>
      <c r="F40" s="13">
        <f t="shared" si="6"/>
        <v>0.12401102537573906</v>
      </c>
    </row>
    <row r="41" spans="1:10" ht="15.95" hidden="1" customHeight="1" x14ac:dyDescent="0.2">
      <c r="A41" s="21" t="s">
        <v>27</v>
      </c>
      <c r="B41" s="10">
        <v>859</v>
      </c>
      <c r="C41" s="10">
        <v>904</v>
      </c>
      <c r="D41" s="10">
        <v>884</v>
      </c>
      <c r="E41" s="38">
        <v>5.4421296296296302E-5</v>
      </c>
      <c r="F41" s="13">
        <f t="shared" si="6"/>
        <v>4.7560975609756098E-2</v>
      </c>
    </row>
    <row r="42" spans="1:10" ht="15.95" customHeight="1" x14ac:dyDescent="0.2">
      <c r="A42" s="6" t="s">
        <v>44</v>
      </c>
      <c r="B42" s="7" t="s">
        <v>1</v>
      </c>
      <c r="C42" s="7" t="s">
        <v>2</v>
      </c>
      <c r="D42" s="7" t="s">
        <v>3</v>
      </c>
      <c r="E42" s="7" t="s">
        <v>4</v>
      </c>
      <c r="F42" s="8" t="s">
        <v>5</v>
      </c>
    </row>
    <row r="43" spans="1:10" s="3" customFormat="1" ht="15.95" customHeight="1" x14ac:dyDescent="0.2">
      <c r="A43" s="10" t="s">
        <v>11</v>
      </c>
      <c r="B43" s="46">
        <v>1354</v>
      </c>
      <c r="C43" s="46"/>
      <c r="D43" s="46"/>
      <c r="E43" s="10"/>
      <c r="F43" s="2"/>
    </row>
    <row r="44" spans="1:10" ht="15.95" customHeight="1" x14ac:dyDescent="0.2">
      <c r="A44" s="10" t="s">
        <v>12</v>
      </c>
      <c r="B44" s="2">
        <v>1406</v>
      </c>
      <c r="C44" s="2">
        <v>1584</v>
      </c>
      <c r="D44" s="2">
        <v>1481</v>
      </c>
      <c r="E44" s="2" t="s">
        <v>45</v>
      </c>
      <c r="F44" s="13">
        <f>(B44-1354)/1354</f>
        <v>3.8404726735598228E-2</v>
      </c>
    </row>
    <row r="45" spans="1:10" ht="15.95" customHeight="1" x14ac:dyDescent="0.2">
      <c r="A45" s="23" t="s">
        <v>9</v>
      </c>
      <c r="B45" s="2">
        <v>1409</v>
      </c>
      <c r="C45" s="2">
        <v>1501</v>
      </c>
      <c r="D45" s="2">
        <v>1463</v>
      </c>
      <c r="E45" s="12" t="s">
        <v>46</v>
      </c>
      <c r="F45" s="13">
        <f>(B45-1354)/1354</f>
        <v>4.0620384047267359E-2</v>
      </c>
      <c r="G45" s="11"/>
      <c r="H45" s="11"/>
      <c r="I45" s="11"/>
      <c r="J45" s="11"/>
    </row>
    <row r="46" spans="1:10" ht="15.95" customHeight="1" x14ac:dyDescent="0.2">
      <c r="A46" s="10" t="s">
        <v>18</v>
      </c>
      <c r="B46" s="2"/>
      <c r="C46" s="2"/>
      <c r="D46" s="2"/>
      <c r="E46" s="2"/>
      <c r="F46" s="13">
        <f t="shared" ref="F46" si="7">(B46-1354)/1354</f>
        <v>-1</v>
      </c>
    </row>
    <row r="47" spans="1:10" ht="15.95" customHeight="1" x14ac:dyDescent="0.2">
      <c r="A47" s="21" t="s">
        <v>8</v>
      </c>
      <c r="B47" s="46">
        <v>1866</v>
      </c>
      <c r="C47" s="46"/>
      <c r="D47" s="46"/>
      <c r="E47" s="22" t="s">
        <v>20</v>
      </c>
      <c r="F47" s="13">
        <f t="shared" ref="F47:F51" si="8">(B47-1354)/1354</f>
        <v>0.37813884785819796</v>
      </c>
    </row>
    <row r="48" spans="1:10" ht="15.95" customHeight="1" x14ac:dyDescent="0.2">
      <c r="A48" s="15" t="s">
        <v>22</v>
      </c>
      <c r="B48" s="10">
        <v>1698</v>
      </c>
      <c r="C48" s="10">
        <v>1703</v>
      </c>
      <c r="D48" s="10">
        <v>1700</v>
      </c>
      <c r="E48" s="22" t="s">
        <v>20</v>
      </c>
      <c r="F48" s="13">
        <f t="shared" si="8"/>
        <v>0.25406203840472674</v>
      </c>
    </row>
    <row r="49" spans="1:10" ht="15.95" customHeight="1" x14ac:dyDescent="0.2">
      <c r="A49" s="15" t="s">
        <v>24</v>
      </c>
      <c r="B49" s="10">
        <v>1762</v>
      </c>
      <c r="C49" s="10">
        <v>1899</v>
      </c>
      <c r="D49" s="10">
        <v>1813</v>
      </c>
      <c r="E49" s="22" t="s">
        <v>47</v>
      </c>
      <c r="F49" s="13">
        <f t="shared" si="8"/>
        <v>0.30132939438700146</v>
      </c>
    </row>
    <row r="50" spans="1:10" ht="15.95" customHeight="1" x14ac:dyDescent="0.2">
      <c r="A50" s="21" t="s">
        <v>27</v>
      </c>
      <c r="B50" s="10">
        <v>1450</v>
      </c>
      <c r="C50" s="10">
        <v>1460</v>
      </c>
      <c r="D50" s="10">
        <v>1457</v>
      </c>
      <c r="E50" s="23" t="s">
        <v>48</v>
      </c>
      <c r="F50" s="13">
        <f t="shared" si="8"/>
        <v>7.0901033973412117E-2</v>
      </c>
    </row>
    <row r="51" spans="1:10" ht="15.95" customHeight="1" x14ac:dyDescent="0.2">
      <c r="A51" s="26" t="s">
        <v>30</v>
      </c>
      <c r="B51" s="27">
        <v>1360</v>
      </c>
      <c r="C51" s="27"/>
      <c r="D51" s="27"/>
      <c r="E51" s="28" t="s">
        <v>95</v>
      </c>
      <c r="F51" s="29">
        <f t="shared" si="8"/>
        <v>4.4313146233382573E-3</v>
      </c>
    </row>
    <row r="52" spans="1:10" ht="15.95" customHeight="1" x14ac:dyDescent="0.2">
      <c r="A52" s="30"/>
      <c r="B52" s="31"/>
      <c r="C52" s="31"/>
      <c r="D52" s="31"/>
      <c r="E52" s="39"/>
    </row>
    <row r="53" spans="1:10" ht="15.95" customHeight="1" x14ac:dyDescent="0.2">
      <c r="A53" s="6" t="s">
        <v>49</v>
      </c>
      <c r="B53" s="7" t="s">
        <v>1</v>
      </c>
      <c r="C53" s="7" t="s">
        <v>2</v>
      </c>
      <c r="D53" s="7" t="s">
        <v>3</v>
      </c>
      <c r="E53" s="7" t="s">
        <v>4</v>
      </c>
      <c r="F53" s="8" t="s">
        <v>5</v>
      </c>
    </row>
    <row r="54" spans="1:10" s="3" customFormat="1" ht="15.95" customHeight="1" x14ac:dyDescent="0.2">
      <c r="A54" s="10" t="s">
        <v>11</v>
      </c>
      <c r="B54" s="46">
        <v>27591</v>
      </c>
      <c r="C54" s="46"/>
      <c r="D54" s="46"/>
      <c r="E54" s="10"/>
      <c r="F54" s="2"/>
    </row>
    <row r="55" spans="1:10" ht="15.95" customHeight="1" x14ac:dyDescent="0.2">
      <c r="A55" s="10" t="s">
        <v>12</v>
      </c>
      <c r="B55" s="2">
        <v>32426</v>
      </c>
      <c r="C55" s="2">
        <v>36862</v>
      </c>
      <c r="D55" s="2">
        <v>34259</v>
      </c>
      <c r="E55" s="2" t="s">
        <v>50</v>
      </c>
      <c r="F55" s="13">
        <f t="shared" ref="F55:F57" si="9">(B55-27591)/27591</f>
        <v>0.17523830234496757</v>
      </c>
    </row>
    <row r="56" spans="1:10" ht="15.95" customHeight="1" x14ac:dyDescent="0.2">
      <c r="A56" s="23" t="s">
        <v>9</v>
      </c>
      <c r="B56" s="2">
        <v>29406</v>
      </c>
      <c r="C56" s="2">
        <v>31664</v>
      </c>
      <c r="D56" s="2">
        <v>305900</v>
      </c>
      <c r="E56" s="12" t="s">
        <v>51</v>
      </c>
      <c r="F56" s="13">
        <f t="shared" si="9"/>
        <v>6.5782320321844084E-2</v>
      </c>
      <c r="G56" s="11"/>
      <c r="H56" s="11"/>
      <c r="I56" s="11"/>
      <c r="J56" s="11"/>
    </row>
    <row r="57" spans="1:10" ht="15.95" customHeight="1" x14ac:dyDescent="0.2">
      <c r="A57" s="10" t="s">
        <v>18</v>
      </c>
      <c r="B57" s="2"/>
      <c r="C57" s="2"/>
      <c r="D57" s="2"/>
      <c r="E57" s="2"/>
      <c r="F57" s="13">
        <f t="shared" si="9"/>
        <v>-1</v>
      </c>
    </row>
    <row r="58" spans="1:10" ht="15.95" customHeight="1" x14ac:dyDescent="0.2">
      <c r="A58" s="21" t="s">
        <v>8</v>
      </c>
      <c r="B58" s="46">
        <v>35879</v>
      </c>
      <c r="C58" s="46"/>
      <c r="D58" s="46"/>
      <c r="E58" s="22" t="s">
        <v>20</v>
      </c>
      <c r="F58" s="13">
        <f t="shared" ref="F58:F61" si="10">(B58-27591)/27591</f>
        <v>0.30038780761842632</v>
      </c>
    </row>
    <row r="59" spans="1:10" ht="15.95" customHeight="1" x14ac:dyDescent="0.2">
      <c r="A59" s="15" t="s">
        <v>22</v>
      </c>
      <c r="B59" s="10">
        <v>32190</v>
      </c>
      <c r="C59" s="10">
        <v>32348</v>
      </c>
      <c r="D59" s="10">
        <v>32200</v>
      </c>
      <c r="E59" s="22" t="s">
        <v>20</v>
      </c>
      <c r="F59" s="13">
        <f t="shared" si="10"/>
        <v>0.16668478851799501</v>
      </c>
    </row>
    <row r="60" spans="1:10" ht="15.95" customHeight="1" x14ac:dyDescent="0.2">
      <c r="A60" s="15" t="s">
        <v>24</v>
      </c>
      <c r="B60" s="10">
        <v>38559</v>
      </c>
      <c r="C60" s="10">
        <v>39490</v>
      </c>
      <c r="D60" s="10">
        <v>38805</v>
      </c>
      <c r="E60" s="22" t="s">
        <v>52</v>
      </c>
      <c r="F60" s="13">
        <f t="shared" si="10"/>
        <v>0.39752093073828421</v>
      </c>
    </row>
    <row r="61" spans="1:10" ht="15.95" customHeight="1" x14ac:dyDescent="0.2">
      <c r="A61" s="21" t="s">
        <v>27</v>
      </c>
      <c r="B61" s="10">
        <v>30436</v>
      </c>
      <c r="C61" s="10">
        <v>30445</v>
      </c>
      <c r="D61" s="10">
        <v>30437</v>
      </c>
      <c r="E61" s="23" t="s">
        <v>53</v>
      </c>
      <c r="F61" s="13">
        <f t="shared" si="10"/>
        <v>0.10311333405820738</v>
      </c>
    </row>
    <row r="62" spans="1:10" ht="15.95" customHeight="1" x14ac:dyDescent="0.2">
      <c r="A62" s="15" t="s">
        <v>30</v>
      </c>
      <c r="B62" s="10"/>
      <c r="C62" s="10"/>
      <c r="D62" s="10"/>
      <c r="E62" s="23"/>
      <c r="F62" s="13"/>
    </row>
    <row r="63" spans="1:10" ht="15.95" customHeight="1" x14ac:dyDescent="0.2">
      <c r="A63" s="21"/>
      <c r="B63" s="10"/>
      <c r="C63" s="10"/>
      <c r="D63" s="10"/>
      <c r="E63" s="23"/>
      <c r="F63" s="13"/>
    </row>
    <row r="64" spans="1:10" ht="15.95" customHeight="1" x14ac:dyDescent="0.2">
      <c r="A64" s="21"/>
      <c r="B64" s="10"/>
      <c r="C64" s="10"/>
      <c r="D64" s="10"/>
      <c r="E64" s="23"/>
      <c r="F64" s="13"/>
    </row>
    <row r="65" spans="1:28" ht="15.95" customHeight="1" x14ac:dyDescent="0.2">
      <c r="A65" s="6" t="s">
        <v>54</v>
      </c>
      <c r="B65" s="7" t="s">
        <v>1</v>
      </c>
      <c r="C65" s="7" t="s">
        <v>2</v>
      </c>
      <c r="D65" s="7" t="s">
        <v>3</v>
      </c>
      <c r="E65" s="7" t="s">
        <v>4</v>
      </c>
      <c r="F65" s="8" t="s">
        <v>5</v>
      </c>
    </row>
    <row r="66" spans="1:28" x14ac:dyDescent="0.2">
      <c r="A66" s="10" t="s">
        <v>11</v>
      </c>
      <c r="B66" s="46">
        <v>820</v>
      </c>
      <c r="C66" s="46"/>
      <c r="D66" s="46"/>
      <c r="E66" s="10"/>
      <c r="F66" s="2"/>
    </row>
    <row r="67" spans="1:28" x14ac:dyDescent="0.2">
      <c r="A67" s="10" t="s">
        <v>12</v>
      </c>
      <c r="B67" s="2">
        <v>1058</v>
      </c>
      <c r="C67" s="2">
        <v>1195</v>
      </c>
      <c r="D67" s="2">
        <v>1116</v>
      </c>
      <c r="E67" s="2" t="s">
        <v>55</v>
      </c>
      <c r="F67" s="13">
        <f t="shared" ref="F67:F69" si="11">(B67-820)/820</f>
        <v>0.29024390243902437</v>
      </c>
    </row>
    <row r="68" spans="1:28" ht="15.95" customHeight="1" x14ac:dyDescent="0.2">
      <c r="A68" s="23" t="s">
        <v>9</v>
      </c>
      <c r="B68" s="2">
        <v>847</v>
      </c>
      <c r="C68" s="2">
        <v>1061</v>
      </c>
      <c r="D68" s="2">
        <v>913</v>
      </c>
      <c r="E68" s="12" t="s">
        <v>34</v>
      </c>
      <c r="F68" s="13">
        <f t="shared" si="11"/>
        <v>3.2926829268292684E-2</v>
      </c>
      <c r="G68" s="11"/>
      <c r="H68" s="11"/>
      <c r="I68" s="11"/>
      <c r="J68" s="11"/>
    </row>
    <row r="69" spans="1:28" x14ac:dyDescent="0.2">
      <c r="A69" s="10" t="s">
        <v>18</v>
      </c>
      <c r="B69" s="2">
        <v>949</v>
      </c>
      <c r="C69" s="2">
        <v>1060</v>
      </c>
      <c r="D69" s="2">
        <v>999</v>
      </c>
      <c r="E69" s="2"/>
      <c r="F69" s="13">
        <f t="shared" si="11"/>
        <v>0.15731707317073171</v>
      </c>
    </row>
    <row r="70" spans="1:28" x14ac:dyDescent="0.2">
      <c r="A70" s="21" t="s">
        <v>8</v>
      </c>
      <c r="B70" s="46">
        <v>973</v>
      </c>
      <c r="C70" s="46"/>
      <c r="D70" s="46"/>
      <c r="E70" s="22" t="s">
        <v>20</v>
      </c>
      <c r="F70" s="13">
        <f t="shared" ref="F70:F74" si="12">(B70-820)/820</f>
        <v>0.18658536585365854</v>
      </c>
    </row>
    <row r="71" spans="1:28" x14ac:dyDescent="0.2">
      <c r="A71" s="15" t="s">
        <v>22</v>
      </c>
      <c r="B71" s="10">
        <v>1412</v>
      </c>
      <c r="C71" s="10">
        <v>1440</v>
      </c>
      <c r="D71" s="10">
        <v>1425</v>
      </c>
      <c r="E71" s="22" t="s">
        <v>20</v>
      </c>
      <c r="F71" s="13">
        <f t="shared" si="12"/>
        <v>0.7219512195121951</v>
      </c>
    </row>
    <row r="72" spans="1:28" x14ac:dyDescent="0.2">
      <c r="A72" s="15" t="s">
        <v>24</v>
      </c>
      <c r="B72" s="10">
        <v>1066</v>
      </c>
      <c r="C72" s="10">
        <v>1211</v>
      </c>
      <c r="D72" s="10">
        <v>1145</v>
      </c>
      <c r="E72" s="22" t="s">
        <v>56</v>
      </c>
      <c r="F72" s="13">
        <f t="shared" si="12"/>
        <v>0.3</v>
      </c>
    </row>
    <row r="73" spans="1:28" x14ac:dyDescent="0.2">
      <c r="A73" s="35" t="s">
        <v>27</v>
      </c>
      <c r="B73" s="10">
        <v>819</v>
      </c>
      <c r="C73" s="10">
        <v>827</v>
      </c>
      <c r="D73" s="10">
        <v>825</v>
      </c>
      <c r="E73" s="23" t="s">
        <v>57</v>
      </c>
      <c r="F73" s="13">
        <f t="shared" si="12"/>
        <v>-1.2195121951219512E-3</v>
      </c>
    </row>
    <row r="74" spans="1:28" x14ac:dyDescent="0.2">
      <c r="A74" s="40" t="s">
        <v>30</v>
      </c>
      <c r="B74" s="10">
        <v>818</v>
      </c>
      <c r="C74" s="10"/>
      <c r="D74" s="10"/>
      <c r="E74" s="23" t="s">
        <v>94</v>
      </c>
      <c r="F74" s="13">
        <f t="shared" si="12"/>
        <v>-2.4390243902439024E-3</v>
      </c>
    </row>
    <row r="75" spans="1:28" x14ac:dyDescent="0.2">
      <c r="A75" s="21"/>
      <c r="B75" s="10"/>
      <c r="C75" s="10"/>
      <c r="D75" s="10"/>
      <c r="E75" s="23"/>
      <c r="F75" s="13"/>
      <c r="X75" s="50" t="s">
        <v>58</v>
      </c>
      <c r="Y75" s="50"/>
      <c r="Z75" s="50"/>
      <c r="AB75" s="5" t="s">
        <v>59</v>
      </c>
    </row>
    <row r="76" spans="1:28" ht="15.75" x14ac:dyDescent="0.2">
      <c r="A76" s="6" t="s">
        <v>60</v>
      </c>
      <c r="B76" s="7" t="s">
        <v>1</v>
      </c>
      <c r="C76" s="7" t="s">
        <v>2</v>
      </c>
      <c r="D76" s="7" t="s">
        <v>3</v>
      </c>
      <c r="E76" s="7" t="s">
        <v>4</v>
      </c>
      <c r="F76" s="8" t="s">
        <v>5</v>
      </c>
    </row>
    <row r="77" spans="1:28" x14ac:dyDescent="0.2">
      <c r="A77" s="10" t="s">
        <v>11</v>
      </c>
      <c r="B77" s="46">
        <v>20557</v>
      </c>
      <c r="C77" s="46"/>
      <c r="D77" s="46"/>
      <c r="E77" s="10"/>
      <c r="F77" s="2"/>
    </row>
    <row r="78" spans="1:28" x14ac:dyDescent="0.2">
      <c r="A78" s="10" t="s">
        <v>12</v>
      </c>
      <c r="B78" s="2">
        <v>23705</v>
      </c>
      <c r="C78" s="2">
        <v>24409</v>
      </c>
      <c r="D78" s="2">
        <v>24122</v>
      </c>
      <c r="E78" s="2" t="s">
        <v>61</v>
      </c>
      <c r="F78" s="13">
        <f t="shared" ref="F78:F80" si="13">(B78-20557)/20557</f>
        <v>0.15313518509510143</v>
      </c>
    </row>
    <row r="79" spans="1:28" ht="15.95" customHeight="1" x14ac:dyDescent="0.2">
      <c r="A79" s="23" t="s">
        <v>9</v>
      </c>
      <c r="B79" s="2">
        <v>22046</v>
      </c>
      <c r="C79" s="2">
        <v>22504</v>
      </c>
      <c r="D79" s="2">
        <v>222390</v>
      </c>
      <c r="E79" s="12" t="s">
        <v>25</v>
      </c>
      <c r="F79" s="13">
        <f t="shared" si="13"/>
        <v>7.2432747969061628E-2</v>
      </c>
      <c r="G79" s="11"/>
      <c r="H79" s="11"/>
      <c r="I79" s="11"/>
      <c r="J79" s="11"/>
    </row>
    <row r="80" spans="1:28" x14ac:dyDescent="0.2">
      <c r="A80" s="10" t="s">
        <v>18</v>
      </c>
      <c r="B80" s="2"/>
      <c r="C80" s="2"/>
      <c r="D80" s="2"/>
      <c r="E80" s="2"/>
      <c r="F80" s="13">
        <f t="shared" si="13"/>
        <v>-1</v>
      </c>
    </row>
    <row r="81" spans="1:10" x14ac:dyDescent="0.2">
      <c r="A81" s="21" t="s">
        <v>8</v>
      </c>
      <c r="B81" s="46">
        <v>25716</v>
      </c>
      <c r="C81" s="46"/>
      <c r="D81" s="46"/>
      <c r="E81" s="22" t="s">
        <v>20</v>
      </c>
      <c r="F81" s="13">
        <f t="shared" ref="F81:F85" si="14">(B81-20557)/20557</f>
        <v>0.25096074329911955</v>
      </c>
    </row>
    <row r="82" spans="1:10" x14ac:dyDescent="0.2">
      <c r="A82" s="15" t="s">
        <v>22</v>
      </c>
      <c r="B82" s="10">
        <v>26270</v>
      </c>
      <c r="C82" s="10">
        <v>27578</v>
      </c>
      <c r="D82" s="10">
        <v>27200</v>
      </c>
      <c r="E82" s="22" t="s">
        <v>20</v>
      </c>
      <c r="F82" s="13">
        <f t="shared" si="14"/>
        <v>0.27791020090480129</v>
      </c>
    </row>
    <row r="83" spans="1:10" x14ac:dyDescent="0.2">
      <c r="A83" s="15" t="s">
        <v>24</v>
      </c>
      <c r="B83" s="10">
        <v>27685</v>
      </c>
      <c r="C83" s="10">
        <v>28738</v>
      </c>
      <c r="D83" s="10">
        <v>27209</v>
      </c>
      <c r="E83" s="22" t="s">
        <v>62</v>
      </c>
      <c r="F83" s="13">
        <f t="shared" si="14"/>
        <v>0.34674320182906065</v>
      </c>
    </row>
    <row r="84" spans="1:10" x14ac:dyDescent="0.2">
      <c r="A84" s="21" t="s">
        <v>27</v>
      </c>
      <c r="B84" s="10">
        <v>22100</v>
      </c>
      <c r="C84" s="10">
        <v>22353</v>
      </c>
      <c r="D84" s="10">
        <v>22210</v>
      </c>
      <c r="E84" s="23" t="s">
        <v>63</v>
      </c>
      <c r="F84" s="13">
        <f t="shared" si="14"/>
        <v>7.5059590407160579E-2</v>
      </c>
    </row>
    <row r="85" spans="1:10" x14ac:dyDescent="0.2">
      <c r="A85" s="15" t="s">
        <v>30</v>
      </c>
      <c r="B85" s="10">
        <v>21475</v>
      </c>
      <c r="C85" s="10"/>
      <c r="D85" s="10"/>
      <c r="E85" s="45" t="s">
        <v>93</v>
      </c>
      <c r="F85" s="13">
        <f t="shared" si="14"/>
        <v>4.4656321447682057E-2</v>
      </c>
    </row>
    <row r="86" spans="1:10" x14ac:dyDescent="0.2">
      <c r="A86" s="21"/>
      <c r="B86" s="10"/>
      <c r="C86" s="10"/>
      <c r="D86" s="10"/>
      <c r="E86" s="23"/>
      <c r="F86" s="13"/>
    </row>
    <row r="87" spans="1:10" x14ac:dyDescent="0.2">
      <c r="A87" s="21"/>
      <c r="B87" s="10"/>
      <c r="C87" s="10"/>
      <c r="D87" s="10"/>
      <c r="E87" s="23"/>
      <c r="F87" s="13"/>
    </row>
    <row r="88" spans="1:10" ht="15.75" x14ac:dyDescent="0.2">
      <c r="A88" s="6" t="s">
        <v>64</v>
      </c>
      <c r="B88" s="7" t="s">
        <v>1</v>
      </c>
      <c r="C88" s="7" t="s">
        <v>2</v>
      </c>
      <c r="D88" s="7" t="s">
        <v>3</v>
      </c>
      <c r="E88" s="7" t="s">
        <v>4</v>
      </c>
      <c r="F88" s="8" t="s">
        <v>5</v>
      </c>
    </row>
    <row r="89" spans="1:10" x14ac:dyDescent="0.2">
      <c r="A89" s="10" t="s">
        <v>11</v>
      </c>
      <c r="B89" s="46">
        <v>117595</v>
      </c>
      <c r="C89" s="46"/>
      <c r="D89" s="46"/>
      <c r="E89" s="10"/>
      <c r="F89" s="2"/>
    </row>
    <row r="90" spans="1:10" x14ac:dyDescent="0.2">
      <c r="A90" s="10" t="s">
        <v>12</v>
      </c>
      <c r="B90" s="2">
        <v>119714</v>
      </c>
      <c r="C90" s="2">
        <v>119790</v>
      </c>
      <c r="D90" s="2">
        <v>119771</v>
      </c>
      <c r="E90" s="2" t="s">
        <v>65</v>
      </c>
      <c r="F90" s="13">
        <f t="shared" ref="F90:F91" si="15">(B90-117595)/117595</f>
        <v>1.8019473617075555E-2</v>
      </c>
    </row>
    <row r="91" spans="1:10" ht="15.95" customHeight="1" x14ac:dyDescent="0.2">
      <c r="A91" s="23" t="s">
        <v>9</v>
      </c>
      <c r="B91" s="2">
        <v>119126</v>
      </c>
      <c r="C91" s="2">
        <v>119317</v>
      </c>
      <c r="D91" s="2">
        <v>119305</v>
      </c>
      <c r="E91" s="12" t="s">
        <v>33</v>
      </c>
      <c r="F91" s="13">
        <f t="shared" si="15"/>
        <v>1.3019261023002679E-2</v>
      </c>
      <c r="G91" s="11"/>
      <c r="H91" s="11"/>
      <c r="I91" s="11"/>
      <c r="J91" s="11"/>
    </row>
    <row r="92" spans="1:10" x14ac:dyDescent="0.2">
      <c r="A92" s="10" t="s">
        <v>18</v>
      </c>
      <c r="B92" s="2"/>
      <c r="C92" s="2"/>
      <c r="D92" s="2"/>
      <c r="E92" s="2"/>
      <c r="F92" s="13">
        <f t="shared" ref="F92:F97" si="16">(B92-117595)/117595</f>
        <v>-1</v>
      </c>
    </row>
    <row r="93" spans="1:10" x14ac:dyDescent="0.2">
      <c r="A93" s="21" t="s">
        <v>8</v>
      </c>
      <c r="B93" s="46">
        <v>120814</v>
      </c>
      <c r="C93" s="46"/>
      <c r="D93" s="46"/>
      <c r="E93" s="22" t="s">
        <v>20</v>
      </c>
      <c r="F93" s="13">
        <f t="shared" si="16"/>
        <v>2.7373612823674474E-2</v>
      </c>
    </row>
    <row r="94" spans="1:10" x14ac:dyDescent="0.2">
      <c r="A94" s="15" t="s">
        <v>22</v>
      </c>
      <c r="B94" s="10">
        <v>121573</v>
      </c>
      <c r="C94" s="10">
        <v>121573</v>
      </c>
      <c r="D94" s="10">
        <v>121573</v>
      </c>
      <c r="E94" s="22" t="s">
        <v>20</v>
      </c>
      <c r="F94" s="13">
        <f t="shared" si="16"/>
        <v>3.3827968876227729E-2</v>
      </c>
    </row>
    <row r="95" spans="1:10" x14ac:dyDescent="0.2">
      <c r="A95" s="15" t="s">
        <v>24</v>
      </c>
      <c r="B95" s="10">
        <v>123783</v>
      </c>
      <c r="C95" s="10">
        <v>125691</v>
      </c>
      <c r="D95" s="10">
        <v>124791</v>
      </c>
      <c r="E95" s="22" t="s">
        <v>66</v>
      </c>
      <c r="F95" s="13">
        <f t="shared" si="16"/>
        <v>5.2621284918576469E-2</v>
      </c>
    </row>
    <row r="96" spans="1:10" x14ac:dyDescent="0.2">
      <c r="A96" s="21" t="s">
        <v>27</v>
      </c>
      <c r="B96" s="10">
        <v>119858</v>
      </c>
      <c r="C96" s="10">
        <v>119858</v>
      </c>
      <c r="D96" s="10">
        <v>119858</v>
      </c>
      <c r="E96" s="23" t="s">
        <v>67</v>
      </c>
      <c r="F96" s="13">
        <f t="shared" si="16"/>
        <v>1.9244015476848505E-2</v>
      </c>
    </row>
    <row r="97" spans="1:10" x14ac:dyDescent="0.2">
      <c r="A97" s="40" t="s">
        <v>30</v>
      </c>
      <c r="B97" s="10">
        <v>118389</v>
      </c>
      <c r="C97" s="10"/>
      <c r="D97" s="10"/>
      <c r="E97" s="23" t="s">
        <v>94</v>
      </c>
      <c r="F97" s="13">
        <f t="shared" si="16"/>
        <v>6.7519877545814027E-3</v>
      </c>
    </row>
    <row r="98" spans="1:10" x14ac:dyDescent="0.2">
      <c r="A98" s="21"/>
      <c r="B98" s="10"/>
      <c r="C98" s="10"/>
      <c r="D98" s="10"/>
      <c r="E98" s="23"/>
      <c r="F98" s="13"/>
    </row>
    <row r="99" spans="1:10" x14ac:dyDescent="0.2">
      <c r="A99" s="21"/>
      <c r="B99" s="10"/>
      <c r="C99" s="10"/>
      <c r="D99" s="10"/>
      <c r="E99" s="23"/>
      <c r="F99" s="13"/>
    </row>
    <row r="100" spans="1:10" x14ac:dyDescent="0.2">
      <c r="A100" s="21"/>
      <c r="B100" s="10"/>
      <c r="C100" s="10"/>
      <c r="D100" s="10"/>
      <c r="E100" s="23"/>
      <c r="F100" s="13"/>
    </row>
    <row r="101" spans="1:10" x14ac:dyDescent="0.2">
      <c r="A101" s="21"/>
      <c r="B101" s="10"/>
      <c r="C101" s="10"/>
      <c r="D101" s="10"/>
      <c r="E101" s="23"/>
      <c r="F101" s="13"/>
    </row>
    <row r="102" spans="1:10" ht="15.75" x14ac:dyDescent="0.2">
      <c r="A102" s="6" t="s">
        <v>68</v>
      </c>
      <c r="B102" s="7" t="s">
        <v>1</v>
      </c>
      <c r="C102" s="7" t="s">
        <v>2</v>
      </c>
      <c r="D102" s="7" t="s">
        <v>3</v>
      </c>
      <c r="E102" s="7" t="s">
        <v>4</v>
      </c>
      <c r="F102" s="8" t="s">
        <v>5</v>
      </c>
    </row>
    <row r="103" spans="1:10" x14ac:dyDescent="0.2">
      <c r="A103" s="10" t="s">
        <v>11</v>
      </c>
      <c r="B103" s="46">
        <v>1275</v>
      </c>
      <c r="C103" s="46"/>
      <c r="D103" s="46"/>
      <c r="E103" s="10"/>
      <c r="F103" s="2"/>
    </row>
    <row r="104" spans="1:10" x14ac:dyDescent="0.2">
      <c r="A104" s="10" t="s">
        <v>12</v>
      </c>
      <c r="B104" s="2">
        <v>1557</v>
      </c>
      <c r="C104" s="2">
        <v>1598</v>
      </c>
      <c r="D104" s="2">
        <v>1583</v>
      </c>
      <c r="E104" s="2" t="s">
        <v>69</v>
      </c>
      <c r="F104" s="13">
        <f t="shared" ref="F104:F106" si="17">(B104-1275)/1275</f>
        <v>0.22117647058823531</v>
      </c>
    </row>
    <row r="105" spans="1:10" ht="15.95" customHeight="1" x14ac:dyDescent="0.2">
      <c r="A105" s="23" t="s">
        <v>9</v>
      </c>
      <c r="B105" s="2">
        <v>1433</v>
      </c>
      <c r="C105" s="2">
        <v>1542</v>
      </c>
      <c r="D105" s="2">
        <v>1504</v>
      </c>
      <c r="E105" s="12" t="s">
        <v>55</v>
      </c>
      <c r="F105" s="13">
        <f t="shared" si="17"/>
        <v>0.12392156862745098</v>
      </c>
      <c r="G105" s="11"/>
      <c r="H105" s="11"/>
      <c r="I105" s="11"/>
      <c r="J105" s="11"/>
    </row>
    <row r="106" spans="1:10" x14ac:dyDescent="0.2">
      <c r="A106" s="10" t="s">
        <v>18</v>
      </c>
      <c r="B106" s="2">
        <v>2490</v>
      </c>
      <c r="C106" s="2">
        <v>2813</v>
      </c>
      <c r="D106" s="2">
        <v>2616</v>
      </c>
      <c r="E106" s="2"/>
      <c r="F106" s="13">
        <f t="shared" si="17"/>
        <v>0.95294117647058818</v>
      </c>
    </row>
    <row r="107" spans="1:10" x14ac:dyDescent="0.2">
      <c r="A107" s="21" t="s">
        <v>8</v>
      </c>
      <c r="B107" s="46">
        <v>1780</v>
      </c>
      <c r="C107" s="46"/>
      <c r="D107" s="46"/>
      <c r="E107" s="22" t="s">
        <v>20</v>
      </c>
      <c r="F107" s="13">
        <f t="shared" ref="F107:F111" si="18">(B107-1275)/1275</f>
        <v>0.396078431372549</v>
      </c>
    </row>
    <row r="108" spans="1:10" x14ac:dyDescent="0.2">
      <c r="A108" s="15" t="s">
        <v>22</v>
      </c>
      <c r="B108" s="10">
        <v>2306</v>
      </c>
      <c r="C108" s="10">
        <v>2335</v>
      </c>
      <c r="D108" s="10">
        <v>2330</v>
      </c>
      <c r="E108" s="22" t="s">
        <v>20</v>
      </c>
      <c r="F108" s="13">
        <f t="shared" si="18"/>
        <v>0.80862745098039213</v>
      </c>
    </row>
    <row r="109" spans="1:10" x14ac:dyDescent="0.2">
      <c r="A109" s="15" t="s">
        <v>24</v>
      </c>
      <c r="B109" s="10">
        <v>1933</v>
      </c>
      <c r="C109" s="10">
        <v>2065</v>
      </c>
      <c r="D109" s="10">
        <v>1948</v>
      </c>
      <c r="E109" s="22" t="s">
        <v>70</v>
      </c>
      <c r="F109" s="13">
        <f t="shared" si="18"/>
        <v>0.51607843137254905</v>
      </c>
    </row>
    <row r="110" spans="1:10" x14ac:dyDescent="0.2">
      <c r="A110" s="21" t="s">
        <v>27</v>
      </c>
      <c r="B110" s="10">
        <v>1486</v>
      </c>
      <c r="C110" s="10">
        <v>1504</v>
      </c>
      <c r="D110" s="10">
        <v>1490</v>
      </c>
      <c r="E110" s="23" t="s">
        <v>71</v>
      </c>
      <c r="F110" s="13">
        <f t="shared" si="18"/>
        <v>0.16549019607843138</v>
      </c>
    </row>
    <row r="111" spans="1:10" x14ac:dyDescent="0.2">
      <c r="A111" s="20" t="s">
        <v>30</v>
      </c>
      <c r="B111" s="5">
        <v>1322</v>
      </c>
      <c r="E111" s="44" t="s">
        <v>91</v>
      </c>
      <c r="F111" s="13">
        <f t="shared" si="18"/>
        <v>3.6862745098039218E-2</v>
      </c>
    </row>
    <row r="115" spans="1:10" ht="15.75" x14ac:dyDescent="0.2">
      <c r="A115" s="6" t="s">
        <v>72</v>
      </c>
      <c r="B115" s="7" t="s">
        <v>1</v>
      </c>
      <c r="C115" s="7" t="s">
        <v>2</v>
      </c>
      <c r="D115" s="7" t="s">
        <v>3</v>
      </c>
      <c r="E115" s="7" t="s">
        <v>4</v>
      </c>
      <c r="F115" s="8" t="s">
        <v>5</v>
      </c>
    </row>
    <row r="116" spans="1:10" x14ac:dyDescent="0.2">
      <c r="A116" s="10" t="s">
        <v>11</v>
      </c>
      <c r="B116" s="47">
        <v>72369</v>
      </c>
      <c r="C116" s="48"/>
      <c r="D116" s="48"/>
      <c r="E116" s="49"/>
      <c r="F116" s="2"/>
    </row>
    <row r="117" spans="1:10" x14ac:dyDescent="0.2">
      <c r="A117" s="10" t="s">
        <v>12</v>
      </c>
      <c r="B117" s="2">
        <v>85894</v>
      </c>
      <c r="C117" s="2"/>
      <c r="D117" s="2"/>
      <c r="E117" s="2" t="s">
        <v>73</v>
      </c>
      <c r="F117" s="13">
        <f t="shared" ref="F117:F119" si="19">(B117-72369)/72369</f>
        <v>0.18688941397559727</v>
      </c>
    </row>
    <row r="118" spans="1:10" ht="15.95" customHeight="1" x14ac:dyDescent="0.2">
      <c r="A118" s="23" t="s">
        <v>9</v>
      </c>
      <c r="B118" s="2">
        <v>77932</v>
      </c>
      <c r="C118" s="2"/>
      <c r="D118" s="2"/>
      <c r="E118" s="12" t="s">
        <v>73</v>
      </c>
      <c r="F118" s="13">
        <f t="shared" si="19"/>
        <v>7.6869930495101491E-2</v>
      </c>
      <c r="G118" s="11"/>
      <c r="H118" s="11"/>
      <c r="I118" s="11"/>
      <c r="J118" s="11"/>
    </row>
    <row r="119" spans="1:10" x14ac:dyDescent="0.2">
      <c r="A119" s="10" t="s">
        <v>18</v>
      </c>
      <c r="B119" s="2">
        <v>176630</v>
      </c>
      <c r="C119" s="2">
        <v>198876</v>
      </c>
      <c r="D119" s="2">
        <v>185219</v>
      </c>
      <c r="E119" s="2"/>
      <c r="F119" s="13">
        <f t="shared" si="19"/>
        <v>1.4406859290580221</v>
      </c>
    </row>
    <row r="120" spans="1:10" x14ac:dyDescent="0.2">
      <c r="A120" s="23" t="s">
        <v>22</v>
      </c>
      <c r="B120" s="41">
        <v>107054</v>
      </c>
      <c r="C120" s="42">
        <v>17092</v>
      </c>
      <c r="D120" s="43">
        <v>17060</v>
      </c>
      <c r="E120" s="12" t="s">
        <v>53</v>
      </c>
      <c r="F120" s="13">
        <f t="shared" ref="F120:F124" si="20">(B120-72369)/72369</f>
        <v>0.47927980212521937</v>
      </c>
    </row>
    <row r="121" spans="1:10" x14ac:dyDescent="0.2">
      <c r="A121" s="21" t="s">
        <v>8</v>
      </c>
      <c r="B121" s="51">
        <v>85632</v>
      </c>
      <c r="C121" s="52"/>
      <c r="D121" s="53"/>
      <c r="E121" s="22" t="s">
        <v>74</v>
      </c>
      <c r="F121" s="13">
        <f t="shared" si="20"/>
        <v>0.18326907930191105</v>
      </c>
    </row>
    <row r="122" spans="1:10" x14ac:dyDescent="0.2">
      <c r="A122" s="15" t="s">
        <v>24</v>
      </c>
      <c r="B122" s="10">
        <v>109402</v>
      </c>
      <c r="C122" s="10">
        <v>111896</v>
      </c>
      <c r="D122" s="10">
        <v>110732</v>
      </c>
      <c r="E122" s="38" t="s">
        <v>75</v>
      </c>
      <c r="F122" s="13">
        <f t="shared" si="20"/>
        <v>0.51172463347565944</v>
      </c>
    </row>
    <row r="123" spans="1:10" x14ac:dyDescent="0.2">
      <c r="A123" s="21" t="s">
        <v>27</v>
      </c>
      <c r="B123" s="10">
        <v>80112</v>
      </c>
      <c r="C123" s="10">
        <v>80725</v>
      </c>
      <c r="D123" s="10">
        <v>80505</v>
      </c>
      <c r="E123" s="22" t="s">
        <v>69</v>
      </c>
      <c r="F123" s="13">
        <f t="shared" si="20"/>
        <v>0.10699332587157484</v>
      </c>
    </row>
    <row r="124" spans="1:10" x14ac:dyDescent="0.2">
      <c r="A124" s="20" t="s">
        <v>30</v>
      </c>
      <c r="B124" s="44">
        <v>79192</v>
      </c>
      <c r="E124" s="44" t="s">
        <v>92</v>
      </c>
      <c r="F124" s="13">
        <f t="shared" si="20"/>
        <v>9.4280700299852152E-2</v>
      </c>
    </row>
  </sheetData>
  <mergeCells count="23">
    <mergeCell ref="B107:D107"/>
    <mergeCell ref="B116:E116"/>
    <mergeCell ref="B121:D121"/>
    <mergeCell ref="B77:D77"/>
    <mergeCell ref="B81:D81"/>
    <mergeCell ref="B89:D89"/>
    <mergeCell ref="B93:D93"/>
    <mergeCell ref="B103:D103"/>
    <mergeCell ref="B54:D54"/>
    <mergeCell ref="B58:D58"/>
    <mergeCell ref="B66:D66"/>
    <mergeCell ref="B70:D70"/>
    <mergeCell ref="X75:Z75"/>
    <mergeCell ref="B28:D28"/>
    <mergeCell ref="B35:D35"/>
    <mergeCell ref="B40:D40"/>
    <mergeCell ref="B43:D43"/>
    <mergeCell ref="B47:D47"/>
    <mergeCell ref="B2:D2"/>
    <mergeCell ref="B6:D6"/>
    <mergeCell ref="B13:D13"/>
    <mergeCell ref="B17:D17"/>
    <mergeCell ref="B24:D24"/>
  </mergeCells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F11" sqref="F11"/>
    </sheetView>
  </sheetViews>
  <sheetFormatPr defaultColWidth="8.625" defaultRowHeight="14.25" x14ac:dyDescent="0.2"/>
  <cols>
    <col min="1" max="1" width="11.875" customWidth="1"/>
    <col min="2" max="5" width="9.625" customWidth="1"/>
  </cols>
  <sheetData>
    <row r="1" spans="1:5" ht="23.1" customHeight="1" x14ac:dyDescent="0.2"/>
    <row r="2" spans="1:5" ht="29.1" customHeight="1" x14ac:dyDescent="0.2">
      <c r="A2" s="1"/>
      <c r="B2" s="1" t="s">
        <v>76</v>
      </c>
      <c r="C2" s="1" t="s">
        <v>77</v>
      </c>
      <c r="D2" s="1" t="s">
        <v>78</v>
      </c>
      <c r="E2" s="1" t="s">
        <v>79</v>
      </c>
    </row>
    <row r="3" spans="1:5" ht="29.1" customHeight="1" x14ac:dyDescent="0.2">
      <c r="A3" s="2" t="s">
        <v>12</v>
      </c>
      <c r="B3" s="2" t="s">
        <v>53</v>
      </c>
      <c r="C3" s="2" t="s">
        <v>80</v>
      </c>
      <c r="D3" s="2" t="s">
        <v>81</v>
      </c>
      <c r="E3" s="2" t="s">
        <v>82</v>
      </c>
    </row>
    <row r="4" spans="1:5" ht="29.1" customHeight="1" x14ac:dyDescent="0.2">
      <c r="A4" s="2" t="s">
        <v>41</v>
      </c>
      <c r="B4" s="2" t="s">
        <v>83</v>
      </c>
      <c r="C4" s="2" t="s">
        <v>84</v>
      </c>
      <c r="D4" s="2" t="s">
        <v>45</v>
      </c>
      <c r="E4" s="2"/>
    </row>
    <row r="5" spans="1:5" ht="29.1" customHeight="1" x14ac:dyDescent="0.2">
      <c r="A5" s="2" t="s">
        <v>85</v>
      </c>
      <c r="B5" s="2" t="s">
        <v>86</v>
      </c>
      <c r="C5" s="2" t="s">
        <v>87</v>
      </c>
      <c r="D5" s="2"/>
      <c r="E5" s="2"/>
    </row>
    <row r="6" spans="1:5" ht="29.1" customHeight="1" x14ac:dyDescent="0.2">
      <c r="A6" s="2" t="s">
        <v>18</v>
      </c>
      <c r="B6" s="2" t="s">
        <v>88</v>
      </c>
      <c r="C6" s="2" t="s">
        <v>89</v>
      </c>
      <c r="D6" s="2" t="s">
        <v>90</v>
      </c>
      <c r="E6" s="2"/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18217</dc:creator>
  <cp:lastModifiedBy>ellsom</cp:lastModifiedBy>
  <dcterms:created xsi:type="dcterms:W3CDTF">2020-07-29T09:37:00Z</dcterms:created>
  <dcterms:modified xsi:type="dcterms:W3CDTF">2020-12-03T02:35:21Z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