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045"/>
  </bookViews>
  <sheets>
    <sheet name="Feuil1" sheetId="1" r:id="rId1"/>
  </sheets>
  <externalReferences>
    <externalReference r:id="rId2"/>
  </externalReferences>
  <definedNames>
    <definedName name="ListeClasses">[1]!tblParam[Classe]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0" i="1" l="1"/>
  <c r="L370" i="1" s="1"/>
  <c r="M370" i="1" s="1"/>
  <c r="N370" i="1" s="1"/>
  <c r="D370" i="1"/>
  <c r="N369" i="1"/>
  <c r="L369" i="1"/>
  <c r="E369" i="1"/>
  <c r="D369" i="1"/>
  <c r="M369" i="1" s="1"/>
  <c r="M368" i="1"/>
  <c r="N368" i="1" s="1"/>
  <c r="E368" i="1"/>
  <c r="L368" i="1" s="1"/>
  <c r="D368" i="1"/>
  <c r="L367" i="1"/>
  <c r="E367" i="1"/>
  <c r="D367" i="1"/>
  <c r="M367" i="1" s="1"/>
  <c r="N367" i="1" s="1"/>
  <c r="E366" i="1"/>
  <c r="L366" i="1" s="1"/>
  <c r="M366" i="1" s="1"/>
  <c r="N366" i="1" s="1"/>
  <c r="D366" i="1"/>
  <c r="N365" i="1"/>
  <c r="L365" i="1"/>
  <c r="E365" i="1"/>
  <c r="D365" i="1"/>
  <c r="M365" i="1" s="1"/>
  <c r="M364" i="1"/>
  <c r="N364" i="1" s="1"/>
  <c r="E364" i="1"/>
  <c r="L364" i="1" s="1"/>
  <c r="D364" i="1"/>
  <c r="L363" i="1"/>
  <c r="E363" i="1"/>
  <c r="D363" i="1"/>
  <c r="M363" i="1" s="1"/>
  <c r="N363" i="1" s="1"/>
  <c r="E362" i="1"/>
  <c r="L362" i="1" s="1"/>
  <c r="M362" i="1" s="1"/>
  <c r="N362" i="1" s="1"/>
  <c r="D362" i="1"/>
  <c r="N361" i="1"/>
  <c r="L361" i="1"/>
  <c r="E361" i="1"/>
  <c r="D361" i="1"/>
  <c r="M361" i="1" s="1"/>
  <c r="M360" i="1"/>
  <c r="N360" i="1" s="1"/>
  <c r="E360" i="1"/>
  <c r="L360" i="1" s="1"/>
  <c r="D360" i="1"/>
  <c r="L359" i="1"/>
  <c r="E359" i="1"/>
  <c r="D359" i="1"/>
  <c r="M359" i="1" s="1"/>
  <c r="N359" i="1" s="1"/>
  <c r="E358" i="1"/>
  <c r="L358" i="1" s="1"/>
  <c r="M358" i="1" s="1"/>
  <c r="N358" i="1" s="1"/>
  <c r="D358" i="1"/>
  <c r="N357" i="1"/>
  <c r="L357" i="1"/>
  <c r="E357" i="1"/>
  <c r="D357" i="1"/>
  <c r="M357" i="1" s="1"/>
  <c r="M356" i="1"/>
  <c r="N356" i="1" s="1"/>
  <c r="E356" i="1"/>
  <c r="L356" i="1" s="1"/>
  <c r="D356" i="1"/>
  <c r="L355" i="1"/>
  <c r="E355" i="1"/>
  <c r="D355" i="1"/>
  <c r="M355" i="1" s="1"/>
  <c r="N355" i="1" s="1"/>
  <c r="E354" i="1"/>
  <c r="L354" i="1" s="1"/>
  <c r="M354" i="1" s="1"/>
  <c r="N354" i="1" s="1"/>
  <c r="D354" i="1"/>
  <c r="N353" i="1"/>
  <c r="L353" i="1"/>
  <c r="E353" i="1"/>
  <c r="D353" i="1"/>
  <c r="M353" i="1" s="1"/>
  <c r="M352" i="1"/>
  <c r="N352" i="1" s="1"/>
  <c r="E352" i="1"/>
  <c r="L352" i="1" s="1"/>
  <c r="D352" i="1"/>
  <c r="L351" i="1"/>
  <c r="E351" i="1"/>
  <c r="D351" i="1"/>
  <c r="M351" i="1" s="1"/>
  <c r="N351" i="1" s="1"/>
  <c r="E350" i="1"/>
  <c r="L350" i="1" s="1"/>
  <c r="M350" i="1" s="1"/>
  <c r="N350" i="1" s="1"/>
  <c r="D350" i="1"/>
  <c r="N349" i="1"/>
  <c r="L349" i="1"/>
  <c r="E349" i="1"/>
  <c r="D349" i="1"/>
  <c r="M349" i="1" s="1"/>
  <c r="M348" i="1"/>
  <c r="N348" i="1" s="1"/>
  <c r="E348" i="1"/>
  <c r="L348" i="1" s="1"/>
  <c r="D348" i="1"/>
  <c r="L347" i="1"/>
  <c r="E347" i="1"/>
  <c r="D347" i="1"/>
  <c r="M347" i="1" s="1"/>
  <c r="N347" i="1" s="1"/>
  <c r="E346" i="1"/>
  <c r="L346" i="1" s="1"/>
  <c r="M346" i="1" s="1"/>
  <c r="N346" i="1" s="1"/>
  <c r="D346" i="1"/>
  <c r="N345" i="1"/>
  <c r="L345" i="1"/>
  <c r="E345" i="1"/>
  <c r="D345" i="1"/>
  <c r="M345" i="1" s="1"/>
  <c r="M344" i="1"/>
  <c r="N344" i="1" s="1"/>
  <c r="E344" i="1"/>
  <c r="L344" i="1" s="1"/>
  <c r="D344" i="1"/>
  <c r="L343" i="1"/>
  <c r="E343" i="1"/>
  <c r="D343" i="1"/>
  <c r="M343" i="1" s="1"/>
  <c r="N343" i="1" s="1"/>
  <c r="E342" i="1"/>
  <c r="L342" i="1" s="1"/>
  <c r="M342" i="1" s="1"/>
  <c r="N342" i="1" s="1"/>
  <c r="D342" i="1"/>
  <c r="N341" i="1"/>
  <c r="L341" i="1"/>
  <c r="E341" i="1"/>
  <c r="D341" i="1"/>
  <c r="M341" i="1" s="1"/>
  <c r="M340" i="1"/>
  <c r="N340" i="1" s="1"/>
  <c r="E340" i="1"/>
  <c r="L340" i="1" s="1"/>
  <c r="D340" i="1"/>
  <c r="L339" i="1"/>
  <c r="E339" i="1"/>
  <c r="D339" i="1"/>
  <c r="M339" i="1" s="1"/>
  <c r="N339" i="1" s="1"/>
  <c r="E338" i="1"/>
  <c r="L338" i="1" s="1"/>
  <c r="M338" i="1" s="1"/>
  <c r="N338" i="1" s="1"/>
  <c r="D338" i="1"/>
  <c r="N337" i="1"/>
  <c r="L337" i="1"/>
  <c r="E337" i="1"/>
  <c r="D337" i="1"/>
  <c r="M337" i="1" s="1"/>
  <c r="M336" i="1"/>
  <c r="N336" i="1" s="1"/>
  <c r="E336" i="1"/>
  <c r="L336" i="1" s="1"/>
  <c r="D336" i="1"/>
  <c r="L335" i="1"/>
  <c r="E335" i="1"/>
  <c r="D335" i="1"/>
  <c r="M335" i="1" s="1"/>
  <c r="N335" i="1" s="1"/>
  <c r="E334" i="1"/>
  <c r="L334" i="1" s="1"/>
  <c r="M334" i="1" s="1"/>
  <c r="N334" i="1" s="1"/>
  <c r="D334" i="1"/>
  <c r="N333" i="1"/>
  <c r="L333" i="1"/>
  <c r="E333" i="1"/>
  <c r="D333" i="1"/>
  <c r="M333" i="1" s="1"/>
  <c r="M332" i="1"/>
  <c r="N332" i="1" s="1"/>
  <c r="E332" i="1"/>
  <c r="L332" i="1" s="1"/>
  <c r="D332" i="1"/>
  <c r="L331" i="1"/>
  <c r="E331" i="1"/>
  <c r="D331" i="1"/>
  <c r="M331" i="1" s="1"/>
  <c r="N331" i="1" s="1"/>
  <c r="E330" i="1"/>
  <c r="L330" i="1" s="1"/>
  <c r="M330" i="1" s="1"/>
  <c r="N330" i="1" s="1"/>
  <c r="D330" i="1"/>
  <c r="N329" i="1"/>
  <c r="L329" i="1"/>
  <c r="E329" i="1"/>
  <c r="D329" i="1"/>
  <c r="M329" i="1" s="1"/>
  <c r="M328" i="1"/>
  <c r="N328" i="1" s="1"/>
  <c r="E328" i="1"/>
  <c r="L328" i="1" s="1"/>
  <c r="D328" i="1"/>
  <c r="L327" i="1"/>
  <c r="E327" i="1"/>
  <c r="D327" i="1"/>
  <c r="M327" i="1" s="1"/>
  <c r="N327" i="1" s="1"/>
  <c r="E326" i="1"/>
  <c r="L326" i="1" s="1"/>
  <c r="M326" i="1" s="1"/>
  <c r="N326" i="1" s="1"/>
  <c r="D326" i="1"/>
  <c r="N325" i="1"/>
  <c r="L325" i="1"/>
  <c r="E325" i="1"/>
  <c r="D325" i="1"/>
  <c r="M325" i="1" s="1"/>
  <c r="M324" i="1"/>
  <c r="N324" i="1" s="1"/>
  <c r="E324" i="1"/>
  <c r="L324" i="1" s="1"/>
  <c r="D324" i="1"/>
  <c r="L323" i="1"/>
  <c r="E323" i="1"/>
  <c r="D323" i="1"/>
  <c r="M323" i="1" s="1"/>
  <c r="N323" i="1" s="1"/>
  <c r="E322" i="1"/>
  <c r="L322" i="1" s="1"/>
  <c r="M322" i="1" s="1"/>
  <c r="N322" i="1" s="1"/>
  <c r="D322" i="1"/>
  <c r="N321" i="1"/>
  <c r="L321" i="1"/>
  <c r="E321" i="1"/>
  <c r="D321" i="1"/>
  <c r="M321" i="1" s="1"/>
  <c r="M320" i="1"/>
  <c r="N320" i="1" s="1"/>
  <c r="E320" i="1"/>
  <c r="L320" i="1" s="1"/>
  <c r="D320" i="1"/>
  <c r="L319" i="1"/>
  <c r="E319" i="1"/>
  <c r="D319" i="1"/>
  <c r="M319" i="1" s="1"/>
  <c r="N319" i="1" s="1"/>
  <c r="E318" i="1"/>
  <c r="L318" i="1" s="1"/>
  <c r="M318" i="1" s="1"/>
  <c r="N318" i="1" s="1"/>
  <c r="D318" i="1"/>
  <c r="N317" i="1"/>
  <c r="L317" i="1"/>
  <c r="E317" i="1"/>
  <c r="D317" i="1"/>
  <c r="M317" i="1" s="1"/>
  <c r="M316" i="1"/>
  <c r="N316" i="1" s="1"/>
  <c r="E316" i="1"/>
  <c r="L316" i="1" s="1"/>
  <c r="D316" i="1"/>
  <c r="L315" i="1"/>
  <c r="E315" i="1"/>
  <c r="D315" i="1"/>
  <c r="M315" i="1" s="1"/>
  <c r="N315" i="1" s="1"/>
  <c r="L314" i="1"/>
  <c r="E314" i="1"/>
  <c r="D314" i="1"/>
  <c r="M314" i="1" s="1"/>
  <c r="N314" i="1" s="1"/>
  <c r="M313" i="1"/>
  <c r="N313" i="1" s="1"/>
  <c r="E313" i="1"/>
  <c r="L313" i="1" s="1"/>
  <c r="D313" i="1"/>
  <c r="L312" i="1"/>
  <c r="E312" i="1"/>
  <c r="D312" i="1"/>
  <c r="M312" i="1" s="1"/>
  <c r="N312" i="1" s="1"/>
  <c r="E311" i="1"/>
  <c r="L311" i="1" s="1"/>
  <c r="M311" i="1" s="1"/>
  <c r="N311" i="1" s="1"/>
  <c r="D311" i="1"/>
  <c r="N310" i="1"/>
  <c r="L310" i="1"/>
  <c r="E310" i="1"/>
  <c r="D310" i="1"/>
  <c r="M310" i="1" s="1"/>
  <c r="M309" i="1"/>
  <c r="N309" i="1" s="1"/>
  <c r="E309" i="1"/>
  <c r="L309" i="1" s="1"/>
  <c r="D309" i="1"/>
  <c r="L308" i="1"/>
  <c r="E308" i="1"/>
  <c r="D308" i="1"/>
  <c r="M308" i="1" s="1"/>
  <c r="N308" i="1" s="1"/>
  <c r="E307" i="1"/>
  <c r="L307" i="1" s="1"/>
  <c r="M307" i="1" s="1"/>
  <c r="N307" i="1" s="1"/>
  <c r="D307" i="1"/>
  <c r="N306" i="1"/>
  <c r="L306" i="1"/>
  <c r="E306" i="1"/>
  <c r="D306" i="1"/>
  <c r="M306" i="1" s="1"/>
  <c r="M305" i="1"/>
  <c r="N305" i="1" s="1"/>
  <c r="E305" i="1"/>
  <c r="L305" i="1" s="1"/>
  <c r="D305" i="1"/>
  <c r="L304" i="1"/>
  <c r="E304" i="1"/>
  <c r="D304" i="1"/>
  <c r="M304" i="1" s="1"/>
  <c r="N304" i="1" s="1"/>
  <c r="E303" i="1"/>
  <c r="L303" i="1" s="1"/>
  <c r="M303" i="1" s="1"/>
  <c r="N303" i="1" s="1"/>
  <c r="D303" i="1"/>
  <c r="N302" i="1"/>
  <c r="L302" i="1"/>
  <c r="E302" i="1"/>
  <c r="D302" i="1"/>
  <c r="M302" i="1" s="1"/>
  <c r="M301" i="1"/>
  <c r="N301" i="1" s="1"/>
  <c r="E301" i="1"/>
  <c r="L301" i="1" s="1"/>
  <c r="D301" i="1"/>
  <c r="L300" i="1"/>
  <c r="E300" i="1"/>
  <c r="D300" i="1"/>
  <c r="M300" i="1" s="1"/>
  <c r="N300" i="1" s="1"/>
  <c r="E299" i="1"/>
  <c r="L299" i="1" s="1"/>
  <c r="M299" i="1" s="1"/>
  <c r="N299" i="1" s="1"/>
  <c r="D299" i="1"/>
  <c r="N298" i="1"/>
  <c r="L298" i="1"/>
  <c r="E298" i="1"/>
  <c r="D298" i="1"/>
  <c r="M298" i="1" s="1"/>
  <c r="M297" i="1"/>
  <c r="N297" i="1" s="1"/>
  <c r="E297" i="1"/>
  <c r="L297" i="1" s="1"/>
  <c r="D297" i="1"/>
  <c r="L296" i="1"/>
  <c r="E296" i="1"/>
  <c r="D296" i="1"/>
  <c r="M296" i="1" s="1"/>
  <c r="N296" i="1" s="1"/>
  <c r="E295" i="1"/>
  <c r="L295" i="1" s="1"/>
  <c r="M295" i="1" s="1"/>
  <c r="N295" i="1" s="1"/>
  <c r="D295" i="1"/>
  <c r="N294" i="1"/>
  <c r="L294" i="1"/>
  <c r="E294" i="1"/>
  <c r="D294" i="1"/>
  <c r="M294" i="1" s="1"/>
  <c r="M293" i="1"/>
  <c r="N293" i="1" s="1"/>
  <c r="E293" i="1"/>
  <c r="L293" i="1" s="1"/>
  <c r="D293" i="1"/>
  <c r="L292" i="1"/>
  <c r="E292" i="1"/>
  <c r="D292" i="1"/>
  <c r="M292" i="1" s="1"/>
  <c r="N292" i="1" s="1"/>
  <c r="E291" i="1"/>
  <c r="L291" i="1" s="1"/>
  <c r="M291" i="1" s="1"/>
  <c r="N291" i="1" s="1"/>
  <c r="D291" i="1"/>
  <c r="N290" i="1"/>
  <c r="L290" i="1"/>
  <c r="E290" i="1"/>
  <c r="D290" i="1"/>
  <c r="M290" i="1" s="1"/>
  <c r="M289" i="1"/>
  <c r="N289" i="1" s="1"/>
  <c r="E289" i="1"/>
  <c r="L289" i="1" s="1"/>
  <c r="D289" i="1"/>
  <c r="L288" i="1"/>
  <c r="E288" i="1"/>
  <c r="D288" i="1"/>
  <c r="M288" i="1" s="1"/>
  <c r="N288" i="1" s="1"/>
  <c r="E287" i="1"/>
  <c r="L287" i="1" s="1"/>
  <c r="M287" i="1" s="1"/>
  <c r="N287" i="1" s="1"/>
  <c r="D287" i="1"/>
  <c r="N286" i="1"/>
  <c r="L286" i="1"/>
  <c r="E286" i="1"/>
  <c r="D286" i="1"/>
  <c r="M286" i="1" s="1"/>
  <c r="M285" i="1"/>
  <c r="N285" i="1" s="1"/>
  <c r="E285" i="1"/>
  <c r="L285" i="1" s="1"/>
  <c r="D285" i="1"/>
  <c r="L284" i="1"/>
  <c r="E284" i="1"/>
  <c r="D284" i="1"/>
  <c r="M284" i="1" s="1"/>
  <c r="N284" i="1" s="1"/>
  <c r="E283" i="1"/>
  <c r="L283" i="1" s="1"/>
  <c r="M283" i="1" s="1"/>
  <c r="N283" i="1" s="1"/>
  <c r="D283" i="1"/>
  <c r="N282" i="1"/>
  <c r="L282" i="1"/>
  <c r="E282" i="1"/>
  <c r="D282" i="1"/>
  <c r="M282" i="1" s="1"/>
  <c r="M281" i="1"/>
  <c r="N281" i="1" s="1"/>
  <c r="E281" i="1"/>
  <c r="L281" i="1" s="1"/>
  <c r="D281" i="1"/>
  <c r="L280" i="1"/>
  <c r="E280" i="1"/>
  <c r="D280" i="1"/>
  <c r="M280" i="1" s="1"/>
  <c r="N280" i="1" s="1"/>
  <c r="E279" i="1"/>
  <c r="L279" i="1" s="1"/>
  <c r="M279" i="1" s="1"/>
  <c r="N279" i="1" s="1"/>
  <c r="D279" i="1"/>
  <c r="N278" i="1"/>
  <c r="L278" i="1"/>
  <c r="E278" i="1"/>
  <c r="D278" i="1"/>
  <c r="M278" i="1" s="1"/>
  <c r="M277" i="1"/>
  <c r="N277" i="1" s="1"/>
  <c r="E277" i="1"/>
  <c r="L277" i="1" s="1"/>
  <c r="D277" i="1"/>
  <c r="L276" i="1"/>
  <c r="E276" i="1"/>
  <c r="D276" i="1"/>
  <c r="M276" i="1" s="1"/>
  <c r="N276" i="1" s="1"/>
  <c r="E275" i="1"/>
  <c r="L275" i="1" s="1"/>
  <c r="M275" i="1" s="1"/>
  <c r="N275" i="1" s="1"/>
  <c r="D275" i="1"/>
  <c r="N274" i="1"/>
  <c r="L274" i="1"/>
  <c r="E274" i="1"/>
  <c r="D274" i="1"/>
  <c r="M274" i="1" s="1"/>
  <c r="M273" i="1"/>
  <c r="N273" i="1" s="1"/>
  <c r="E273" i="1"/>
  <c r="L273" i="1" s="1"/>
  <c r="D273" i="1"/>
  <c r="L272" i="1"/>
  <c r="E272" i="1"/>
  <c r="D272" i="1"/>
  <c r="M272" i="1" s="1"/>
  <c r="N272" i="1" s="1"/>
  <c r="E271" i="1"/>
  <c r="L271" i="1" s="1"/>
  <c r="M271" i="1" s="1"/>
  <c r="N271" i="1" s="1"/>
  <c r="D271" i="1"/>
  <c r="N270" i="1"/>
  <c r="L270" i="1"/>
  <c r="E270" i="1"/>
  <c r="D270" i="1"/>
  <c r="M270" i="1" s="1"/>
  <c r="M269" i="1"/>
  <c r="N269" i="1" s="1"/>
  <c r="E269" i="1"/>
  <c r="L269" i="1" s="1"/>
  <c r="D269" i="1"/>
  <c r="L268" i="1"/>
  <c r="E268" i="1"/>
  <c r="D268" i="1"/>
  <c r="M268" i="1" s="1"/>
  <c r="N268" i="1" s="1"/>
  <c r="E267" i="1"/>
  <c r="L267" i="1" s="1"/>
  <c r="M267" i="1" s="1"/>
  <c r="N267" i="1" s="1"/>
  <c r="D267" i="1"/>
  <c r="N266" i="1"/>
  <c r="L266" i="1"/>
  <c r="E266" i="1"/>
  <c r="D266" i="1"/>
  <c r="M266" i="1" s="1"/>
  <c r="M265" i="1"/>
  <c r="N265" i="1" s="1"/>
  <c r="E265" i="1"/>
  <c r="L265" i="1" s="1"/>
  <c r="D265" i="1"/>
  <c r="L264" i="1"/>
  <c r="E264" i="1"/>
  <c r="D264" i="1"/>
  <c r="M264" i="1" s="1"/>
  <c r="N264" i="1" s="1"/>
  <c r="E263" i="1"/>
  <c r="L263" i="1" s="1"/>
  <c r="M263" i="1" s="1"/>
  <c r="N263" i="1" s="1"/>
  <c r="D263" i="1"/>
  <c r="N262" i="1"/>
  <c r="L262" i="1"/>
  <c r="E262" i="1"/>
  <c r="D262" i="1"/>
  <c r="M262" i="1" s="1"/>
  <c r="M261" i="1"/>
  <c r="N261" i="1" s="1"/>
  <c r="E261" i="1"/>
  <c r="L261" i="1" s="1"/>
  <c r="D261" i="1"/>
  <c r="L260" i="1"/>
  <c r="E260" i="1"/>
  <c r="D260" i="1"/>
  <c r="M260" i="1" s="1"/>
  <c r="N260" i="1" s="1"/>
  <c r="E259" i="1"/>
  <c r="L259" i="1" s="1"/>
  <c r="M259" i="1" s="1"/>
  <c r="N259" i="1" s="1"/>
  <c r="D259" i="1"/>
  <c r="N258" i="1"/>
  <c r="L258" i="1"/>
  <c r="E258" i="1"/>
  <c r="D258" i="1"/>
  <c r="M258" i="1" s="1"/>
  <c r="M257" i="1"/>
  <c r="N257" i="1" s="1"/>
  <c r="E257" i="1"/>
  <c r="L257" i="1" s="1"/>
  <c r="D257" i="1"/>
  <c r="L256" i="1"/>
  <c r="E256" i="1"/>
  <c r="D256" i="1"/>
  <c r="M256" i="1" s="1"/>
  <c r="N256" i="1" s="1"/>
  <c r="E255" i="1"/>
  <c r="L255" i="1" s="1"/>
  <c r="M255" i="1" s="1"/>
  <c r="N255" i="1" s="1"/>
  <c r="D255" i="1"/>
  <c r="N254" i="1"/>
  <c r="L254" i="1"/>
  <c r="E254" i="1"/>
  <c r="D254" i="1"/>
  <c r="M254" i="1" s="1"/>
  <c r="M253" i="1"/>
  <c r="N253" i="1" s="1"/>
  <c r="E253" i="1"/>
  <c r="L253" i="1" s="1"/>
  <c r="D253" i="1"/>
  <c r="L252" i="1"/>
  <c r="E252" i="1"/>
  <c r="D252" i="1"/>
  <c r="M252" i="1" s="1"/>
  <c r="N252" i="1" s="1"/>
  <c r="E251" i="1"/>
  <c r="L251" i="1" s="1"/>
  <c r="M251" i="1" s="1"/>
  <c r="N251" i="1" s="1"/>
  <c r="D251" i="1"/>
  <c r="N250" i="1"/>
  <c r="L250" i="1"/>
  <c r="E250" i="1"/>
  <c r="D250" i="1"/>
  <c r="M250" i="1" s="1"/>
  <c r="M249" i="1"/>
  <c r="N249" i="1" s="1"/>
  <c r="E249" i="1"/>
  <c r="L249" i="1" s="1"/>
  <c r="D249" i="1"/>
  <c r="L248" i="1"/>
  <c r="E248" i="1"/>
  <c r="D248" i="1"/>
  <c r="M248" i="1" s="1"/>
  <c r="N248" i="1" s="1"/>
  <c r="E247" i="1"/>
  <c r="L247" i="1" s="1"/>
  <c r="M247" i="1" s="1"/>
  <c r="N247" i="1" s="1"/>
  <c r="D247" i="1"/>
  <c r="N246" i="1"/>
  <c r="L246" i="1"/>
  <c r="E246" i="1"/>
  <c r="D246" i="1"/>
  <c r="M246" i="1" s="1"/>
  <c r="M245" i="1"/>
  <c r="N245" i="1" s="1"/>
  <c r="E245" i="1"/>
  <c r="L245" i="1" s="1"/>
  <c r="D245" i="1"/>
  <c r="L244" i="1"/>
  <c r="E244" i="1"/>
  <c r="D244" i="1"/>
  <c r="M244" i="1" s="1"/>
  <c r="N244" i="1" s="1"/>
  <c r="E243" i="1"/>
  <c r="L243" i="1" s="1"/>
  <c r="M243" i="1" s="1"/>
  <c r="N243" i="1" s="1"/>
  <c r="D243" i="1"/>
  <c r="N242" i="1"/>
  <c r="L242" i="1"/>
  <c r="E242" i="1"/>
  <c r="D242" i="1"/>
  <c r="M242" i="1" s="1"/>
  <c r="M241" i="1"/>
  <c r="N241" i="1" s="1"/>
  <c r="E241" i="1"/>
  <c r="L241" i="1" s="1"/>
  <c r="D241" i="1"/>
  <c r="L240" i="1"/>
  <c r="E240" i="1"/>
  <c r="D240" i="1"/>
  <c r="M240" i="1" s="1"/>
  <c r="N240" i="1" s="1"/>
  <c r="E239" i="1"/>
  <c r="L239" i="1" s="1"/>
  <c r="M239" i="1" s="1"/>
  <c r="N239" i="1" s="1"/>
  <c r="D239" i="1"/>
  <c r="N238" i="1"/>
  <c r="L238" i="1"/>
  <c r="E238" i="1"/>
  <c r="D238" i="1"/>
  <c r="M238" i="1" s="1"/>
  <c r="M237" i="1"/>
  <c r="N237" i="1" s="1"/>
  <c r="E237" i="1"/>
  <c r="L237" i="1" s="1"/>
  <c r="D237" i="1"/>
  <c r="L236" i="1"/>
  <c r="E236" i="1"/>
  <c r="D236" i="1"/>
  <c r="M236" i="1" s="1"/>
  <c r="N236" i="1" s="1"/>
  <c r="E235" i="1"/>
  <c r="L235" i="1" s="1"/>
  <c r="M235" i="1" s="1"/>
  <c r="N235" i="1" s="1"/>
  <c r="D235" i="1"/>
  <c r="N234" i="1"/>
  <c r="L234" i="1"/>
  <c r="E234" i="1"/>
  <c r="D234" i="1"/>
  <c r="M234" i="1" s="1"/>
  <c r="M233" i="1"/>
  <c r="N233" i="1" s="1"/>
  <c r="E233" i="1"/>
  <c r="L233" i="1" s="1"/>
  <c r="D233" i="1"/>
  <c r="L232" i="1"/>
  <c r="E232" i="1"/>
  <c r="D232" i="1"/>
  <c r="M232" i="1" s="1"/>
  <c r="N232" i="1" s="1"/>
  <c r="E231" i="1"/>
  <c r="L231" i="1" s="1"/>
  <c r="M231" i="1" s="1"/>
  <c r="N231" i="1" s="1"/>
  <c r="D231" i="1"/>
  <c r="N230" i="1"/>
  <c r="L230" i="1"/>
  <c r="E230" i="1"/>
  <c r="D230" i="1"/>
  <c r="M230" i="1" s="1"/>
  <c r="M229" i="1"/>
  <c r="N229" i="1" s="1"/>
  <c r="E229" i="1"/>
  <c r="L229" i="1" s="1"/>
  <c r="D229" i="1"/>
  <c r="L228" i="1"/>
  <c r="E228" i="1"/>
  <c r="D228" i="1"/>
  <c r="M228" i="1" s="1"/>
  <c r="N228" i="1" s="1"/>
  <c r="E227" i="1"/>
  <c r="L227" i="1" s="1"/>
  <c r="M227" i="1" s="1"/>
  <c r="N227" i="1" s="1"/>
  <c r="D227" i="1"/>
  <c r="N226" i="1"/>
  <c r="L226" i="1"/>
  <c r="E226" i="1"/>
  <c r="D226" i="1"/>
  <c r="M226" i="1" s="1"/>
  <c r="M225" i="1"/>
  <c r="N225" i="1" s="1"/>
  <c r="E225" i="1"/>
  <c r="L225" i="1" s="1"/>
  <c r="D225" i="1"/>
  <c r="L224" i="1"/>
  <c r="E224" i="1"/>
  <c r="D224" i="1"/>
  <c r="M224" i="1" s="1"/>
  <c r="N224" i="1" s="1"/>
  <c r="E223" i="1"/>
  <c r="L223" i="1" s="1"/>
  <c r="M223" i="1" s="1"/>
  <c r="N223" i="1" s="1"/>
  <c r="D223" i="1"/>
  <c r="N222" i="1"/>
  <c r="L222" i="1"/>
  <c r="E222" i="1"/>
  <c r="D222" i="1"/>
  <c r="M222" i="1" s="1"/>
  <c r="M221" i="1"/>
  <c r="N221" i="1" s="1"/>
  <c r="E221" i="1"/>
  <c r="L221" i="1" s="1"/>
  <c r="D221" i="1"/>
  <c r="L220" i="1"/>
  <c r="E220" i="1"/>
  <c r="D220" i="1"/>
  <c r="M220" i="1" s="1"/>
  <c r="N220" i="1" s="1"/>
  <c r="M219" i="1"/>
  <c r="N219" i="1" s="1"/>
  <c r="E219" i="1"/>
  <c r="L219" i="1" s="1"/>
  <c r="D219" i="1"/>
  <c r="L218" i="1"/>
  <c r="E218" i="1"/>
  <c r="D218" i="1"/>
  <c r="M218" i="1" s="1"/>
  <c r="N218" i="1" s="1"/>
  <c r="E217" i="1"/>
  <c r="L217" i="1" s="1"/>
  <c r="M217" i="1" s="1"/>
  <c r="N217" i="1" s="1"/>
  <c r="D217" i="1"/>
  <c r="N216" i="1"/>
  <c r="L216" i="1"/>
  <c r="E216" i="1"/>
  <c r="D216" i="1"/>
  <c r="M216" i="1" s="1"/>
  <c r="M215" i="1"/>
  <c r="N215" i="1" s="1"/>
  <c r="E215" i="1"/>
  <c r="L215" i="1" s="1"/>
  <c r="D215" i="1"/>
  <c r="L214" i="1"/>
  <c r="E214" i="1"/>
  <c r="D214" i="1"/>
  <c r="M214" i="1" s="1"/>
  <c r="N214" i="1" s="1"/>
  <c r="E213" i="1"/>
  <c r="L213" i="1" s="1"/>
  <c r="M213" i="1" s="1"/>
  <c r="N213" i="1" s="1"/>
  <c r="D213" i="1"/>
  <c r="N212" i="1"/>
  <c r="L212" i="1"/>
  <c r="E212" i="1"/>
  <c r="D212" i="1"/>
  <c r="M212" i="1" s="1"/>
  <c r="M211" i="1"/>
  <c r="N211" i="1" s="1"/>
  <c r="E211" i="1"/>
  <c r="L211" i="1" s="1"/>
  <c r="D211" i="1"/>
  <c r="L210" i="1"/>
  <c r="E210" i="1"/>
  <c r="D210" i="1"/>
  <c r="M210" i="1" s="1"/>
  <c r="N210" i="1" s="1"/>
  <c r="E209" i="1"/>
  <c r="L209" i="1" s="1"/>
  <c r="M209" i="1" s="1"/>
  <c r="N209" i="1" s="1"/>
  <c r="D209" i="1"/>
  <c r="N208" i="1"/>
  <c r="L208" i="1"/>
  <c r="E208" i="1"/>
  <c r="D208" i="1"/>
  <c r="M208" i="1" s="1"/>
  <c r="M207" i="1"/>
  <c r="N207" i="1" s="1"/>
  <c r="E207" i="1"/>
  <c r="L207" i="1" s="1"/>
  <c r="D207" i="1"/>
  <c r="L206" i="1"/>
  <c r="E206" i="1"/>
  <c r="D206" i="1"/>
  <c r="M206" i="1" s="1"/>
  <c r="N206" i="1" s="1"/>
  <c r="E205" i="1"/>
  <c r="L205" i="1" s="1"/>
  <c r="M205" i="1" s="1"/>
  <c r="N205" i="1" s="1"/>
  <c r="D205" i="1"/>
  <c r="N204" i="1"/>
  <c r="L204" i="1"/>
  <c r="E204" i="1"/>
  <c r="D204" i="1"/>
  <c r="M204" i="1" s="1"/>
  <c r="M203" i="1"/>
  <c r="N203" i="1" s="1"/>
  <c r="E203" i="1"/>
  <c r="L203" i="1" s="1"/>
  <c r="D203" i="1"/>
  <c r="L202" i="1"/>
  <c r="E202" i="1"/>
  <c r="D202" i="1"/>
  <c r="M202" i="1" s="1"/>
  <c r="N202" i="1" s="1"/>
  <c r="E201" i="1"/>
  <c r="L201" i="1" s="1"/>
  <c r="M201" i="1" s="1"/>
  <c r="N201" i="1" s="1"/>
  <c r="D201" i="1"/>
  <c r="N200" i="1"/>
  <c r="L200" i="1"/>
  <c r="E200" i="1"/>
  <c r="D200" i="1"/>
  <c r="M200" i="1" s="1"/>
  <c r="M199" i="1"/>
  <c r="N199" i="1" s="1"/>
  <c r="E199" i="1"/>
  <c r="L199" i="1" s="1"/>
  <c r="D199" i="1"/>
  <c r="L198" i="1"/>
  <c r="E198" i="1"/>
  <c r="D198" i="1"/>
  <c r="M198" i="1" s="1"/>
  <c r="N198" i="1" s="1"/>
  <c r="E197" i="1"/>
  <c r="L197" i="1" s="1"/>
  <c r="M197" i="1" s="1"/>
  <c r="N197" i="1" s="1"/>
  <c r="D197" i="1"/>
  <c r="N196" i="1"/>
  <c r="L196" i="1"/>
  <c r="E196" i="1"/>
  <c r="D196" i="1"/>
  <c r="M196" i="1" s="1"/>
  <c r="M195" i="1"/>
  <c r="N195" i="1" s="1"/>
  <c r="E195" i="1"/>
  <c r="L195" i="1" s="1"/>
  <c r="D195" i="1"/>
  <c r="L194" i="1"/>
  <c r="E194" i="1"/>
  <c r="D194" i="1"/>
  <c r="M194" i="1" s="1"/>
  <c r="N194" i="1" s="1"/>
  <c r="E193" i="1"/>
  <c r="L193" i="1" s="1"/>
  <c r="M193" i="1" s="1"/>
  <c r="N193" i="1" s="1"/>
  <c r="D193" i="1"/>
  <c r="N192" i="1"/>
  <c r="L192" i="1"/>
  <c r="E192" i="1"/>
  <c r="D192" i="1"/>
  <c r="M192" i="1" s="1"/>
  <c r="M191" i="1"/>
  <c r="N191" i="1" s="1"/>
  <c r="E191" i="1"/>
  <c r="L191" i="1" s="1"/>
  <c r="D191" i="1"/>
  <c r="L190" i="1"/>
  <c r="E190" i="1"/>
  <c r="D190" i="1"/>
  <c r="M190" i="1" s="1"/>
  <c r="N190" i="1" s="1"/>
  <c r="E189" i="1"/>
  <c r="L189" i="1" s="1"/>
  <c r="M189" i="1" s="1"/>
  <c r="N189" i="1" s="1"/>
  <c r="D189" i="1"/>
  <c r="N188" i="1"/>
  <c r="L188" i="1"/>
  <c r="E188" i="1"/>
  <c r="D188" i="1"/>
  <c r="M188" i="1" s="1"/>
  <c r="M187" i="1"/>
  <c r="N187" i="1" s="1"/>
  <c r="E187" i="1"/>
  <c r="L187" i="1" s="1"/>
  <c r="D187" i="1"/>
  <c r="L186" i="1"/>
  <c r="E186" i="1"/>
  <c r="D186" i="1"/>
  <c r="M186" i="1" s="1"/>
  <c r="N186" i="1" s="1"/>
  <c r="E185" i="1"/>
  <c r="L185" i="1" s="1"/>
  <c r="M185" i="1" s="1"/>
  <c r="N185" i="1" s="1"/>
  <c r="D185" i="1"/>
  <c r="N184" i="1"/>
  <c r="L184" i="1"/>
  <c r="E184" i="1"/>
  <c r="D184" i="1"/>
  <c r="M184" i="1" s="1"/>
  <c r="M183" i="1"/>
  <c r="N183" i="1" s="1"/>
  <c r="E183" i="1"/>
  <c r="L183" i="1" s="1"/>
  <c r="D183" i="1"/>
  <c r="L182" i="1"/>
  <c r="E182" i="1"/>
  <c r="D182" i="1"/>
  <c r="M182" i="1" s="1"/>
  <c r="N182" i="1" s="1"/>
  <c r="E181" i="1"/>
  <c r="L181" i="1" s="1"/>
  <c r="M181" i="1" s="1"/>
  <c r="N181" i="1" s="1"/>
  <c r="D181" i="1"/>
  <c r="N180" i="1"/>
  <c r="L180" i="1"/>
  <c r="E180" i="1"/>
  <c r="D180" i="1"/>
  <c r="M180" i="1" s="1"/>
  <c r="M179" i="1"/>
  <c r="N179" i="1" s="1"/>
  <c r="E179" i="1"/>
  <c r="L179" i="1" s="1"/>
  <c r="D179" i="1"/>
  <c r="L178" i="1"/>
  <c r="E178" i="1"/>
  <c r="D178" i="1"/>
  <c r="M178" i="1" s="1"/>
  <c r="N178" i="1" s="1"/>
  <c r="E177" i="1"/>
  <c r="L177" i="1" s="1"/>
  <c r="M177" i="1" s="1"/>
  <c r="N177" i="1" s="1"/>
  <c r="D177" i="1"/>
  <c r="N176" i="1"/>
  <c r="L176" i="1"/>
  <c r="E176" i="1"/>
  <c r="D176" i="1"/>
  <c r="M176" i="1" s="1"/>
  <c r="M175" i="1"/>
  <c r="N175" i="1" s="1"/>
  <c r="E175" i="1"/>
  <c r="L175" i="1" s="1"/>
  <c r="D175" i="1"/>
  <c r="L174" i="1"/>
  <c r="E174" i="1"/>
  <c r="D174" i="1"/>
  <c r="M174" i="1" s="1"/>
  <c r="N174" i="1" s="1"/>
  <c r="E173" i="1"/>
  <c r="L173" i="1" s="1"/>
  <c r="M173" i="1" s="1"/>
  <c r="N173" i="1" s="1"/>
  <c r="D173" i="1"/>
  <c r="N172" i="1"/>
  <c r="L172" i="1"/>
  <c r="E172" i="1"/>
  <c r="D172" i="1"/>
  <c r="M172" i="1" s="1"/>
  <c r="M171" i="1"/>
  <c r="N171" i="1" s="1"/>
  <c r="E171" i="1"/>
  <c r="L171" i="1" s="1"/>
  <c r="D171" i="1"/>
  <c r="L170" i="1"/>
  <c r="E170" i="1"/>
  <c r="D170" i="1"/>
  <c r="M170" i="1" s="1"/>
  <c r="N170" i="1" s="1"/>
  <c r="E169" i="1"/>
  <c r="L169" i="1" s="1"/>
  <c r="M169" i="1" s="1"/>
  <c r="N169" i="1" s="1"/>
  <c r="D169" i="1"/>
  <c r="N168" i="1"/>
  <c r="L168" i="1"/>
  <c r="E168" i="1"/>
  <c r="D168" i="1"/>
  <c r="M168" i="1" s="1"/>
  <c r="M167" i="1"/>
  <c r="N167" i="1" s="1"/>
  <c r="E167" i="1"/>
  <c r="L167" i="1" s="1"/>
  <c r="D167" i="1"/>
  <c r="L166" i="1"/>
  <c r="E166" i="1"/>
  <c r="D166" i="1"/>
  <c r="M166" i="1" s="1"/>
  <c r="N166" i="1" s="1"/>
  <c r="E165" i="1"/>
  <c r="L165" i="1" s="1"/>
  <c r="M165" i="1" s="1"/>
  <c r="N165" i="1" s="1"/>
  <c r="D165" i="1"/>
  <c r="N164" i="1"/>
  <c r="L164" i="1"/>
  <c r="E164" i="1"/>
  <c r="D164" i="1"/>
  <c r="M164" i="1" s="1"/>
  <c r="M163" i="1"/>
  <c r="N163" i="1" s="1"/>
  <c r="E163" i="1"/>
  <c r="L163" i="1" s="1"/>
  <c r="D163" i="1"/>
  <c r="L162" i="1"/>
  <c r="E162" i="1"/>
  <c r="D162" i="1"/>
  <c r="M162" i="1" s="1"/>
  <c r="N162" i="1" s="1"/>
  <c r="E161" i="1"/>
  <c r="L161" i="1" s="1"/>
  <c r="M161" i="1" s="1"/>
  <c r="N161" i="1" s="1"/>
  <c r="D161" i="1"/>
  <c r="N160" i="1"/>
  <c r="L160" i="1"/>
  <c r="E160" i="1"/>
  <c r="D160" i="1"/>
  <c r="M160" i="1" s="1"/>
  <c r="M159" i="1"/>
  <c r="N159" i="1" s="1"/>
  <c r="E159" i="1"/>
  <c r="L159" i="1" s="1"/>
  <c r="D159" i="1"/>
  <c r="L158" i="1"/>
  <c r="E158" i="1"/>
  <c r="D158" i="1"/>
  <c r="M158" i="1" s="1"/>
  <c r="N158" i="1" s="1"/>
  <c r="E157" i="1"/>
  <c r="L157" i="1" s="1"/>
  <c r="M157" i="1" s="1"/>
  <c r="N157" i="1" s="1"/>
  <c r="D157" i="1"/>
  <c r="N156" i="1"/>
  <c r="L156" i="1"/>
  <c r="E156" i="1"/>
  <c r="D156" i="1"/>
  <c r="M156" i="1" s="1"/>
  <c r="M155" i="1"/>
  <c r="N155" i="1" s="1"/>
  <c r="E155" i="1"/>
  <c r="L155" i="1" s="1"/>
  <c r="D155" i="1"/>
  <c r="L154" i="1"/>
  <c r="E154" i="1"/>
  <c r="D154" i="1"/>
  <c r="M154" i="1" s="1"/>
  <c r="N154" i="1" s="1"/>
  <c r="E153" i="1"/>
  <c r="L153" i="1" s="1"/>
  <c r="M153" i="1" s="1"/>
  <c r="N153" i="1" s="1"/>
  <c r="D153" i="1"/>
  <c r="N152" i="1"/>
  <c r="L152" i="1"/>
  <c r="E152" i="1"/>
  <c r="D152" i="1"/>
  <c r="M152" i="1" s="1"/>
  <c r="M151" i="1"/>
  <c r="N151" i="1" s="1"/>
  <c r="E151" i="1"/>
  <c r="L151" i="1" s="1"/>
  <c r="D151" i="1"/>
  <c r="L150" i="1"/>
  <c r="E150" i="1"/>
  <c r="D150" i="1"/>
  <c r="M150" i="1" s="1"/>
  <c r="N150" i="1" s="1"/>
  <c r="E149" i="1"/>
  <c r="L149" i="1" s="1"/>
  <c r="M149" i="1" s="1"/>
  <c r="N149" i="1" s="1"/>
  <c r="D149" i="1"/>
  <c r="N148" i="1"/>
  <c r="L148" i="1"/>
  <c r="E148" i="1"/>
  <c r="D148" i="1"/>
  <c r="M148" i="1" s="1"/>
  <c r="M147" i="1"/>
  <c r="N147" i="1" s="1"/>
  <c r="E147" i="1"/>
  <c r="L147" i="1" s="1"/>
  <c r="D147" i="1"/>
  <c r="L146" i="1"/>
  <c r="E146" i="1"/>
  <c r="D146" i="1"/>
  <c r="M146" i="1" s="1"/>
  <c r="N146" i="1" s="1"/>
  <c r="E145" i="1"/>
  <c r="L145" i="1" s="1"/>
  <c r="M145" i="1" s="1"/>
  <c r="N145" i="1" s="1"/>
  <c r="D145" i="1"/>
  <c r="N144" i="1"/>
  <c r="L144" i="1"/>
  <c r="E144" i="1"/>
  <c r="D144" i="1"/>
  <c r="M144" i="1" s="1"/>
  <c r="M143" i="1"/>
  <c r="N143" i="1" s="1"/>
  <c r="E143" i="1"/>
  <c r="L143" i="1" s="1"/>
  <c r="D143" i="1"/>
  <c r="L142" i="1"/>
  <c r="E142" i="1"/>
  <c r="D142" i="1"/>
  <c r="M142" i="1" s="1"/>
  <c r="N142" i="1" s="1"/>
  <c r="E141" i="1"/>
  <c r="L141" i="1" s="1"/>
  <c r="M141" i="1" s="1"/>
  <c r="N141" i="1" s="1"/>
  <c r="D141" i="1"/>
  <c r="N140" i="1"/>
  <c r="L140" i="1"/>
  <c r="E140" i="1"/>
  <c r="D140" i="1"/>
  <c r="M140" i="1" s="1"/>
  <c r="M139" i="1"/>
  <c r="N139" i="1" s="1"/>
  <c r="E139" i="1"/>
  <c r="L139" i="1" s="1"/>
  <c r="D139" i="1"/>
  <c r="L138" i="1"/>
  <c r="E138" i="1"/>
  <c r="D138" i="1"/>
  <c r="M138" i="1" s="1"/>
  <c r="N138" i="1" s="1"/>
  <c r="E137" i="1"/>
  <c r="L137" i="1" s="1"/>
  <c r="M137" i="1" s="1"/>
  <c r="N137" i="1" s="1"/>
  <c r="D137" i="1"/>
  <c r="N136" i="1"/>
  <c r="L136" i="1"/>
  <c r="E136" i="1"/>
  <c r="D136" i="1"/>
  <c r="M136" i="1" s="1"/>
  <c r="M135" i="1"/>
  <c r="N135" i="1" s="1"/>
  <c r="E135" i="1"/>
  <c r="L135" i="1" s="1"/>
  <c r="D135" i="1"/>
  <c r="L134" i="1"/>
  <c r="E134" i="1"/>
  <c r="D134" i="1"/>
  <c r="M134" i="1" s="1"/>
  <c r="N134" i="1" s="1"/>
  <c r="E133" i="1"/>
  <c r="L133" i="1" s="1"/>
  <c r="M133" i="1" s="1"/>
  <c r="N133" i="1" s="1"/>
  <c r="D133" i="1"/>
  <c r="N132" i="1"/>
  <c r="L132" i="1"/>
  <c r="E132" i="1"/>
  <c r="D132" i="1"/>
  <c r="M132" i="1" s="1"/>
  <c r="M131" i="1"/>
  <c r="N131" i="1" s="1"/>
  <c r="E131" i="1"/>
  <c r="L131" i="1" s="1"/>
  <c r="D131" i="1"/>
  <c r="L130" i="1"/>
  <c r="E130" i="1"/>
  <c r="D130" i="1"/>
  <c r="M130" i="1" s="1"/>
  <c r="N130" i="1" s="1"/>
  <c r="E129" i="1"/>
  <c r="L129" i="1" s="1"/>
  <c r="M129" i="1" s="1"/>
  <c r="N129" i="1" s="1"/>
  <c r="D129" i="1"/>
  <c r="N128" i="1"/>
  <c r="L128" i="1"/>
  <c r="E128" i="1"/>
  <c r="D128" i="1"/>
  <c r="M128" i="1" s="1"/>
  <c r="M127" i="1"/>
  <c r="N127" i="1" s="1"/>
  <c r="E127" i="1"/>
  <c r="L127" i="1" s="1"/>
  <c r="D127" i="1"/>
  <c r="L126" i="1"/>
  <c r="E126" i="1"/>
  <c r="D126" i="1"/>
  <c r="M126" i="1" s="1"/>
  <c r="N126" i="1" s="1"/>
  <c r="E125" i="1"/>
  <c r="L125" i="1" s="1"/>
  <c r="M125" i="1" s="1"/>
  <c r="N125" i="1" s="1"/>
  <c r="D125" i="1"/>
  <c r="N124" i="1"/>
  <c r="L124" i="1"/>
  <c r="E124" i="1"/>
  <c r="D124" i="1"/>
  <c r="M124" i="1" s="1"/>
  <c r="M123" i="1"/>
  <c r="N123" i="1" s="1"/>
  <c r="E123" i="1"/>
  <c r="L123" i="1" s="1"/>
  <c r="D123" i="1"/>
  <c r="L122" i="1"/>
  <c r="E122" i="1"/>
  <c r="D122" i="1"/>
  <c r="M122" i="1" s="1"/>
  <c r="N122" i="1" s="1"/>
  <c r="E121" i="1"/>
  <c r="L121" i="1" s="1"/>
  <c r="M121" i="1" s="1"/>
  <c r="N121" i="1" s="1"/>
  <c r="D121" i="1"/>
  <c r="N120" i="1"/>
  <c r="L120" i="1"/>
  <c r="E120" i="1"/>
  <c r="D120" i="1"/>
  <c r="M120" i="1" s="1"/>
  <c r="M119" i="1"/>
  <c r="N119" i="1" s="1"/>
  <c r="E119" i="1"/>
  <c r="L119" i="1" s="1"/>
  <c r="D119" i="1"/>
  <c r="L118" i="1"/>
  <c r="E118" i="1"/>
  <c r="D118" i="1"/>
  <c r="M118" i="1" s="1"/>
  <c r="N118" i="1" s="1"/>
  <c r="E117" i="1"/>
  <c r="L117" i="1" s="1"/>
  <c r="M117" i="1" s="1"/>
  <c r="N117" i="1" s="1"/>
  <c r="D117" i="1"/>
  <c r="N116" i="1"/>
  <c r="L116" i="1"/>
  <c r="E116" i="1"/>
  <c r="D116" i="1"/>
  <c r="M116" i="1" s="1"/>
  <c r="M115" i="1"/>
  <c r="N115" i="1" s="1"/>
  <c r="E115" i="1"/>
  <c r="L115" i="1" s="1"/>
  <c r="D115" i="1"/>
  <c r="L114" i="1"/>
  <c r="E114" i="1"/>
  <c r="D114" i="1"/>
  <c r="M114" i="1" s="1"/>
  <c r="N114" i="1" s="1"/>
  <c r="E113" i="1"/>
  <c r="L113" i="1" s="1"/>
  <c r="M113" i="1" s="1"/>
  <c r="N113" i="1" s="1"/>
  <c r="D113" i="1"/>
  <c r="N112" i="1"/>
  <c r="L112" i="1"/>
  <c r="E112" i="1"/>
  <c r="D112" i="1"/>
  <c r="M112" i="1" s="1"/>
  <c r="M111" i="1"/>
  <c r="N111" i="1" s="1"/>
  <c r="E111" i="1"/>
  <c r="L111" i="1" s="1"/>
  <c r="D111" i="1"/>
  <c r="L110" i="1"/>
  <c r="E110" i="1"/>
  <c r="D110" i="1"/>
  <c r="M110" i="1" s="1"/>
  <c r="N110" i="1" s="1"/>
  <c r="E109" i="1"/>
  <c r="L109" i="1" s="1"/>
  <c r="M109" i="1" s="1"/>
  <c r="N109" i="1" s="1"/>
  <c r="D109" i="1"/>
  <c r="N108" i="1"/>
  <c r="L108" i="1"/>
  <c r="E108" i="1"/>
  <c r="D108" i="1"/>
  <c r="M108" i="1" s="1"/>
  <c r="M107" i="1"/>
  <c r="N107" i="1" s="1"/>
  <c r="E107" i="1"/>
  <c r="L107" i="1" s="1"/>
  <c r="D107" i="1"/>
  <c r="L106" i="1"/>
  <c r="E106" i="1"/>
  <c r="D106" i="1"/>
  <c r="M106" i="1" s="1"/>
  <c r="N106" i="1" s="1"/>
  <c r="E105" i="1"/>
  <c r="L105" i="1" s="1"/>
  <c r="M105" i="1" s="1"/>
  <c r="N105" i="1" s="1"/>
  <c r="D105" i="1"/>
  <c r="N104" i="1"/>
  <c r="L104" i="1"/>
  <c r="E104" i="1"/>
  <c r="D104" i="1"/>
  <c r="M104" i="1" s="1"/>
  <c r="M103" i="1"/>
  <c r="N103" i="1" s="1"/>
  <c r="E103" i="1"/>
  <c r="L103" i="1" s="1"/>
  <c r="D103" i="1"/>
  <c r="L102" i="1"/>
  <c r="E102" i="1"/>
  <c r="D102" i="1"/>
  <c r="M102" i="1" s="1"/>
  <c r="N102" i="1" s="1"/>
  <c r="E101" i="1"/>
  <c r="L101" i="1" s="1"/>
  <c r="M101" i="1" s="1"/>
  <c r="N101" i="1" s="1"/>
  <c r="D101" i="1"/>
  <c r="N100" i="1"/>
  <c r="L100" i="1"/>
  <c r="E100" i="1"/>
  <c r="D100" i="1"/>
  <c r="M100" i="1" s="1"/>
  <c r="M99" i="1"/>
  <c r="N99" i="1" s="1"/>
  <c r="E99" i="1"/>
  <c r="L99" i="1" s="1"/>
  <c r="D99" i="1"/>
  <c r="L98" i="1"/>
  <c r="E98" i="1"/>
  <c r="D98" i="1"/>
  <c r="M98" i="1" s="1"/>
  <c r="N98" i="1" s="1"/>
  <c r="E97" i="1"/>
  <c r="L97" i="1" s="1"/>
  <c r="M97" i="1" s="1"/>
  <c r="N97" i="1" s="1"/>
  <c r="D97" i="1"/>
  <c r="N96" i="1"/>
  <c r="L96" i="1"/>
  <c r="E96" i="1"/>
  <c r="D96" i="1"/>
  <c r="M96" i="1" s="1"/>
  <c r="M95" i="1"/>
  <c r="N95" i="1" s="1"/>
  <c r="E95" i="1"/>
  <c r="L95" i="1" s="1"/>
  <c r="D95" i="1"/>
  <c r="L94" i="1"/>
  <c r="E94" i="1"/>
  <c r="D94" i="1"/>
  <c r="M94" i="1" s="1"/>
  <c r="N94" i="1" s="1"/>
  <c r="E93" i="1"/>
  <c r="L93" i="1" s="1"/>
  <c r="M93" i="1" s="1"/>
  <c r="N93" i="1" s="1"/>
  <c r="D93" i="1"/>
  <c r="N92" i="1"/>
  <c r="L92" i="1"/>
  <c r="E92" i="1"/>
  <c r="D92" i="1"/>
  <c r="M92" i="1" s="1"/>
  <c r="M91" i="1"/>
  <c r="N91" i="1" s="1"/>
  <c r="E91" i="1"/>
  <c r="L91" i="1" s="1"/>
  <c r="D91" i="1"/>
  <c r="L90" i="1"/>
  <c r="E90" i="1"/>
  <c r="D90" i="1"/>
  <c r="M90" i="1" s="1"/>
  <c r="N90" i="1" s="1"/>
  <c r="E89" i="1"/>
  <c r="L89" i="1" s="1"/>
  <c r="M89" i="1" s="1"/>
  <c r="N89" i="1" s="1"/>
  <c r="D89" i="1"/>
  <c r="N88" i="1"/>
  <c r="L88" i="1"/>
  <c r="E88" i="1"/>
  <c r="D88" i="1"/>
  <c r="M88" i="1" s="1"/>
  <c r="M87" i="1"/>
  <c r="N87" i="1" s="1"/>
  <c r="E87" i="1"/>
  <c r="L87" i="1" s="1"/>
  <c r="D87" i="1"/>
  <c r="L86" i="1"/>
  <c r="E86" i="1"/>
  <c r="D86" i="1"/>
  <c r="M86" i="1" s="1"/>
  <c r="N86" i="1" s="1"/>
  <c r="E85" i="1"/>
  <c r="L85" i="1" s="1"/>
  <c r="M85" i="1" s="1"/>
  <c r="N85" i="1" s="1"/>
  <c r="D85" i="1"/>
  <c r="N84" i="1"/>
  <c r="L84" i="1"/>
  <c r="E84" i="1"/>
  <c r="D84" i="1"/>
  <c r="M84" i="1" s="1"/>
  <c r="M83" i="1"/>
  <c r="N83" i="1" s="1"/>
  <c r="E83" i="1"/>
  <c r="L83" i="1" s="1"/>
  <c r="D83" i="1"/>
  <c r="L82" i="1"/>
  <c r="E82" i="1"/>
  <c r="D82" i="1"/>
  <c r="M82" i="1" s="1"/>
  <c r="N82" i="1" s="1"/>
  <c r="E81" i="1"/>
  <c r="L81" i="1" s="1"/>
  <c r="M81" i="1" s="1"/>
  <c r="N81" i="1" s="1"/>
  <c r="D81" i="1"/>
  <c r="N80" i="1"/>
  <c r="L80" i="1"/>
  <c r="E80" i="1"/>
  <c r="D80" i="1"/>
  <c r="M80" i="1" s="1"/>
  <c r="M79" i="1"/>
  <c r="N79" i="1" s="1"/>
  <c r="E79" i="1"/>
  <c r="L79" i="1" s="1"/>
  <c r="D79" i="1"/>
  <c r="L78" i="1"/>
  <c r="E78" i="1"/>
  <c r="D78" i="1"/>
  <c r="M78" i="1" s="1"/>
  <c r="N78" i="1" s="1"/>
  <c r="E77" i="1"/>
  <c r="L77" i="1" s="1"/>
  <c r="M77" i="1" s="1"/>
  <c r="N77" i="1" s="1"/>
  <c r="D77" i="1"/>
  <c r="N76" i="1"/>
  <c r="L76" i="1"/>
  <c r="E76" i="1"/>
  <c r="D76" i="1"/>
  <c r="M76" i="1" s="1"/>
  <c r="M75" i="1"/>
  <c r="N75" i="1" s="1"/>
  <c r="E75" i="1"/>
  <c r="L75" i="1" s="1"/>
  <c r="D75" i="1"/>
  <c r="L74" i="1"/>
  <c r="E74" i="1"/>
  <c r="D74" i="1"/>
  <c r="M74" i="1" s="1"/>
  <c r="N74" i="1" s="1"/>
  <c r="E73" i="1"/>
  <c r="L73" i="1" s="1"/>
  <c r="M73" i="1" s="1"/>
  <c r="N73" i="1" s="1"/>
  <c r="D73" i="1"/>
  <c r="N72" i="1"/>
  <c r="L72" i="1"/>
  <c r="E72" i="1"/>
  <c r="D72" i="1"/>
  <c r="M72" i="1" s="1"/>
  <c r="M71" i="1"/>
  <c r="N71" i="1" s="1"/>
  <c r="E71" i="1"/>
  <c r="L71" i="1" s="1"/>
  <c r="D71" i="1"/>
  <c r="L70" i="1"/>
  <c r="E70" i="1"/>
  <c r="D70" i="1"/>
  <c r="M70" i="1" s="1"/>
  <c r="N70" i="1" s="1"/>
  <c r="E69" i="1"/>
  <c r="L69" i="1" s="1"/>
  <c r="M69" i="1" s="1"/>
  <c r="N69" i="1" s="1"/>
  <c r="D69" i="1"/>
  <c r="N68" i="1"/>
  <c r="L68" i="1"/>
  <c r="E68" i="1"/>
  <c r="D68" i="1"/>
  <c r="M68" i="1" s="1"/>
  <c r="M67" i="1"/>
  <c r="N67" i="1" s="1"/>
  <c r="E67" i="1"/>
  <c r="L67" i="1" s="1"/>
  <c r="D67" i="1"/>
  <c r="L66" i="1"/>
  <c r="E66" i="1"/>
  <c r="D66" i="1"/>
  <c r="M66" i="1" s="1"/>
  <c r="N66" i="1" s="1"/>
  <c r="E65" i="1"/>
  <c r="L65" i="1" s="1"/>
  <c r="M65" i="1" s="1"/>
  <c r="N65" i="1" s="1"/>
  <c r="D65" i="1"/>
  <c r="N64" i="1"/>
  <c r="L64" i="1"/>
  <c r="E64" i="1"/>
  <c r="D64" i="1"/>
  <c r="M64" i="1" s="1"/>
  <c r="M63" i="1"/>
  <c r="N63" i="1" s="1"/>
  <c r="E63" i="1"/>
  <c r="L63" i="1" s="1"/>
  <c r="D63" i="1"/>
  <c r="L62" i="1"/>
  <c r="E62" i="1"/>
  <c r="D62" i="1"/>
  <c r="M62" i="1" s="1"/>
  <c r="N62" i="1" s="1"/>
  <c r="E61" i="1"/>
  <c r="L61" i="1" s="1"/>
  <c r="M61" i="1" s="1"/>
  <c r="N61" i="1" s="1"/>
  <c r="D61" i="1"/>
  <c r="N60" i="1"/>
  <c r="L60" i="1"/>
  <c r="E60" i="1"/>
  <c r="D60" i="1"/>
  <c r="M60" i="1" s="1"/>
  <c r="M59" i="1"/>
  <c r="N59" i="1" s="1"/>
  <c r="E59" i="1"/>
  <c r="L59" i="1" s="1"/>
  <c r="D59" i="1"/>
  <c r="L58" i="1"/>
  <c r="E58" i="1"/>
  <c r="D58" i="1"/>
  <c r="M58" i="1" s="1"/>
  <c r="N58" i="1" s="1"/>
  <c r="E57" i="1"/>
  <c r="L57" i="1" s="1"/>
  <c r="M57" i="1" s="1"/>
  <c r="N57" i="1" s="1"/>
  <c r="D57" i="1"/>
  <c r="N56" i="1"/>
  <c r="L56" i="1"/>
  <c r="E56" i="1"/>
  <c r="D56" i="1"/>
  <c r="M56" i="1" s="1"/>
  <c r="M55" i="1"/>
  <c r="N55" i="1" s="1"/>
  <c r="E55" i="1"/>
  <c r="L55" i="1" s="1"/>
  <c r="D55" i="1"/>
  <c r="L54" i="1"/>
  <c r="E54" i="1"/>
  <c r="D54" i="1"/>
  <c r="M54" i="1" s="1"/>
  <c r="N54" i="1" s="1"/>
  <c r="E53" i="1"/>
  <c r="L53" i="1" s="1"/>
  <c r="M53" i="1" s="1"/>
  <c r="N53" i="1" s="1"/>
  <c r="D53" i="1"/>
  <c r="N52" i="1"/>
  <c r="L52" i="1"/>
  <c r="E52" i="1"/>
  <c r="D52" i="1"/>
  <c r="M52" i="1" s="1"/>
  <c r="M51" i="1"/>
  <c r="N51" i="1" s="1"/>
  <c r="E51" i="1"/>
  <c r="L51" i="1" s="1"/>
  <c r="D51" i="1"/>
  <c r="L50" i="1"/>
  <c r="E50" i="1"/>
  <c r="D50" i="1"/>
  <c r="M50" i="1" s="1"/>
  <c r="N50" i="1" s="1"/>
  <c r="E49" i="1"/>
  <c r="L49" i="1" s="1"/>
  <c r="M49" i="1" s="1"/>
  <c r="N49" i="1" s="1"/>
  <c r="D49" i="1"/>
  <c r="N48" i="1"/>
  <c r="L48" i="1"/>
  <c r="E48" i="1"/>
  <c r="D48" i="1"/>
  <c r="M48" i="1" s="1"/>
  <c r="M47" i="1"/>
  <c r="N47" i="1" s="1"/>
  <c r="E47" i="1"/>
  <c r="L47" i="1" s="1"/>
  <c r="D47" i="1"/>
  <c r="L46" i="1"/>
  <c r="E46" i="1"/>
  <c r="D46" i="1"/>
  <c r="M46" i="1" s="1"/>
  <c r="N46" i="1" s="1"/>
  <c r="E45" i="1"/>
  <c r="L45" i="1" s="1"/>
  <c r="M45" i="1" s="1"/>
  <c r="N45" i="1" s="1"/>
  <c r="D45" i="1"/>
  <c r="N44" i="1"/>
  <c r="L44" i="1"/>
  <c r="E44" i="1"/>
  <c r="D44" i="1"/>
  <c r="M44" i="1" s="1"/>
  <c r="M43" i="1"/>
  <c r="N43" i="1" s="1"/>
  <c r="E43" i="1"/>
  <c r="L43" i="1" s="1"/>
  <c r="D43" i="1"/>
  <c r="L42" i="1"/>
  <c r="E42" i="1"/>
  <c r="D42" i="1"/>
  <c r="M42" i="1" s="1"/>
  <c r="N42" i="1" s="1"/>
  <c r="E41" i="1"/>
  <c r="L41" i="1" s="1"/>
  <c r="M41" i="1" s="1"/>
  <c r="N41" i="1" s="1"/>
  <c r="D41" i="1"/>
  <c r="N40" i="1"/>
  <c r="L40" i="1"/>
  <c r="E40" i="1"/>
  <c r="D40" i="1"/>
  <c r="M40" i="1" s="1"/>
  <c r="M39" i="1"/>
  <c r="N39" i="1" s="1"/>
  <c r="E39" i="1"/>
  <c r="L39" i="1" s="1"/>
  <c r="D39" i="1"/>
  <c r="L38" i="1"/>
  <c r="E38" i="1"/>
  <c r="D38" i="1"/>
  <c r="M38" i="1" s="1"/>
  <c r="N38" i="1" s="1"/>
  <c r="E37" i="1"/>
  <c r="L37" i="1" s="1"/>
  <c r="M37" i="1" s="1"/>
  <c r="N37" i="1" s="1"/>
  <c r="D37" i="1"/>
  <c r="N36" i="1"/>
  <c r="L36" i="1"/>
  <c r="E36" i="1"/>
  <c r="D36" i="1"/>
  <c r="M36" i="1" s="1"/>
  <c r="M35" i="1"/>
  <c r="N35" i="1" s="1"/>
  <c r="E35" i="1"/>
  <c r="L35" i="1" s="1"/>
  <c r="D35" i="1"/>
  <c r="L34" i="1"/>
  <c r="E34" i="1"/>
  <c r="D34" i="1"/>
  <c r="M34" i="1" s="1"/>
  <c r="N34" i="1" s="1"/>
  <c r="E33" i="1"/>
  <c r="L33" i="1" s="1"/>
  <c r="M33" i="1" s="1"/>
  <c r="N33" i="1" s="1"/>
  <c r="D33" i="1"/>
  <c r="N32" i="1"/>
  <c r="L32" i="1"/>
  <c r="E32" i="1"/>
  <c r="D32" i="1"/>
  <c r="M32" i="1" s="1"/>
  <c r="M31" i="1"/>
  <c r="N31" i="1" s="1"/>
  <c r="E31" i="1"/>
  <c r="L31" i="1" s="1"/>
  <c r="D31" i="1"/>
  <c r="L30" i="1"/>
  <c r="E30" i="1"/>
  <c r="D30" i="1"/>
  <c r="M30" i="1" s="1"/>
  <c r="N30" i="1" s="1"/>
  <c r="E29" i="1"/>
  <c r="L29" i="1" s="1"/>
  <c r="M29" i="1" s="1"/>
  <c r="N29" i="1" s="1"/>
  <c r="D29" i="1"/>
  <c r="N28" i="1"/>
  <c r="L28" i="1"/>
  <c r="E28" i="1"/>
  <c r="D28" i="1"/>
  <c r="M28" i="1" s="1"/>
  <c r="M27" i="1"/>
  <c r="N27" i="1" s="1"/>
  <c r="E27" i="1"/>
  <c r="L27" i="1" s="1"/>
  <c r="D27" i="1"/>
  <c r="L26" i="1"/>
  <c r="E26" i="1"/>
  <c r="D26" i="1"/>
  <c r="M26" i="1" s="1"/>
  <c r="N26" i="1" s="1"/>
  <c r="E25" i="1"/>
  <c r="L25" i="1" s="1"/>
  <c r="M25" i="1" s="1"/>
  <c r="N25" i="1" s="1"/>
  <c r="D25" i="1"/>
  <c r="E24" i="1"/>
  <c r="L24" i="1" s="1"/>
  <c r="D24" i="1"/>
  <c r="L23" i="1"/>
  <c r="E23" i="1"/>
  <c r="D23" i="1"/>
  <c r="M23" i="1" s="1"/>
  <c r="N23" i="1" s="1"/>
  <c r="E22" i="1"/>
  <c r="L22" i="1" s="1"/>
  <c r="M22" i="1" s="1"/>
  <c r="N22" i="1" s="1"/>
  <c r="D22" i="1"/>
  <c r="L21" i="1"/>
  <c r="E21" i="1"/>
  <c r="D21" i="1"/>
  <c r="M21" i="1" s="1"/>
  <c r="N21" i="1" s="1"/>
  <c r="E20" i="1"/>
  <c r="L20" i="1" s="1"/>
  <c r="M20" i="1" s="1"/>
  <c r="N20" i="1" s="1"/>
  <c r="D20" i="1"/>
  <c r="L19" i="1"/>
  <c r="E19" i="1"/>
  <c r="D19" i="1"/>
  <c r="M19" i="1" s="1"/>
  <c r="N19" i="1" s="1"/>
  <c r="E18" i="1"/>
  <c r="L18" i="1" s="1"/>
  <c r="M18" i="1" s="1"/>
  <c r="N18" i="1" s="1"/>
  <c r="D18" i="1"/>
  <c r="L17" i="1"/>
  <c r="E17" i="1"/>
  <c r="D17" i="1"/>
  <c r="M17" i="1" s="1"/>
  <c r="N17" i="1" s="1"/>
  <c r="E16" i="1"/>
  <c r="L16" i="1" s="1"/>
  <c r="M16" i="1" s="1"/>
  <c r="N16" i="1" s="1"/>
  <c r="D16" i="1"/>
  <c r="L15" i="1"/>
  <c r="E15" i="1"/>
  <c r="D15" i="1"/>
  <c r="M15" i="1" s="1"/>
  <c r="N15" i="1" s="1"/>
  <c r="E14" i="1"/>
  <c r="L14" i="1" s="1"/>
  <c r="M14" i="1" s="1"/>
  <c r="N14" i="1" s="1"/>
  <c r="D14" i="1"/>
  <c r="L13" i="1"/>
  <c r="E13" i="1"/>
  <c r="D13" i="1"/>
  <c r="M13" i="1" s="1"/>
  <c r="N13" i="1" s="1"/>
  <c r="E12" i="1"/>
  <c r="L12" i="1" s="1"/>
  <c r="M12" i="1" s="1"/>
  <c r="N12" i="1" s="1"/>
  <c r="D12" i="1"/>
  <c r="L11" i="1"/>
  <c r="E11" i="1"/>
  <c r="D11" i="1"/>
  <c r="M11" i="1" s="1"/>
  <c r="N11" i="1" s="1"/>
  <c r="E10" i="1"/>
  <c r="L10" i="1" s="1"/>
  <c r="M10" i="1" s="1"/>
  <c r="N10" i="1" s="1"/>
  <c r="D10" i="1"/>
  <c r="L9" i="1"/>
  <c r="E9" i="1"/>
  <c r="D9" i="1"/>
  <c r="M9" i="1" s="1"/>
  <c r="N9" i="1" s="1"/>
  <c r="E8" i="1"/>
  <c r="L8" i="1" s="1"/>
  <c r="M8" i="1" s="1"/>
  <c r="N8" i="1" s="1"/>
  <c r="D8" i="1"/>
  <c r="L7" i="1"/>
  <c r="E7" i="1"/>
  <c r="D7" i="1"/>
  <c r="M7" i="1" s="1"/>
  <c r="N7" i="1" s="1"/>
  <c r="E6" i="1"/>
  <c r="L6" i="1" s="1"/>
  <c r="M6" i="1" s="1"/>
  <c r="N6" i="1" s="1"/>
  <c r="D6" i="1"/>
  <c r="L5" i="1"/>
  <c r="E5" i="1"/>
  <c r="D5" i="1"/>
  <c r="M5" i="1" s="1"/>
  <c r="N5" i="1" s="1"/>
  <c r="E4" i="1"/>
  <c r="L4" i="1" s="1"/>
  <c r="M4" i="1" s="1"/>
  <c r="N4" i="1" s="1"/>
  <c r="D4" i="1"/>
  <c r="L3" i="1"/>
  <c r="E3" i="1"/>
  <c r="D3" i="1"/>
  <c r="M3" i="1" s="1"/>
  <c r="N3" i="1" s="1"/>
  <c r="E2" i="1"/>
  <c r="L2" i="1" s="1"/>
  <c r="M2" i="1" s="1"/>
  <c r="N2" i="1" s="1"/>
  <c r="D2" i="1"/>
  <c r="M24" i="1" l="1"/>
  <c r="N24" i="1" s="1"/>
</calcChain>
</file>

<file path=xl/sharedStrings.xml><?xml version="1.0" encoding="utf-8"?>
<sst xmlns="http://schemas.openxmlformats.org/spreadsheetml/2006/main" count="1054" uniqueCount="659">
  <si>
    <t>Nom &amp; Prénoms</t>
  </si>
  <si>
    <t>Classe</t>
  </si>
  <si>
    <t>Protégé ?</t>
  </si>
  <si>
    <t>Montant dû</t>
  </si>
  <si>
    <t>Inscription</t>
  </si>
  <si>
    <t>Octobre</t>
  </si>
  <si>
    <t xml:space="preserve">Novembre </t>
  </si>
  <si>
    <t>Décembre</t>
  </si>
  <si>
    <t>Janvier</t>
  </si>
  <si>
    <t>Février</t>
  </si>
  <si>
    <t>Mars</t>
  </si>
  <si>
    <t>Total Payé</t>
  </si>
  <si>
    <t>Reste à Payer</t>
  </si>
  <si>
    <t>Statut</t>
  </si>
  <si>
    <t>Contact</t>
  </si>
  <si>
    <t xml:space="preserve">ASMI YOHAN SCHAMA </t>
  </si>
  <si>
    <t>Petite section</t>
  </si>
  <si>
    <t>0102814181</t>
  </si>
  <si>
    <t>OUMAROU ALKASSOUM ZEINAB</t>
  </si>
  <si>
    <t>0709215252</t>
  </si>
  <si>
    <t>BAMBA ABOUBACAR  FARID IMAN</t>
  </si>
  <si>
    <t>Moyenne section</t>
  </si>
  <si>
    <t xml:space="preserve">DAKPOGAN SCHADRAC KYLIAN PHILIPPE </t>
  </si>
  <si>
    <t>0708762917</t>
  </si>
  <si>
    <t xml:space="preserve">SERI MOYE ESDRAS KIRIANE </t>
  </si>
  <si>
    <t>Grande section</t>
  </si>
  <si>
    <t xml:space="preserve">MAIGA ROUGUIATOU </t>
  </si>
  <si>
    <t xml:space="preserve">AKA CHRIST MATHIS </t>
  </si>
  <si>
    <t>0788091614</t>
  </si>
  <si>
    <t xml:space="preserve">AKOUBIA ARTHUR CANELLE </t>
  </si>
  <si>
    <t>0758565634</t>
  </si>
  <si>
    <t xml:space="preserve">SILO ESSE DAVILLA CORALIE </t>
  </si>
  <si>
    <t>0575379087</t>
  </si>
  <si>
    <t>MONTSON KOUKOU CELESTIN</t>
  </si>
  <si>
    <t>0141163027</t>
  </si>
  <si>
    <t xml:space="preserve">TAPE PASCAL </t>
  </si>
  <si>
    <t>0566910768</t>
  </si>
  <si>
    <t xml:space="preserve">DIARASSOUBA RACHIDA </t>
  </si>
  <si>
    <t>CP1A</t>
  </si>
  <si>
    <t xml:space="preserve">KOSSONOU KOUAKOU  DAPPA </t>
  </si>
  <si>
    <t xml:space="preserve">SANOGO  FANTA AKISSI JAMILA </t>
  </si>
  <si>
    <t xml:space="preserve">AKA JOANIS </t>
  </si>
  <si>
    <t xml:space="preserve">DIAKITE OUSMANE </t>
  </si>
  <si>
    <t>0709970122</t>
  </si>
  <si>
    <t>KOUADIO WIL ISAAC  MIENMOH</t>
  </si>
  <si>
    <t>0748073662</t>
  </si>
  <si>
    <t xml:space="preserve">OUATTARA BARAKISSA </t>
  </si>
  <si>
    <t>0777346893</t>
  </si>
  <si>
    <t xml:space="preserve">DESOUZA LOREEN MOAYE KATYA </t>
  </si>
  <si>
    <t>0140899892</t>
  </si>
  <si>
    <t>KARAMOKO CHEICK ABOUBACAR</t>
  </si>
  <si>
    <t>CP1B</t>
  </si>
  <si>
    <t>0708401544</t>
  </si>
  <si>
    <t xml:space="preserve">KONIN KOKO NAILA ANAIS RAMA </t>
  </si>
  <si>
    <t>DAKOPGAN MAIRA EMMANUELLA HELENE</t>
  </si>
  <si>
    <t xml:space="preserve">NITIEMA SEYDOU </t>
  </si>
  <si>
    <t>0707200679</t>
  </si>
  <si>
    <t xml:space="preserve">CISSE IBRAHIM YASSINE MISHALE </t>
  </si>
  <si>
    <t xml:space="preserve">0708925625 </t>
  </si>
  <si>
    <t xml:space="preserve">DEMBELE ABDOUL </t>
  </si>
  <si>
    <t>0506063432</t>
  </si>
  <si>
    <t>SAHOU AGNILANTCHI PRUNELLE MARIE TRECY</t>
  </si>
  <si>
    <t xml:space="preserve">0757498357 </t>
  </si>
  <si>
    <t xml:space="preserve">KOUAO KOUTOUAN KYLIAN </t>
  </si>
  <si>
    <t>0747033360</t>
  </si>
  <si>
    <t xml:space="preserve">OUATTARA DAOUDA </t>
  </si>
  <si>
    <t xml:space="preserve">0777346893 </t>
  </si>
  <si>
    <t>KOUADIO KOUASSI EPHRAIM</t>
  </si>
  <si>
    <t>0759611522</t>
  </si>
  <si>
    <t>KOFFI KOUADIO MIENSSA  EMMANUEL TRESOR</t>
  </si>
  <si>
    <t xml:space="preserve">0709006173 </t>
  </si>
  <si>
    <t>AIOUO PIERRE MOHAMED</t>
  </si>
  <si>
    <t>0757628009</t>
  </si>
  <si>
    <t>DIARASSOUBA ABDOUL RAYAN</t>
  </si>
  <si>
    <t>CP2A</t>
  </si>
  <si>
    <t xml:space="preserve">BAKAYOKO MALICK MOUSTAPHA </t>
  </si>
  <si>
    <t>OUEDRAOGO BINTOU LEILA</t>
  </si>
  <si>
    <t xml:space="preserve">KOUASSI MOAYE MARIE EXAUCE </t>
  </si>
  <si>
    <t xml:space="preserve">KOUMAN ABDOUL RAYANE </t>
  </si>
  <si>
    <t xml:space="preserve">DIRASSOUBA SARATA MALIKA </t>
  </si>
  <si>
    <t>DIALLO KOUAME CHEIK AMIR</t>
  </si>
  <si>
    <t>01 43 19 85 78</t>
  </si>
  <si>
    <t>SANGARE ISSA NABIL</t>
  </si>
  <si>
    <t>07 09 90 29 25</t>
  </si>
  <si>
    <t xml:space="preserve">OUEDRAOGO SAYDINA HAMZA </t>
  </si>
  <si>
    <t>05 05 53 07 31</t>
  </si>
  <si>
    <t>DOUMBIA ALLAMACO</t>
  </si>
  <si>
    <t xml:space="preserve">07 07 32 25 30 </t>
  </si>
  <si>
    <t xml:space="preserve">FAYE BINTA INAYA </t>
  </si>
  <si>
    <t>07 47 21 99 02</t>
  </si>
  <si>
    <t>N'GUESSAN IMANE AMIRA NAELLE</t>
  </si>
  <si>
    <t>05 06 14 97 54</t>
  </si>
  <si>
    <t xml:space="preserve">MAIWAKE HAMIDINE CHAAFATOU </t>
  </si>
  <si>
    <t>01 02 07 51 19</t>
  </si>
  <si>
    <t xml:space="preserve">GNANRIWAN KARNA IBRAHIM </t>
  </si>
  <si>
    <t>07 09 19 20 24</t>
  </si>
  <si>
    <t xml:space="preserve">AKEPEU KENAN ONYX ORTHINIEL </t>
  </si>
  <si>
    <t>07 57 81 37 45</t>
  </si>
  <si>
    <t xml:space="preserve">OUATTARA FATIMA ZARA </t>
  </si>
  <si>
    <t>07 89 58 03 10</t>
  </si>
  <si>
    <t>KAMAGATE GONAN HASSANE</t>
  </si>
  <si>
    <t>Oui</t>
  </si>
  <si>
    <t>GOHI BI TCHAN ELIAKIM</t>
  </si>
  <si>
    <t>07 48 73 37 71</t>
  </si>
  <si>
    <t xml:space="preserve">DONGO KOUAME MARIE ARIANE </t>
  </si>
  <si>
    <t>CP2B</t>
  </si>
  <si>
    <t xml:space="preserve">SILO RUTH PRUNELLE </t>
  </si>
  <si>
    <t xml:space="preserve">KONE AWA </t>
  </si>
  <si>
    <t>05 64 55 32 57</t>
  </si>
  <si>
    <t xml:space="preserve">DIARRASOUBA SAFIATOU </t>
  </si>
  <si>
    <t>07 07 57 58 96</t>
  </si>
  <si>
    <t>GBANE AICHATA KENDRA</t>
  </si>
  <si>
    <t>07 09 88 43 94</t>
  </si>
  <si>
    <t xml:space="preserve">DJINAN ABENAN MIRJANA </t>
  </si>
  <si>
    <t xml:space="preserve">07 08 83 37 44 </t>
  </si>
  <si>
    <t xml:space="preserve">KOUASSI KOUAKOU SIE ELIAKIM MAEL </t>
  </si>
  <si>
    <t>07 57 56 83 12</t>
  </si>
  <si>
    <t>SERI FONDY</t>
  </si>
  <si>
    <t>CE1A</t>
  </si>
  <si>
    <t xml:space="preserve">SYLLA FANTA </t>
  </si>
  <si>
    <t>OUATTARA DONGUI IBRAHIM</t>
  </si>
  <si>
    <t xml:space="preserve">KPOTI MAWUNA MERVEILLE </t>
  </si>
  <si>
    <t xml:space="preserve">ALMOUSTAPHA ABDOUL NAZIDI </t>
  </si>
  <si>
    <t xml:space="preserve">ALMOUSTAPHA ISMAILA </t>
  </si>
  <si>
    <t xml:space="preserve">BERTHE KADI INAYA </t>
  </si>
  <si>
    <t xml:space="preserve">GBOCOH LEONCE CHRIST KEVINE </t>
  </si>
  <si>
    <t>KAMAGATE AFFISSATOU MAKAMSA</t>
  </si>
  <si>
    <t>GBANE FATOU TININ</t>
  </si>
  <si>
    <t>0778056008</t>
  </si>
  <si>
    <t xml:space="preserve">KONE NAWA KAHIRA </t>
  </si>
  <si>
    <t>07 07 81 69 08</t>
  </si>
  <si>
    <t xml:space="preserve">ADELEYE AMIRA </t>
  </si>
  <si>
    <t xml:space="preserve">DIABAGATE HABIBA GRACE DIVINE </t>
  </si>
  <si>
    <t>07 08 54 03 61</t>
  </si>
  <si>
    <t xml:space="preserve">MONTSON AMELE MARIETTE </t>
  </si>
  <si>
    <t>01 41 16 30 27</t>
  </si>
  <si>
    <t xml:space="preserve">N'DA AKPA FRANCK DILANE </t>
  </si>
  <si>
    <t xml:space="preserve">07 59 33 03 82 </t>
  </si>
  <si>
    <t>SONDE ABDOUL RAZACK</t>
  </si>
  <si>
    <t>07 67 83 03 70</t>
  </si>
  <si>
    <t xml:space="preserve">SANOU EVAN KALIFA </t>
  </si>
  <si>
    <t>CE1B</t>
  </si>
  <si>
    <t xml:space="preserve">BOGUHET LINDA GAELLE KETURA </t>
  </si>
  <si>
    <t xml:space="preserve">SORO AWA MARIE ESTELLE </t>
  </si>
  <si>
    <t>BOGUHE WILLIAM CHRIST YVAN ELIE</t>
  </si>
  <si>
    <t xml:space="preserve">KAMAGATE AICHA RACHIDATOU </t>
  </si>
  <si>
    <t xml:space="preserve">TIONOU ASSITA </t>
  </si>
  <si>
    <t>05 64 40 54 98</t>
  </si>
  <si>
    <t xml:space="preserve">AGBONOU AKISSI GRACIA </t>
  </si>
  <si>
    <t>05 05 97 18 60</t>
  </si>
  <si>
    <t xml:space="preserve">KONATE ASSA MALIKA </t>
  </si>
  <si>
    <t>07 58 77 46 44</t>
  </si>
  <si>
    <t xml:space="preserve">N'DAO FATOU </t>
  </si>
  <si>
    <t>05 05 80 92 91</t>
  </si>
  <si>
    <t xml:space="preserve">ACKA AMANBRA ANNE -MARIE </t>
  </si>
  <si>
    <t>05 85 91 51 32</t>
  </si>
  <si>
    <t xml:space="preserve">DANIOKO ASSIA </t>
  </si>
  <si>
    <t xml:space="preserve">01 52 06 15 91 </t>
  </si>
  <si>
    <t xml:space="preserve">COULIBALY SITA OUMIN  SAIDAT </t>
  </si>
  <si>
    <t>05 06 28 54 05</t>
  </si>
  <si>
    <t xml:space="preserve">GUESSAN LOU SATOU MALIKA </t>
  </si>
  <si>
    <t xml:space="preserve">DIAKITE KADIDJATOU </t>
  </si>
  <si>
    <t>07 68 62 06 28</t>
  </si>
  <si>
    <t xml:space="preserve">WAHABI BABATUNDE AYINLA MOISE </t>
  </si>
  <si>
    <t>07 49 93 17 34</t>
  </si>
  <si>
    <t>OUEDRAOGO ABDOUL MALICK</t>
  </si>
  <si>
    <t>CE2A</t>
  </si>
  <si>
    <t>KOUMAN ABDOIL LATIF</t>
  </si>
  <si>
    <t>DABRE YOUSSIF</t>
  </si>
  <si>
    <t>DJIGBENOU NOA</t>
  </si>
  <si>
    <t>0702496153</t>
  </si>
  <si>
    <t xml:space="preserve">KINDE AFFOUET ANGE ANAELLE </t>
  </si>
  <si>
    <t xml:space="preserve">07 07 77 79 </t>
  </si>
  <si>
    <t xml:space="preserve">KONAN YAO PRINCE MICHEE </t>
  </si>
  <si>
    <t>07 07 30 19 57</t>
  </si>
  <si>
    <t>SANOU ABDOUL AZIZ</t>
  </si>
  <si>
    <t>07 07 46 70 54</t>
  </si>
  <si>
    <t xml:space="preserve">ENIPA N'GNIRA PENIEL EUNICE </t>
  </si>
  <si>
    <t>05 44 66 63 19</t>
  </si>
  <si>
    <t xml:space="preserve">DABONE RAYANE </t>
  </si>
  <si>
    <t>07 78 37 44 83</t>
  </si>
  <si>
    <t xml:space="preserve">KONE ALYMAT SHERIFA </t>
  </si>
  <si>
    <t>05 06 05 43 27</t>
  </si>
  <si>
    <t xml:space="preserve">GNANRIWAN FOUGNIGUE MOHAMED </t>
  </si>
  <si>
    <t xml:space="preserve">KADJO AGNANTE MARIE AUDE </t>
  </si>
  <si>
    <t>05 55 46 81 06</t>
  </si>
  <si>
    <t>KOUADIO AMENAN MAELI</t>
  </si>
  <si>
    <t>CE2B</t>
  </si>
  <si>
    <t xml:space="preserve">KARAMOKO AIDA RAMADANE </t>
  </si>
  <si>
    <t xml:space="preserve">OUEDRAOGO NOURIATOU </t>
  </si>
  <si>
    <t xml:space="preserve">KOUAME MARIE CLEMENTINE </t>
  </si>
  <si>
    <t>0505979897</t>
  </si>
  <si>
    <t xml:space="preserve">EPONOU BERENICE GIMA </t>
  </si>
  <si>
    <t>0170157037</t>
  </si>
  <si>
    <t xml:space="preserve">YAMEOGO TANGA JEAN BORIS </t>
  </si>
  <si>
    <t>01 01 01 15 42</t>
  </si>
  <si>
    <t>KOUAO AFFOUET ORNELLA</t>
  </si>
  <si>
    <t>07 47 03 33 60</t>
  </si>
  <si>
    <t xml:space="preserve">KOUADIO DIVINE BERAKA </t>
  </si>
  <si>
    <t>07 59 61 15 22</t>
  </si>
  <si>
    <t xml:space="preserve">DJINAN YA KRA TRESOR </t>
  </si>
  <si>
    <t>07 08 83 37 44</t>
  </si>
  <si>
    <t xml:space="preserve">KPOTI YAYRA ISRAEL </t>
  </si>
  <si>
    <t>CM1A</t>
  </si>
  <si>
    <t xml:space="preserve">DIBESSIHO JEAN HARMONIE LAEL </t>
  </si>
  <si>
    <t xml:space="preserve">NITIEMA KOUASSI HABILE </t>
  </si>
  <si>
    <t xml:space="preserve">YAPO LAFIMIENSSOU PRUNELLE SARA </t>
  </si>
  <si>
    <t xml:space="preserve">BILLA MAFERIMA </t>
  </si>
  <si>
    <t>ADELEYE WASSILATH</t>
  </si>
  <si>
    <t xml:space="preserve">ASSA NAOMIE </t>
  </si>
  <si>
    <t xml:space="preserve">KARIMU ABDOUL RAHAMANE </t>
  </si>
  <si>
    <t>07 07 42 23 41</t>
  </si>
  <si>
    <t xml:space="preserve">AUYOUROU NANEGNON NOLAN </t>
  </si>
  <si>
    <t>07 77 07 74 11</t>
  </si>
  <si>
    <t xml:space="preserve">DIALLO ABIGAELLE </t>
  </si>
  <si>
    <t>01 01 14 56 81</t>
  </si>
  <si>
    <t>BASSONO MARVYN ODJO  CHANEL</t>
  </si>
  <si>
    <t>05 75 72 67 39</t>
  </si>
  <si>
    <t xml:space="preserve">KARAMOKO AFFOUSSIATA </t>
  </si>
  <si>
    <t>CM1B</t>
  </si>
  <si>
    <t>OUATTARA KOLOGO ABDOUL AZIZ</t>
  </si>
  <si>
    <t xml:space="preserve">BEUGRE PENELOPPE </t>
  </si>
  <si>
    <t>ANA</t>
  </si>
  <si>
    <t>07 58 56  56 34</t>
  </si>
  <si>
    <t xml:space="preserve">DIABY FANTA SORAYA </t>
  </si>
  <si>
    <t>07 09 57 40 43</t>
  </si>
  <si>
    <t>SOME IDRISS</t>
  </si>
  <si>
    <t>CM2A</t>
  </si>
  <si>
    <t xml:space="preserve">GBOZEA MENETCHE BETHANIE </t>
  </si>
  <si>
    <t>KONE KARIDJATOU</t>
  </si>
  <si>
    <t>OUATTARA FANKOULO</t>
  </si>
  <si>
    <t>KAM SIE BILAL</t>
  </si>
  <si>
    <t>0504432941</t>
  </si>
  <si>
    <t>KORE GOGOUA JOSEPH MICHAEL</t>
  </si>
  <si>
    <t>0707266874</t>
  </si>
  <si>
    <t xml:space="preserve">N'ZAKO SAKINA FIRDAOUS </t>
  </si>
  <si>
    <t>0758838477</t>
  </si>
  <si>
    <t xml:space="preserve">HOUNKOUME OCEANE </t>
  </si>
  <si>
    <t>TOURE ABDOUL KALIL</t>
  </si>
  <si>
    <t>07 09 43  17 56</t>
  </si>
  <si>
    <t xml:space="preserve">DOUEU MAMAYE ESTHER </t>
  </si>
  <si>
    <t>07 77 52 59 80</t>
  </si>
  <si>
    <t xml:space="preserve">DOUMBIA SAMIRA WARDATH </t>
  </si>
  <si>
    <t>07 07 32 25 30</t>
  </si>
  <si>
    <t>BEHAN KENETH ISRAEL</t>
  </si>
  <si>
    <t>07 47 56 95 89</t>
  </si>
  <si>
    <t xml:space="preserve">OUATTARA AICHATA </t>
  </si>
  <si>
    <t xml:space="preserve">07 77 34 68 93 </t>
  </si>
  <si>
    <t xml:space="preserve">SINON WENDEMI -SIDA  ALI RAYAN </t>
  </si>
  <si>
    <t>CM2B</t>
  </si>
  <si>
    <t>0778231820</t>
  </si>
  <si>
    <t xml:space="preserve">SEDE NOYA ELIANA </t>
  </si>
  <si>
    <t xml:space="preserve">KOSONOU KOSSIA HELOIS </t>
  </si>
  <si>
    <t>07 07 74 25 42</t>
  </si>
  <si>
    <t xml:space="preserve">DABOGNON GAYE MARIE MIJOLA </t>
  </si>
  <si>
    <t>05 05 56 89 33</t>
  </si>
  <si>
    <t xml:space="preserve">ESSOH AIME  JERIEL </t>
  </si>
  <si>
    <t>OUEDRAOGO ABDOUL KARIM</t>
  </si>
  <si>
    <t>0708543071</t>
  </si>
  <si>
    <t xml:space="preserve">BASSANE MARIE FLORENCE </t>
  </si>
  <si>
    <t>0172286696</t>
  </si>
  <si>
    <t>BASSANE JEAN MAEL</t>
  </si>
  <si>
    <t xml:space="preserve">OBROU ESSI ARIELLE </t>
  </si>
  <si>
    <t>0709637629</t>
  </si>
  <si>
    <t>KABLAN JEAN MICHEL OSIAS</t>
  </si>
  <si>
    <t>0506281823</t>
  </si>
  <si>
    <t xml:space="preserve">KOUAKOU N'DA AYA LORIANE </t>
  </si>
  <si>
    <t>0759991701</t>
  </si>
  <si>
    <t xml:space="preserve">KALOU ASSANE ANGE </t>
  </si>
  <si>
    <t>0566213353</t>
  </si>
  <si>
    <t xml:space="preserve">LIGALI IDRISS DAVID </t>
  </si>
  <si>
    <t>0777141929</t>
  </si>
  <si>
    <t>NAON NAFISSATOU</t>
  </si>
  <si>
    <t>0505572781</t>
  </si>
  <si>
    <t xml:space="preserve">KONE OUMAR WARID RAYANE </t>
  </si>
  <si>
    <t>0557128338</t>
  </si>
  <si>
    <t xml:space="preserve">KONE MARIAM LEILA SHAIMA </t>
  </si>
  <si>
    <t>0757128338</t>
  </si>
  <si>
    <t xml:space="preserve">KONTAO MAIMOUNA RACHIDA </t>
  </si>
  <si>
    <t>0708871187</t>
  </si>
  <si>
    <t>KOUADIO AFFOUET EMMANUELA</t>
  </si>
  <si>
    <t>0708100117</t>
  </si>
  <si>
    <t>EHOUMA KEYASSOU BENIE GRACE .D</t>
  </si>
  <si>
    <t>0759177028</t>
  </si>
  <si>
    <t>ADJAKA SAMUEL</t>
  </si>
  <si>
    <t>0707006233</t>
  </si>
  <si>
    <t>SALA ABDOUL LATIF</t>
  </si>
  <si>
    <t>0152118543</t>
  </si>
  <si>
    <t xml:space="preserve">SALA ABDOUL NASSAR </t>
  </si>
  <si>
    <t xml:space="preserve">KONE CHEICK RAMADANE </t>
  </si>
  <si>
    <t>0505464201</t>
  </si>
  <si>
    <t>KANATE ABDOUL LATIF</t>
  </si>
  <si>
    <t xml:space="preserve">BOUGNIN YASSINE MOURAD </t>
  </si>
  <si>
    <t>0707453125</t>
  </si>
  <si>
    <t xml:space="preserve">AMANGOUA TANOH NEHEMIE OWEN </t>
  </si>
  <si>
    <t>0171683961</t>
  </si>
  <si>
    <t>YAO KOUASSI IMRAN ALEX</t>
  </si>
  <si>
    <t>0566541534</t>
  </si>
  <si>
    <t xml:space="preserve">GUINDO ABOULAYE </t>
  </si>
  <si>
    <t>0709666840</t>
  </si>
  <si>
    <t xml:space="preserve">N'GUESSAN MARIE AMENAN </t>
  </si>
  <si>
    <t>0707394371</t>
  </si>
  <si>
    <t xml:space="preserve">KOUAME AYA MARIE LYDIA </t>
  </si>
  <si>
    <t>0103863511</t>
  </si>
  <si>
    <t xml:space="preserve">GOUAMENE ALVINE </t>
  </si>
  <si>
    <t>0749188400</t>
  </si>
  <si>
    <t>BAKAYOKO PACELY AIVYLINE</t>
  </si>
  <si>
    <t>0153301214</t>
  </si>
  <si>
    <t xml:space="preserve">ZANRE KADIDIATOU </t>
  </si>
  <si>
    <t>0101254295</t>
  </si>
  <si>
    <t xml:space="preserve">ZANRE KOUBOURA </t>
  </si>
  <si>
    <t xml:space="preserve">GNAKALE MATHIS LOUANE </t>
  </si>
  <si>
    <t>0759740111</t>
  </si>
  <si>
    <t xml:space="preserve">ABO AKOUWA EMMANUELLA </t>
  </si>
  <si>
    <t>0575916491</t>
  </si>
  <si>
    <t xml:space="preserve">HOUEDAGBA JOSEPHINE </t>
  </si>
  <si>
    <t>0152490092</t>
  </si>
  <si>
    <t xml:space="preserve">ZATHY SHADRAC JOSHUA </t>
  </si>
  <si>
    <t>0153405340</t>
  </si>
  <si>
    <t xml:space="preserve">ZATHY BROU AZARIA </t>
  </si>
  <si>
    <t xml:space="preserve">KABA MAMADI </t>
  </si>
  <si>
    <t>0605054327</t>
  </si>
  <si>
    <t xml:space="preserve">KOUADIO PENIEL SOURALEY </t>
  </si>
  <si>
    <t>0748220878</t>
  </si>
  <si>
    <t xml:space="preserve">YAO ADJOUA MARIE NANARA AELYS </t>
  </si>
  <si>
    <t>0506165924</t>
  </si>
  <si>
    <t xml:space="preserve">SANOGO AMENAN RAIMATOU </t>
  </si>
  <si>
    <t>0505340450</t>
  </si>
  <si>
    <t>SANOGO MARIAM</t>
  </si>
  <si>
    <t xml:space="preserve">SANOGO ISSA </t>
  </si>
  <si>
    <t xml:space="preserve">HAIDARA KADIDIA </t>
  </si>
  <si>
    <t>0708665974</t>
  </si>
  <si>
    <t xml:space="preserve">¨SAVADOGO OUSSENI </t>
  </si>
  <si>
    <t>0143317372</t>
  </si>
  <si>
    <t>MBENDA N'GOKOUBA RAPHAEL</t>
  </si>
  <si>
    <t xml:space="preserve">KAZA ERICA MARTINE </t>
  </si>
  <si>
    <t>0708804959</t>
  </si>
  <si>
    <t xml:space="preserve">TRAORE ABOUL RAZACK </t>
  </si>
  <si>
    <t>0778247067</t>
  </si>
  <si>
    <t xml:space="preserve">TRAORE ABOUL RAHAMANE </t>
  </si>
  <si>
    <t>DIARRASOUBA MOHAMED</t>
  </si>
  <si>
    <t>0445699162</t>
  </si>
  <si>
    <t>DIARRASOUBA SARAH</t>
  </si>
  <si>
    <t>0545699162</t>
  </si>
  <si>
    <t xml:space="preserve">ADINGRA ADOU CHRIST MICHAEL </t>
  </si>
  <si>
    <t>0709547928</t>
  </si>
  <si>
    <t>KONE MOHAMED HILAN KOSSONOU</t>
  </si>
  <si>
    <t>KOMLAVI KOUAKOU DON BOSCO</t>
  </si>
  <si>
    <t>0709216523</t>
  </si>
  <si>
    <t xml:space="preserve">KOMLAVI AMELE ESSI MARILYNE </t>
  </si>
  <si>
    <t xml:space="preserve">ALADE CHRIST MAEL </t>
  </si>
  <si>
    <t>0142928756</t>
  </si>
  <si>
    <t xml:space="preserve">ALADE AXEL CALEB </t>
  </si>
  <si>
    <t>0101429287</t>
  </si>
  <si>
    <t xml:space="preserve">KOSSI KENETH JUNIOR </t>
  </si>
  <si>
    <t>0779055697</t>
  </si>
  <si>
    <t xml:space="preserve">SANGARE AWA FLORA </t>
  </si>
  <si>
    <t>0702319222</t>
  </si>
  <si>
    <t xml:space="preserve">KOUASSI MOAHE HANNIEL YANNIS </t>
  </si>
  <si>
    <t>0757604684</t>
  </si>
  <si>
    <t xml:space="preserve">TRAORE FANTA </t>
  </si>
  <si>
    <t>0749239300</t>
  </si>
  <si>
    <t>GNUAN CHRIST OLAF</t>
  </si>
  <si>
    <t>0506574867</t>
  </si>
  <si>
    <t xml:space="preserve">KADJO AYE GLORIA HADASSA </t>
  </si>
  <si>
    <t>0747442014</t>
  </si>
  <si>
    <t xml:space="preserve">KADJO YOHAN ELIE </t>
  </si>
  <si>
    <t xml:space="preserve">DIOME CHEICK AMADOU JUNIOR </t>
  </si>
  <si>
    <t>0709452694</t>
  </si>
  <si>
    <t xml:space="preserve">TOURE HADISSA YASMINE </t>
  </si>
  <si>
    <t>0758590402</t>
  </si>
  <si>
    <t>OUEDRAOGO DJEMILATOU</t>
  </si>
  <si>
    <t>0707010817</t>
  </si>
  <si>
    <t xml:space="preserve">SIDIBE ABDOUL MALICK </t>
  </si>
  <si>
    <t>0707726124</t>
  </si>
  <si>
    <t xml:space="preserve">FOFANA MOUSSA MAYLE </t>
  </si>
  <si>
    <t>0565024569</t>
  </si>
  <si>
    <t>BOHOUSSOU SITRAN SYNTICHE .C</t>
  </si>
  <si>
    <t>0708598944</t>
  </si>
  <si>
    <t xml:space="preserve">OBROU ESSI  ELIE </t>
  </si>
  <si>
    <t xml:space="preserve">GNANGO DEGUE KERENE </t>
  </si>
  <si>
    <t xml:space="preserve">KOUADIO ANNE PRUNELLE </t>
  </si>
  <si>
    <t xml:space="preserve">OUATTARA MARIAM NOURA </t>
  </si>
  <si>
    <t>0506759199</t>
  </si>
  <si>
    <t>ZAKANE NOURA FATIM</t>
  </si>
  <si>
    <t>0505920821</t>
  </si>
  <si>
    <t xml:space="preserve">CISSE BADRA ALI RAMADANE </t>
  </si>
  <si>
    <t>0709091617</t>
  </si>
  <si>
    <t xml:space="preserve">CISSE ADAM IMRANE </t>
  </si>
  <si>
    <t xml:space="preserve">KONAN GNAMIENSAA URIE </t>
  </si>
  <si>
    <t>0709574043</t>
  </si>
  <si>
    <t xml:space="preserve">TRAORE TIEBA ADNAN </t>
  </si>
  <si>
    <t xml:space="preserve">OULA GUELANIN </t>
  </si>
  <si>
    <t>0555125510</t>
  </si>
  <si>
    <t xml:space="preserve">KOUASSI LOH HANIEL </t>
  </si>
  <si>
    <t>DAZA OKOOMIAN YVES SHADRACK .E</t>
  </si>
  <si>
    <t>0709889227</t>
  </si>
  <si>
    <t xml:space="preserve">GBADIE URIELLE </t>
  </si>
  <si>
    <t>070835E3224</t>
  </si>
  <si>
    <t>EHOUMAN CHRIST EMMANUEL</t>
  </si>
  <si>
    <t>0102914092</t>
  </si>
  <si>
    <t>TRAORE ISMAEL PENIEL</t>
  </si>
  <si>
    <t>0789426011</t>
  </si>
  <si>
    <t>AMENA KOKO ILONA ESLI ELISHAMA</t>
  </si>
  <si>
    <t>0748052179</t>
  </si>
  <si>
    <t xml:space="preserve">AMANA CHRIST KYLIAN </t>
  </si>
  <si>
    <t>0748052180</t>
  </si>
  <si>
    <t xml:space="preserve">AMANA CHRIST ETHAN </t>
  </si>
  <si>
    <t xml:space="preserve">DIOMANDE BEN SOULEYMANE </t>
  </si>
  <si>
    <t>0779508855</t>
  </si>
  <si>
    <t xml:space="preserve">GOUBA ABDOUL RACHID </t>
  </si>
  <si>
    <t>0708372178</t>
  </si>
  <si>
    <t xml:space="preserve">GOUBA ETTIENNE NOURA </t>
  </si>
  <si>
    <t>TRAORE ABDOUL KYRAN</t>
  </si>
  <si>
    <t>0153886605</t>
  </si>
  <si>
    <t>N'GUESSAN AHILIN PAUL ANDRESS</t>
  </si>
  <si>
    <t>0102200193</t>
  </si>
  <si>
    <t xml:space="preserve">KOFFI  BENIE CYRIELLE </t>
  </si>
  <si>
    <t>0505566676</t>
  </si>
  <si>
    <t xml:space="preserve">TRAORE ASSANA DJAMILA </t>
  </si>
  <si>
    <t>0705333111</t>
  </si>
  <si>
    <t>M'BRA AYA JARED</t>
  </si>
  <si>
    <t>0506332023</t>
  </si>
  <si>
    <t>SEOGO AZIZ</t>
  </si>
  <si>
    <t>0705655141</t>
  </si>
  <si>
    <t xml:space="preserve">TIBI HERZA OLIVIA </t>
  </si>
  <si>
    <t>0768414406</t>
  </si>
  <si>
    <t xml:space="preserve">TRAORE GLOH ASTA CHANCE VICTORIA </t>
  </si>
  <si>
    <t>0708522016</t>
  </si>
  <si>
    <t>KOFFI BODIE MELVIN DYLAN</t>
  </si>
  <si>
    <t>0707520075</t>
  </si>
  <si>
    <t xml:space="preserve">KOFFI BODIE YANN BEN NOAH </t>
  </si>
  <si>
    <t>KAMAGATE YOUSSOUF</t>
  </si>
  <si>
    <t>0712103906</t>
  </si>
  <si>
    <t xml:space="preserve">YEBOUA MAEL </t>
  </si>
  <si>
    <t xml:space="preserve">DANIOKO ZEINAB </t>
  </si>
  <si>
    <t>KOFFI AMOIN SOURALEY MARIE SERAK</t>
  </si>
  <si>
    <t>0707023324</t>
  </si>
  <si>
    <t>AGOMEDJE AKOKO LAVINIA BLESSING</t>
  </si>
  <si>
    <t>0787466011</t>
  </si>
  <si>
    <t xml:space="preserve">AGOMEDJE AKOUELE DAVILLA GLORIA </t>
  </si>
  <si>
    <t xml:space="preserve">BOSSOMKI ADJA KRA KETURA </t>
  </si>
  <si>
    <t>0758289349</t>
  </si>
  <si>
    <t xml:space="preserve">KONE LOMBE </t>
  </si>
  <si>
    <t xml:space="preserve">KONE MALE DAOUDA </t>
  </si>
  <si>
    <t>KOUASSI AYA BLANCE IMMACULEE</t>
  </si>
  <si>
    <t>077747208447</t>
  </si>
  <si>
    <t>N'DOYE FATIMA ZOULFATH</t>
  </si>
  <si>
    <t>N'DOYE OUMY SARAH</t>
  </si>
  <si>
    <t>SOU YELI AICHA KIMORA</t>
  </si>
  <si>
    <t>SOKOU BI SOKOU CHARLES EMMANUEL</t>
  </si>
  <si>
    <t>0709065216</t>
  </si>
  <si>
    <t>DAMAN SAFIRA MARIA</t>
  </si>
  <si>
    <t>0140608967</t>
  </si>
  <si>
    <t xml:space="preserve">SAWADOGO RAMATOU </t>
  </si>
  <si>
    <t>0508666229</t>
  </si>
  <si>
    <t xml:space="preserve">SAWADOGO BASSIROU KEVINE </t>
  </si>
  <si>
    <t xml:space="preserve">DAMAN CHEICH HASSAN </t>
  </si>
  <si>
    <t>0779272945</t>
  </si>
  <si>
    <t xml:space="preserve">TRAORE IBRAHIM SORY </t>
  </si>
  <si>
    <t>0707304612</t>
  </si>
  <si>
    <t xml:space="preserve">ANON EDEN ANTONI AMALAMAN </t>
  </si>
  <si>
    <t>0101614221</t>
  </si>
  <si>
    <t xml:space="preserve">ODILAMI ANNE SEVERINE </t>
  </si>
  <si>
    <t xml:space="preserve">KEITA ASTOU JENAT </t>
  </si>
  <si>
    <t>0506681513</t>
  </si>
  <si>
    <t xml:space="preserve">OUATTARA MAIMOUNA YASMINE </t>
  </si>
  <si>
    <t>0768819731</t>
  </si>
  <si>
    <t>TOURE HABIBA RABI</t>
  </si>
  <si>
    <t>0554894959</t>
  </si>
  <si>
    <t xml:space="preserve">OUATTARA AHMED RAMADAN FARAN </t>
  </si>
  <si>
    <t>0708741357</t>
  </si>
  <si>
    <t xml:space="preserve">GOGOGNON CHRIST CHARBEL KYLIAN </t>
  </si>
  <si>
    <t>0787590729</t>
  </si>
  <si>
    <t xml:space="preserve">KIEMTORE SAKINA </t>
  </si>
  <si>
    <t>0759001993</t>
  </si>
  <si>
    <t>N'GUESSAN NAIS N'SIBA EMMANUELLA</t>
  </si>
  <si>
    <t>0757516914</t>
  </si>
  <si>
    <t xml:space="preserve">N'DRI KOUADIO MIENWA CHRIST ALVINE </t>
  </si>
  <si>
    <t>0777277066</t>
  </si>
  <si>
    <t xml:space="preserve">NOGO AMINATA </t>
  </si>
  <si>
    <t>0506041795</t>
  </si>
  <si>
    <t xml:space="preserve">KOUADIO CHRIST MAEL </t>
  </si>
  <si>
    <t>0707881312</t>
  </si>
  <si>
    <t xml:space="preserve">DIALLO ADAMA </t>
  </si>
  <si>
    <t>0504911422</t>
  </si>
  <si>
    <t>LESSENUE ZION MOISE CHRIST YAEL</t>
  </si>
  <si>
    <t>0102203825</t>
  </si>
  <si>
    <t xml:space="preserve">DJAHA GEDEON PRINCE </t>
  </si>
  <si>
    <t>0757700530</t>
  </si>
  <si>
    <t>YAO KOUAME CHRIST JAURES</t>
  </si>
  <si>
    <t>0103860071</t>
  </si>
  <si>
    <t>OUATTARA NOURA BIBI</t>
  </si>
  <si>
    <t>0101639507</t>
  </si>
  <si>
    <t>CONDE AICHA</t>
  </si>
  <si>
    <t>0707714942</t>
  </si>
  <si>
    <t>GBANE SAID ABDUL WALLY   ISLAM</t>
  </si>
  <si>
    <t>0767100623</t>
  </si>
  <si>
    <t>KONE FATIM</t>
  </si>
  <si>
    <t>0708125431</t>
  </si>
  <si>
    <t>KOUASSI YAO CHRIST ANDY</t>
  </si>
  <si>
    <t>0505190104</t>
  </si>
  <si>
    <t xml:space="preserve">BLOH MAELIA AURIANE </t>
  </si>
  <si>
    <t>0707899639</t>
  </si>
  <si>
    <t>BLESSO  ALYSON MARIANE  ANAIS</t>
  </si>
  <si>
    <t xml:space="preserve">DIARRA ISMAEL  MOUNIR </t>
  </si>
  <si>
    <t>0709320304</t>
  </si>
  <si>
    <t xml:space="preserve">SALIOU FAHIDA </t>
  </si>
  <si>
    <t>0101520691</t>
  </si>
  <si>
    <t xml:space="preserve">SALIOU LINAH PASCALINE </t>
  </si>
  <si>
    <t xml:space="preserve">LESSENUE GALO PRECIEUSE INAYA </t>
  </si>
  <si>
    <t>YIBIGNONSEKA MARILYE EXAUCEE</t>
  </si>
  <si>
    <t>KAMARA LYSA RAYAN</t>
  </si>
  <si>
    <t xml:space="preserve">LOBA ELISHA JOSH NAEL </t>
  </si>
  <si>
    <t>0505323941</t>
  </si>
  <si>
    <t xml:space="preserve">SYLLA MOUSSARAF JUNIOR </t>
  </si>
  <si>
    <t>0778596011</t>
  </si>
  <si>
    <t xml:space="preserve">ADOU GNININ BIENVENU MAEL ANDRE </t>
  </si>
  <si>
    <t>0748313385</t>
  </si>
  <si>
    <t>OUDOU FAROUKOU</t>
  </si>
  <si>
    <t xml:space="preserve">DOUMBIA YOUNOUS KAN </t>
  </si>
  <si>
    <t>0103773635</t>
  </si>
  <si>
    <t>ODEDIRAN AYOMIDE A.RAYAN</t>
  </si>
  <si>
    <t>0506074475</t>
  </si>
  <si>
    <t>ODEDIRAN ODELEKAN A.MOHAMED</t>
  </si>
  <si>
    <t>SAHA AHOU RAINATOU DANIELLA .C</t>
  </si>
  <si>
    <t>0797058918</t>
  </si>
  <si>
    <t xml:space="preserve">OUEDRAOGO AROUNA </t>
  </si>
  <si>
    <t>0708246227</t>
  </si>
  <si>
    <t xml:space="preserve">BAKOUAN RUTH EMMANUELLA </t>
  </si>
  <si>
    <t>0502703416</t>
  </si>
  <si>
    <t xml:space="preserve">TRAORE NIOH AICHA </t>
  </si>
  <si>
    <t>0585788639</t>
  </si>
  <si>
    <t xml:space="preserve">TRAORE ZIE CHEICH OUMAR </t>
  </si>
  <si>
    <t xml:space="preserve">KOUADIO KOUASSI YVES </t>
  </si>
  <si>
    <t>0714114101</t>
  </si>
  <si>
    <t xml:space="preserve">HUNKPATI  KOUASSI ETHAN MAEL </t>
  </si>
  <si>
    <t>0576506059</t>
  </si>
  <si>
    <t xml:space="preserve">KONE LAWAMAN KARIDJA </t>
  </si>
  <si>
    <t>0749495156</t>
  </si>
  <si>
    <t xml:space="preserve">KONE MIHINGO SOULEYMANE </t>
  </si>
  <si>
    <t xml:space="preserve">ANO KOUAO PRINCE SAMUEL </t>
  </si>
  <si>
    <t>0707688047</t>
  </si>
  <si>
    <t xml:space="preserve">NEBOUT MARYSE EMMANUELLA </t>
  </si>
  <si>
    <t>0102622603</t>
  </si>
  <si>
    <t xml:space="preserve">NOGO IDRISSA </t>
  </si>
  <si>
    <t xml:space="preserve">HOUESSOU DAGBE DENIS CHRIST </t>
  </si>
  <si>
    <t>0545580191</t>
  </si>
  <si>
    <t xml:space="preserve">KONAN YAO ELISEE </t>
  </si>
  <si>
    <t>0505278063</t>
  </si>
  <si>
    <t>KOUKOU MIRACLE  ESTHER FAVEUR</t>
  </si>
  <si>
    <t>0505349390</t>
  </si>
  <si>
    <t>DOBE YASMINE CARELLE ANDREA</t>
  </si>
  <si>
    <t>0778514619</t>
  </si>
  <si>
    <t xml:space="preserve">KONAN YAO ORTHINIEL ARCHANGE </t>
  </si>
  <si>
    <t>0707563454</t>
  </si>
  <si>
    <t xml:space="preserve">GOORE BI GOORE JUNIOR </t>
  </si>
  <si>
    <t>0747754592</t>
  </si>
  <si>
    <t xml:space="preserve">GOORE BI KOFFI RAYANE JEREMIE </t>
  </si>
  <si>
    <t xml:space="preserve">ZAHUI MARIE DIVINE MERVEILLE </t>
  </si>
  <si>
    <t>0708174907</t>
  </si>
  <si>
    <t>KOUAME YAO CHRIST NATHANAEL</t>
  </si>
  <si>
    <t>0778024561</t>
  </si>
  <si>
    <t xml:space="preserve">KOUAME KOUASSI ANGE ELISHAMA </t>
  </si>
  <si>
    <t>0170305134</t>
  </si>
  <si>
    <t xml:space="preserve">SEKA EMMANUEL ADEWALE </t>
  </si>
  <si>
    <t>0749495440</t>
  </si>
  <si>
    <t xml:space="preserve">BAH GNAHONAO  MAEL </t>
  </si>
  <si>
    <t>0101405980</t>
  </si>
  <si>
    <t xml:space="preserve">MOBIO ANGE URIELLE </t>
  </si>
  <si>
    <t>OUEDRAOGO DIVINE FATIM</t>
  </si>
  <si>
    <t>0748646456</t>
  </si>
  <si>
    <t xml:space="preserve">OUEDRAOGO LEILA MAELLE EDEN </t>
  </si>
  <si>
    <t>KUYO   CHRIST SAMUEL</t>
  </si>
  <si>
    <t>0747707591</t>
  </si>
  <si>
    <t>OUATTARA LOUKMAN RAMADAN</t>
  </si>
  <si>
    <t>0751691729</t>
  </si>
  <si>
    <t xml:space="preserve">YAO KOUAKOU MAEL </t>
  </si>
  <si>
    <t>0500247603</t>
  </si>
  <si>
    <t>SAWADOGO NOUFFOU ELDAD .R</t>
  </si>
  <si>
    <t>0778332849</t>
  </si>
  <si>
    <t xml:space="preserve">KOUAKOU KOUASSI MARC HERVE </t>
  </si>
  <si>
    <t>0747297287</t>
  </si>
  <si>
    <t xml:space="preserve">BABAYEDJOU ABDOUL WARRIS </t>
  </si>
  <si>
    <t xml:space="preserve">AGNAWA ROLLANDE </t>
  </si>
  <si>
    <t>0747083340</t>
  </si>
  <si>
    <t xml:space="preserve">ANAGBLA LAGOZI ESPERANCE </t>
  </si>
  <si>
    <t>0712719365</t>
  </si>
  <si>
    <t xml:space="preserve">ZI DAVINA BARAKWENDE </t>
  </si>
  <si>
    <t>0707035363</t>
  </si>
  <si>
    <t xml:space="preserve">ZI SAMUEL ORTHINIEL WENDINDA </t>
  </si>
  <si>
    <t xml:space="preserve">SANOGO ALLASSANE </t>
  </si>
  <si>
    <t>0759598954</t>
  </si>
  <si>
    <t>KOUADIO LILIA ANNE GEMIMA</t>
  </si>
  <si>
    <t>0707978561</t>
  </si>
  <si>
    <t xml:space="preserve">KOUAKOU YAO JEAN FRANKLIN </t>
  </si>
  <si>
    <t>0505221858</t>
  </si>
  <si>
    <t>GBANE AFFISSATOU YASMINE NAFI</t>
  </si>
  <si>
    <t>0556549980</t>
  </si>
  <si>
    <t xml:space="preserve">KOUMAN KOSSIA DJEDOUA EUNICE </t>
  </si>
  <si>
    <t>0759143011</t>
  </si>
  <si>
    <t xml:space="preserve">BOUSSIM JADEN PAUL LIRANE URIEL </t>
  </si>
  <si>
    <t>0101872440</t>
  </si>
  <si>
    <t xml:space="preserve">DIOMANDE FATOUMATA ZARA </t>
  </si>
  <si>
    <t>0508017533</t>
  </si>
  <si>
    <t xml:space="preserve">OBROU AKE JEAN LUC EMMANUEL </t>
  </si>
  <si>
    <t xml:space="preserve">BROU OMOHA NACYRA EMILIE </t>
  </si>
  <si>
    <t>0778542619</t>
  </si>
  <si>
    <t xml:space="preserve">VANIE DIVINE AMIRA </t>
  </si>
  <si>
    <t xml:space="preserve">TAH LOU MAELLYE </t>
  </si>
  <si>
    <t>0448846180</t>
  </si>
  <si>
    <t>KOUAKOU AMENAN ADELAIDE .C</t>
  </si>
  <si>
    <t>0748307111</t>
  </si>
  <si>
    <t xml:space="preserve">SAWADPGO AMIDOU </t>
  </si>
  <si>
    <t>0505301208</t>
  </si>
  <si>
    <t xml:space="preserve">AGNESS AKPA ROMAIN </t>
  </si>
  <si>
    <t>0708213062</t>
  </si>
  <si>
    <t xml:space="preserve">INAGO OKOU JOSHUA WINNER </t>
  </si>
  <si>
    <t>0787233047</t>
  </si>
  <si>
    <t xml:space="preserve">FOFANA ABDOUL ALI NOUR </t>
  </si>
  <si>
    <t>0709017094</t>
  </si>
  <si>
    <t xml:space="preserve">YAO KOUAKOU ELISHAMA ARIEL </t>
  </si>
  <si>
    <t>0506492681</t>
  </si>
  <si>
    <t xml:space="preserve">GBOCOH COMOE MARIE MADOUSSOU </t>
  </si>
  <si>
    <t>0708925625</t>
  </si>
  <si>
    <t xml:space="preserve">BANGAGNE ZOULKIFILALMAD </t>
  </si>
  <si>
    <t>0707234421</t>
  </si>
  <si>
    <t xml:space="preserve">OUATTARA MINATA RAHIFA </t>
  </si>
  <si>
    <t>0505049804</t>
  </si>
  <si>
    <t xml:space="preserve">EBA AGBO ANGE DANIEL </t>
  </si>
  <si>
    <t>0708895097</t>
  </si>
  <si>
    <t xml:space="preserve">GBANE MOHAMED </t>
  </si>
  <si>
    <t>0564840747</t>
  </si>
  <si>
    <t>TIONOU KOROTOUM</t>
  </si>
  <si>
    <t>0747177163</t>
  </si>
  <si>
    <t xml:space="preserve">KONE MAKAN ABDOUL MADJID </t>
  </si>
  <si>
    <t>0707405038</t>
  </si>
  <si>
    <t xml:space="preserve">KOFFI CHRISTIAN YVAN </t>
  </si>
  <si>
    <t>0769289055</t>
  </si>
  <si>
    <t xml:space="preserve">AKPESSE  CLAIR MYLANE MONDESIR </t>
  </si>
  <si>
    <t>0102355212</t>
  </si>
  <si>
    <t>AKPESSE YAMDJOW ANDREE EMMANUELLA</t>
  </si>
  <si>
    <t xml:space="preserve">DEKI ABE KEOLA MIENTI </t>
  </si>
  <si>
    <t>0708249083</t>
  </si>
  <si>
    <t xml:space="preserve">ODIMLAMI YANN SAMUEL ELISHAMA </t>
  </si>
  <si>
    <t>0504895432</t>
  </si>
  <si>
    <t xml:space="preserve">BENAO KOFFI ADJOUA RINNA </t>
  </si>
  <si>
    <t xml:space="preserve">KOUADIO OUATTARA FATIMA </t>
  </si>
  <si>
    <t>0789214772</t>
  </si>
  <si>
    <t xml:space="preserve">TRAORE SOULEYMANE ELYSEE KONAN </t>
  </si>
  <si>
    <t>0788377640</t>
  </si>
  <si>
    <t xml:space="preserve">N'GUESSAN ANGE AARON YECHIEL </t>
  </si>
  <si>
    <t>0758209297</t>
  </si>
  <si>
    <t xml:space="preserve">TRAORE KEREN EDEN </t>
  </si>
  <si>
    <t>0709330401</t>
  </si>
  <si>
    <t xml:space="preserve">TRAORE SAMUEL CHRIST MAEL </t>
  </si>
  <si>
    <t xml:space="preserve">HOUPHOUET ASSAD MARIE WESLEY </t>
  </si>
  <si>
    <t>0707553007</t>
  </si>
  <si>
    <t xml:space="preserve">ASSOA ELYSEE CHANCE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</si>
</sst>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64" fontId="0" fillId="2" borderId="0" xfId="0" applyNumberFormat="1" applyFill="1"/>
  </cellXfs>
  <cellStyles count="1">
    <cellStyle name="Normal" xfId="0" builtinId="0"/>
  </cellStyles>
  <dxfs count="21">
    <dxf>
      <numFmt numFmtId="30" formatCode="@"/>
    </dxf>
    <dxf>
      <numFmt numFmtId="3" formatCode="#,##0"/>
    </dxf>
    <dxf>
      <numFmt numFmtId="3" formatCode="#,##0"/>
    </dxf>
    <dxf>
      <numFmt numFmtId="164" formatCode="#,##0;[Red]#,##0"/>
    </dxf>
    <dxf>
      <numFmt numFmtId="164" formatCode="#,##0;[Red]#,##0"/>
    </dxf>
    <dxf>
      <numFmt numFmtId="164" formatCode="#,##0;[Red]#,##0"/>
    </dxf>
    <dxf>
      <numFmt numFmtId="164" formatCode="#,##0;[Red]#,##0"/>
    </dxf>
    <dxf>
      <numFmt numFmtId="164" formatCode="#,##0;[Red]#,##0"/>
    </dxf>
    <dxf>
      <numFmt numFmtId="164" formatCode="#,##0;[Red]#,##0"/>
    </dxf>
    <dxf>
      <numFmt numFmtId="164" formatCode="#,##0;[Red]#,##0"/>
    </dxf>
    <dxf>
      <numFmt numFmtId="164" formatCode="#,##0;[Red]#,##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Desktop\GESTION%202026\ANNEE%202025-2026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ètres"/>
      <sheetName val="Suivi Paiements"/>
      <sheetName val="Récapitulatif Global"/>
    </sheetNames>
    <sheetDataSet>
      <sheetData sheetId="0">
        <row r="1">
          <cell r="A1" t="str">
            <v>Classe</v>
          </cell>
          <cell r="B1" t="str">
            <v>Total dû</v>
          </cell>
          <cell r="C1" t="str">
            <v>Inscription</v>
          </cell>
          <cell r="D1" t="str">
            <v>Octobre</v>
          </cell>
          <cell r="E1" t="str">
            <v>Novembre</v>
          </cell>
          <cell r="F1" t="str">
            <v>Décembre</v>
          </cell>
          <cell r="G1" t="str">
            <v>Janvier</v>
          </cell>
          <cell r="H1" t="str">
            <v>Février</v>
          </cell>
          <cell r="I1" t="str">
            <v>Mars</v>
          </cell>
        </row>
        <row r="2">
          <cell r="A2" t="str">
            <v>Petite section</v>
          </cell>
          <cell r="B2">
            <v>100000</v>
          </cell>
          <cell r="C2">
            <v>35000</v>
          </cell>
          <cell r="D2">
            <v>15000</v>
          </cell>
          <cell r="E2">
            <v>10000</v>
          </cell>
          <cell r="F2">
            <v>10000</v>
          </cell>
          <cell r="G2">
            <v>10000</v>
          </cell>
          <cell r="H2">
            <v>10000</v>
          </cell>
          <cell r="I2">
            <v>10000</v>
          </cell>
        </row>
        <row r="3">
          <cell r="A3" t="str">
            <v>Moyenne section</v>
          </cell>
          <cell r="B3">
            <v>100000</v>
          </cell>
          <cell r="C3">
            <v>35000</v>
          </cell>
          <cell r="D3">
            <v>15000</v>
          </cell>
          <cell r="E3">
            <v>10000</v>
          </cell>
          <cell r="F3">
            <v>10000</v>
          </cell>
          <cell r="G3">
            <v>10000</v>
          </cell>
          <cell r="H3">
            <v>10000</v>
          </cell>
          <cell r="I3">
            <v>10000</v>
          </cell>
        </row>
        <row r="4">
          <cell r="A4" t="str">
            <v>Grande section</v>
          </cell>
          <cell r="B4">
            <v>100000</v>
          </cell>
          <cell r="C4">
            <v>35000</v>
          </cell>
          <cell r="D4">
            <v>15000</v>
          </cell>
          <cell r="E4">
            <v>10000</v>
          </cell>
          <cell r="F4">
            <v>10000</v>
          </cell>
          <cell r="G4">
            <v>10000</v>
          </cell>
          <cell r="H4">
            <v>10000</v>
          </cell>
          <cell r="I4">
            <v>10000</v>
          </cell>
        </row>
        <row r="5">
          <cell r="A5" t="str">
            <v>CP1A</v>
          </cell>
          <cell r="B5">
            <v>105000</v>
          </cell>
          <cell r="C5">
            <v>35000</v>
          </cell>
          <cell r="D5">
            <v>15000</v>
          </cell>
          <cell r="E5">
            <v>15000</v>
          </cell>
          <cell r="F5">
            <v>10000</v>
          </cell>
          <cell r="G5">
            <v>10000</v>
          </cell>
          <cell r="H5">
            <v>10000</v>
          </cell>
          <cell r="I5">
            <v>10000</v>
          </cell>
        </row>
        <row r="6">
          <cell r="A6" t="str">
            <v>CP1B</v>
          </cell>
          <cell r="B6">
            <v>105000</v>
          </cell>
          <cell r="C6">
            <v>35000</v>
          </cell>
          <cell r="D6">
            <v>15000</v>
          </cell>
          <cell r="E6">
            <v>15000</v>
          </cell>
          <cell r="F6">
            <v>10000</v>
          </cell>
          <cell r="G6">
            <v>10000</v>
          </cell>
          <cell r="H6">
            <v>10000</v>
          </cell>
          <cell r="I6">
            <v>10000</v>
          </cell>
        </row>
        <row r="7">
          <cell r="A7" t="str">
            <v>CP2A</v>
          </cell>
          <cell r="B7">
            <v>105000</v>
          </cell>
          <cell r="C7">
            <v>35000</v>
          </cell>
          <cell r="D7">
            <v>15000</v>
          </cell>
          <cell r="E7">
            <v>15000</v>
          </cell>
          <cell r="F7">
            <v>10000</v>
          </cell>
          <cell r="G7">
            <v>10000</v>
          </cell>
          <cell r="H7">
            <v>10000</v>
          </cell>
          <cell r="I7">
            <v>10000</v>
          </cell>
        </row>
        <row r="8">
          <cell r="A8" t="str">
            <v>CP2B</v>
          </cell>
          <cell r="B8">
            <v>105000</v>
          </cell>
          <cell r="C8">
            <v>35000</v>
          </cell>
          <cell r="D8">
            <v>15000</v>
          </cell>
          <cell r="E8">
            <v>15000</v>
          </cell>
          <cell r="F8">
            <v>10000</v>
          </cell>
          <cell r="G8">
            <v>10000</v>
          </cell>
          <cell r="H8">
            <v>10000</v>
          </cell>
          <cell r="I8">
            <v>10000</v>
          </cell>
        </row>
        <row r="9">
          <cell r="A9" t="str">
            <v>CE1A</v>
          </cell>
          <cell r="B9">
            <v>105000</v>
          </cell>
          <cell r="C9">
            <v>35000</v>
          </cell>
          <cell r="D9">
            <v>15000</v>
          </cell>
          <cell r="E9">
            <v>15000</v>
          </cell>
          <cell r="F9">
            <v>10000</v>
          </cell>
          <cell r="G9">
            <v>10000</v>
          </cell>
          <cell r="H9">
            <v>10000</v>
          </cell>
          <cell r="I9">
            <v>10000</v>
          </cell>
        </row>
        <row r="10">
          <cell r="A10" t="str">
            <v>CE1B</v>
          </cell>
          <cell r="B10">
            <v>105000</v>
          </cell>
          <cell r="C10">
            <v>35000</v>
          </cell>
          <cell r="D10">
            <v>15000</v>
          </cell>
          <cell r="E10">
            <v>15000</v>
          </cell>
          <cell r="F10">
            <v>10000</v>
          </cell>
          <cell r="G10">
            <v>10000</v>
          </cell>
          <cell r="H10">
            <v>10000</v>
          </cell>
          <cell r="I10">
            <v>10000</v>
          </cell>
        </row>
        <row r="11">
          <cell r="A11" t="str">
            <v>CE2A</v>
          </cell>
          <cell r="B11">
            <v>105000</v>
          </cell>
          <cell r="C11">
            <v>35000</v>
          </cell>
          <cell r="D11">
            <v>15000</v>
          </cell>
          <cell r="E11">
            <v>15000</v>
          </cell>
          <cell r="F11">
            <v>10000</v>
          </cell>
          <cell r="G11">
            <v>10000</v>
          </cell>
          <cell r="H11">
            <v>10000</v>
          </cell>
          <cell r="I11">
            <v>10000</v>
          </cell>
        </row>
        <row r="12">
          <cell r="A12" t="str">
            <v>CE2B</v>
          </cell>
          <cell r="B12">
            <v>105000</v>
          </cell>
          <cell r="C12">
            <v>35000</v>
          </cell>
          <cell r="D12">
            <v>15000</v>
          </cell>
          <cell r="E12">
            <v>15000</v>
          </cell>
          <cell r="F12">
            <v>10000</v>
          </cell>
          <cell r="G12">
            <v>10000</v>
          </cell>
          <cell r="H12">
            <v>10000</v>
          </cell>
          <cell r="I12">
            <v>10000</v>
          </cell>
        </row>
        <row r="13">
          <cell r="A13" t="str">
            <v>CM1A</v>
          </cell>
          <cell r="B13">
            <v>110000</v>
          </cell>
          <cell r="C13">
            <v>35000</v>
          </cell>
          <cell r="D13">
            <v>15000</v>
          </cell>
          <cell r="E13">
            <v>15000</v>
          </cell>
          <cell r="F13">
            <v>15000</v>
          </cell>
          <cell r="G13">
            <v>10000</v>
          </cell>
          <cell r="H13">
            <v>10000</v>
          </cell>
          <cell r="I13">
            <v>10000</v>
          </cell>
        </row>
        <row r="14">
          <cell r="A14" t="str">
            <v>CM1B</v>
          </cell>
          <cell r="B14">
            <v>110000</v>
          </cell>
          <cell r="C14">
            <v>35000</v>
          </cell>
          <cell r="D14">
            <v>15000</v>
          </cell>
          <cell r="E14">
            <v>15000</v>
          </cell>
          <cell r="F14">
            <v>15000</v>
          </cell>
          <cell r="G14">
            <v>10000</v>
          </cell>
          <cell r="H14">
            <v>10000</v>
          </cell>
          <cell r="I14">
            <v>10000</v>
          </cell>
        </row>
        <row r="15">
          <cell r="A15" t="str">
            <v>CM2A</v>
          </cell>
          <cell r="B15">
            <v>120000</v>
          </cell>
          <cell r="C15">
            <v>45000</v>
          </cell>
          <cell r="D15">
            <v>15000</v>
          </cell>
          <cell r="E15">
            <v>15000</v>
          </cell>
          <cell r="F15">
            <v>15000</v>
          </cell>
          <cell r="G15">
            <v>10000</v>
          </cell>
          <cell r="H15">
            <v>10000</v>
          </cell>
          <cell r="I15">
            <v>10000</v>
          </cell>
        </row>
        <row r="16">
          <cell r="A16" t="str">
            <v>CM2B</v>
          </cell>
          <cell r="B16">
            <v>120000</v>
          </cell>
          <cell r="C16">
            <v>45000</v>
          </cell>
          <cell r="D16">
            <v>15000</v>
          </cell>
          <cell r="E16">
            <v>15000</v>
          </cell>
          <cell r="F16">
            <v>15000</v>
          </cell>
          <cell r="G16">
            <v>10000</v>
          </cell>
          <cell r="H16">
            <v>10000</v>
          </cell>
          <cell r="I16">
            <v>10000</v>
          </cell>
        </row>
        <row r="19">
          <cell r="A19" t="str">
            <v>Oui</v>
          </cell>
        </row>
        <row r="20">
          <cell r="A20" t="str">
            <v>Non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blSuivi" displayName="tblSuivi" ref="A1:O370" totalsRowShown="0">
  <autoFilter ref="A1:O370"/>
  <tableColumns count="15">
    <tableColumn id="1" name="Nom &amp; Prénoms"/>
    <tableColumn id="15" name="Classe"/>
    <tableColumn id="2" name="Protégé ?"/>
    <tableColumn id="3" name="Montant dû" dataDxfId="10">
      <calculatedColumnFormula>IF(tblSuivi[[#This Row],[Protégé ?]]="Oui",
   VLOOKUP(tblSuivi[[#This Row],[Classe]],[1]Paramètres!$A:$I,3,FALSE),
   VLOOKUP(tblSuivi[[#This Row],[Classe]],[1]Paramètres!$A:$I,2,FALSE)
)</calculatedColumnFormula>
    </tableColumn>
    <tableColumn id="4" name="Inscription" dataDxfId="9">
      <calculatedColumnFormula>VLOOKUP(B2,[1]Paramètres!A:I,3,FALSE)</calculatedColumnFormula>
    </tableColumn>
    <tableColumn id="5" name="Octobre" dataDxfId="8"/>
    <tableColumn id="6" name="Novembre " dataDxfId="7"/>
    <tableColumn id="7" name="Décembre" dataDxfId="6"/>
    <tableColumn id="8" name="Janvier" dataDxfId="5"/>
    <tableColumn id="9" name="Février" dataDxfId="4"/>
    <tableColumn id="10" name="Mars" dataDxfId="3"/>
    <tableColumn id="11" name="Total Payé" dataDxfId="2">
      <calculatedColumnFormula>SUM(tblSuivi[[#This Row],[Inscription]]:tblSuivi[[#This Row],[Mars]])</calculatedColumnFormula>
    </tableColumn>
    <tableColumn id="12" name="Reste à Payer" dataDxfId="1">
      <calculatedColumnFormula>tblSuivi[[#This Row],[Montant dû]]-tblSuivi[[#This Row],[Total Payé]]</calculatedColumnFormula>
    </tableColumn>
    <tableColumn id="13" name="Statut">
      <calculatedColumnFormula>IF(tblSuivi[[#This Row],[Reste à Payer]]=0,"Soldé",IF(tblSuivi[[#This Row],[Total Payé]]=0,"Non démarré","En cours"))</calculatedColumnFormula>
    </tableColumn>
    <tableColumn id="14" name="Conta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0"/>
  <sheetViews>
    <sheetView tabSelected="1" workbookViewId="0">
      <selection sqref="A1:O370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t="s">
        <v>13</v>
      </c>
      <c r="O1" s="3" t="s">
        <v>14</v>
      </c>
    </row>
    <row r="2" spans="1:15" x14ac:dyDescent="0.25">
      <c r="A2" t="s">
        <v>15</v>
      </c>
      <c r="B2" t="s">
        <v>16</v>
      </c>
      <c r="D2" s="1">
        <f>IF(tblSuivi[[#This Row],[Protégé ?]]="Oui",
   VLOOKUP(tblSuivi[[#This Row],[Classe]],[1]Paramètres!$A:$I,3,FALSE),
   VLOOKUP(tblSuivi[[#This Row],[Classe]],[1]Paramètres!$A:$I,2,FALSE)
)</f>
        <v>100000</v>
      </c>
      <c r="E2" s="1">
        <f>VLOOKUP(B2,[1]Paramètres!A:I,3,FALSE)</f>
        <v>35000</v>
      </c>
      <c r="F2" s="1"/>
      <c r="G2" s="1"/>
      <c r="H2" s="1"/>
      <c r="I2" s="1"/>
      <c r="J2" s="1"/>
      <c r="K2" s="1"/>
      <c r="L2" s="2">
        <f>SUM(tblSuivi[[#This Row],[Inscription]]:tblSuivi[[#This Row],[Mars]])</f>
        <v>35000</v>
      </c>
      <c r="M2" s="2">
        <f>tblSuivi[[#This Row],[Montant dû]]-tblSuivi[[#This Row],[Total Payé]]</f>
        <v>65000</v>
      </c>
      <c r="N2" t="str">
        <f>IF(tblSuivi[[#This Row],[Reste à Payer]]=0,"Soldé",IF(tblSuivi[[#This Row],[Total Payé]]=0,"Non démarré","En cours"))</f>
        <v>En cours</v>
      </c>
      <c r="O2" s="4" t="s">
        <v>17</v>
      </c>
    </row>
    <row r="3" spans="1:15" x14ac:dyDescent="0.25">
      <c r="A3" t="s">
        <v>18</v>
      </c>
      <c r="B3" t="s">
        <v>16</v>
      </c>
      <c r="D3" s="1">
        <f>IF(tblSuivi[[#This Row],[Protégé ?]]="Oui",
   VLOOKUP(tblSuivi[[#This Row],[Classe]],[1]Paramètres!$A:$I,3,FALSE),
   VLOOKUP(tblSuivi[[#This Row],[Classe]],[1]Paramètres!$A:$I,2,FALSE)
)</f>
        <v>100000</v>
      </c>
      <c r="E3" s="1">
        <f>VLOOKUP(B3,[1]Paramètres!A:I,3,FALSE)</f>
        <v>35000</v>
      </c>
      <c r="F3" s="1"/>
      <c r="G3" s="1"/>
      <c r="H3" s="1"/>
      <c r="I3" s="1"/>
      <c r="J3" s="1"/>
      <c r="K3" s="1"/>
      <c r="L3" s="2">
        <f>SUM(tblSuivi[[#This Row],[Inscription]]:tblSuivi[[#This Row],[Mars]])</f>
        <v>35000</v>
      </c>
      <c r="M3" s="2">
        <f>tblSuivi[[#This Row],[Montant dû]]-tblSuivi[[#This Row],[Total Payé]]</f>
        <v>65000</v>
      </c>
      <c r="N3" t="str">
        <f>IF(tblSuivi[[#This Row],[Reste à Payer]]=0,"Soldé",IF(tblSuivi[[#This Row],[Total Payé]]=0,"Non démarré","En cours"))</f>
        <v>En cours</v>
      </c>
      <c r="O3" s="3" t="s">
        <v>19</v>
      </c>
    </row>
    <row r="4" spans="1:15" x14ac:dyDescent="0.25">
      <c r="A4" t="s">
        <v>20</v>
      </c>
      <c r="B4" t="s">
        <v>21</v>
      </c>
      <c r="D4" s="1">
        <f>IF(tblSuivi[[#This Row],[Protégé ?]]="Oui",
   VLOOKUP(tblSuivi[[#This Row],[Classe]],[1]Paramètres!$A:$I,3,FALSE),
   VLOOKUP(tblSuivi[[#This Row],[Classe]],[1]Paramètres!$A:$I,2,FALSE)
)</f>
        <v>100000</v>
      </c>
      <c r="E4" s="1">
        <f>VLOOKUP(B4,[1]Paramètres!A:I,3,FALSE)</f>
        <v>35000</v>
      </c>
      <c r="F4" s="1">
        <v>15000</v>
      </c>
      <c r="G4" s="1">
        <v>10000</v>
      </c>
      <c r="H4" s="1"/>
      <c r="I4" s="1"/>
      <c r="J4" s="1"/>
      <c r="K4" s="1"/>
      <c r="L4" s="2">
        <f>SUM(tblSuivi[[#This Row],[Inscription]]:tblSuivi[[#This Row],[Mars]])</f>
        <v>60000</v>
      </c>
      <c r="M4" s="2">
        <f>tblSuivi[[#This Row],[Montant dû]]-tblSuivi[[#This Row],[Total Payé]]</f>
        <v>40000</v>
      </c>
      <c r="N4" t="str">
        <f>IF(tblSuivi[[#This Row],[Reste à Payer]]=0,"Soldé",IF(tblSuivi[[#This Row],[Total Payé]]=0,"Non démarré","En cours"))</f>
        <v>En cours</v>
      </c>
      <c r="O4" s="3"/>
    </row>
    <row r="5" spans="1:15" x14ac:dyDescent="0.25">
      <c r="A5" t="s">
        <v>22</v>
      </c>
      <c r="B5" t="s">
        <v>21</v>
      </c>
      <c r="D5" s="1">
        <f>IF(tblSuivi[[#This Row],[Protégé ?]]="Oui",
   VLOOKUP(tblSuivi[[#This Row],[Classe]],[1]Paramètres!$A:$I,3,FALSE),
   VLOOKUP(tblSuivi[[#This Row],[Classe]],[1]Paramètres!$A:$I,2,FALSE)
)</f>
        <v>100000</v>
      </c>
      <c r="E5" s="1">
        <f>VLOOKUP(B5,[1]Paramètres!A:I,3,FALSE)</f>
        <v>35000</v>
      </c>
      <c r="F5" s="1"/>
      <c r="G5" s="1"/>
      <c r="H5" s="1"/>
      <c r="I5" s="1"/>
      <c r="J5" s="1"/>
      <c r="K5" s="1"/>
      <c r="L5" s="2">
        <f>SUM(tblSuivi[[#This Row],[Inscription]]:tblSuivi[[#This Row],[Mars]])</f>
        <v>35000</v>
      </c>
      <c r="M5" s="2">
        <f>tblSuivi[[#This Row],[Montant dû]]-tblSuivi[[#This Row],[Total Payé]]</f>
        <v>65000</v>
      </c>
      <c r="N5" t="str">
        <f>IF(tblSuivi[[#This Row],[Reste à Payer]]=0,"Soldé",IF(tblSuivi[[#This Row],[Total Payé]]=0,"Non démarré","En cours"))</f>
        <v>En cours</v>
      </c>
      <c r="O5" s="3" t="s">
        <v>23</v>
      </c>
    </row>
    <row r="6" spans="1:15" x14ac:dyDescent="0.25">
      <c r="A6" t="s">
        <v>24</v>
      </c>
      <c r="B6" t="s">
        <v>25</v>
      </c>
      <c r="D6" s="1">
        <f>IF(tblSuivi[[#This Row],[Protégé ?]]="Oui",
   VLOOKUP(tblSuivi[[#This Row],[Classe]],[1]Paramètres!$A:$I,3,FALSE),
   VLOOKUP(tblSuivi[[#This Row],[Classe]],[1]Paramètres!$A:$I,2,FALSE)
)</f>
        <v>100000</v>
      </c>
      <c r="E6" s="1">
        <f>VLOOKUP(B6,[1]Paramètres!A:I,3,FALSE)</f>
        <v>35000</v>
      </c>
      <c r="F6" s="1"/>
      <c r="G6" s="1"/>
      <c r="H6" s="1"/>
      <c r="I6" s="1"/>
      <c r="J6" s="1"/>
      <c r="K6" s="1"/>
      <c r="L6" s="2">
        <f>SUM(tblSuivi[[#This Row],[Inscription]]:tblSuivi[[#This Row],[Mars]])</f>
        <v>35000</v>
      </c>
      <c r="M6" s="2">
        <f>tblSuivi[[#This Row],[Montant dû]]-tblSuivi[[#This Row],[Total Payé]]</f>
        <v>65000</v>
      </c>
      <c r="N6" t="str">
        <f>IF(tblSuivi[[#This Row],[Reste à Payer]]=0,"Soldé",IF(tblSuivi[[#This Row],[Total Payé]]=0,"Non démarré","En cours"))</f>
        <v>En cours</v>
      </c>
      <c r="O6" s="3"/>
    </row>
    <row r="7" spans="1:15" x14ac:dyDescent="0.25">
      <c r="A7" t="s">
        <v>26</v>
      </c>
      <c r="B7" t="s">
        <v>25</v>
      </c>
      <c r="D7" s="1">
        <f>IF(tblSuivi[[#This Row],[Protégé ?]]="Oui",
   VLOOKUP(tblSuivi[[#This Row],[Classe]],[1]Paramètres!$A:$I,3,FALSE),
   VLOOKUP(tblSuivi[[#This Row],[Classe]],[1]Paramètres!$A:$I,2,FALSE)
)</f>
        <v>100000</v>
      </c>
      <c r="E7" s="1">
        <f>VLOOKUP(B7,[1]Paramètres!A:I,3,FALSE)</f>
        <v>35000</v>
      </c>
      <c r="F7" s="1"/>
      <c r="G7" s="1"/>
      <c r="H7" s="1"/>
      <c r="I7" s="1"/>
      <c r="J7" s="1"/>
      <c r="K7" s="1"/>
      <c r="L7" s="2">
        <f>SUM(tblSuivi[[#This Row],[Inscription]]:tblSuivi[[#This Row],[Mars]])</f>
        <v>35000</v>
      </c>
      <c r="M7" s="2">
        <f>tblSuivi[[#This Row],[Montant dû]]-tblSuivi[[#This Row],[Total Payé]]</f>
        <v>65000</v>
      </c>
      <c r="N7" t="str">
        <f>IF(tblSuivi[[#This Row],[Reste à Payer]]=0,"Soldé",IF(tblSuivi[[#This Row],[Total Payé]]=0,"Non démarré","En cours"))</f>
        <v>En cours</v>
      </c>
      <c r="O7" s="3"/>
    </row>
    <row r="8" spans="1:15" x14ac:dyDescent="0.25">
      <c r="A8" t="s">
        <v>27</v>
      </c>
      <c r="B8" t="s">
        <v>25</v>
      </c>
      <c r="D8" s="1">
        <f>IF(tblSuivi[[#This Row],[Protégé ?]]="Oui",
   VLOOKUP(tblSuivi[[#This Row],[Classe]],[1]Paramètres!$A:$I,3,FALSE),
   VLOOKUP(tblSuivi[[#This Row],[Classe]],[1]Paramètres!$A:$I,2,FALSE)
)</f>
        <v>100000</v>
      </c>
      <c r="E8" s="1">
        <f>VLOOKUP(B8,[1]Paramètres!A:I,3,FALSE)</f>
        <v>35000</v>
      </c>
      <c r="F8" s="1"/>
      <c r="G8" s="1"/>
      <c r="H8" s="1"/>
      <c r="I8" s="1"/>
      <c r="J8" s="1"/>
      <c r="K8" s="1"/>
      <c r="L8" s="2">
        <f>SUM(tblSuivi[[#This Row],[Inscription]]:tblSuivi[[#This Row],[Mars]])</f>
        <v>35000</v>
      </c>
      <c r="M8" s="2">
        <f>tblSuivi[[#This Row],[Montant dû]]-tblSuivi[[#This Row],[Total Payé]]</f>
        <v>65000</v>
      </c>
      <c r="N8" t="str">
        <f>IF(tblSuivi[[#This Row],[Reste à Payer]]=0,"Soldé",IF(tblSuivi[[#This Row],[Total Payé]]=0,"Non démarré","En cours"))</f>
        <v>En cours</v>
      </c>
      <c r="O8" s="4" t="s">
        <v>28</v>
      </c>
    </row>
    <row r="9" spans="1:15" x14ac:dyDescent="0.25">
      <c r="A9" t="s">
        <v>29</v>
      </c>
      <c r="B9" t="s">
        <v>25</v>
      </c>
      <c r="D9" s="1">
        <f>IF(tblSuivi[[#This Row],[Protégé ?]]="Oui",
   VLOOKUP(tblSuivi[[#This Row],[Classe]],[1]Paramètres!$A:$I,3,FALSE),
   VLOOKUP(tblSuivi[[#This Row],[Classe]],[1]Paramètres!$A:$I,2,FALSE)
)</f>
        <v>100000</v>
      </c>
      <c r="E9" s="1">
        <f>VLOOKUP(B9,[1]Paramètres!A:I,3,FALSE)</f>
        <v>35000</v>
      </c>
      <c r="F9" s="1"/>
      <c r="G9" s="1"/>
      <c r="H9" s="1"/>
      <c r="I9" s="1"/>
      <c r="J9" s="1"/>
      <c r="K9" s="1"/>
      <c r="L9" s="2">
        <f>SUM(tblSuivi[[#This Row],[Inscription]]:tblSuivi[[#This Row],[Mars]])</f>
        <v>35000</v>
      </c>
      <c r="M9" s="2">
        <f>tblSuivi[[#This Row],[Montant dû]]-tblSuivi[[#This Row],[Total Payé]]</f>
        <v>65000</v>
      </c>
      <c r="N9" t="str">
        <f>IF(tblSuivi[[#This Row],[Reste à Payer]]=0,"Soldé",IF(tblSuivi[[#This Row],[Total Payé]]=0,"Non démarré","En cours"))</f>
        <v>En cours</v>
      </c>
      <c r="O9" s="4" t="s">
        <v>30</v>
      </c>
    </row>
    <row r="10" spans="1:15" x14ac:dyDescent="0.25">
      <c r="A10" t="s">
        <v>31</v>
      </c>
      <c r="B10" t="s">
        <v>25</v>
      </c>
      <c r="D10" s="1">
        <f>IF(tblSuivi[[#This Row],[Protégé ?]]="Oui",
   VLOOKUP(tblSuivi[[#This Row],[Classe]],[1]Paramètres!$A:$I,3,FALSE),
   VLOOKUP(tblSuivi[[#This Row],[Classe]],[1]Paramètres!$A:$I,2,FALSE)
)</f>
        <v>100000</v>
      </c>
      <c r="E10" s="1">
        <f>VLOOKUP(B10,[1]Paramètres!A:I,3,FALSE)</f>
        <v>35000</v>
      </c>
      <c r="F10" s="1"/>
      <c r="G10" s="1"/>
      <c r="H10" s="1"/>
      <c r="I10" s="1"/>
      <c r="J10" s="1"/>
      <c r="K10" s="1"/>
      <c r="L10" s="2">
        <f>SUM(tblSuivi[[#This Row],[Inscription]]:tblSuivi[[#This Row],[Mars]])</f>
        <v>35000</v>
      </c>
      <c r="M10" s="2">
        <f>tblSuivi[[#This Row],[Montant dû]]-tblSuivi[[#This Row],[Total Payé]]</f>
        <v>65000</v>
      </c>
      <c r="N10" t="str">
        <f>IF(tblSuivi[[#This Row],[Reste à Payer]]=0,"Soldé",IF(tblSuivi[[#This Row],[Total Payé]]=0,"Non démarré","En cours"))</f>
        <v>En cours</v>
      </c>
      <c r="O10" s="4" t="s">
        <v>32</v>
      </c>
    </row>
    <row r="11" spans="1:15" x14ac:dyDescent="0.25">
      <c r="A11" t="s">
        <v>33</v>
      </c>
      <c r="B11" t="s">
        <v>25</v>
      </c>
      <c r="D11" s="1">
        <f>IF(tblSuivi[[#This Row],[Protégé ?]]="Oui",
   VLOOKUP(tblSuivi[[#This Row],[Classe]],[1]Paramètres!$A:$I,3,FALSE),
   VLOOKUP(tblSuivi[[#This Row],[Classe]],[1]Paramètres!$A:$I,2,FALSE)
)</f>
        <v>100000</v>
      </c>
      <c r="E11" s="1">
        <f>VLOOKUP(B11,[1]Paramètres!A:I,3,FALSE)</f>
        <v>35000</v>
      </c>
      <c r="F11" s="1"/>
      <c r="G11" s="1"/>
      <c r="H11" s="1"/>
      <c r="I11" s="1"/>
      <c r="J11" s="1"/>
      <c r="K11" s="1"/>
      <c r="L11" s="2">
        <f>SUM(tblSuivi[[#This Row],[Inscription]]:tblSuivi[[#This Row],[Mars]])</f>
        <v>35000</v>
      </c>
      <c r="M11" s="2">
        <f>tblSuivi[[#This Row],[Montant dû]]-tblSuivi[[#This Row],[Total Payé]]</f>
        <v>65000</v>
      </c>
      <c r="N11" t="str">
        <f>IF(tblSuivi[[#This Row],[Reste à Payer]]=0,"Soldé",IF(tblSuivi[[#This Row],[Total Payé]]=0,"Non démarré","En cours"))</f>
        <v>En cours</v>
      </c>
      <c r="O11" s="4" t="s">
        <v>34</v>
      </c>
    </row>
    <row r="12" spans="1:15" x14ac:dyDescent="0.25">
      <c r="A12" t="s">
        <v>35</v>
      </c>
      <c r="B12" t="s">
        <v>25</v>
      </c>
      <c r="D12" s="1">
        <f>IF(tblSuivi[[#This Row],[Protégé ?]]="Oui",
   VLOOKUP(tblSuivi[[#This Row],[Classe]],[1]Paramètres!$A:$I,3,FALSE),
   VLOOKUP(tblSuivi[[#This Row],[Classe]],[1]Paramètres!$A:$I,2,FALSE)
)</f>
        <v>100000</v>
      </c>
      <c r="E12" s="1">
        <f>VLOOKUP(B12,[1]Paramètres!A:I,3,FALSE)</f>
        <v>35000</v>
      </c>
      <c r="F12" s="1"/>
      <c r="G12" s="1"/>
      <c r="H12" s="1"/>
      <c r="I12" s="1"/>
      <c r="J12" s="1"/>
      <c r="K12" s="1"/>
      <c r="L12" s="2">
        <f>SUM(tblSuivi[[#This Row],[Inscription]]:tblSuivi[[#This Row],[Mars]])</f>
        <v>35000</v>
      </c>
      <c r="M12" s="2">
        <f>tblSuivi[[#This Row],[Montant dû]]-tblSuivi[[#This Row],[Total Payé]]</f>
        <v>65000</v>
      </c>
      <c r="N12" t="str">
        <f>IF(tblSuivi[[#This Row],[Reste à Payer]]=0,"Soldé",IF(tblSuivi[[#This Row],[Total Payé]]=0,"Non démarré","En cours"))</f>
        <v>En cours</v>
      </c>
      <c r="O12" s="4" t="s">
        <v>36</v>
      </c>
    </row>
    <row r="13" spans="1:15" x14ac:dyDescent="0.25">
      <c r="A13" t="s">
        <v>37</v>
      </c>
      <c r="B13" t="s">
        <v>38</v>
      </c>
      <c r="D13" s="1">
        <f>IF(tblSuivi[[#This Row],[Protégé ?]]="Oui",
   VLOOKUP(tblSuivi[[#This Row],[Classe]],[1]Paramètres!$A:$I,3,FALSE),
   VLOOKUP(tblSuivi[[#This Row],[Classe]],[1]Paramètres!$A:$I,2,FALSE)
)</f>
        <v>105000</v>
      </c>
      <c r="E13" s="1">
        <f>VLOOKUP(B13,[1]Paramètres!A:I,3,FALSE)</f>
        <v>35000</v>
      </c>
      <c r="F13" s="1">
        <v>15000</v>
      </c>
      <c r="G13" s="1">
        <v>15000</v>
      </c>
      <c r="H13" s="1">
        <v>10000</v>
      </c>
      <c r="I13" s="1"/>
      <c r="J13" s="1"/>
      <c r="K13" s="1"/>
      <c r="L13" s="2">
        <f>SUM(tblSuivi[[#This Row],[Inscription]]:tblSuivi[[#This Row],[Mars]])</f>
        <v>75000</v>
      </c>
      <c r="M13" s="2">
        <f>tblSuivi[[#This Row],[Montant dû]]-tblSuivi[[#This Row],[Total Payé]]</f>
        <v>30000</v>
      </c>
      <c r="N13" t="str">
        <f>IF(tblSuivi[[#This Row],[Reste à Payer]]=0,"Soldé",IF(tblSuivi[[#This Row],[Total Payé]]=0,"Non démarré","En cours"))</f>
        <v>En cours</v>
      </c>
      <c r="O13" s="3"/>
    </row>
    <row r="14" spans="1:15" x14ac:dyDescent="0.25">
      <c r="A14" t="s">
        <v>39</v>
      </c>
      <c r="B14" t="s">
        <v>38</v>
      </c>
      <c r="D14" s="1">
        <f>IF(tblSuivi[[#This Row],[Protégé ?]]="Oui",
   VLOOKUP(tblSuivi[[#This Row],[Classe]],[1]Paramètres!$A:$I,3,FALSE),
   VLOOKUP(tblSuivi[[#This Row],[Classe]],[1]Paramètres!$A:$I,2,FALSE)
)</f>
        <v>105000</v>
      </c>
      <c r="E14" s="1">
        <f>VLOOKUP(B14,[1]Paramètres!A:I,3,FALSE)</f>
        <v>35000</v>
      </c>
      <c r="F14" s="1"/>
      <c r="G14" s="1"/>
      <c r="H14" s="1"/>
      <c r="I14" s="1"/>
      <c r="J14" s="1"/>
      <c r="K14" s="1"/>
      <c r="L14" s="2">
        <f>SUM(tblSuivi[[#This Row],[Inscription]]:tblSuivi[[#This Row],[Mars]])</f>
        <v>35000</v>
      </c>
      <c r="M14" s="2">
        <f>tblSuivi[[#This Row],[Montant dû]]-tblSuivi[[#This Row],[Total Payé]]</f>
        <v>70000</v>
      </c>
      <c r="N14" t="str">
        <f>IF(tblSuivi[[#This Row],[Reste à Payer]]=0,"Soldé",IF(tblSuivi[[#This Row],[Total Payé]]=0,"Non démarré","En cours"))</f>
        <v>En cours</v>
      </c>
      <c r="O14" s="3"/>
    </row>
    <row r="15" spans="1:15" x14ac:dyDescent="0.25">
      <c r="A15" t="s">
        <v>40</v>
      </c>
      <c r="B15" t="s">
        <v>38</v>
      </c>
      <c r="D15" s="1">
        <f>IF(tblSuivi[[#This Row],[Protégé ?]]="Oui",
   VLOOKUP(tblSuivi[[#This Row],[Classe]],[1]Paramètres!$A:$I,3,FALSE),
   VLOOKUP(tblSuivi[[#This Row],[Classe]],[1]Paramètres!$A:$I,2,FALSE)
)</f>
        <v>105000</v>
      </c>
      <c r="E15" s="1">
        <f>VLOOKUP(B15,[1]Paramètres!A:I,3,FALSE)</f>
        <v>35000</v>
      </c>
      <c r="F15" s="1"/>
      <c r="G15" s="1"/>
      <c r="H15" s="1"/>
      <c r="I15" s="1"/>
      <c r="J15" s="1"/>
      <c r="K15" s="1"/>
      <c r="L15" s="2">
        <f>SUM(tblSuivi[[#This Row],[Inscription]]:tblSuivi[[#This Row],[Mars]])</f>
        <v>35000</v>
      </c>
      <c r="M15" s="2">
        <f>tblSuivi[[#This Row],[Montant dû]]-tblSuivi[[#This Row],[Total Payé]]</f>
        <v>70000</v>
      </c>
      <c r="N15" t="str">
        <f>IF(tblSuivi[[#This Row],[Reste à Payer]]=0,"Soldé",IF(tblSuivi[[#This Row],[Total Payé]]=0,"Non démarré","En cours"))</f>
        <v>En cours</v>
      </c>
      <c r="O15" s="3"/>
    </row>
    <row r="16" spans="1:15" x14ac:dyDescent="0.25">
      <c r="A16" t="s">
        <v>41</v>
      </c>
      <c r="B16" t="s">
        <v>38</v>
      </c>
      <c r="D16" s="1">
        <f>IF(tblSuivi[[#This Row],[Protégé ?]]="Oui",
   VLOOKUP(tblSuivi[[#This Row],[Classe]],[1]Paramètres!$A:$I,3,FALSE),
   VLOOKUP(tblSuivi[[#This Row],[Classe]],[1]Paramètres!$A:$I,2,FALSE)
)</f>
        <v>105000</v>
      </c>
      <c r="E16" s="1">
        <f>VLOOKUP(B16,[1]Paramètres!A:I,3,FALSE)</f>
        <v>35000</v>
      </c>
      <c r="F16" s="1"/>
      <c r="G16" s="1"/>
      <c r="H16" s="1"/>
      <c r="I16" s="1"/>
      <c r="J16" s="1"/>
      <c r="K16" s="1"/>
      <c r="L16" s="2">
        <f>SUM(tblSuivi[[#This Row],[Inscription]]:tblSuivi[[#This Row],[Mars]])</f>
        <v>35000</v>
      </c>
      <c r="M16" s="2">
        <f>tblSuivi[[#This Row],[Montant dû]]-tblSuivi[[#This Row],[Total Payé]]</f>
        <v>70000</v>
      </c>
      <c r="N16" t="str">
        <f>IF(tblSuivi[[#This Row],[Reste à Payer]]=0,"Soldé",IF(tblSuivi[[#This Row],[Total Payé]]=0,"Non démarré","En cours"))</f>
        <v>En cours</v>
      </c>
      <c r="O16" s="4" t="s">
        <v>28</v>
      </c>
    </row>
    <row r="17" spans="1:15" x14ac:dyDescent="0.25">
      <c r="A17" t="s">
        <v>42</v>
      </c>
      <c r="B17" t="s">
        <v>38</v>
      </c>
      <c r="D17" s="1">
        <f>IF(tblSuivi[[#This Row],[Protégé ?]]="Oui",
   VLOOKUP(tblSuivi[[#This Row],[Classe]],[1]Paramètres!$A:$I,3,FALSE),
   VLOOKUP(tblSuivi[[#This Row],[Classe]],[1]Paramètres!$A:$I,2,FALSE)
)</f>
        <v>105000</v>
      </c>
      <c r="E17" s="1">
        <f>VLOOKUP(B17,[1]Paramètres!A:I,3,FALSE)</f>
        <v>35000</v>
      </c>
      <c r="F17" s="1">
        <v>15000</v>
      </c>
      <c r="G17" s="1"/>
      <c r="H17" s="1"/>
      <c r="I17" s="1"/>
      <c r="J17" s="1"/>
      <c r="K17" s="1"/>
      <c r="L17" s="2">
        <f>SUM(tblSuivi[[#This Row],[Inscription]]:tblSuivi[[#This Row],[Mars]])</f>
        <v>50000</v>
      </c>
      <c r="M17" s="2">
        <f>tblSuivi[[#This Row],[Montant dû]]-tblSuivi[[#This Row],[Total Payé]]</f>
        <v>55000</v>
      </c>
      <c r="N17" t="str">
        <f>IF(tblSuivi[[#This Row],[Reste à Payer]]=0,"Soldé",IF(tblSuivi[[#This Row],[Total Payé]]=0,"Non démarré","En cours"))</f>
        <v>En cours</v>
      </c>
      <c r="O17" s="4" t="s">
        <v>43</v>
      </c>
    </row>
    <row r="18" spans="1:15" x14ac:dyDescent="0.25">
      <c r="A18" t="s">
        <v>44</v>
      </c>
      <c r="B18" t="s">
        <v>38</v>
      </c>
      <c r="D18" s="1">
        <f>IF(tblSuivi[[#This Row],[Protégé ?]]="Oui",
   VLOOKUP(tblSuivi[[#This Row],[Classe]],[1]Paramètres!$A:$I,3,FALSE),
   VLOOKUP(tblSuivi[[#This Row],[Classe]],[1]Paramètres!$A:$I,2,FALSE)
)</f>
        <v>105000</v>
      </c>
      <c r="E18" s="1">
        <f>VLOOKUP(B18,[1]Paramètres!A:I,3,FALSE)</f>
        <v>35000</v>
      </c>
      <c r="F18" s="1">
        <v>15000</v>
      </c>
      <c r="G18" s="1">
        <v>15000</v>
      </c>
      <c r="H18" s="1">
        <v>10000</v>
      </c>
      <c r="I18" s="1">
        <v>10000</v>
      </c>
      <c r="J18" s="1">
        <v>10000</v>
      </c>
      <c r="K18" s="1">
        <v>10000</v>
      </c>
      <c r="L18" s="2">
        <f>SUM(tblSuivi[[#This Row],[Inscription]]:tblSuivi[[#This Row],[Mars]])</f>
        <v>105000</v>
      </c>
      <c r="M18" s="2">
        <f>tblSuivi[[#This Row],[Montant dû]]-tblSuivi[[#This Row],[Total Payé]]</f>
        <v>0</v>
      </c>
      <c r="N18" t="str">
        <f>IF(tblSuivi[[#This Row],[Reste à Payer]]=0,"Soldé",IF(tblSuivi[[#This Row],[Total Payé]]=0,"Non démarré","En cours"))</f>
        <v>Soldé</v>
      </c>
      <c r="O18" s="3" t="s">
        <v>45</v>
      </c>
    </row>
    <row r="19" spans="1:15" x14ac:dyDescent="0.25">
      <c r="A19" t="s">
        <v>46</v>
      </c>
      <c r="B19" t="s">
        <v>38</v>
      </c>
      <c r="D19" s="1">
        <f>IF(tblSuivi[[#This Row],[Protégé ?]]="Oui",
   VLOOKUP(tblSuivi[[#This Row],[Classe]],[1]Paramètres!$A:$I,3,FALSE),
   VLOOKUP(tblSuivi[[#This Row],[Classe]],[1]Paramètres!$A:$I,2,FALSE)
)</f>
        <v>105000</v>
      </c>
      <c r="E19" s="1">
        <f>VLOOKUP(B19,[1]Paramètres!A:I,3,FALSE)</f>
        <v>35000</v>
      </c>
      <c r="F19" s="1"/>
      <c r="G19" s="1"/>
      <c r="H19" s="1"/>
      <c r="I19" s="1"/>
      <c r="J19" s="1"/>
      <c r="K19" s="1"/>
      <c r="L19" s="2">
        <f>SUM(tblSuivi[[#This Row],[Inscription]]:tblSuivi[[#This Row],[Mars]])</f>
        <v>35000</v>
      </c>
      <c r="M19" s="2">
        <f>tblSuivi[[#This Row],[Montant dû]]-tblSuivi[[#This Row],[Total Payé]]</f>
        <v>70000</v>
      </c>
      <c r="N19" t="str">
        <f>IF(tblSuivi[[#This Row],[Reste à Payer]]=0,"Soldé",IF(tblSuivi[[#This Row],[Total Payé]]=0,"Non démarré","En cours"))</f>
        <v>En cours</v>
      </c>
      <c r="O19" s="3" t="s">
        <v>47</v>
      </c>
    </row>
    <row r="20" spans="1:15" x14ac:dyDescent="0.25">
      <c r="A20" t="s">
        <v>48</v>
      </c>
      <c r="B20" t="s">
        <v>38</v>
      </c>
      <c r="D20" s="1">
        <f>IF(tblSuivi[[#This Row],[Protégé ?]]="Oui",
   VLOOKUP(tblSuivi[[#This Row],[Classe]],[1]Paramètres!$A:$I,3,FALSE),
   VLOOKUP(tblSuivi[[#This Row],[Classe]],[1]Paramètres!$A:$I,2,FALSE)
)</f>
        <v>105000</v>
      </c>
      <c r="E20" s="1">
        <f>VLOOKUP(B20,[1]Paramètres!A:I,3,FALSE)</f>
        <v>35000</v>
      </c>
      <c r="F20" s="1"/>
      <c r="G20" s="1"/>
      <c r="H20" s="1"/>
      <c r="I20" s="1"/>
      <c r="J20" s="1"/>
      <c r="K20" s="1"/>
      <c r="L20" s="2">
        <f>SUM(tblSuivi[[#This Row],[Inscription]]:tblSuivi[[#This Row],[Mars]])</f>
        <v>35000</v>
      </c>
      <c r="M20" s="2">
        <f>tblSuivi[[#This Row],[Montant dû]]-tblSuivi[[#This Row],[Total Payé]]</f>
        <v>70000</v>
      </c>
      <c r="N20" t="str">
        <f>IF(tblSuivi[[#This Row],[Reste à Payer]]=0,"Soldé",IF(tblSuivi[[#This Row],[Total Payé]]=0,"Non démarré","En cours"))</f>
        <v>En cours</v>
      </c>
      <c r="O20" s="3" t="s">
        <v>49</v>
      </c>
    </row>
    <row r="21" spans="1:15" x14ac:dyDescent="0.25">
      <c r="A21" t="s">
        <v>50</v>
      </c>
      <c r="B21" t="s">
        <v>51</v>
      </c>
      <c r="D21" s="1">
        <f>IF(tblSuivi[[#This Row],[Protégé ?]]="Oui",
   VLOOKUP(tblSuivi[[#This Row],[Classe]],[1]Paramètres!$A:$I,3,FALSE),
   VLOOKUP(tblSuivi[[#This Row],[Classe]],[1]Paramètres!$A:$I,2,FALSE)
)</f>
        <v>105000</v>
      </c>
      <c r="E21" s="1">
        <f>VLOOKUP(B21,[1]Paramètres!A:I,3,FALSE)</f>
        <v>35000</v>
      </c>
      <c r="F21" s="1">
        <v>15000</v>
      </c>
      <c r="G21" s="1">
        <v>15000</v>
      </c>
      <c r="H21" s="1">
        <v>15000</v>
      </c>
      <c r="I21" s="1">
        <v>15000</v>
      </c>
      <c r="J21" s="1"/>
      <c r="K21" s="1"/>
      <c r="L21" s="2">
        <f>SUM(tblSuivi[[#This Row],[Inscription]]:tblSuivi[[#This Row],[Mars]])</f>
        <v>95000</v>
      </c>
      <c r="M21" s="2">
        <f>tblSuivi[[#This Row],[Montant dû]]-tblSuivi[[#This Row],[Total Payé]]</f>
        <v>10000</v>
      </c>
      <c r="N21" t="str">
        <f>IF(tblSuivi[[#This Row],[Reste à Payer]]=0,"Soldé",IF(tblSuivi[[#This Row],[Total Payé]]=0,"Non démarré","En cours"))</f>
        <v>En cours</v>
      </c>
      <c r="O21" s="3" t="s">
        <v>52</v>
      </c>
    </row>
    <row r="22" spans="1:15" x14ac:dyDescent="0.25">
      <c r="A22" t="s">
        <v>53</v>
      </c>
      <c r="B22" t="s">
        <v>51</v>
      </c>
      <c r="D22" s="1">
        <f>IF(tblSuivi[[#This Row],[Protégé ?]]="Oui",
   VLOOKUP(tblSuivi[[#This Row],[Classe]],[1]Paramètres!$A:$I,3,FALSE),
   VLOOKUP(tblSuivi[[#This Row],[Classe]],[1]Paramètres!$A:$I,2,FALSE)
)</f>
        <v>105000</v>
      </c>
      <c r="E22" s="1">
        <f>VLOOKUP(B22,[1]Paramètres!A:I,3,FALSE)</f>
        <v>35000</v>
      </c>
      <c r="F22" s="1"/>
      <c r="G22" s="1"/>
      <c r="H22" s="1"/>
      <c r="I22" s="1"/>
      <c r="J22" s="1"/>
      <c r="K22" s="1"/>
      <c r="L22" s="2">
        <f>SUM(tblSuivi[[#This Row],[Inscription]]:tblSuivi[[#This Row],[Mars]])</f>
        <v>35000</v>
      </c>
      <c r="M22" s="2">
        <f>tblSuivi[[#This Row],[Montant dû]]-tblSuivi[[#This Row],[Total Payé]]</f>
        <v>70000</v>
      </c>
      <c r="N22" t="str">
        <f>IF(tblSuivi[[#This Row],[Reste à Payer]]=0,"Soldé",IF(tblSuivi[[#This Row],[Total Payé]]=0,"Non démarré","En cours"))</f>
        <v>En cours</v>
      </c>
      <c r="O22" s="3"/>
    </row>
    <row r="23" spans="1:15" x14ac:dyDescent="0.25">
      <c r="A23" t="s">
        <v>54</v>
      </c>
      <c r="B23" t="s">
        <v>51</v>
      </c>
      <c r="D23" s="1">
        <f>IF(tblSuivi[[#This Row],[Protégé ?]]="Oui",
   VLOOKUP(tblSuivi[[#This Row],[Classe]],[1]Paramètres!$A:$I,3,FALSE),
   VLOOKUP(tblSuivi[[#This Row],[Classe]],[1]Paramètres!$A:$I,2,FALSE)
)</f>
        <v>105000</v>
      </c>
      <c r="E23" s="1">
        <f>VLOOKUP(B23,[1]Paramètres!A:I,3,FALSE)</f>
        <v>35000</v>
      </c>
      <c r="F23" s="1"/>
      <c r="G23" s="1"/>
      <c r="H23" s="1"/>
      <c r="I23" s="1"/>
      <c r="J23" s="1"/>
      <c r="K23" s="1"/>
      <c r="L23" s="2">
        <f>SUM(tblSuivi[[#This Row],[Inscription]]:tblSuivi[[#This Row],[Mars]])</f>
        <v>35000</v>
      </c>
      <c r="M23" s="2">
        <f>tblSuivi[[#This Row],[Montant dû]]-tblSuivi[[#This Row],[Total Payé]]</f>
        <v>70000</v>
      </c>
      <c r="N23" t="str">
        <f>IF(tblSuivi[[#This Row],[Reste à Payer]]=0,"Soldé",IF(tblSuivi[[#This Row],[Total Payé]]=0,"Non démarré","En cours"))</f>
        <v>En cours</v>
      </c>
      <c r="O23" s="3" t="s">
        <v>23</v>
      </c>
    </row>
    <row r="24" spans="1:15" x14ac:dyDescent="0.25">
      <c r="A24" t="s">
        <v>55</v>
      </c>
      <c r="B24" t="s">
        <v>51</v>
      </c>
      <c r="D24" s="1">
        <f>IF(tblSuivi[[#This Row],[Protégé ?]]="Oui",
   VLOOKUP(tblSuivi[[#This Row],[Classe]],[1]Paramètres!$A:$I,3,FALSE),
   VLOOKUP(tblSuivi[[#This Row],[Classe]],[1]Paramètres!$A:$I,2,FALSE)
)</f>
        <v>105000</v>
      </c>
      <c r="E24" s="1">
        <f>VLOOKUP(B24,[1]Paramètres!A:I,3,FALSE)</f>
        <v>35000</v>
      </c>
      <c r="F24" s="1">
        <v>15000</v>
      </c>
      <c r="G24" s="1">
        <v>15000</v>
      </c>
      <c r="H24" s="1">
        <v>10000</v>
      </c>
      <c r="I24" s="1"/>
      <c r="J24" s="1"/>
      <c r="K24" s="1"/>
      <c r="L24" s="2">
        <f>SUM(tblSuivi[[#This Row],[Inscription]]:tblSuivi[[#This Row],[Mars]])</f>
        <v>75000</v>
      </c>
      <c r="M24" s="2">
        <f>tblSuivi[[#This Row],[Montant dû]]-tblSuivi[[#This Row],[Total Payé]]</f>
        <v>30000</v>
      </c>
      <c r="N24" t="str">
        <f>IF(tblSuivi[[#This Row],[Reste à Payer]]=0,"Soldé",IF(tblSuivi[[#This Row],[Total Payé]]=0,"Non démarré","En cours"))</f>
        <v>En cours</v>
      </c>
      <c r="O24" s="3" t="s">
        <v>56</v>
      </c>
    </row>
    <row r="25" spans="1:15" x14ac:dyDescent="0.25">
      <c r="A25" t="s">
        <v>57</v>
      </c>
      <c r="B25" t="s">
        <v>51</v>
      </c>
      <c r="D25" s="1">
        <f>IF(tblSuivi[[#This Row],[Protégé ?]]="Oui",
   VLOOKUP(tblSuivi[[#This Row],[Classe]],[1]Paramètres!$A:$I,3,FALSE),
   VLOOKUP(tblSuivi[[#This Row],[Classe]],[1]Paramètres!$A:$I,2,FALSE)
)</f>
        <v>105000</v>
      </c>
      <c r="E25" s="1">
        <f>VLOOKUP(B25,[1]Paramètres!A:I,3,FALSE)</f>
        <v>35000</v>
      </c>
      <c r="F25" s="1"/>
      <c r="G25" s="1"/>
      <c r="H25" s="1"/>
      <c r="I25" s="1"/>
      <c r="J25" s="1"/>
      <c r="K25" s="1"/>
      <c r="L25" s="2">
        <f>SUM(tblSuivi[[#This Row],[Inscription]]:tblSuivi[[#This Row],[Mars]])</f>
        <v>35000</v>
      </c>
      <c r="M25" s="2">
        <f>tblSuivi[[#This Row],[Montant dû]]-tblSuivi[[#This Row],[Total Payé]]</f>
        <v>70000</v>
      </c>
      <c r="N25" t="str">
        <f>IF(tblSuivi[[#This Row],[Reste à Payer]]=0,"Soldé",IF(tblSuivi[[#This Row],[Total Payé]]=0,"Non démarré","En cours"))</f>
        <v>En cours</v>
      </c>
      <c r="O25" s="3" t="s">
        <v>58</v>
      </c>
    </row>
    <row r="26" spans="1:15" x14ac:dyDescent="0.25">
      <c r="A26" t="s">
        <v>59</v>
      </c>
      <c r="B26" t="s">
        <v>51</v>
      </c>
      <c r="D26" s="1">
        <f>IF(tblSuivi[[#This Row],[Protégé ?]]="Oui",
   VLOOKUP(tblSuivi[[#This Row],[Classe]],[1]Paramètres!$A:$I,3,FALSE),
   VLOOKUP(tblSuivi[[#This Row],[Classe]],[1]Paramètres!$A:$I,2,FALSE)
)</f>
        <v>105000</v>
      </c>
      <c r="E26" s="1">
        <f>VLOOKUP(B26,[1]Paramètres!A:I,3,FALSE)</f>
        <v>35000</v>
      </c>
      <c r="F26" s="1"/>
      <c r="G26" s="1"/>
      <c r="H26" s="1"/>
      <c r="I26" s="1"/>
      <c r="J26" s="1"/>
      <c r="K26" s="1"/>
      <c r="L26" s="2">
        <f>SUM(tblSuivi[[#This Row],[Inscription]]:tblSuivi[[#This Row],[Mars]])</f>
        <v>35000</v>
      </c>
      <c r="M26" s="2">
        <f>tblSuivi[[#This Row],[Montant dû]]-tblSuivi[[#This Row],[Total Payé]]</f>
        <v>70000</v>
      </c>
      <c r="N26" t="str">
        <f>IF(tblSuivi[[#This Row],[Reste à Payer]]=0,"Soldé",IF(tblSuivi[[#This Row],[Total Payé]]=0,"Non démarré","En cours"))</f>
        <v>En cours</v>
      </c>
      <c r="O26" s="3" t="s">
        <v>60</v>
      </c>
    </row>
    <row r="27" spans="1:15" x14ac:dyDescent="0.25">
      <c r="A27" t="s">
        <v>61</v>
      </c>
      <c r="B27" t="s">
        <v>51</v>
      </c>
      <c r="D27" s="1">
        <f>IF(tblSuivi[[#This Row],[Protégé ?]]="Oui",
   VLOOKUP(tblSuivi[[#This Row],[Classe]],[1]Paramètres!$A:$I,3,FALSE),
   VLOOKUP(tblSuivi[[#This Row],[Classe]],[1]Paramètres!$A:$I,2,FALSE)
)</f>
        <v>105000</v>
      </c>
      <c r="E27" s="1">
        <f>VLOOKUP(B27,[1]Paramètres!A:I,3,FALSE)</f>
        <v>35000</v>
      </c>
      <c r="F27" s="1">
        <v>55000</v>
      </c>
      <c r="G27" s="1"/>
      <c r="H27" s="1"/>
      <c r="I27" s="1"/>
      <c r="J27" s="1"/>
      <c r="K27" s="1"/>
      <c r="L27" s="2">
        <f>SUM(tblSuivi[[#This Row],[Inscription]]:tblSuivi[[#This Row],[Mars]])</f>
        <v>90000</v>
      </c>
      <c r="M27" s="2">
        <f>tblSuivi[[#This Row],[Montant dû]]-tblSuivi[[#This Row],[Total Payé]]</f>
        <v>15000</v>
      </c>
      <c r="N27" t="str">
        <f>IF(tblSuivi[[#This Row],[Reste à Payer]]=0,"Soldé",IF(tblSuivi[[#This Row],[Total Payé]]=0,"Non démarré","En cours"))</f>
        <v>En cours</v>
      </c>
      <c r="O27" s="3" t="s">
        <v>62</v>
      </c>
    </row>
    <row r="28" spans="1:15" x14ac:dyDescent="0.25">
      <c r="A28" t="s">
        <v>63</v>
      </c>
      <c r="B28" t="s">
        <v>51</v>
      </c>
      <c r="D28" s="1">
        <f>IF(tblSuivi[[#This Row],[Protégé ?]]="Oui",
   VLOOKUP(tblSuivi[[#This Row],[Classe]],[1]Paramètres!$A:$I,3,FALSE),
   VLOOKUP(tblSuivi[[#This Row],[Classe]],[1]Paramètres!$A:$I,2,FALSE)
)</f>
        <v>105000</v>
      </c>
      <c r="E28" s="1">
        <f>VLOOKUP(B28,[1]Paramètres!A:I,3,FALSE)</f>
        <v>35000</v>
      </c>
      <c r="F28" s="1"/>
      <c r="G28" s="1"/>
      <c r="H28" s="1"/>
      <c r="I28" s="1"/>
      <c r="J28" s="1"/>
      <c r="K28" s="1"/>
      <c r="L28" s="2">
        <f>SUM(tblSuivi[[#This Row],[Inscription]]:tblSuivi[[#This Row],[Mars]])</f>
        <v>35000</v>
      </c>
      <c r="M28" s="2">
        <f>tblSuivi[[#This Row],[Montant dû]]-tblSuivi[[#This Row],[Total Payé]]</f>
        <v>70000</v>
      </c>
      <c r="N28" t="str">
        <f>IF(tblSuivi[[#This Row],[Reste à Payer]]=0,"Soldé",IF(tblSuivi[[#This Row],[Total Payé]]=0,"Non démarré","En cours"))</f>
        <v>En cours</v>
      </c>
      <c r="O28" s="3" t="s">
        <v>64</v>
      </c>
    </row>
    <row r="29" spans="1:15" x14ac:dyDescent="0.25">
      <c r="A29" t="s">
        <v>65</v>
      </c>
      <c r="B29" t="s">
        <v>51</v>
      </c>
      <c r="D29" s="1">
        <f>IF(tblSuivi[[#This Row],[Protégé ?]]="Oui",
   VLOOKUP(tblSuivi[[#This Row],[Classe]],[1]Paramètres!$A:$I,3,FALSE),
   VLOOKUP(tblSuivi[[#This Row],[Classe]],[1]Paramètres!$A:$I,2,FALSE)
)</f>
        <v>105000</v>
      </c>
      <c r="E29" s="1">
        <f>VLOOKUP(B29,[1]Paramètres!A:I,3,FALSE)</f>
        <v>35000</v>
      </c>
      <c r="F29" s="1"/>
      <c r="G29" s="1"/>
      <c r="H29" s="1"/>
      <c r="I29" s="1"/>
      <c r="J29" s="1"/>
      <c r="K29" s="1"/>
      <c r="L29" s="2">
        <f>SUM(tblSuivi[[#This Row],[Inscription]]:tblSuivi[[#This Row],[Mars]])</f>
        <v>35000</v>
      </c>
      <c r="M29" s="2">
        <f>tblSuivi[[#This Row],[Montant dû]]-tblSuivi[[#This Row],[Total Payé]]</f>
        <v>70000</v>
      </c>
      <c r="N29" t="str">
        <f>IF(tblSuivi[[#This Row],[Reste à Payer]]=0,"Soldé",IF(tblSuivi[[#This Row],[Total Payé]]=0,"Non démarré","En cours"))</f>
        <v>En cours</v>
      </c>
      <c r="O29" s="3" t="s">
        <v>66</v>
      </c>
    </row>
    <row r="30" spans="1:15" x14ac:dyDescent="0.25">
      <c r="A30" t="s">
        <v>67</v>
      </c>
      <c r="B30" t="s">
        <v>51</v>
      </c>
      <c r="D30" s="1">
        <f>IF(tblSuivi[[#This Row],[Protégé ?]]="Oui",
   VLOOKUP(tblSuivi[[#This Row],[Classe]],[1]Paramètres!$A:$I,3,FALSE),
   VLOOKUP(tblSuivi[[#This Row],[Classe]],[1]Paramètres!$A:$I,2,FALSE)
)</f>
        <v>105000</v>
      </c>
      <c r="E30" s="1">
        <f>VLOOKUP(B30,[1]Paramètres!A:I,3,FALSE)</f>
        <v>35000</v>
      </c>
      <c r="F30" s="1"/>
      <c r="G30" s="1"/>
      <c r="H30" s="1"/>
      <c r="I30" s="1"/>
      <c r="J30" s="1"/>
      <c r="K30" s="1"/>
      <c r="L30" s="2">
        <f>SUM(tblSuivi[[#This Row],[Inscription]]:tblSuivi[[#This Row],[Mars]])</f>
        <v>35000</v>
      </c>
      <c r="M30" s="2">
        <f>tblSuivi[[#This Row],[Montant dû]]-tblSuivi[[#This Row],[Total Payé]]</f>
        <v>70000</v>
      </c>
      <c r="N30" t="str">
        <f>IF(tblSuivi[[#This Row],[Reste à Payer]]=0,"Soldé",IF(tblSuivi[[#This Row],[Total Payé]]=0,"Non démarré","En cours"))</f>
        <v>En cours</v>
      </c>
      <c r="O30" s="3" t="s">
        <v>68</v>
      </c>
    </row>
    <row r="31" spans="1:15" x14ac:dyDescent="0.25">
      <c r="A31" t="s">
        <v>69</v>
      </c>
      <c r="B31" t="s">
        <v>51</v>
      </c>
      <c r="D31" s="1">
        <f>IF(tblSuivi[[#This Row],[Protégé ?]]="Oui",
   VLOOKUP(tblSuivi[[#This Row],[Classe]],[1]Paramètres!$A:$I,3,FALSE),
   VLOOKUP(tblSuivi[[#This Row],[Classe]],[1]Paramètres!$A:$I,2,FALSE)
)</f>
        <v>105000</v>
      </c>
      <c r="E31" s="1">
        <f>VLOOKUP(B31,[1]Paramètres!A:I,3,FALSE)</f>
        <v>35000</v>
      </c>
      <c r="F31" s="1"/>
      <c r="G31" s="1"/>
      <c r="H31" s="1"/>
      <c r="I31" s="1"/>
      <c r="J31" s="1"/>
      <c r="K31" s="1"/>
      <c r="L31" s="2">
        <f>SUM(tblSuivi[[#This Row],[Inscription]]:tblSuivi[[#This Row],[Mars]])</f>
        <v>35000</v>
      </c>
      <c r="M31" s="2">
        <f>tblSuivi[[#This Row],[Montant dû]]-tblSuivi[[#This Row],[Total Payé]]</f>
        <v>70000</v>
      </c>
      <c r="N31" t="str">
        <f>IF(tblSuivi[[#This Row],[Reste à Payer]]=0,"Soldé",IF(tblSuivi[[#This Row],[Total Payé]]=0,"Non démarré","En cours"))</f>
        <v>En cours</v>
      </c>
      <c r="O31" s="3" t="s">
        <v>70</v>
      </c>
    </row>
    <row r="32" spans="1:15" x14ac:dyDescent="0.25">
      <c r="A32" t="s">
        <v>71</v>
      </c>
      <c r="B32" t="s">
        <v>51</v>
      </c>
      <c r="D32" s="1">
        <f>IF(tblSuivi[[#This Row],[Protégé ?]]="Oui",
   VLOOKUP(tblSuivi[[#This Row],[Classe]],[1]Paramètres!$A:$I,3,FALSE),
   VLOOKUP(tblSuivi[[#This Row],[Classe]],[1]Paramètres!$A:$I,2,FALSE)
)</f>
        <v>105000</v>
      </c>
      <c r="E32" s="1">
        <f>VLOOKUP(B32,[1]Paramètres!A:I,3,FALSE)</f>
        <v>35000</v>
      </c>
      <c r="F32" s="1">
        <v>40000</v>
      </c>
      <c r="G32" s="1"/>
      <c r="H32" s="1"/>
      <c r="I32" s="1"/>
      <c r="J32" s="1"/>
      <c r="K32" s="1"/>
      <c r="L32" s="2">
        <f>SUM(tblSuivi[[#This Row],[Inscription]]:tblSuivi[[#This Row],[Mars]])</f>
        <v>75000</v>
      </c>
      <c r="M32" s="2">
        <f>tblSuivi[[#This Row],[Montant dû]]-tblSuivi[[#This Row],[Total Payé]]</f>
        <v>30000</v>
      </c>
      <c r="N32" t="str">
        <f>IF(tblSuivi[[#This Row],[Reste à Payer]]=0,"Soldé",IF(tblSuivi[[#This Row],[Total Payé]]=0,"Non démarré","En cours"))</f>
        <v>En cours</v>
      </c>
      <c r="O32" s="3" t="s">
        <v>72</v>
      </c>
    </row>
    <row r="33" spans="1:15" x14ac:dyDescent="0.25">
      <c r="A33" t="s">
        <v>73</v>
      </c>
      <c r="B33" t="s">
        <v>74</v>
      </c>
      <c r="D33" s="1">
        <f>IF(tblSuivi[[#This Row],[Protégé ?]]="Oui",
   VLOOKUP(tblSuivi[[#This Row],[Classe]],[1]Paramètres!$A:$I,3,FALSE),
   VLOOKUP(tblSuivi[[#This Row],[Classe]],[1]Paramètres!$A:$I,2,FALSE)
)</f>
        <v>105000</v>
      </c>
      <c r="E33" s="1">
        <f>VLOOKUP(B33,[1]Paramètres!A:I,3,FALSE)</f>
        <v>35000</v>
      </c>
      <c r="F33" s="1">
        <v>15000</v>
      </c>
      <c r="G33" s="1">
        <v>15000</v>
      </c>
      <c r="H33" s="1">
        <v>10000</v>
      </c>
      <c r="I33" s="1"/>
      <c r="J33" s="1"/>
      <c r="K33" s="1"/>
      <c r="L33" s="2">
        <f>SUM(tblSuivi[[#This Row],[Inscription]]:tblSuivi[[#This Row],[Mars]])</f>
        <v>75000</v>
      </c>
      <c r="M33" s="2">
        <f>tblSuivi[[#This Row],[Montant dû]]-tblSuivi[[#This Row],[Total Payé]]</f>
        <v>30000</v>
      </c>
      <c r="N33" t="str">
        <f>IF(tblSuivi[[#This Row],[Reste à Payer]]=0,"Soldé",IF(tblSuivi[[#This Row],[Total Payé]]=0,"Non démarré","En cours"))</f>
        <v>En cours</v>
      </c>
      <c r="O33" s="3"/>
    </row>
    <row r="34" spans="1:15" x14ac:dyDescent="0.25">
      <c r="A34" t="s">
        <v>75</v>
      </c>
      <c r="B34" t="s">
        <v>74</v>
      </c>
      <c r="D34" s="1">
        <f>IF(tblSuivi[[#This Row],[Protégé ?]]="Oui",
   VLOOKUP(tblSuivi[[#This Row],[Classe]],[1]Paramètres!$A:$I,3,FALSE),
   VLOOKUP(tblSuivi[[#This Row],[Classe]],[1]Paramètres!$A:$I,2,FALSE)
)</f>
        <v>105000</v>
      </c>
      <c r="E34" s="1">
        <f>VLOOKUP(B34,[1]Paramètres!A:I,3,FALSE)</f>
        <v>35000</v>
      </c>
      <c r="F34" s="1">
        <v>15000</v>
      </c>
      <c r="G34" s="1">
        <v>10000</v>
      </c>
      <c r="H34" s="1">
        <v>45000</v>
      </c>
      <c r="I34" s="1"/>
      <c r="J34" s="1"/>
      <c r="K34" s="1"/>
      <c r="L34" s="2">
        <f>SUM(tblSuivi[[#This Row],[Inscription]]:tblSuivi[[#This Row],[Mars]])</f>
        <v>105000</v>
      </c>
      <c r="M34" s="2">
        <f>tblSuivi[[#This Row],[Montant dû]]-tblSuivi[[#This Row],[Total Payé]]</f>
        <v>0</v>
      </c>
      <c r="N34" t="str">
        <f>IF(tblSuivi[[#This Row],[Reste à Payer]]=0,"Soldé",IF(tblSuivi[[#This Row],[Total Payé]]=0,"Non démarré","En cours"))</f>
        <v>Soldé</v>
      </c>
      <c r="O34" s="3"/>
    </row>
    <row r="35" spans="1:15" x14ac:dyDescent="0.25">
      <c r="A35" t="s">
        <v>76</v>
      </c>
      <c r="B35" t="s">
        <v>74</v>
      </c>
      <c r="D35" s="1">
        <f>IF(tblSuivi[[#This Row],[Protégé ?]]="Oui",
   VLOOKUP(tblSuivi[[#This Row],[Classe]],[1]Paramètres!$A:$I,3,FALSE),
   VLOOKUP(tblSuivi[[#This Row],[Classe]],[1]Paramètres!$A:$I,2,FALSE)
)</f>
        <v>105000</v>
      </c>
      <c r="E35" s="1">
        <f>VLOOKUP(B35,[1]Paramètres!A:I,3,FALSE)</f>
        <v>35000</v>
      </c>
      <c r="F35" s="1"/>
      <c r="G35" s="1"/>
      <c r="H35" s="1"/>
      <c r="I35" s="1"/>
      <c r="J35" s="1"/>
      <c r="K35" s="1"/>
      <c r="L35" s="2">
        <f>SUM(tblSuivi[[#This Row],[Inscription]]:tblSuivi[[#This Row],[Mars]])</f>
        <v>35000</v>
      </c>
      <c r="M35" s="2">
        <f>tblSuivi[[#This Row],[Montant dû]]-tblSuivi[[#This Row],[Total Payé]]</f>
        <v>70000</v>
      </c>
      <c r="N35" t="str">
        <f>IF(tblSuivi[[#This Row],[Reste à Payer]]=0,"Soldé",IF(tblSuivi[[#This Row],[Total Payé]]=0,"Non démarré","En cours"))</f>
        <v>En cours</v>
      </c>
      <c r="O35" s="3"/>
    </row>
    <row r="36" spans="1:15" x14ac:dyDescent="0.25">
      <c r="A36" t="s">
        <v>77</v>
      </c>
      <c r="B36" t="s">
        <v>74</v>
      </c>
      <c r="D36" s="1">
        <f>IF(tblSuivi[[#This Row],[Protégé ?]]="Oui",
   VLOOKUP(tblSuivi[[#This Row],[Classe]],[1]Paramètres!$A:$I,3,FALSE),
   VLOOKUP(tblSuivi[[#This Row],[Classe]],[1]Paramètres!$A:$I,2,FALSE)
)</f>
        <v>105000</v>
      </c>
      <c r="E36" s="1">
        <f>VLOOKUP(B36,[1]Paramètres!A:I,3,FALSE)</f>
        <v>35000</v>
      </c>
      <c r="F36" s="1">
        <v>15000</v>
      </c>
      <c r="G36" s="1"/>
      <c r="H36" s="1"/>
      <c r="I36" s="1"/>
      <c r="J36" s="1"/>
      <c r="K36" s="1"/>
      <c r="L36" s="2">
        <f>SUM(tblSuivi[[#This Row],[Inscription]]:tblSuivi[[#This Row],[Mars]])</f>
        <v>50000</v>
      </c>
      <c r="M36" s="2">
        <f>tblSuivi[[#This Row],[Montant dû]]-tblSuivi[[#This Row],[Total Payé]]</f>
        <v>55000</v>
      </c>
      <c r="N36" t="str">
        <f>IF(tblSuivi[[#This Row],[Reste à Payer]]=0,"Soldé",IF(tblSuivi[[#This Row],[Total Payé]]=0,"Non démarré","En cours"))</f>
        <v>En cours</v>
      </c>
      <c r="O36" s="3"/>
    </row>
    <row r="37" spans="1:15" x14ac:dyDescent="0.25">
      <c r="A37" t="s">
        <v>78</v>
      </c>
      <c r="B37" t="s">
        <v>74</v>
      </c>
      <c r="D37" s="1">
        <f>IF(tblSuivi[[#This Row],[Protégé ?]]="Oui",
   VLOOKUP(tblSuivi[[#This Row],[Classe]],[1]Paramètres!$A:$I,3,FALSE),
   VLOOKUP(tblSuivi[[#This Row],[Classe]],[1]Paramètres!$A:$I,2,FALSE)
)</f>
        <v>105000</v>
      </c>
      <c r="E37" s="1">
        <f>VLOOKUP(B37,[1]Paramètres!A:I,3,FALSE)</f>
        <v>35000</v>
      </c>
      <c r="F37" s="1">
        <v>30000</v>
      </c>
      <c r="G37" s="1"/>
      <c r="H37" s="1"/>
      <c r="I37" s="1"/>
      <c r="J37" s="1"/>
      <c r="K37" s="1"/>
      <c r="L37" s="2">
        <f>SUM(tblSuivi[[#This Row],[Inscription]]:tblSuivi[[#This Row],[Mars]])</f>
        <v>65000</v>
      </c>
      <c r="M37" s="2">
        <f>tblSuivi[[#This Row],[Montant dû]]-tblSuivi[[#This Row],[Total Payé]]</f>
        <v>40000</v>
      </c>
      <c r="N37" t="str">
        <f>IF(tblSuivi[[#This Row],[Reste à Payer]]=0,"Soldé",IF(tblSuivi[[#This Row],[Total Payé]]=0,"Non démarré","En cours"))</f>
        <v>En cours</v>
      </c>
      <c r="O37" s="3"/>
    </row>
    <row r="38" spans="1:15" x14ac:dyDescent="0.25">
      <c r="A38" t="s">
        <v>79</v>
      </c>
      <c r="B38" t="s">
        <v>74</v>
      </c>
      <c r="D38" s="1">
        <f>IF(tblSuivi[[#This Row],[Protégé ?]]="Oui",
   VLOOKUP(tblSuivi[[#This Row],[Classe]],[1]Paramètres!$A:$I,3,FALSE),
   VLOOKUP(tblSuivi[[#This Row],[Classe]],[1]Paramètres!$A:$I,2,FALSE)
)</f>
        <v>105000</v>
      </c>
      <c r="E38" s="1">
        <f>VLOOKUP(B38,[1]Paramètres!A:I,3,FALSE)</f>
        <v>35000</v>
      </c>
      <c r="F38" s="1"/>
      <c r="G38" s="1"/>
      <c r="H38" s="1"/>
      <c r="I38" s="1"/>
      <c r="J38" s="1"/>
      <c r="K38" s="1"/>
      <c r="L38" s="2">
        <f>SUM(tblSuivi[[#This Row],[Inscription]]:tblSuivi[[#This Row],[Mars]])</f>
        <v>35000</v>
      </c>
      <c r="M38" s="2">
        <f>tblSuivi[[#This Row],[Montant dû]]-tblSuivi[[#This Row],[Total Payé]]</f>
        <v>70000</v>
      </c>
      <c r="N38" t="str">
        <f>IF(tblSuivi[[#This Row],[Reste à Payer]]=0,"Soldé",IF(tblSuivi[[#This Row],[Total Payé]]=0,"Non démarré","En cours"))</f>
        <v>En cours</v>
      </c>
      <c r="O38" s="3"/>
    </row>
    <row r="39" spans="1:15" x14ac:dyDescent="0.25">
      <c r="A39" t="s">
        <v>80</v>
      </c>
      <c r="B39" t="s">
        <v>74</v>
      </c>
      <c r="D39" s="1">
        <f>IF(tblSuivi[[#This Row],[Protégé ?]]="Oui",
   VLOOKUP(tblSuivi[[#This Row],[Classe]],[1]Paramètres!$A:$I,3,FALSE),
   VLOOKUP(tblSuivi[[#This Row],[Classe]],[1]Paramètres!$A:$I,2,FALSE)
)</f>
        <v>105000</v>
      </c>
      <c r="E39" s="1">
        <f>VLOOKUP(B39,[1]Paramètres!A:I,3,FALSE)</f>
        <v>35000</v>
      </c>
      <c r="F39" s="1"/>
      <c r="G39" s="1"/>
      <c r="H39" s="1"/>
      <c r="I39" s="1"/>
      <c r="J39" s="1"/>
      <c r="K39" s="1"/>
      <c r="L39" s="2">
        <f>SUM(tblSuivi[[#This Row],[Inscription]]:tblSuivi[[#This Row],[Mars]])</f>
        <v>35000</v>
      </c>
      <c r="M39" s="2">
        <f>tblSuivi[[#This Row],[Montant dû]]-tblSuivi[[#This Row],[Total Payé]]</f>
        <v>70000</v>
      </c>
      <c r="N39" t="str">
        <f>IF(tblSuivi[[#This Row],[Reste à Payer]]=0,"Soldé",IF(tblSuivi[[#This Row],[Total Payé]]=0,"Non démarré","En cours"))</f>
        <v>En cours</v>
      </c>
      <c r="O39" s="3" t="s">
        <v>81</v>
      </c>
    </row>
    <row r="40" spans="1:15" x14ac:dyDescent="0.25">
      <c r="A40" t="s">
        <v>82</v>
      </c>
      <c r="B40" t="s">
        <v>74</v>
      </c>
      <c r="D40" s="1">
        <f>IF(tblSuivi[[#This Row],[Protégé ?]]="Oui",
   VLOOKUP(tblSuivi[[#This Row],[Classe]],[1]Paramètres!$A:$I,3,FALSE),
   VLOOKUP(tblSuivi[[#This Row],[Classe]],[1]Paramètres!$A:$I,2,FALSE)
)</f>
        <v>105000</v>
      </c>
      <c r="E40" s="1">
        <f>VLOOKUP(B40,[1]Paramètres!A:I,3,FALSE)</f>
        <v>35000</v>
      </c>
      <c r="F40" s="1"/>
      <c r="G40" s="1"/>
      <c r="H40" s="1"/>
      <c r="I40" s="1"/>
      <c r="J40" s="1"/>
      <c r="K40" s="1"/>
      <c r="L40" s="2">
        <f>SUM(tblSuivi[[#This Row],[Inscription]]:tblSuivi[[#This Row],[Mars]])</f>
        <v>35000</v>
      </c>
      <c r="M40" s="2">
        <f>tblSuivi[[#This Row],[Montant dû]]-tblSuivi[[#This Row],[Total Payé]]</f>
        <v>70000</v>
      </c>
      <c r="N40" t="str">
        <f>IF(tblSuivi[[#This Row],[Reste à Payer]]=0,"Soldé",IF(tblSuivi[[#This Row],[Total Payé]]=0,"Non démarré","En cours"))</f>
        <v>En cours</v>
      </c>
      <c r="O40" s="3" t="s">
        <v>83</v>
      </c>
    </row>
    <row r="41" spans="1:15" x14ac:dyDescent="0.25">
      <c r="A41" t="s">
        <v>84</v>
      </c>
      <c r="B41" t="s">
        <v>74</v>
      </c>
      <c r="D41" s="1">
        <f>IF(tblSuivi[[#This Row],[Protégé ?]]="Oui",
   VLOOKUP(tblSuivi[[#This Row],[Classe]],[1]Paramètres!$A:$I,3,FALSE),
   VLOOKUP(tblSuivi[[#This Row],[Classe]],[1]Paramètres!$A:$I,2,FALSE)
)</f>
        <v>105000</v>
      </c>
      <c r="E41" s="1">
        <f>VLOOKUP(B41,[1]Paramètres!A:I,3,FALSE)</f>
        <v>35000</v>
      </c>
      <c r="F41" s="1"/>
      <c r="G41" s="1"/>
      <c r="H41" s="1"/>
      <c r="I41" s="1"/>
      <c r="J41" s="1"/>
      <c r="K41" s="1"/>
      <c r="L41" s="2">
        <f>SUM(tblSuivi[[#This Row],[Inscription]]:tblSuivi[[#This Row],[Mars]])</f>
        <v>35000</v>
      </c>
      <c r="M41" s="2">
        <f>tblSuivi[[#This Row],[Montant dû]]-tblSuivi[[#This Row],[Total Payé]]</f>
        <v>70000</v>
      </c>
      <c r="N41" t="str">
        <f>IF(tblSuivi[[#This Row],[Reste à Payer]]=0,"Soldé",IF(tblSuivi[[#This Row],[Total Payé]]=0,"Non démarré","En cours"))</f>
        <v>En cours</v>
      </c>
      <c r="O41" s="3" t="s">
        <v>85</v>
      </c>
    </row>
    <row r="42" spans="1:15" x14ac:dyDescent="0.25">
      <c r="A42" t="s">
        <v>86</v>
      </c>
      <c r="B42" t="s">
        <v>74</v>
      </c>
      <c r="D42" s="1">
        <f>IF(tblSuivi[[#This Row],[Protégé ?]]="Oui",
   VLOOKUP(tblSuivi[[#This Row],[Classe]],[1]Paramètres!$A:$I,3,FALSE),
   VLOOKUP(tblSuivi[[#This Row],[Classe]],[1]Paramètres!$A:$I,2,FALSE)
)</f>
        <v>105000</v>
      </c>
      <c r="E42" s="1">
        <f>VLOOKUP(B42,[1]Paramètres!A:I,3,FALSE)</f>
        <v>35000</v>
      </c>
      <c r="F42" s="1"/>
      <c r="G42" s="1"/>
      <c r="H42" s="1"/>
      <c r="I42" s="1"/>
      <c r="J42" s="1"/>
      <c r="K42" s="1"/>
      <c r="L42" s="2">
        <f>SUM(tblSuivi[[#This Row],[Inscription]]:tblSuivi[[#This Row],[Mars]])</f>
        <v>35000</v>
      </c>
      <c r="M42" s="2">
        <f>tblSuivi[[#This Row],[Montant dû]]-tblSuivi[[#This Row],[Total Payé]]</f>
        <v>70000</v>
      </c>
      <c r="N42" t="str">
        <f>IF(tblSuivi[[#This Row],[Reste à Payer]]=0,"Soldé",IF(tblSuivi[[#This Row],[Total Payé]]=0,"Non démarré","En cours"))</f>
        <v>En cours</v>
      </c>
      <c r="O42" s="3" t="s">
        <v>87</v>
      </c>
    </row>
    <row r="43" spans="1:15" x14ac:dyDescent="0.25">
      <c r="A43" t="s">
        <v>88</v>
      </c>
      <c r="B43" t="s">
        <v>74</v>
      </c>
      <c r="D43" s="1">
        <f>IF(tblSuivi[[#This Row],[Protégé ?]]="Oui",
   VLOOKUP(tblSuivi[[#This Row],[Classe]],[1]Paramètres!$A:$I,3,FALSE),
   VLOOKUP(tblSuivi[[#This Row],[Classe]],[1]Paramètres!$A:$I,2,FALSE)
)</f>
        <v>105000</v>
      </c>
      <c r="E43" s="1">
        <f>VLOOKUP(B43,[1]Paramètres!A:I,3,FALSE)</f>
        <v>35000</v>
      </c>
      <c r="F43" s="1"/>
      <c r="G43" s="1"/>
      <c r="H43" s="1"/>
      <c r="I43" s="1"/>
      <c r="J43" s="1"/>
      <c r="K43" s="1"/>
      <c r="L43" s="2">
        <f>SUM(tblSuivi[[#This Row],[Inscription]]:tblSuivi[[#This Row],[Mars]])</f>
        <v>35000</v>
      </c>
      <c r="M43" s="2">
        <f>tblSuivi[[#This Row],[Montant dû]]-tblSuivi[[#This Row],[Total Payé]]</f>
        <v>70000</v>
      </c>
      <c r="N43" t="str">
        <f>IF(tblSuivi[[#This Row],[Reste à Payer]]=0,"Soldé",IF(tblSuivi[[#This Row],[Total Payé]]=0,"Non démarré","En cours"))</f>
        <v>En cours</v>
      </c>
      <c r="O43" s="3" t="s">
        <v>89</v>
      </c>
    </row>
    <row r="44" spans="1:15" x14ac:dyDescent="0.25">
      <c r="A44" t="s">
        <v>90</v>
      </c>
      <c r="B44" t="s">
        <v>74</v>
      </c>
      <c r="D44" s="1">
        <f>IF(tblSuivi[[#This Row],[Protégé ?]]="Oui",
   VLOOKUP(tblSuivi[[#This Row],[Classe]],[1]Paramètres!$A:$I,3,FALSE),
   VLOOKUP(tblSuivi[[#This Row],[Classe]],[1]Paramètres!$A:$I,2,FALSE)
)</f>
        <v>105000</v>
      </c>
      <c r="E44" s="1">
        <f>VLOOKUP(B44,[1]Paramètres!A:I,3,FALSE)</f>
        <v>35000</v>
      </c>
      <c r="F44" s="1">
        <v>15000</v>
      </c>
      <c r="G44" s="1"/>
      <c r="H44" s="1"/>
      <c r="I44" s="1"/>
      <c r="J44" s="1"/>
      <c r="K44" s="1"/>
      <c r="L44" s="2">
        <f>SUM(tblSuivi[[#This Row],[Inscription]]:tblSuivi[[#This Row],[Mars]])</f>
        <v>50000</v>
      </c>
      <c r="M44" s="2">
        <f>tblSuivi[[#This Row],[Montant dû]]-tblSuivi[[#This Row],[Total Payé]]</f>
        <v>55000</v>
      </c>
      <c r="N44" t="str">
        <f>IF(tblSuivi[[#This Row],[Reste à Payer]]=0,"Soldé",IF(tblSuivi[[#This Row],[Total Payé]]=0,"Non démarré","En cours"))</f>
        <v>En cours</v>
      </c>
      <c r="O44" s="3" t="s">
        <v>91</v>
      </c>
    </row>
    <row r="45" spans="1:15" x14ac:dyDescent="0.25">
      <c r="A45" t="s">
        <v>92</v>
      </c>
      <c r="B45" t="s">
        <v>74</v>
      </c>
      <c r="D45" s="1">
        <f>IF(tblSuivi[[#This Row],[Protégé ?]]="Oui",
   VLOOKUP(tblSuivi[[#This Row],[Classe]],[1]Paramètres!$A:$I,3,FALSE),
   VLOOKUP(tblSuivi[[#This Row],[Classe]],[1]Paramètres!$A:$I,2,FALSE)
)</f>
        <v>105000</v>
      </c>
      <c r="E45" s="1">
        <f>VLOOKUP(B45,[1]Paramètres!A:I,3,FALSE)</f>
        <v>35000</v>
      </c>
      <c r="F45" s="1"/>
      <c r="G45" s="1"/>
      <c r="H45" s="1"/>
      <c r="I45" s="1"/>
      <c r="J45" s="1"/>
      <c r="K45" s="1"/>
      <c r="L45" s="2">
        <f>SUM(tblSuivi[[#This Row],[Inscription]]:tblSuivi[[#This Row],[Mars]])</f>
        <v>35000</v>
      </c>
      <c r="M45" s="2">
        <f>tblSuivi[[#This Row],[Montant dû]]-tblSuivi[[#This Row],[Total Payé]]</f>
        <v>70000</v>
      </c>
      <c r="N45" t="str">
        <f>IF(tblSuivi[[#This Row],[Reste à Payer]]=0,"Soldé",IF(tblSuivi[[#This Row],[Total Payé]]=0,"Non démarré","En cours"))</f>
        <v>En cours</v>
      </c>
      <c r="O45" s="3" t="s">
        <v>93</v>
      </c>
    </row>
    <row r="46" spans="1:15" x14ac:dyDescent="0.25">
      <c r="A46" t="s">
        <v>94</v>
      </c>
      <c r="B46" t="s">
        <v>74</v>
      </c>
      <c r="D46" s="1">
        <f>IF(tblSuivi[[#This Row],[Protégé ?]]="Oui",
   VLOOKUP(tblSuivi[[#This Row],[Classe]],[1]Paramètres!$A:$I,3,FALSE),
   VLOOKUP(tblSuivi[[#This Row],[Classe]],[1]Paramètres!$A:$I,2,FALSE)
)</f>
        <v>105000</v>
      </c>
      <c r="E46" s="1">
        <f>VLOOKUP(B46,[1]Paramètres!A:I,3,FALSE)</f>
        <v>35000</v>
      </c>
      <c r="F46" s="1"/>
      <c r="G46" s="1"/>
      <c r="H46" s="1"/>
      <c r="I46" s="1"/>
      <c r="J46" s="1"/>
      <c r="K46" s="1"/>
      <c r="L46" s="2">
        <f>SUM(tblSuivi[[#This Row],[Inscription]]:tblSuivi[[#This Row],[Mars]])</f>
        <v>35000</v>
      </c>
      <c r="M46" s="2">
        <f>tblSuivi[[#This Row],[Montant dû]]-tblSuivi[[#This Row],[Total Payé]]</f>
        <v>70000</v>
      </c>
      <c r="N46" t="str">
        <f>IF(tblSuivi[[#This Row],[Reste à Payer]]=0,"Soldé",IF(tblSuivi[[#This Row],[Total Payé]]=0,"Non démarré","En cours"))</f>
        <v>En cours</v>
      </c>
      <c r="O46" s="3" t="s">
        <v>95</v>
      </c>
    </row>
    <row r="47" spans="1:15" x14ac:dyDescent="0.25">
      <c r="A47" t="s">
        <v>96</v>
      </c>
      <c r="B47" t="s">
        <v>74</v>
      </c>
      <c r="D47" s="1">
        <f>IF(tblSuivi[[#This Row],[Protégé ?]]="Oui",
   VLOOKUP(tblSuivi[[#This Row],[Classe]],[1]Paramètres!$A:$I,3,FALSE),
   VLOOKUP(tblSuivi[[#This Row],[Classe]],[1]Paramètres!$A:$I,2,FALSE)
)</f>
        <v>105000</v>
      </c>
      <c r="E47" s="1">
        <f>VLOOKUP(B47,[1]Paramètres!A:I,3,FALSE)</f>
        <v>35000</v>
      </c>
      <c r="F47" s="1">
        <v>15000</v>
      </c>
      <c r="G47" s="1"/>
      <c r="H47" s="1"/>
      <c r="I47" s="1"/>
      <c r="J47" s="1"/>
      <c r="K47" s="1"/>
      <c r="L47" s="2">
        <f>SUM(tblSuivi[[#This Row],[Inscription]]:tblSuivi[[#This Row],[Mars]])</f>
        <v>50000</v>
      </c>
      <c r="M47" s="2">
        <f>tblSuivi[[#This Row],[Montant dû]]-tblSuivi[[#This Row],[Total Payé]]</f>
        <v>55000</v>
      </c>
      <c r="N47" t="str">
        <f>IF(tblSuivi[[#This Row],[Reste à Payer]]=0,"Soldé",IF(tblSuivi[[#This Row],[Total Payé]]=0,"Non démarré","En cours"))</f>
        <v>En cours</v>
      </c>
      <c r="O47" s="3" t="s">
        <v>97</v>
      </c>
    </row>
    <row r="48" spans="1:15" x14ac:dyDescent="0.25">
      <c r="A48" t="s">
        <v>98</v>
      </c>
      <c r="B48" t="s">
        <v>74</v>
      </c>
      <c r="D48" s="1">
        <f>IF(tblSuivi[[#This Row],[Protégé ?]]="Oui",
   VLOOKUP(tblSuivi[[#This Row],[Classe]],[1]Paramètres!$A:$I,3,FALSE),
   VLOOKUP(tblSuivi[[#This Row],[Classe]],[1]Paramètres!$A:$I,2,FALSE)
)</f>
        <v>105000</v>
      </c>
      <c r="E48" s="1">
        <f>VLOOKUP(B48,[1]Paramètres!A:I,3,FALSE)</f>
        <v>35000</v>
      </c>
      <c r="F48" s="1"/>
      <c r="G48" s="1"/>
      <c r="H48" s="1"/>
      <c r="I48" s="1"/>
      <c r="J48" s="1"/>
      <c r="K48" s="1"/>
      <c r="L48" s="2">
        <f>SUM(tblSuivi[[#This Row],[Inscription]]:tblSuivi[[#This Row],[Mars]])</f>
        <v>35000</v>
      </c>
      <c r="M48" s="2">
        <f>tblSuivi[[#This Row],[Montant dû]]-tblSuivi[[#This Row],[Total Payé]]</f>
        <v>70000</v>
      </c>
      <c r="N48" t="str">
        <f>IF(tblSuivi[[#This Row],[Reste à Payer]]=0,"Soldé",IF(tblSuivi[[#This Row],[Total Payé]]=0,"Non démarré","En cours"))</f>
        <v>En cours</v>
      </c>
      <c r="O48" s="3" t="s">
        <v>99</v>
      </c>
    </row>
    <row r="49" spans="1:15" x14ac:dyDescent="0.25">
      <c r="A49" t="s">
        <v>100</v>
      </c>
      <c r="B49" t="s">
        <v>74</v>
      </c>
      <c r="C49" t="s">
        <v>101</v>
      </c>
      <c r="D49" s="1">
        <f>IF(tblSuivi[[#This Row],[Protégé ?]]="Oui",
   VLOOKUP(tblSuivi[[#This Row],[Classe]],[1]Paramètres!$A:$I,3,FALSE),
   VLOOKUP(tblSuivi[[#This Row],[Classe]],[1]Paramètres!$A:$I,2,FALSE)
)</f>
        <v>35000</v>
      </c>
      <c r="E49" s="1">
        <f>VLOOKUP(B49,[1]Paramètres!A:I,3,FALSE)</f>
        <v>35000</v>
      </c>
      <c r="F49" s="1"/>
      <c r="G49" s="1"/>
      <c r="H49" s="1"/>
      <c r="I49" s="1"/>
      <c r="J49" s="1"/>
      <c r="K49" s="1"/>
      <c r="L49" s="2">
        <f>SUM(tblSuivi[[#This Row],[Inscription]]:tblSuivi[[#This Row],[Mars]])</f>
        <v>35000</v>
      </c>
      <c r="M49" s="2">
        <f>tblSuivi[[#This Row],[Montant dû]]-tblSuivi[[#This Row],[Total Payé]]</f>
        <v>0</v>
      </c>
      <c r="N49" t="str">
        <f>IF(tblSuivi[[#This Row],[Reste à Payer]]=0,"Soldé",IF(tblSuivi[[#This Row],[Total Payé]]=0,"Non démarré","En cours"))</f>
        <v>Soldé</v>
      </c>
      <c r="O49" s="3"/>
    </row>
    <row r="50" spans="1:15" x14ac:dyDescent="0.25">
      <c r="A50" t="s">
        <v>102</v>
      </c>
      <c r="B50" t="s">
        <v>74</v>
      </c>
      <c r="D50" s="1">
        <f>IF(tblSuivi[[#This Row],[Protégé ?]]="Oui",
   VLOOKUP(tblSuivi[[#This Row],[Classe]],[1]Paramètres!$A:$I,3,FALSE),
   VLOOKUP(tblSuivi[[#This Row],[Classe]],[1]Paramètres!$A:$I,2,FALSE)
)</f>
        <v>105000</v>
      </c>
      <c r="E50" s="1">
        <f>VLOOKUP(B50,[1]Paramètres!A:I,3,FALSE)</f>
        <v>35000</v>
      </c>
      <c r="F50" s="1">
        <v>45000</v>
      </c>
      <c r="G50" s="1"/>
      <c r="H50" s="1"/>
      <c r="I50" s="1"/>
      <c r="J50" s="1"/>
      <c r="K50" s="1"/>
      <c r="L50" s="2">
        <f>SUM(tblSuivi[[#This Row],[Inscription]]:tblSuivi[[#This Row],[Mars]])</f>
        <v>80000</v>
      </c>
      <c r="M50" s="2">
        <f>tblSuivi[[#This Row],[Montant dû]]-tblSuivi[[#This Row],[Total Payé]]</f>
        <v>25000</v>
      </c>
      <c r="N50" t="str">
        <f>IF(tblSuivi[[#This Row],[Reste à Payer]]=0,"Soldé",IF(tblSuivi[[#This Row],[Total Payé]]=0,"Non démarré","En cours"))</f>
        <v>En cours</v>
      </c>
      <c r="O50" s="3" t="s">
        <v>103</v>
      </c>
    </row>
    <row r="51" spans="1:15" x14ac:dyDescent="0.25">
      <c r="A51" t="s">
        <v>104</v>
      </c>
      <c r="B51" t="s">
        <v>105</v>
      </c>
      <c r="D51" s="1">
        <f>IF(tblSuivi[[#This Row],[Protégé ?]]="Oui",
   VLOOKUP(tblSuivi[[#This Row],[Classe]],[1]Paramètres!$A:$I,3,FALSE),
   VLOOKUP(tblSuivi[[#This Row],[Classe]],[1]Paramètres!$A:$I,2,FALSE)
)</f>
        <v>105000</v>
      </c>
      <c r="E51" s="1">
        <f>VLOOKUP(B51,[1]Paramètres!A:I,3,FALSE)</f>
        <v>35000</v>
      </c>
      <c r="F51" s="1"/>
      <c r="G51" s="1"/>
      <c r="H51" s="1"/>
      <c r="I51" s="1"/>
      <c r="J51" s="1"/>
      <c r="K51" s="1"/>
      <c r="L51" s="2">
        <f>SUM(tblSuivi[[#This Row],[Inscription]]:tblSuivi[[#This Row],[Mars]])</f>
        <v>35000</v>
      </c>
      <c r="M51" s="2">
        <f>tblSuivi[[#This Row],[Montant dû]]-tblSuivi[[#This Row],[Total Payé]]</f>
        <v>70000</v>
      </c>
      <c r="N51" t="str">
        <f>IF(tblSuivi[[#This Row],[Reste à Payer]]=0,"Soldé",IF(tblSuivi[[#This Row],[Total Payé]]=0,"Non démarré","En cours"))</f>
        <v>En cours</v>
      </c>
      <c r="O51" s="3"/>
    </row>
    <row r="52" spans="1:15" x14ac:dyDescent="0.25">
      <c r="A52" t="s">
        <v>106</v>
      </c>
      <c r="B52" t="s">
        <v>105</v>
      </c>
      <c r="D52" s="1">
        <f>IF(tblSuivi[[#This Row],[Protégé ?]]="Oui",
   VLOOKUP(tblSuivi[[#This Row],[Classe]],[1]Paramètres!$A:$I,3,FALSE),
   VLOOKUP(tblSuivi[[#This Row],[Classe]],[1]Paramètres!$A:$I,2,FALSE)
)</f>
        <v>105000</v>
      </c>
      <c r="E52" s="1">
        <f>VLOOKUP(B52,[1]Paramètres!A:I,3,FALSE)</f>
        <v>35000</v>
      </c>
      <c r="F52" s="1"/>
      <c r="G52" s="1"/>
      <c r="H52" s="1"/>
      <c r="I52" s="1"/>
      <c r="J52" s="1"/>
      <c r="K52" s="1"/>
      <c r="L52" s="2">
        <f>SUM(tblSuivi[[#This Row],[Inscription]]:tblSuivi[[#This Row],[Mars]])</f>
        <v>35000</v>
      </c>
      <c r="M52" s="2">
        <f>tblSuivi[[#This Row],[Montant dû]]-tblSuivi[[#This Row],[Total Payé]]</f>
        <v>70000</v>
      </c>
      <c r="N52" t="str">
        <f>IF(tblSuivi[[#This Row],[Reste à Payer]]=0,"Soldé",IF(tblSuivi[[#This Row],[Total Payé]]=0,"Non démarré","En cours"))</f>
        <v>En cours</v>
      </c>
      <c r="O52" s="3" t="s">
        <v>32</v>
      </c>
    </row>
    <row r="53" spans="1:15" x14ac:dyDescent="0.25">
      <c r="A53" t="s">
        <v>107</v>
      </c>
      <c r="B53" t="s">
        <v>105</v>
      </c>
      <c r="D53" s="1">
        <f>IF(tblSuivi[[#This Row],[Protégé ?]]="Oui",
   VLOOKUP(tblSuivi[[#This Row],[Classe]],[1]Paramètres!$A:$I,3,FALSE),
   VLOOKUP(tblSuivi[[#This Row],[Classe]],[1]Paramètres!$A:$I,2,FALSE)
)</f>
        <v>105000</v>
      </c>
      <c r="E53" s="1">
        <f>VLOOKUP(B53,[1]Paramètres!A:I,3,FALSE)</f>
        <v>35000</v>
      </c>
      <c r="F53" s="1">
        <v>13000</v>
      </c>
      <c r="G53" s="1"/>
      <c r="H53" s="1"/>
      <c r="I53" s="1"/>
      <c r="J53" s="1"/>
      <c r="K53" s="1"/>
      <c r="L53" s="2">
        <f>SUM(tblSuivi[[#This Row],[Inscription]]:tblSuivi[[#This Row],[Mars]])</f>
        <v>48000</v>
      </c>
      <c r="M53" s="2">
        <f>tblSuivi[[#This Row],[Montant dû]]-tblSuivi[[#This Row],[Total Payé]]</f>
        <v>57000</v>
      </c>
      <c r="N53" t="str">
        <f>IF(tblSuivi[[#This Row],[Reste à Payer]]=0,"Soldé",IF(tblSuivi[[#This Row],[Total Payé]]=0,"Non démarré","En cours"))</f>
        <v>En cours</v>
      </c>
      <c r="O53" s="3" t="s">
        <v>108</v>
      </c>
    </row>
    <row r="54" spans="1:15" x14ac:dyDescent="0.25">
      <c r="A54" t="s">
        <v>109</v>
      </c>
      <c r="B54" t="s">
        <v>105</v>
      </c>
      <c r="D54" s="1">
        <f>IF(tblSuivi[[#This Row],[Protégé ?]]="Oui",
   VLOOKUP(tblSuivi[[#This Row],[Classe]],[1]Paramètres!$A:$I,3,FALSE),
   VLOOKUP(tblSuivi[[#This Row],[Classe]],[1]Paramètres!$A:$I,2,FALSE)
)</f>
        <v>105000</v>
      </c>
      <c r="E54" s="1">
        <f>VLOOKUP(B54,[1]Paramètres!A:I,3,FALSE)</f>
        <v>35000</v>
      </c>
      <c r="F54" s="1"/>
      <c r="G54" s="1"/>
      <c r="H54" s="1"/>
      <c r="I54" s="1"/>
      <c r="J54" s="1"/>
      <c r="K54" s="1"/>
      <c r="L54" s="2">
        <f>SUM(tblSuivi[[#This Row],[Inscription]]:tblSuivi[[#This Row],[Mars]])</f>
        <v>35000</v>
      </c>
      <c r="M54" s="2">
        <f>tblSuivi[[#This Row],[Montant dû]]-tblSuivi[[#This Row],[Total Payé]]</f>
        <v>70000</v>
      </c>
      <c r="N54" t="str">
        <f>IF(tblSuivi[[#This Row],[Reste à Payer]]=0,"Soldé",IF(tblSuivi[[#This Row],[Total Payé]]=0,"Non démarré","En cours"))</f>
        <v>En cours</v>
      </c>
      <c r="O54" s="3" t="s">
        <v>110</v>
      </c>
    </row>
    <row r="55" spans="1:15" x14ac:dyDescent="0.25">
      <c r="A55" t="s">
        <v>111</v>
      </c>
      <c r="B55" t="s">
        <v>105</v>
      </c>
      <c r="D55" s="1">
        <f>IF(tblSuivi[[#This Row],[Protégé ?]]="Oui",
   VLOOKUP(tblSuivi[[#This Row],[Classe]],[1]Paramètres!$A:$I,3,FALSE),
   VLOOKUP(tblSuivi[[#This Row],[Classe]],[1]Paramètres!$A:$I,2,FALSE)
)</f>
        <v>105000</v>
      </c>
      <c r="E55" s="1">
        <f>VLOOKUP(B55,[1]Paramètres!A:I,3,FALSE)</f>
        <v>35000</v>
      </c>
      <c r="F55" s="1">
        <v>40000</v>
      </c>
      <c r="G55" s="1"/>
      <c r="H55" s="1"/>
      <c r="I55" s="1"/>
      <c r="J55" s="1"/>
      <c r="K55" s="1"/>
      <c r="L55" s="2">
        <f>SUM(tblSuivi[[#This Row],[Inscription]]:tblSuivi[[#This Row],[Mars]])</f>
        <v>75000</v>
      </c>
      <c r="M55" s="2">
        <f>tblSuivi[[#This Row],[Montant dû]]-tblSuivi[[#This Row],[Total Payé]]</f>
        <v>30000</v>
      </c>
      <c r="N55" t="str">
        <f>IF(tblSuivi[[#This Row],[Reste à Payer]]=0,"Soldé",IF(tblSuivi[[#This Row],[Total Payé]]=0,"Non démarré","En cours"))</f>
        <v>En cours</v>
      </c>
      <c r="O55" s="3" t="s">
        <v>112</v>
      </c>
    </row>
    <row r="56" spans="1:15" x14ac:dyDescent="0.25">
      <c r="A56" t="s">
        <v>113</v>
      </c>
      <c r="B56" t="s">
        <v>105</v>
      </c>
      <c r="D56" s="1">
        <f>IF(tblSuivi[[#This Row],[Protégé ?]]="Oui",
   VLOOKUP(tblSuivi[[#This Row],[Classe]],[1]Paramètres!$A:$I,3,FALSE),
   VLOOKUP(tblSuivi[[#This Row],[Classe]],[1]Paramètres!$A:$I,2,FALSE)
)</f>
        <v>105000</v>
      </c>
      <c r="E56" s="1">
        <f>VLOOKUP(B56,[1]Paramètres!A:I,3,FALSE)</f>
        <v>35000</v>
      </c>
      <c r="F56" s="1">
        <v>13000</v>
      </c>
      <c r="G56" s="1"/>
      <c r="H56" s="1"/>
      <c r="I56" s="1"/>
      <c r="J56" s="1"/>
      <c r="K56" s="1"/>
      <c r="L56" s="2">
        <f>SUM(tblSuivi[[#This Row],[Inscription]]:tblSuivi[[#This Row],[Mars]])</f>
        <v>48000</v>
      </c>
      <c r="M56" s="2">
        <f>tblSuivi[[#This Row],[Montant dû]]-tblSuivi[[#This Row],[Total Payé]]</f>
        <v>57000</v>
      </c>
      <c r="N56" t="str">
        <f>IF(tblSuivi[[#This Row],[Reste à Payer]]=0,"Soldé",IF(tblSuivi[[#This Row],[Total Payé]]=0,"Non démarré","En cours"))</f>
        <v>En cours</v>
      </c>
      <c r="O56" s="3" t="s">
        <v>114</v>
      </c>
    </row>
    <row r="57" spans="1:15" x14ac:dyDescent="0.25">
      <c r="A57" t="s">
        <v>115</v>
      </c>
      <c r="B57" t="s">
        <v>105</v>
      </c>
      <c r="D57" s="1">
        <f>IF(tblSuivi[[#This Row],[Protégé ?]]="Oui",
   VLOOKUP(tblSuivi[[#This Row],[Classe]],[1]Paramètres!$A:$I,3,FALSE),
   VLOOKUP(tblSuivi[[#This Row],[Classe]],[1]Paramètres!$A:$I,2,FALSE)
)</f>
        <v>105000</v>
      </c>
      <c r="E57" s="1">
        <f>VLOOKUP(B57,[1]Paramètres!A:I,3,FALSE)</f>
        <v>35000</v>
      </c>
      <c r="F57" s="1">
        <v>10000</v>
      </c>
      <c r="G57" s="1"/>
      <c r="H57" s="1"/>
      <c r="I57" s="1"/>
      <c r="J57" s="1"/>
      <c r="K57" s="1"/>
      <c r="L57" s="2">
        <f>SUM(tblSuivi[[#This Row],[Inscription]]:tblSuivi[[#This Row],[Mars]])</f>
        <v>45000</v>
      </c>
      <c r="M57" s="2">
        <f>tblSuivi[[#This Row],[Montant dû]]-tblSuivi[[#This Row],[Total Payé]]</f>
        <v>60000</v>
      </c>
      <c r="N57" t="str">
        <f>IF(tblSuivi[[#This Row],[Reste à Payer]]=0,"Soldé",IF(tblSuivi[[#This Row],[Total Payé]]=0,"Non démarré","En cours"))</f>
        <v>En cours</v>
      </c>
      <c r="O57" s="3" t="s">
        <v>116</v>
      </c>
    </row>
    <row r="58" spans="1:15" x14ac:dyDescent="0.25">
      <c r="A58" t="s">
        <v>117</v>
      </c>
      <c r="B58" t="s">
        <v>118</v>
      </c>
      <c r="D58" s="1">
        <f>IF(tblSuivi[[#This Row],[Protégé ?]]="Oui",
   VLOOKUP(tblSuivi[[#This Row],[Classe]],[1]Paramètres!$A:$I,3,FALSE),
   VLOOKUP(tblSuivi[[#This Row],[Classe]],[1]Paramètres!$A:$I,2,FALSE)
)</f>
        <v>105000</v>
      </c>
      <c r="E58" s="1">
        <f>VLOOKUP(B58,[1]Paramètres!A:I,3,FALSE)</f>
        <v>35000</v>
      </c>
      <c r="F58" s="1"/>
      <c r="G58" s="1"/>
      <c r="H58" s="1"/>
      <c r="I58" s="1"/>
      <c r="J58" s="1"/>
      <c r="K58" s="1"/>
      <c r="L58" s="2">
        <f>SUM(tblSuivi[[#This Row],[Inscription]]:tblSuivi[[#This Row],[Mars]])</f>
        <v>35000</v>
      </c>
      <c r="M58" s="2">
        <f>tblSuivi[[#This Row],[Montant dû]]-tblSuivi[[#This Row],[Total Payé]]</f>
        <v>70000</v>
      </c>
      <c r="N58" t="str">
        <f>IF(tblSuivi[[#This Row],[Reste à Payer]]=0,"Soldé",IF(tblSuivi[[#This Row],[Total Payé]]=0,"Non démarré","En cours"))</f>
        <v>En cours</v>
      </c>
      <c r="O58" s="3"/>
    </row>
    <row r="59" spans="1:15" x14ac:dyDescent="0.25">
      <c r="A59" t="s">
        <v>119</v>
      </c>
      <c r="B59" t="s">
        <v>118</v>
      </c>
      <c r="D59" s="1">
        <f>IF(tblSuivi[[#This Row],[Protégé ?]]="Oui",
   VLOOKUP(tblSuivi[[#This Row],[Classe]],[1]Paramètres!$A:$I,3,FALSE),
   VLOOKUP(tblSuivi[[#This Row],[Classe]],[1]Paramètres!$A:$I,2,FALSE)
)</f>
        <v>105000</v>
      </c>
      <c r="E59" s="1">
        <f>VLOOKUP(B59,[1]Paramètres!A:I,3,FALSE)</f>
        <v>35000</v>
      </c>
      <c r="F59" s="1">
        <v>15000</v>
      </c>
      <c r="G59" s="1">
        <v>10000</v>
      </c>
      <c r="H59" s="1">
        <v>45000</v>
      </c>
      <c r="I59" s="1"/>
      <c r="J59" s="1"/>
      <c r="K59" s="1"/>
      <c r="L59" s="2">
        <f>SUM(tblSuivi[[#This Row],[Inscription]]:tblSuivi[[#This Row],[Mars]])</f>
        <v>105000</v>
      </c>
      <c r="M59" s="2">
        <f>tblSuivi[[#This Row],[Montant dû]]-tblSuivi[[#This Row],[Total Payé]]</f>
        <v>0</v>
      </c>
      <c r="N59" t="str">
        <f>IF(tblSuivi[[#This Row],[Reste à Payer]]=0,"Soldé",IF(tblSuivi[[#This Row],[Total Payé]]=0,"Non démarré","En cours"))</f>
        <v>Soldé</v>
      </c>
      <c r="O59" s="3"/>
    </row>
    <row r="60" spans="1:15" x14ac:dyDescent="0.25">
      <c r="A60" t="s">
        <v>120</v>
      </c>
      <c r="B60" t="s">
        <v>118</v>
      </c>
      <c r="D60" s="1">
        <f>IF(tblSuivi[[#This Row],[Protégé ?]]="Oui",
   VLOOKUP(tblSuivi[[#This Row],[Classe]],[1]Paramètres!$A:$I,3,FALSE),
   VLOOKUP(tblSuivi[[#This Row],[Classe]],[1]Paramètres!$A:$I,2,FALSE)
)</f>
        <v>105000</v>
      </c>
      <c r="E60" s="1">
        <f>VLOOKUP(B60,[1]Paramètres!A:I,3,FALSE)</f>
        <v>35000</v>
      </c>
      <c r="F60" s="1">
        <v>15000</v>
      </c>
      <c r="G60" s="1">
        <v>55000</v>
      </c>
      <c r="H60" s="1"/>
      <c r="I60" s="1"/>
      <c r="J60" s="1"/>
      <c r="K60" s="1"/>
      <c r="L60" s="2">
        <f>SUM(tblSuivi[[#This Row],[Inscription]]:tblSuivi[[#This Row],[Mars]])</f>
        <v>105000</v>
      </c>
      <c r="M60" s="2">
        <f>tblSuivi[[#This Row],[Montant dû]]-tblSuivi[[#This Row],[Total Payé]]</f>
        <v>0</v>
      </c>
      <c r="N60" t="str">
        <f>IF(tblSuivi[[#This Row],[Reste à Payer]]=0,"Soldé",IF(tblSuivi[[#This Row],[Total Payé]]=0,"Non démarré","En cours"))</f>
        <v>Soldé</v>
      </c>
      <c r="O60" s="3"/>
    </row>
    <row r="61" spans="1:15" x14ac:dyDescent="0.25">
      <c r="A61" t="s">
        <v>121</v>
      </c>
      <c r="B61" t="s">
        <v>118</v>
      </c>
      <c r="D61" s="1">
        <f>IF(tblSuivi[[#This Row],[Protégé ?]]="Oui",
   VLOOKUP(tblSuivi[[#This Row],[Classe]],[1]Paramètres!$A:$I,3,FALSE),
   VLOOKUP(tblSuivi[[#This Row],[Classe]],[1]Paramètres!$A:$I,2,FALSE)
)</f>
        <v>105000</v>
      </c>
      <c r="E61" s="1">
        <f>VLOOKUP(B61,[1]Paramètres!A:I,3,FALSE)</f>
        <v>35000</v>
      </c>
      <c r="F61" s="1">
        <v>15000</v>
      </c>
      <c r="G61" s="1"/>
      <c r="H61" s="1"/>
      <c r="I61" s="1"/>
      <c r="J61" s="1"/>
      <c r="K61" s="1"/>
      <c r="L61" s="2">
        <f>SUM(tblSuivi[[#This Row],[Inscription]]:tblSuivi[[#This Row],[Mars]])</f>
        <v>50000</v>
      </c>
      <c r="M61" s="2">
        <f>tblSuivi[[#This Row],[Montant dû]]-tblSuivi[[#This Row],[Total Payé]]</f>
        <v>55000</v>
      </c>
      <c r="N61" t="str">
        <f>IF(tblSuivi[[#This Row],[Reste à Payer]]=0,"Soldé",IF(tblSuivi[[#This Row],[Total Payé]]=0,"Non démarré","En cours"))</f>
        <v>En cours</v>
      </c>
      <c r="O61" s="3"/>
    </row>
    <row r="62" spans="1:15" x14ac:dyDescent="0.25">
      <c r="A62" t="s">
        <v>122</v>
      </c>
      <c r="B62" t="s">
        <v>118</v>
      </c>
      <c r="D62" s="1">
        <f>IF(tblSuivi[[#This Row],[Protégé ?]]="Oui",
   VLOOKUP(tblSuivi[[#This Row],[Classe]],[1]Paramètres!$A:$I,3,FALSE),
   VLOOKUP(tblSuivi[[#This Row],[Classe]],[1]Paramètres!$A:$I,2,FALSE)
)</f>
        <v>105000</v>
      </c>
      <c r="E62" s="1">
        <f>VLOOKUP(B62,[1]Paramètres!A:I,3,FALSE)</f>
        <v>35000</v>
      </c>
      <c r="F62" s="1"/>
      <c r="G62" s="1"/>
      <c r="H62" s="1"/>
      <c r="I62" s="1"/>
      <c r="J62" s="1"/>
      <c r="K62" s="1"/>
      <c r="L62" s="2">
        <f>SUM(tblSuivi[[#This Row],[Inscription]]:tblSuivi[[#This Row],[Mars]])</f>
        <v>35000</v>
      </c>
      <c r="M62" s="2">
        <f>tblSuivi[[#This Row],[Montant dû]]-tblSuivi[[#This Row],[Total Payé]]</f>
        <v>70000</v>
      </c>
      <c r="N62" t="str">
        <f>IF(tblSuivi[[#This Row],[Reste à Payer]]=0,"Soldé",IF(tblSuivi[[#This Row],[Total Payé]]=0,"Non démarré","En cours"))</f>
        <v>En cours</v>
      </c>
      <c r="O62" s="3"/>
    </row>
    <row r="63" spans="1:15" x14ac:dyDescent="0.25">
      <c r="A63" t="s">
        <v>123</v>
      </c>
      <c r="B63" t="s">
        <v>118</v>
      </c>
      <c r="D63" s="1">
        <f>IF(tblSuivi[[#This Row],[Protégé ?]]="Oui",
   VLOOKUP(tblSuivi[[#This Row],[Classe]],[1]Paramètres!$A:$I,3,FALSE),
   VLOOKUP(tblSuivi[[#This Row],[Classe]],[1]Paramètres!$A:$I,2,FALSE)
)</f>
        <v>105000</v>
      </c>
      <c r="E63" s="1">
        <f>VLOOKUP(B63,[1]Paramètres!A:I,3,FALSE)</f>
        <v>35000</v>
      </c>
      <c r="F63" s="1"/>
      <c r="G63" s="1"/>
      <c r="H63" s="1"/>
      <c r="I63" s="1"/>
      <c r="J63" s="1"/>
      <c r="K63" s="1"/>
      <c r="L63" s="2">
        <f>SUM(tblSuivi[[#This Row],[Inscription]]:tblSuivi[[#This Row],[Mars]])</f>
        <v>35000</v>
      </c>
      <c r="M63" s="2">
        <f>tblSuivi[[#This Row],[Montant dû]]-tblSuivi[[#This Row],[Total Payé]]</f>
        <v>70000</v>
      </c>
      <c r="N63" t="str">
        <f>IF(tblSuivi[[#This Row],[Reste à Payer]]=0,"Soldé",IF(tblSuivi[[#This Row],[Total Payé]]=0,"Non démarré","En cours"))</f>
        <v>En cours</v>
      </c>
      <c r="O63" s="3"/>
    </row>
    <row r="64" spans="1:15" x14ac:dyDescent="0.25">
      <c r="A64" t="s">
        <v>124</v>
      </c>
      <c r="B64" t="s">
        <v>118</v>
      </c>
      <c r="D64" s="1">
        <f>IF(tblSuivi[[#This Row],[Protégé ?]]="Oui",
   VLOOKUP(tblSuivi[[#This Row],[Classe]],[1]Paramètres!$A:$I,3,FALSE),
   VLOOKUP(tblSuivi[[#This Row],[Classe]],[1]Paramètres!$A:$I,2,FALSE)
)</f>
        <v>105000</v>
      </c>
      <c r="E64" s="1">
        <f>VLOOKUP(B64,[1]Paramètres!A:I,3,FALSE)</f>
        <v>35000</v>
      </c>
      <c r="F64" s="1"/>
      <c r="G64" s="1"/>
      <c r="H64" s="1"/>
      <c r="I64" s="1"/>
      <c r="J64" s="1"/>
      <c r="K64" s="1"/>
      <c r="L64" s="2">
        <f>SUM(tblSuivi[[#This Row],[Inscription]]:tblSuivi[[#This Row],[Mars]])</f>
        <v>35000</v>
      </c>
      <c r="M64" s="2">
        <f>tblSuivi[[#This Row],[Montant dû]]-tblSuivi[[#This Row],[Total Payé]]</f>
        <v>70000</v>
      </c>
      <c r="N64" t="str">
        <f>IF(tblSuivi[[#This Row],[Reste à Payer]]=0,"Soldé",IF(tblSuivi[[#This Row],[Total Payé]]=0,"Non démarré","En cours"))</f>
        <v>En cours</v>
      </c>
      <c r="O64" s="3"/>
    </row>
    <row r="65" spans="1:15" x14ac:dyDescent="0.25">
      <c r="A65" t="s">
        <v>125</v>
      </c>
      <c r="B65" t="s">
        <v>118</v>
      </c>
      <c r="D65" s="1">
        <f>IF(tblSuivi[[#This Row],[Protégé ?]]="Oui",
   VLOOKUP(tblSuivi[[#This Row],[Classe]],[1]Paramètres!$A:$I,3,FALSE),
   VLOOKUP(tblSuivi[[#This Row],[Classe]],[1]Paramètres!$A:$I,2,FALSE)
)</f>
        <v>105000</v>
      </c>
      <c r="E65" s="1">
        <f>VLOOKUP(B65,[1]Paramètres!A:I,3,FALSE)</f>
        <v>35000</v>
      </c>
      <c r="F65" s="1"/>
      <c r="G65" s="1"/>
      <c r="H65" s="1"/>
      <c r="I65" s="1"/>
      <c r="J65" s="1"/>
      <c r="K65" s="1"/>
      <c r="L65" s="2">
        <f>SUM(tblSuivi[[#This Row],[Inscription]]:tblSuivi[[#This Row],[Mars]])</f>
        <v>35000</v>
      </c>
      <c r="M65" s="2">
        <f>tblSuivi[[#This Row],[Montant dû]]-tblSuivi[[#This Row],[Total Payé]]</f>
        <v>70000</v>
      </c>
      <c r="N65" t="str">
        <f>IF(tblSuivi[[#This Row],[Reste à Payer]]=0,"Soldé",IF(tblSuivi[[#This Row],[Total Payé]]=0,"Non démarré","En cours"))</f>
        <v>En cours</v>
      </c>
      <c r="O65" s="3"/>
    </row>
    <row r="66" spans="1:15" x14ac:dyDescent="0.25">
      <c r="A66" t="s">
        <v>126</v>
      </c>
      <c r="B66" t="s">
        <v>118</v>
      </c>
      <c r="D66" s="1">
        <f>IF(tblSuivi[[#This Row],[Protégé ?]]="Oui",
   VLOOKUP(tblSuivi[[#This Row],[Classe]],[1]Paramètres!$A:$I,3,FALSE),
   VLOOKUP(tblSuivi[[#This Row],[Classe]],[1]Paramètres!$A:$I,2,FALSE)
)</f>
        <v>105000</v>
      </c>
      <c r="E66" s="1">
        <f>VLOOKUP(B66,[1]Paramètres!A:I,3,FALSE)</f>
        <v>35000</v>
      </c>
      <c r="F66" s="1"/>
      <c r="G66" s="1"/>
      <c r="H66" s="1"/>
      <c r="I66" s="1"/>
      <c r="J66" s="1"/>
      <c r="K66" s="1"/>
      <c r="L66" s="2">
        <f>SUM(tblSuivi[[#This Row],[Inscription]]:tblSuivi[[#This Row],[Mars]])</f>
        <v>35000</v>
      </c>
      <c r="M66" s="2">
        <f>tblSuivi[[#This Row],[Montant dû]]-tblSuivi[[#This Row],[Total Payé]]</f>
        <v>70000</v>
      </c>
      <c r="N66" t="str">
        <f>IF(tblSuivi[[#This Row],[Reste à Payer]]=0,"Soldé",IF(tblSuivi[[#This Row],[Total Payé]]=0,"Non démarré","En cours"))</f>
        <v>En cours</v>
      </c>
      <c r="O66" s="3"/>
    </row>
    <row r="67" spans="1:15" x14ac:dyDescent="0.25">
      <c r="A67" t="s">
        <v>127</v>
      </c>
      <c r="B67" t="s">
        <v>118</v>
      </c>
      <c r="D67" s="1">
        <f>IF(tblSuivi[[#This Row],[Protégé ?]]="Oui",
   VLOOKUP(tblSuivi[[#This Row],[Classe]],[1]Paramètres!$A:$I,3,FALSE),
   VLOOKUP(tblSuivi[[#This Row],[Classe]],[1]Paramètres!$A:$I,2,FALSE)
)</f>
        <v>105000</v>
      </c>
      <c r="E67" s="1">
        <f>VLOOKUP(B67,[1]Paramètres!A:I,3,FALSE)</f>
        <v>35000</v>
      </c>
      <c r="F67" s="1"/>
      <c r="G67" s="1"/>
      <c r="H67" s="1"/>
      <c r="I67" s="1"/>
      <c r="J67" s="1"/>
      <c r="K67" s="1"/>
      <c r="L67" s="2">
        <f>SUM(tblSuivi[[#This Row],[Inscription]]:tblSuivi[[#This Row],[Mars]])</f>
        <v>35000</v>
      </c>
      <c r="M67" s="2">
        <f>tblSuivi[[#This Row],[Montant dû]]-tblSuivi[[#This Row],[Total Payé]]</f>
        <v>70000</v>
      </c>
      <c r="N67" t="str">
        <f>IF(tblSuivi[[#This Row],[Reste à Payer]]=0,"Soldé",IF(tblSuivi[[#This Row],[Total Payé]]=0,"Non démarré","En cours"))</f>
        <v>En cours</v>
      </c>
      <c r="O67" s="3" t="s">
        <v>128</v>
      </c>
    </row>
    <row r="68" spans="1:15" x14ac:dyDescent="0.25">
      <c r="A68" t="s">
        <v>129</v>
      </c>
      <c r="B68" t="s">
        <v>118</v>
      </c>
      <c r="D68" s="1">
        <f>IF(tblSuivi[[#This Row],[Protégé ?]]="Oui",
   VLOOKUP(tblSuivi[[#This Row],[Classe]],[1]Paramètres!$A:$I,3,FALSE),
   VLOOKUP(tblSuivi[[#This Row],[Classe]],[1]Paramètres!$A:$I,2,FALSE)
)</f>
        <v>105000</v>
      </c>
      <c r="E68" s="1">
        <f>VLOOKUP(B68,[1]Paramètres!A:I,3,FALSE)</f>
        <v>35000</v>
      </c>
      <c r="F68" s="1">
        <v>15000</v>
      </c>
      <c r="G68" s="1">
        <v>15000</v>
      </c>
      <c r="H68" s="1">
        <v>10000</v>
      </c>
      <c r="I68" s="1">
        <v>10000</v>
      </c>
      <c r="J68" s="1">
        <v>10000</v>
      </c>
      <c r="K68" s="1">
        <v>10000</v>
      </c>
      <c r="L68" s="2">
        <f>SUM(tblSuivi[[#This Row],[Inscription]]:tblSuivi[[#This Row],[Mars]])</f>
        <v>105000</v>
      </c>
      <c r="M68" s="2">
        <f>tblSuivi[[#This Row],[Montant dû]]-tblSuivi[[#This Row],[Total Payé]]</f>
        <v>0</v>
      </c>
      <c r="N68" t="str">
        <f>IF(tblSuivi[[#This Row],[Reste à Payer]]=0,"Soldé",IF(tblSuivi[[#This Row],[Total Payé]]=0,"Non démarré","En cours"))</f>
        <v>Soldé</v>
      </c>
      <c r="O68" s="3" t="s">
        <v>130</v>
      </c>
    </row>
    <row r="69" spans="1:15" x14ac:dyDescent="0.25">
      <c r="A69" t="s">
        <v>131</v>
      </c>
      <c r="B69" t="s">
        <v>118</v>
      </c>
      <c r="D69" s="1">
        <f>IF(tblSuivi[[#This Row],[Protégé ?]]="Oui",
   VLOOKUP(tblSuivi[[#This Row],[Classe]],[1]Paramètres!$A:$I,3,FALSE),
   VLOOKUP(tblSuivi[[#This Row],[Classe]],[1]Paramètres!$A:$I,2,FALSE)
)</f>
        <v>105000</v>
      </c>
      <c r="E69" s="1">
        <f>VLOOKUP(B69,[1]Paramètres!A:I,3,FALSE)</f>
        <v>35000</v>
      </c>
      <c r="F69" s="1"/>
      <c r="G69" s="1"/>
      <c r="H69" s="1"/>
      <c r="I69" s="1"/>
      <c r="J69" s="1"/>
      <c r="K69" s="1"/>
      <c r="L69" s="2">
        <f>SUM(tblSuivi[[#This Row],[Inscription]]:tblSuivi[[#This Row],[Mars]])</f>
        <v>35000</v>
      </c>
      <c r="M69" s="2">
        <f>tblSuivi[[#This Row],[Montant dû]]-tblSuivi[[#This Row],[Total Payé]]</f>
        <v>70000</v>
      </c>
      <c r="N69" t="str">
        <f>IF(tblSuivi[[#This Row],[Reste à Payer]]=0,"Soldé",IF(tblSuivi[[#This Row],[Total Payé]]=0,"Non démarré","En cours"))</f>
        <v>En cours</v>
      </c>
      <c r="O69" s="3"/>
    </row>
    <row r="70" spans="1:15" x14ac:dyDescent="0.25">
      <c r="A70" t="s">
        <v>132</v>
      </c>
      <c r="B70" t="s">
        <v>118</v>
      </c>
      <c r="D70" s="1">
        <f>IF(tblSuivi[[#This Row],[Protégé ?]]="Oui",
   VLOOKUP(tblSuivi[[#This Row],[Classe]],[1]Paramètres!$A:$I,3,FALSE),
   VLOOKUP(tblSuivi[[#This Row],[Classe]],[1]Paramètres!$A:$I,2,FALSE)
)</f>
        <v>105000</v>
      </c>
      <c r="E70" s="1">
        <f>VLOOKUP(B70,[1]Paramètres!A:I,3,FALSE)</f>
        <v>35000</v>
      </c>
      <c r="F70" s="1">
        <v>15000</v>
      </c>
      <c r="G70" s="1"/>
      <c r="H70" s="1"/>
      <c r="I70" s="1"/>
      <c r="J70" s="1"/>
      <c r="K70" s="1"/>
      <c r="L70" s="2">
        <f>SUM(tblSuivi[[#This Row],[Inscription]]:tblSuivi[[#This Row],[Mars]])</f>
        <v>50000</v>
      </c>
      <c r="M70" s="2">
        <f>tblSuivi[[#This Row],[Montant dû]]-tblSuivi[[#This Row],[Total Payé]]</f>
        <v>55000</v>
      </c>
      <c r="N70" t="str">
        <f>IF(tblSuivi[[#This Row],[Reste à Payer]]=0,"Soldé",IF(tblSuivi[[#This Row],[Total Payé]]=0,"Non démarré","En cours"))</f>
        <v>En cours</v>
      </c>
      <c r="O70" s="3" t="s">
        <v>133</v>
      </c>
    </row>
    <row r="71" spans="1:15" x14ac:dyDescent="0.25">
      <c r="A71" t="s">
        <v>134</v>
      </c>
      <c r="B71" t="s">
        <v>118</v>
      </c>
      <c r="D71" s="1">
        <f>IF(tblSuivi[[#This Row],[Protégé ?]]="Oui",
   VLOOKUP(tblSuivi[[#This Row],[Classe]],[1]Paramètres!$A:$I,3,FALSE),
   VLOOKUP(tblSuivi[[#This Row],[Classe]],[1]Paramètres!$A:$I,2,FALSE)
)</f>
        <v>105000</v>
      </c>
      <c r="E71" s="1">
        <f>VLOOKUP(B71,[1]Paramètres!A:I,3,FALSE)</f>
        <v>35000</v>
      </c>
      <c r="F71" s="1"/>
      <c r="G71" s="1"/>
      <c r="H71" s="1"/>
      <c r="I71" s="1"/>
      <c r="J71" s="1"/>
      <c r="K71" s="1"/>
      <c r="L71" s="2">
        <f>SUM(tblSuivi[[#This Row],[Inscription]]:tblSuivi[[#This Row],[Mars]])</f>
        <v>35000</v>
      </c>
      <c r="M71" s="2">
        <f>tblSuivi[[#This Row],[Montant dû]]-tblSuivi[[#This Row],[Total Payé]]</f>
        <v>70000</v>
      </c>
      <c r="N71" t="str">
        <f>IF(tblSuivi[[#This Row],[Reste à Payer]]=0,"Soldé",IF(tblSuivi[[#This Row],[Total Payé]]=0,"Non démarré","En cours"))</f>
        <v>En cours</v>
      </c>
      <c r="O71" s="3" t="s">
        <v>135</v>
      </c>
    </row>
    <row r="72" spans="1:15" x14ac:dyDescent="0.25">
      <c r="A72" t="s">
        <v>136</v>
      </c>
      <c r="B72" t="s">
        <v>118</v>
      </c>
      <c r="D72" s="1">
        <f>IF(tblSuivi[[#This Row],[Protégé ?]]="Oui",
   VLOOKUP(tblSuivi[[#This Row],[Classe]],[1]Paramètres!$A:$I,3,FALSE),
   VLOOKUP(tblSuivi[[#This Row],[Classe]],[1]Paramètres!$A:$I,2,FALSE)
)</f>
        <v>105000</v>
      </c>
      <c r="E72" s="1">
        <f>VLOOKUP(B72,[1]Paramètres!A:I,3,FALSE)</f>
        <v>35000</v>
      </c>
      <c r="F72" s="1">
        <v>10000</v>
      </c>
      <c r="G72" s="1"/>
      <c r="H72" s="1"/>
      <c r="I72" s="1"/>
      <c r="J72" s="1"/>
      <c r="K72" s="1"/>
      <c r="L72" s="2">
        <f>SUM(tblSuivi[[#This Row],[Inscription]]:tblSuivi[[#This Row],[Mars]])</f>
        <v>45000</v>
      </c>
      <c r="M72" s="2">
        <f>tblSuivi[[#This Row],[Montant dû]]-tblSuivi[[#This Row],[Total Payé]]</f>
        <v>60000</v>
      </c>
      <c r="N72" t="str">
        <f>IF(tblSuivi[[#This Row],[Reste à Payer]]=0,"Soldé",IF(tblSuivi[[#This Row],[Total Payé]]=0,"Non démarré","En cours"))</f>
        <v>En cours</v>
      </c>
      <c r="O72" s="3" t="s">
        <v>137</v>
      </c>
    </row>
    <row r="73" spans="1:15" x14ac:dyDescent="0.25">
      <c r="A73" t="s">
        <v>138</v>
      </c>
      <c r="B73" t="s">
        <v>118</v>
      </c>
      <c r="D73" s="1">
        <f>IF(tblSuivi[[#This Row],[Protégé ?]]="Oui",
   VLOOKUP(tblSuivi[[#This Row],[Classe]],[1]Paramètres!$A:$I,3,FALSE),
   VLOOKUP(tblSuivi[[#This Row],[Classe]],[1]Paramètres!$A:$I,2,FALSE)
)</f>
        <v>105000</v>
      </c>
      <c r="E73" s="1">
        <f>VLOOKUP(B73,[1]Paramètres!A:I,3,FALSE)</f>
        <v>35000</v>
      </c>
      <c r="F73" s="1"/>
      <c r="G73" s="1"/>
      <c r="H73" s="1"/>
      <c r="I73" s="1"/>
      <c r="J73" s="1"/>
      <c r="K73" s="1"/>
      <c r="L73" s="2">
        <f>SUM(tblSuivi[[#This Row],[Inscription]]:tblSuivi[[#This Row],[Mars]])</f>
        <v>35000</v>
      </c>
      <c r="M73" s="2">
        <f>tblSuivi[[#This Row],[Montant dû]]-tblSuivi[[#This Row],[Total Payé]]</f>
        <v>70000</v>
      </c>
      <c r="N73" t="str">
        <f>IF(tblSuivi[[#This Row],[Reste à Payer]]=0,"Soldé",IF(tblSuivi[[#This Row],[Total Payé]]=0,"Non démarré","En cours"))</f>
        <v>En cours</v>
      </c>
      <c r="O73" s="3" t="s">
        <v>139</v>
      </c>
    </row>
    <row r="74" spans="1:15" x14ac:dyDescent="0.25">
      <c r="A74" t="s">
        <v>140</v>
      </c>
      <c r="B74" t="s">
        <v>141</v>
      </c>
      <c r="D74" s="1">
        <f>IF(tblSuivi[[#This Row],[Protégé ?]]="Oui",
   VLOOKUP(tblSuivi[[#This Row],[Classe]],[1]Paramètres!$A:$I,3,FALSE),
   VLOOKUP(tblSuivi[[#This Row],[Classe]],[1]Paramètres!$A:$I,2,FALSE)
)</f>
        <v>105000</v>
      </c>
      <c r="E74" s="1">
        <f>VLOOKUP(B74,[1]Paramètres!A:I,3,FALSE)</f>
        <v>35000</v>
      </c>
      <c r="F74" s="1"/>
      <c r="G74" s="1"/>
      <c r="H74" s="1"/>
      <c r="I74" s="1"/>
      <c r="J74" s="1"/>
      <c r="K74" s="1"/>
      <c r="L74" s="2">
        <f>SUM(tblSuivi[[#This Row],[Inscription]]:tblSuivi[[#This Row],[Mars]])</f>
        <v>35000</v>
      </c>
      <c r="M74" s="2">
        <f>tblSuivi[[#This Row],[Montant dû]]-tblSuivi[[#This Row],[Total Payé]]</f>
        <v>70000</v>
      </c>
      <c r="N74" t="str">
        <f>IF(tblSuivi[[#This Row],[Reste à Payer]]=0,"Soldé",IF(tblSuivi[[#This Row],[Total Payé]]=0,"Non démarré","En cours"))</f>
        <v>En cours</v>
      </c>
      <c r="O74" s="3"/>
    </row>
    <row r="75" spans="1:15" x14ac:dyDescent="0.25">
      <c r="A75" t="s">
        <v>142</v>
      </c>
      <c r="B75" t="s">
        <v>141</v>
      </c>
      <c r="D75" s="1">
        <f>IF(tblSuivi[[#This Row],[Protégé ?]]="Oui",
   VLOOKUP(tblSuivi[[#This Row],[Classe]],[1]Paramètres!$A:$I,3,FALSE),
   VLOOKUP(tblSuivi[[#This Row],[Classe]],[1]Paramètres!$A:$I,2,FALSE)
)</f>
        <v>105000</v>
      </c>
      <c r="E75" s="1">
        <f>VLOOKUP(B75,[1]Paramètres!A:I,3,FALSE)</f>
        <v>35000</v>
      </c>
      <c r="F75" s="1"/>
      <c r="G75" s="1"/>
      <c r="H75" s="1"/>
      <c r="I75" s="1"/>
      <c r="J75" s="1"/>
      <c r="K75" s="1"/>
      <c r="L75" s="2">
        <f>SUM(tblSuivi[[#This Row],[Inscription]]:tblSuivi[[#This Row],[Mars]])</f>
        <v>35000</v>
      </c>
      <c r="M75" s="2">
        <f>tblSuivi[[#This Row],[Montant dû]]-tblSuivi[[#This Row],[Total Payé]]</f>
        <v>70000</v>
      </c>
      <c r="N75" t="str">
        <f>IF(tblSuivi[[#This Row],[Reste à Payer]]=0,"Soldé",IF(tblSuivi[[#This Row],[Total Payé]]=0,"Non démarré","En cours"))</f>
        <v>En cours</v>
      </c>
      <c r="O75" s="3"/>
    </row>
    <row r="76" spans="1:15" x14ac:dyDescent="0.25">
      <c r="A76" t="s">
        <v>143</v>
      </c>
      <c r="B76" t="s">
        <v>141</v>
      </c>
      <c r="D76" s="1">
        <f>IF(tblSuivi[[#This Row],[Protégé ?]]="Oui",
   VLOOKUP(tblSuivi[[#This Row],[Classe]],[1]Paramètres!$A:$I,3,FALSE),
   VLOOKUP(tblSuivi[[#This Row],[Classe]],[1]Paramètres!$A:$I,2,FALSE)
)</f>
        <v>105000</v>
      </c>
      <c r="E76" s="1">
        <f>VLOOKUP(B76,[1]Paramètres!A:I,3,FALSE)</f>
        <v>35000</v>
      </c>
      <c r="F76" s="1"/>
      <c r="G76" s="1"/>
      <c r="H76" s="1"/>
      <c r="I76" s="1"/>
      <c r="J76" s="1"/>
      <c r="K76" s="1"/>
      <c r="L76" s="2">
        <f>SUM(tblSuivi[[#This Row],[Inscription]]:tblSuivi[[#This Row],[Mars]])</f>
        <v>35000</v>
      </c>
      <c r="M76" s="2">
        <f>tblSuivi[[#This Row],[Montant dû]]-tblSuivi[[#This Row],[Total Payé]]</f>
        <v>70000</v>
      </c>
      <c r="N76" t="str">
        <f>IF(tblSuivi[[#This Row],[Reste à Payer]]=0,"Soldé",IF(tblSuivi[[#This Row],[Total Payé]]=0,"Non démarré","En cours"))</f>
        <v>En cours</v>
      </c>
      <c r="O76" s="3"/>
    </row>
    <row r="77" spans="1:15" x14ac:dyDescent="0.25">
      <c r="A77" t="s">
        <v>144</v>
      </c>
      <c r="B77" t="s">
        <v>141</v>
      </c>
      <c r="D77" s="1">
        <f>IF(tblSuivi[[#This Row],[Protégé ?]]="Oui",
   VLOOKUP(tblSuivi[[#This Row],[Classe]],[1]Paramètres!$A:$I,3,FALSE),
   VLOOKUP(tblSuivi[[#This Row],[Classe]],[1]Paramètres!$A:$I,2,FALSE)
)</f>
        <v>105000</v>
      </c>
      <c r="E77" s="1">
        <f>VLOOKUP(B77,[1]Paramètres!A:I,3,FALSE)</f>
        <v>35000</v>
      </c>
      <c r="F77" s="1"/>
      <c r="G77" s="1"/>
      <c r="H77" s="1"/>
      <c r="I77" s="1"/>
      <c r="J77" s="1"/>
      <c r="K77" s="1"/>
      <c r="L77" s="2">
        <f>SUM(tblSuivi[[#This Row],[Inscription]]:tblSuivi[[#This Row],[Mars]])</f>
        <v>35000</v>
      </c>
      <c r="M77" s="2">
        <f>tblSuivi[[#This Row],[Montant dû]]-tblSuivi[[#This Row],[Total Payé]]</f>
        <v>70000</v>
      </c>
      <c r="N77" t="str">
        <f>IF(tblSuivi[[#This Row],[Reste à Payer]]=0,"Soldé",IF(tblSuivi[[#This Row],[Total Payé]]=0,"Non démarré","En cours"))</f>
        <v>En cours</v>
      </c>
      <c r="O77" s="3"/>
    </row>
    <row r="78" spans="1:15" x14ac:dyDescent="0.25">
      <c r="A78" t="s">
        <v>145</v>
      </c>
      <c r="B78" t="s">
        <v>141</v>
      </c>
      <c r="D78" s="1">
        <f>IF(tblSuivi[[#This Row],[Protégé ?]]="Oui",
   VLOOKUP(tblSuivi[[#This Row],[Classe]],[1]Paramètres!$A:$I,3,FALSE),
   VLOOKUP(tblSuivi[[#This Row],[Classe]],[1]Paramètres!$A:$I,2,FALSE)
)</f>
        <v>105000</v>
      </c>
      <c r="E78" s="1">
        <f>VLOOKUP(B78,[1]Paramètres!A:I,3,FALSE)</f>
        <v>35000</v>
      </c>
      <c r="F78" s="1"/>
      <c r="G78" s="1"/>
      <c r="H78" s="1"/>
      <c r="I78" s="1"/>
      <c r="J78" s="1"/>
      <c r="K78" s="1"/>
      <c r="L78" s="2">
        <f>SUM(tblSuivi[[#This Row],[Inscription]]:tblSuivi[[#This Row],[Mars]])</f>
        <v>35000</v>
      </c>
      <c r="M78" s="2">
        <f>tblSuivi[[#This Row],[Montant dû]]-tblSuivi[[#This Row],[Total Payé]]</f>
        <v>70000</v>
      </c>
      <c r="N78" t="str">
        <f>IF(tblSuivi[[#This Row],[Reste à Payer]]=0,"Soldé",IF(tblSuivi[[#This Row],[Total Payé]]=0,"Non démarré","En cours"))</f>
        <v>En cours</v>
      </c>
      <c r="O78" s="3"/>
    </row>
    <row r="79" spans="1:15" x14ac:dyDescent="0.25">
      <c r="A79" t="s">
        <v>146</v>
      </c>
      <c r="B79" t="s">
        <v>141</v>
      </c>
      <c r="D79" s="1">
        <f>IF(tblSuivi[[#This Row],[Protégé ?]]="Oui",
   VLOOKUP(tblSuivi[[#This Row],[Classe]],[1]Paramètres!$A:$I,3,FALSE),
   VLOOKUP(tblSuivi[[#This Row],[Classe]],[1]Paramètres!$A:$I,2,FALSE)
)</f>
        <v>105000</v>
      </c>
      <c r="E79" s="1">
        <f>VLOOKUP(B79,[1]Paramètres!A:I,3,FALSE)</f>
        <v>35000</v>
      </c>
      <c r="F79" s="1"/>
      <c r="G79" s="1"/>
      <c r="H79" s="1"/>
      <c r="I79" s="1"/>
      <c r="J79" s="1"/>
      <c r="K79" s="1"/>
      <c r="L79" s="2">
        <f>SUM(tblSuivi[[#This Row],[Inscription]]:tblSuivi[[#This Row],[Mars]])</f>
        <v>35000</v>
      </c>
      <c r="M79" s="2">
        <f>tblSuivi[[#This Row],[Montant dû]]-tblSuivi[[#This Row],[Total Payé]]</f>
        <v>70000</v>
      </c>
      <c r="N79" t="str">
        <f>IF(tblSuivi[[#This Row],[Reste à Payer]]=0,"Soldé",IF(tblSuivi[[#This Row],[Total Payé]]=0,"Non démarré","En cours"))</f>
        <v>En cours</v>
      </c>
      <c r="O79" s="4" t="s">
        <v>147</v>
      </c>
    </row>
    <row r="80" spans="1:15" x14ac:dyDescent="0.25">
      <c r="A80" t="s">
        <v>148</v>
      </c>
      <c r="B80" t="s">
        <v>141</v>
      </c>
      <c r="D80" s="1">
        <f>IF(tblSuivi[[#This Row],[Protégé ?]]="Oui",
   VLOOKUP(tblSuivi[[#This Row],[Classe]],[1]Paramètres!$A:$I,3,FALSE),
   VLOOKUP(tblSuivi[[#This Row],[Classe]],[1]Paramètres!$A:$I,2,FALSE)
)</f>
        <v>105000</v>
      </c>
      <c r="E80" s="1">
        <f>VLOOKUP(B80,[1]Paramètres!A:I,3,FALSE)</f>
        <v>35000</v>
      </c>
      <c r="F80" s="1"/>
      <c r="G80" s="1"/>
      <c r="H80" s="1"/>
      <c r="I80" s="1"/>
      <c r="J80" s="1"/>
      <c r="K80" s="1"/>
      <c r="L80" s="2">
        <f>SUM(tblSuivi[[#This Row],[Inscription]]:tblSuivi[[#This Row],[Mars]])</f>
        <v>35000</v>
      </c>
      <c r="M80" s="2">
        <f>tblSuivi[[#This Row],[Montant dû]]-tblSuivi[[#This Row],[Total Payé]]</f>
        <v>70000</v>
      </c>
      <c r="N80" t="str">
        <f>IF(tblSuivi[[#This Row],[Reste à Payer]]=0,"Soldé",IF(tblSuivi[[#This Row],[Total Payé]]=0,"Non démarré","En cours"))</f>
        <v>En cours</v>
      </c>
      <c r="O80" s="4" t="s">
        <v>149</v>
      </c>
    </row>
    <row r="81" spans="1:15" x14ac:dyDescent="0.25">
      <c r="A81" t="s">
        <v>150</v>
      </c>
      <c r="B81" t="s">
        <v>141</v>
      </c>
      <c r="D81" s="1">
        <f>IF(tblSuivi[[#This Row],[Protégé ?]]="Oui",
   VLOOKUP(tblSuivi[[#This Row],[Classe]],[1]Paramètres!$A:$I,3,FALSE),
   VLOOKUP(tblSuivi[[#This Row],[Classe]],[1]Paramètres!$A:$I,2,FALSE)
)</f>
        <v>105000</v>
      </c>
      <c r="E81" s="1">
        <f>VLOOKUP(B81,[1]Paramètres!A:I,3,FALSE)</f>
        <v>35000</v>
      </c>
      <c r="F81" s="1"/>
      <c r="G81" s="1"/>
      <c r="H81" s="1"/>
      <c r="I81" s="1"/>
      <c r="J81" s="1"/>
      <c r="K81" s="1"/>
      <c r="L81" s="2">
        <f>SUM(tblSuivi[[#This Row],[Inscription]]:tblSuivi[[#This Row],[Mars]])</f>
        <v>35000</v>
      </c>
      <c r="M81" s="2">
        <f>tblSuivi[[#This Row],[Montant dû]]-tblSuivi[[#This Row],[Total Payé]]</f>
        <v>70000</v>
      </c>
      <c r="N81" t="str">
        <f>IF(tblSuivi[[#This Row],[Reste à Payer]]=0,"Soldé",IF(tblSuivi[[#This Row],[Total Payé]]=0,"Non démarré","En cours"))</f>
        <v>En cours</v>
      </c>
      <c r="O81" s="4" t="s">
        <v>151</v>
      </c>
    </row>
    <row r="82" spans="1:15" x14ac:dyDescent="0.25">
      <c r="A82" t="s">
        <v>152</v>
      </c>
      <c r="B82" t="s">
        <v>141</v>
      </c>
      <c r="D82" s="1">
        <f>IF(tblSuivi[[#This Row],[Protégé ?]]="Oui",
   VLOOKUP(tblSuivi[[#This Row],[Classe]],[1]Paramètres!$A:$I,3,FALSE),
   VLOOKUP(tblSuivi[[#This Row],[Classe]],[1]Paramètres!$A:$I,2,FALSE)
)</f>
        <v>105000</v>
      </c>
      <c r="E82" s="1">
        <f>VLOOKUP(B82,[1]Paramètres!A:I,3,FALSE)</f>
        <v>35000</v>
      </c>
      <c r="F82" s="1"/>
      <c r="G82" s="1"/>
      <c r="H82" s="1"/>
      <c r="I82" s="1"/>
      <c r="J82" s="1"/>
      <c r="K82" s="1"/>
      <c r="L82" s="2">
        <f>SUM(tblSuivi[[#This Row],[Inscription]]:tblSuivi[[#This Row],[Mars]])</f>
        <v>35000</v>
      </c>
      <c r="M82" s="2">
        <f>tblSuivi[[#This Row],[Montant dû]]-tblSuivi[[#This Row],[Total Payé]]</f>
        <v>70000</v>
      </c>
      <c r="N82" t="str">
        <f>IF(tblSuivi[[#This Row],[Reste à Payer]]=0,"Soldé",IF(tblSuivi[[#This Row],[Total Payé]]=0,"Non démarré","En cours"))</f>
        <v>En cours</v>
      </c>
      <c r="O82" s="4" t="s">
        <v>153</v>
      </c>
    </row>
    <row r="83" spans="1:15" x14ac:dyDescent="0.25">
      <c r="A83" t="s">
        <v>154</v>
      </c>
      <c r="B83" t="s">
        <v>141</v>
      </c>
      <c r="D83" s="1">
        <f>IF(tblSuivi[[#This Row],[Protégé ?]]="Oui",
   VLOOKUP(tblSuivi[[#This Row],[Classe]],[1]Paramètres!$A:$I,3,FALSE),
   VLOOKUP(tblSuivi[[#This Row],[Classe]],[1]Paramètres!$A:$I,2,FALSE)
)</f>
        <v>105000</v>
      </c>
      <c r="E83" s="1">
        <f>VLOOKUP(B83,[1]Paramètres!A:I,3,FALSE)</f>
        <v>35000</v>
      </c>
      <c r="F83" s="1"/>
      <c r="G83" s="1"/>
      <c r="H83" s="1"/>
      <c r="I83" s="1"/>
      <c r="J83" s="1"/>
      <c r="K83" s="1"/>
      <c r="L83" s="2">
        <f>SUM(tblSuivi[[#This Row],[Inscription]]:tblSuivi[[#This Row],[Mars]])</f>
        <v>35000</v>
      </c>
      <c r="M83" s="2">
        <f>tblSuivi[[#This Row],[Montant dû]]-tblSuivi[[#This Row],[Total Payé]]</f>
        <v>70000</v>
      </c>
      <c r="N83" t="str">
        <f>IF(tblSuivi[[#This Row],[Reste à Payer]]=0,"Soldé",IF(tblSuivi[[#This Row],[Total Payé]]=0,"Non démarré","En cours"))</f>
        <v>En cours</v>
      </c>
      <c r="O83" s="4" t="s">
        <v>155</v>
      </c>
    </row>
    <row r="84" spans="1:15" x14ac:dyDescent="0.25">
      <c r="A84" t="s">
        <v>156</v>
      </c>
      <c r="B84" t="s">
        <v>141</v>
      </c>
      <c r="D84" s="1">
        <f>IF(tblSuivi[[#This Row],[Protégé ?]]="Oui",
   VLOOKUP(tblSuivi[[#This Row],[Classe]],[1]Paramètres!$A:$I,3,FALSE),
   VLOOKUP(tblSuivi[[#This Row],[Classe]],[1]Paramètres!$A:$I,2,FALSE)
)</f>
        <v>105000</v>
      </c>
      <c r="E84" s="1">
        <f>VLOOKUP(B84,[1]Paramètres!A:I,3,FALSE)</f>
        <v>35000</v>
      </c>
      <c r="F84" s="1"/>
      <c r="G84" s="1"/>
      <c r="H84" s="1"/>
      <c r="I84" s="1"/>
      <c r="J84" s="1"/>
      <c r="K84" s="1"/>
      <c r="L84" s="2">
        <f>SUM(tblSuivi[[#This Row],[Inscription]]:tblSuivi[[#This Row],[Mars]])</f>
        <v>35000</v>
      </c>
      <c r="M84" s="2">
        <f>tblSuivi[[#This Row],[Montant dû]]-tblSuivi[[#This Row],[Total Payé]]</f>
        <v>70000</v>
      </c>
      <c r="N84" t="str">
        <f>IF(tblSuivi[[#This Row],[Reste à Payer]]=0,"Soldé",IF(tblSuivi[[#This Row],[Total Payé]]=0,"Non démarré","En cours"))</f>
        <v>En cours</v>
      </c>
      <c r="O84" s="4" t="s">
        <v>157</v>
      </c>
    </row>
    <row r="85" spans="1:15" x14ac:dyDescent="0.25">
      <c r="A85" t="s">
        <v>158</v>
      </c>
      <c r="B85" t="s">
        <v>141</v>
      </c>
      <c r="D85" s="1">
        <f>IF(tblSuivi[[#This Row],[Protégé ?]]="Oui",
   VLOOKUP(tblSuivi[[#This Row],[Classe]],[1]Paramètres!$A:$I,3,FALSE),
   VLOOKUP(tblSuivi[[#This Row],[Classe]],[1]Paramètres!$A:$I,2,FALSE)
)</f>
        <v>105000</v>
      </c>
      <c r="E85" s="1">
        <f>VLOOKUP(B85,[1]Paramètres!A:I,3,FALSE)</f>
        <v>35000</v>
      </c>
      <c r="F85" s="1"/>
      <c r="G85" s="1"/>
      <c r="H85" s="1"/>
      <c r="I85" s="1"/>
      <c r="J85" s="1"/>
      <c r="K85" s="1"/>
      <c r="L85" s="2">
        <f>SUM(tblSuivi[[#This Row],[Inscription]]:tblSuivi[[#This Row],[Mars]])</f>
        <v>35000</v>
      </c>
      <c r="M85" s="2">
        <f>tblSuivi[[#This Row],[Montant dû]]-tblSuivi[[#This Row],[Total Payé]]</f>
        <v>70000</v>
      </c>
      <c r="N85" t="str">
        <f>IF(tblSuivi[[#This Row],[Reste à Payer]]=0,"Soldé",IF(tblSuivi[[#This Row],[Total Payé]]=0,"Non démarré","En cours"))</f>
        <v>En cours</v>
      </c>
      <c r="O85" s="4" t="s">
        <v>159</v>
      </c>
    </row>
    <row r="86" spans="1:15" x14ac:dyDescent="0.25">
      <c r="A86" t="s">
        <v>160</v>
      </c>
      <c r="B86" t="s">
        <v>141</v>
      </c>
      <c r="D86" s="1">
        <f>IF(tblSuivi[[#This Row],[Protégé ?]]="Oui",
   VLOOKUP(tblSuivi[[#This Row],[Classe]],[1]Paramètres!$A:$I,3,FALSE),
   VLOOKUP(tblSuivi[[#This Row],[Classe]],[1]Paramètres!$A:$I,2,FALSE)
)</f>
        <v>105000</v>
      </c>
      <c r="E86" s="1">
        <f>VLOOKUP(B86,[1]Paramètres!A:I,3,FALSE)</f>
        <v>35000</v>
      </c>
      <c r="F86" s="1"/>
      <c r="G86" s="1"/>
      <c r="H86" s="1"/>
      <c r="I86" s="1"/>
      <c r="J86" s="1"/>
      <c r="K86" s="1"/>
      <c r="L86" s="2">
        <f>SUM(tblSuivi[[#This Row],[Inscription]]:tblSuivi[[#This Row],[Mars]])</f>
        <v>35000</v>
      </c>
      <c r="M86" s="2">
        <f>tblSuivi[[#This Row],[Montant dû]]-tblSuivi[[#This Row],[Total Payé]]</f>
        <v>70000</v>
      </c>
      <c r="N86" t="str">
        <f>IF(tblSuivi[[#This Row],[Reste à Payer]]=0,"Soldé",IF(tblSuivi[[#This Row],[Total Payé]]=0,"Non démarré","En cours"))</f>
        <v>En cours</v>
      </c>
      <c r="O86" s="4"/>
    </row>
    <row r="87" spans="1:15" x14ac:dyDescent="0.25">
      <c r="A87" t="s">
        <v>161</v>
      </c>
      <c r="B87" t="s">
        <v>141</v>
      </c>
      <c r="D87" s="1">
        <f>IF(tblSuivi[[#This Row],[Protégé ?]]="Oui",
   VLOOKUP(tblSuivi[[#This Row],[Classe]],[1]Paramètres!$A:$I,3,FALSE),
   VLOOKUP(tblSuivi[[#This Row],[Classe]],[1]Paramètres!$A:$I,2,FALSE)
)</f>
        <v>105000</v>
      </c>
      <c r="E87" s="1">
        <f>VLOOKUP(B87,[1]Paramètres!A:I,3,FALSE)</f>
        <v>35000</v>
      </c>
      <c r="F87" s="1"/>
      <c r="G87" s="1"/>
      <c r="H87" s="1"/>
      <c r="I87" s="1"/>
      <c r="J87" s="1"/>
      <c r="K87" s="1"/>
      <c r="L87" s="2">
        <f>SUM(tblSuivi[[#This Row],[Inscription]]:tblSuivi[[#This Row],[Mars]])</f>
        <v>35000</v>
      </c>
      <c r="M87" s="2">
        <f>tblSuivi[[#This Row],[Montant dû]]-tblSuivi[[#This Row],[Total Payé]]</f>
        <v>70000</v>
      </c>
      <c r="N87" t="str">
        <f>IF(tblSuivi[[#This Row],[Reste à Payer]]=0,"Soldé",IF(tblSuivi[[#This Row],[Total Payé]]=0,"Non démarré","En cours"))</f>
        <v>En cours</v>
      </c>
      <c r="O87" s="4" t="s">
        <v>162</v>
      </c>
    </row>
    <row r="88" spans="1:15" x14ac:dyDescent="0.25">
      <c r="A88" t="s">
        <v>163</v>
      </c>
      <c r="B88" t="s">
        <v>141</v>
      </c>
      <c r="D88" s="1">
        <f>IF(tblSuivi[[#This Row],[Protégé ?]]="Oui",
   VLOOKUP(tblSuivi[[#This Row],[Classe]],[1]Paramètres!$A:$I,3,FALSE),
   VLOOKUP(tblSuivi[[#This Row],[Classe]],[1]Paramètres!$A:$I,2,FALSE)
)</f>
        <v>105000</v>
      </c>
      <c r="E88" s="1">
        <f>VLOOKUP(B88,[1]Paramètres!A:I,3,FALSE)</f>
        <v>35000</v>
      </c>
      <c r="F88" s="1"/>
      <c r="G88" s="1"/>
      <c r="H88" s="1"/>
      <c r="I88" s="1"/>
      <c r="J88" s="1"/>
      <c r="K88" s="1"/>
      <c r="L88" s="2">
        <f>SUM(tblSuivi[[#This Row],[Inscription]]:tblSuivi[[#This Row],[Mars]])</f>
        <v>35000</v>
      </c>
      <c r="M88" s="2">
        <f>tblSuivi[[#This Row],[Montant dû]]-tblSuivi[[#This Row],[Total Payé]]</f>
        <v>70000</v>
      </c>
      <c r="N88" t="str">
        <f>IF(tblSuivi[[#This Row],[Reste à Payer]]=0,"Soldé",IF(tblSuivi[[#This Row],[Total Payé]]=0,"Non démarré","En cours"))</f>
        <v>En cours</v>
      </c>
      <c r="O88" s="4" t="s">
        <v>164</v>
      </c>
    </row>
    <row r="89" spans="1:15" x14ac:dyDescent="0.25">
      <c r="A89" t="s">
        <v>165</v>
      </c>
      <c r="B89" t="s">
        <v>166</v>
      </c>
      <c r="D89" s="1">
        <f>IF(tblSuivi[[#This Row],[Protégé ?]]="Oui",
   VLOOKUP(tblSuivi[[#This Row],[Classe]],[1]Paramètres!$A:$I,3,FALSE),
   VLOOKUP(tblSuivi[[#This Row],[Classe]],[1]Paramètres!$A:$I,2,FALSE)
)</f>
        <v>105000</v>
      </c>
      <c r="E89" s="1">
        <f>VLOOKUP(B89,[1]Paramètres!A:I,3,FALSE)</f>
        <v>35000</v>
      </c>
      <c r="F89" s="1"/>
      <c r="G89" s="1"/>
      <c r="H89" s="1"/>
      <c r="I89" s="1"/>
      <c r="J89" s="1"/>
      <c r="K89" s="1"/>
      <c r="L89" s="2">
        <f>SUM(tblSuivi[[#This Row],[Inscription]]:tblSuivi[[#This Row],[Mars]])</f>
        <v>35000</v>
      </c>
      <c r="M89" s="2">
        <f>tblSuivi[[#This Row],[Montant dû]]-tblSuivi[[#This Row],[Total Payé]]</f>
        <v>70000</v>
      </c>
      <c r="N89" t="str">
        <f>IF(tblSuivi[[#This Row],[Reste à Payer]]=0,"Soldé",IF(tblSuivi[[#This Row],[Total Payé]]=0,"Non démarré","En cours"))</f>
        <v>En cours</v>
      </c>
      <c r="O89" s="3"/>
    </row>
    <row r="90" spans="1:15" x14ac:dyDescent="0.25">
      <c r="A90" t="s">
        <v>167</v>
      </c>
      <c r="B90" t="s">
        <v>166</v>
      </c>
      <c r="D90" s="1">
        <f>IF(tblSuivi[[#This Row],[Protégé ?]]="Oui",
   VLOOKUP(tblSuivi[[#This Row],[Classe]],[1]Paramètres!$A:$I,3,FALSE),
   VLOOKUP(tblSuivi[[#This Row],[Classe]],[1]Paramètres!$A:$I,2,FALSE)
)</f>
        <v>105000</v>
      </c>
      <c r="E90" s="1">
        <f>VLOOKUP(B90,[1]Paramètres!A:I,3,FALSE)</f>
        <v>35000</v>
      </c>
      <c r="F90" s="1">
        <v>30000</v>
      </c>
      <c r="G90" s="1"/>
      <c r="H90" s="1"/>
      <c r="I90" s="1"/>
      <c r="J90" s="1"/>
      <c r="K90" s="1"/>
      <c r="L90" s="2">
        <f>SUM(tblSuivi[[#This Row],[Inscription]]:tblSuivi[[#This Row],[Mars]])</f>
        <v>65000</v>
      </c>
      <c r="M90" s="2">
        <f>tblSuivi[[#This Row],[Montant dû]]-tblSuivi[[#This Row],[Total Payé]]</f>
        <v>40000</v>
      </c>
      <c r="N90" t="str">
        <f>IF(tblSuivi[[#This Row],[Reste à Payer]]=0,"Soldé",IF(tblSuivi[[#This Row],[Total Payé]]=0,"Non démarré","En cours"))</f>
        <v>En cours</v>
      </c>
      <c r="O90" s="3"/>
    </row>
    <row r="91" spans="1:15" x14ac:dyDescent="0.25">
      <c r="A91" t="s">
        <v>168</v>
      </c>
      <c r="B91" t="s">
        <v>166</v>
      </c>
      <c r="D91" s="1">
        <f>IF(tblSuivi[[#This Row],[Protégé ?]]="Oui",
   VLOOKUP(tblSuivi[[#This Row],[Classe]],[1]Paramètres!$A:$I,3,FALSE),
   VLOOKUP(tblSuivi[[#This Row],[Classe]],[1]Paramètres!$A:$I,2,FALSE)
)</f>
        <v>105000</v>
      </c>
      <c r="E91" s="1">
        <f>VLOOKUP(B91,[1]Paramètres!A:I,3,FALSE)</f>
        <v>35000</v>
      </c>
      <c r="F91" s="1"/>
      <c r="G91" s="1"/>
      <c r="H91" s="1"/>
      <c r="I91" s="1"/>
      <c r="J91" s="1"/>
      <c r="K91" s="1"/>
      <c r="L91" s="2">
        <f>SUM(tblSuivi[[#This Row],[Inscription]]:tblSuivi[[#This Row],[Mars]])</f>
        <v>35000</v>
      </c>
      <c r="M91" s="2">
        <f>tblSuivi[[#This Row],[Montant dû]]-tblSuivi[[#This Row],[Total Payé]]</f>
        <v>70000</v>
      </c>
      <c r="N91" t="str">
        <f>IF(tblSuivi[[#This Row],[Reste à Payer]]=0,"Soldé",IF(tblSuivi[[#This Row],[Total Payé]]=0,"Non démarré","En cours"))</f>
        <v>En cours</v>
      </c>
      <c r="O91" s="3"/>
    </row>
    <row r="92" spans="1:15" x14ac:dyDescent="0.25">
      <c r="A92" t="s">
        <v>169</v>
      </c>
      <c r="B92" t="s">
        <v>166</v>
      </c>
      <c r="D92" s="1">
        <f>IF(tblSuivi[[#This Row],[Protégé ?]]="Oui",
   VLOOKUP(tblSuivi[[#This Row],[Classe]],[1]Paramètres!$A:$I,3,FALSE),
   VLOOKUP(tblSuivi[[#This Row],[Classe]],[1]Paramètres!$A:$I,2,FALSE)
)</f>
        <v>105000</v>
      </c>
      <c r="E92" s="1">
        <f>VLOOKUP(B92,[1]Paramètres!A:I,3,FALSE)</f>
        <v>35000</v>
      </c>
      <c r="F92" s="1">
        <v>15000</v>
      </c>
      <c r="G92" s="1"/>
      <c r="H92" s="1"/>
      <c r="I92" s="1"/>
      <c r="J92" s="1"/>
      <c r="K92" s="1"/>
      <c r="L92" s="2">
        <f>SUM(tblSuivi[[#This Row],[Inscription]]:tblSuivi[[#This Row],[Mars]])</f>
        <v>50000</v>
      </c>
      <c r="M92" s="2">
        <f>tblSuivi[[#This Row],[Montant dû]]-tblSuivi[[#This Row],[Total Payé]]</f>
        <v>55000</v>
      </c>
      <c r="N92" t="str">
        <f>IF(tblSuivi[[#This Row],[Reste à Payer]]=0,"Soldé",IF(tblSuivi[[#This Row],[Total Payé]]=0,"Non démarré","En cours"))</f>
        <v>En cours</v>
      </c>
      <c r="O92" s="3" t="s">
        <v>170</v>
      </c>
    </row>
    <row r="93" spans="1:15" x14ac:dyDescent="0.25">
      <c r="A93" t="s">
        <v>171</v>
      </c>
      <c r="B93" t="s">
        <v>166</v>
      </c>
      <c r="D93" s="1">
        <f>IF(tblSuivi[[#This Row],[Protégé ?]]="Oui",
   VLOOKUP(tblSuivi[[#This Row],[Classe]],[1]Paramètres!$A:$I,3,FALSE),
   VLOOKUP(tblSuivi[[#This Row],[Classe]],[1]Paramètres!$A:$I,2,FALSE)
)</f>
        <v>105000</v>
      </c>
      <c r="E93" s="1">
        <f>VLOOKUP(B93,[1]Paramètres!A:I,3,FALSE)</f>
        <v>35000</v>
      </c>
      <c r="F93" s="1"/>
      <c r="G93" s="1"/>
      <c r="H93" s="1"/>
      <c r="I93" s="1"/>
      <c r="J93" s="1"/>
      <c r="K93" s="1"/>
      <c r="L93" s="2">
        <f>SUM(tblSuivi[[#This Row],[Inscription]]:tblSuivi[[#This Row],[Mars]])</f>
        <v>35000</v>
      </c>
      <c r="M93" s="2">
        <f>tblSuivi[[#This Row],[Montant dû]]-tblSuivi[[#This Row],[Total Payé]]</f>
        <v>70000</v>
      </c>
      <c r="N93" t="str">
        <f>IF(tblSuivi[[#This Row],[Reste à Payer]]=0,"Soldé",IF(tblSuivi[[#This Row],[Total Payé]]=0,"Non démarré","En cours"))</f>
        <v>En cours</v>
      </c>
      <c r="O93" s="3" t="s">
        <v>172</v>
      </c>
    </row>
    <row r="94" spans="1:15" x14ac:dyDescent="0.25">
      <c r="A94" t="s">
        <v>173</v>
      </c>
      <c r="B94" t="s">
        <v>166</v>
      </c>
      <c r="D94" s="1">
        <f>IF(tblSuivi[[#This Row],[Protégé ?]]="Oui",
   VLOOKUP(tblSuivi[[#This Row],[Classe]],[1]Paramètres!$A:$I,3,FALSE),
   VLOOKUP(tblSuivi[[#This Row],[Classe]],[1]Paramètres!$A:$I,2,FALSE)
)</f>
        <v>105000</v>
      </c>
      <c r="E94" s="1">
        <f>VLOOKUP(B94,[1]Paramètres!A:I,3,FALSE)</f>
        <v>35000</v>
      </c>
      <c r="F94" s="1"/>
      <c r="G94" s="1"/>
      <c r="H94" s="1"/>
      <c r="I94" s="1"/>
      <c r="J94" s="1"/>
      <c r="K94" s="1"/>
      <c r="L94" s="2">
        <f>SUM(tblSuivi[[#This Row],[Inscription]]:tblSuivi[[#This Row],[Mars]])</f>
        <v>35000</v>
      </c>
      <c r="M94" s="2">
        <f>tblSuivi[[#This Row],[Montant dû]]-tblSuivi[[#This Row],[Total Payé]]</f>
        <v>70000</v>
      </c>
      <c r="N94" t="str">
        <f>IF(tblSuivi[[#This Row],[Reste à Payer]]=0,"Soldé",IF(tblSuivi[[#This Row],[Total Payé]]=0,"Non démarré","En cours"))</f>
        <v>En cours</v>
      </c>
      <c r="O94" s="3" t="s">
        <v>174</v>
      </c>
    </row>
    <row r="95" spans="1:15" x14ac:dyDescent="0.25">
      <c r="A95" t="s">
        <v>175</v>
      </c>
      <c r="B95" t="s">
        <v>166</v>
      </c>
      <c r="D95" s="1">
        <f>IF(tblSuivi[[#This Row],[Protégé ?]]="Oui",
   VLOOKUP(tblSuivi[[#This Row],[Classe]],[1]Paramètres!$A:$I,3,FALSE),
   VLOOKUP(tblSuivi[[#This Row],[Classe]],[1]Paramètres!$A:$I,2,FALSE)
)</f>
        <v>105000</v>
      </c>
      <c r="E95" s="1">
        <f>VLOOKUP(B95,[1]Paramètres!A:I,3,FALSE)</f>
        <v>35000</v>
      </c>
      <c r="F95" s="1">
        <v>15000</v>
      </c>
      <c r="G95" s="1"/>
      <c r="H95" s="1"/>
      <c r="I95" s="1"/>
      <c r="J95" s="1"/>
      <c r="K95" s="1"/>
      <c r="L95" s="2">
        <f>SUM(tblSuivi[[#This Row],[Inscription]]:tblSuivi[[#This Row],[Mars]])</f>
        <v>50000</v>
      </c>
      <c r="M95" s="2">
        <f>tblSuivi[[#This Row],[Montant dû]]-tblSuivi[[#This Row],[Total Payé]]</f>
        <v>55000</v>
      </c>
      <c r="N95" t="str">
        <f>IF(tblSuivi[[#This Row],[Reste à Payer]]=0,"Soldé",IF(tblSuivi[[#This Row],[Total Payé]]=0,"Non démarré","En cours"))</f>
        <v>En cours</v>
      </c>
      <c r="O95" s="3" t="s">
        <v>176</v>
      </c>
    </row>
    <row r="96" spans="1:15" x14ac:dyDescent="0.25">
      <c r="A96" t="s">
        <v>177</v>
      </c>
      <c r="B96" t="s">
        <v>166</v>
      </c>
      <c r="D96" s="1">
        <f>IF(tblSuivi[[#This Row],[Protégé ?]]="Oui",
   VLOOKUP(tblSuivi[[#This Row],[Classe]],[1]Paramètres!$A:$I,3,FALSE),
   VLOOKUP(tblSuivi[[#This Row],[Classe]],[1]Paramètres!$A:$I,2,FALSE)
)</f>
        <v>105000</v>
      </c>
      <c r="E96" s="1">
        <f>VLOOKUP(B96,[1]Paramètres!A:I,3,FALSE)</f>
        <v>35000</v>
      </c>
      <c r="F96" s="1"/>
      <c r="G96" s="1"/>
      <c r="H96" s="1"/>
      <c r="I96" s="1"/>
      <c r="J96" s="1"/>
      <c r="K96" s="1"/>
      <c r="L96" s="2">
        <f>SUM(tblSuivi[[#This Row],[Inscription]]:tblSuivi[[#This Row],[Mars]])</f>
        <v>35000</v>
      </c>
      <c r="M96" s="2">
        <f>tblSuivi[[#This Row],[Montant dû]]-tblSuivi[[#This Row],[Total Payé]]</f>
        <v>70000</v>
      </c>
      <c r="N96" t="str">
        <f>IF(tblSuivi[[#This Row],[Reste à Payer]]=0,"Soldé",IF(tblSuivi[[#This Row],[Total Payé]]=0,"Non démarré","En cours"))</f>
        <v>En cours</v>
      </c>
      <c r="O96" s="3" t="s">
        <v>178</v>
      </c>
    </row>
    <row r="97" spans="1:15" x14ac:dyDescent="0.25">
      <c r="A97" t="s">
        <v>179</v>
      </c>
      <c r="B97" t="s">
        <v>166</v>
      </c>
      <c r="D97" s="1">
        <f>IF(tblSuivi[[#This Row],[Protégé ?]]="Oui",
   VLOOKUP(tblSuivi[[#This Row],[Classe]],[1]Paramètres!$A:$I,3,FALSE),
   VLOOKUP(tblSuivi[[#This Row],[Classe]],[1]Paramètres!$A:$I,2,FALSE)
)</f>
        <v>105000</v>
      </c>
      <c r="E97" s="1">
        <f>VLOOKUP(B97,[1]Paramètres!A:I,3,FALSE)</f>
        <v>35000</v>
      </c>
      <c r="F97" s="1"/>
      <c r="G97" s="1"/>
      <c r="H97" s="1"/>
      <c r="I97" s="1"/>
      <c r="J97" s="1"/>
      <c r="K97" s="1"/>
      <c r="L97" s="2">
        <f>SUM(tblSuivi[[#This Row],[Inscription]]:tblSuivi[[#This Row],[Mars]])</f>
        <v>35000</v>
      </c>
      <c r="M97" s="2">
        <f>tblSuivi[[#This Row],[Montant dû]]-tblSuivi[[#This Row],[Total Payé]]</f>
        <v>70000</v>
      </c>
      <c r="N97" t="str">
        <f>IF(tblSuivi[[#This Row],[Reste à Payer]]=0,"Soldé",IF(tblSuivi[[#This Row],[Total Payé]]=0,"Non démarré","En cours"))</f>
        <v>En cours</v>
      </c>
      <c r="O97" s="3" t="s">
        <v>180</v>
      </c>
    </row>
    <row r="98" spans="1:15" x14ac:dyDescent="0.25">
      <c r="A98" t="s">
        <v>181</v>
      </c>
      <c r="B98" t="s">
        <v>166</v>
      </c>
      <c r="D98" s="1">
        <f>IF(tblSuivi[[#This Row],[Protégé ?]]="Oui",
   VLOOKUP(tblSuivi[[#This Row],[Classe]],[1]Paramètres!$A:$I,3,FALSE),
   VLOOKUP(tblSuivi[[#This Row],[Classe]],[1]Paramètres!$A:$I,2,FALSE)
)</f>
        <v>105000</v>
      </c>
      <c r="E98" s="1">
        <f>VLOOKUP(B98,[1]Paramètres!A:I,3,FALSE)</f>
        <v>35000</v>
      </c>
      <c r="F98" s="1">
        <v>15000</v>
      </c>
      <c r="G98" s="1"/>
      <c r="H98" s="1"/>
      <c r="I98" s="1"/>
      <c r="J98" s="1"/>
      <c r="K98" s="1"/>
      <c r="L98" s="2">
        <f>SUM(tblSuivi[[#This Row],[Inscription]]:tblSuivi[[#This Row],[Mars]])</f>
        <v>50000</v>
      </c>
      <c r="M98" s="2">
        <f>tblSuivi[[#This Row],[Montant dû]]-tblSuivi[[#This Row],[Total Payé]]</f>
        <v>55000</v>
      </c>
      <c r="N98" t="str">
        <f>IF(tblSuivi[[#This Row],[Reste à Payer]]=0,"Soldé",IF(tblSuivi[[#This Row],[Total Payé]]=0,"Non démarré","En cours"))</f>
        <v>En cours</v>
      </c>
      <c r="O98" s="3" t="s">
        <v>182</v>
      </c>
    </row>
    <row r="99" spans="1:15" x14ac:dyDescent="0.25">
      <c r="A99" t="s">
        <v>183</v>
      </c>
      <c r="B99" t="s">
        <v>166</v>
      </c>
      <c r="D99" s="1">
        <f>IF(tblSuivi[[#This Row],[Protégé ?]]="Oui",
   VLOOKUP(tblSuivi[[#This Row],[Classe]],[1]Paramètres!$A:$I,3,FALSE),
   VLOOKUP(tblSuivi[[#This Row],[Classe]],[1]Paramètres!$A:$I,2,FALSE)
)</f>
        <v>105000</v>
      </c>
      <c r="E99" s="1">
        <f>VLOOKUP(B99,[1]Paramètres!A:I,3,FALSE)</f>
        <v>35000</v>
      </c>
      <c r="F99" s="1"/>
      <c r="G99" s="1"/>
      <c r="H99" s="1"/>
      <c r="I99" s="1"/>
      <c r="J99" s="1"/>
      <c r="K99" s="1"/>
      <c r="L99" s="2">
        <f>SUM(tblSuivi[[#This Row],[Inscription]]:tblSuivi[[#This Row],[Mars]])</f>
        <v>35000</v>
      </c>
      <c r="M99" s="2">
        <f>tblSuivi[[#This Row],[Montant dû]]-tblSuivi[[#This Row],[Total Payé]]</f>
        <v>70000</v>
      </c>
      <c r="N99" t="str">
        <f>IF(tblSuivi[[#This Row],[Reste à Payer]]=0,"Soldé",IF(tblSuivi[[#This Row],[Total Payé]]=0,"Non démarré","En cours"))</f>
        <v>En cours</v>
      </c>
      <c r="O99" s="3" t="s">
        <v>95</v>
      </c>
    </row>
    <row r="100" spans="1:15" x14ac:dyDescent="0.25">
      <c r="A100" t="s">
        <v>184</v>
      </c>
      <c r="B100" t="s">
        <v>166</v>
      </c>
      <c r="D100" s="1">
        <f>IF(tblSuivi[[#This Row],[Protégé ?]]="Oui",
   VLOOKUP(tblSuivi[[#This Row],[Classe]],[1]Paramètres!$A:$I,3,FALSE),
   VLOOKUP(tblSuivi[[#This Row],[Classe]],[1]Paramètres!$A:$I,2,FALSE)
)</f>
        <v>105000</v>
      </c>
      <c r="E100" s="1">
        <f>VLOOKUP(B100,[1]Paramètres!A:I,3,FALSE)</f>
        <v>35000</v>
      </c>
      <c r="F100" s="1"/>
      <c r="G100" s="1"/>
      <c r="H100" s="1"/>
      <c r="I100" s="1"/>
      <c r="J100" s="1"/>
      <c r="K100" s="1"/>
      <c r="L100" s="2">
        <f>SUM(tblSuivi[[#This Row],[Inscription]]:tblSuivi[[#This Row],[Mars]])</f>
        <v>35000</v>
      </c>
      <c r="M100" s="2">
        <f>tblSuivi[[#This Row],[Montant dû]]-tblSuivi[[#This Row],[Total Payé]]</f>
        <v>70000</v>
      </c>
      <c r="N100" t="str">
        <f>IF(tblSuivi[[#This Row],[Reste à Payer]]=0,"Soldé",IF(tblSuivi[[#This Row],[Total Payé]]=0,"Non démarré","En cours"))</f>
        <v>En cours</v>
      </c>
      <c r="O100" s="3" t="s">
        <v>185</v>
      </c>
    </row>
    <row r="101" spans="1:15" x14ac:dyDescent="0.25">
      <c r="A101" t="s">
        <v>186</v>
      </c>
      <c r="B101" t="s">
        <v>187</v>
      </c>
      <c r="D101" s="1">
        <f>IF(tblSuivi[[#This Row],[Protégé ?]]="Oui",
   VLOOKUP(tblSuivi[[#This Row],[Classe]],[1]Paramètres!$A:$I,3,FALSE),
   VLOOKUP(tblSuivi[[#This Row],[Classe]],[1]Paramètres!$A:$I,2,FALSE)
)</f>
        <v>105000</v>
      </c>
      <c r="E101" s="1">
        <f>VLOOKUP(B101,[1]Paramètres!A:I,3,FALSE)</f>
        <v>35000</v>
      </c>
      <c r="F101" s="1"/>
      <c r="G101" s="1"/>
      <c r="H101" s="1"/>
      <c r="I101" s="1"/>
      <c r="J101" s="1"/>
      <c r="K101" s="1"/>
      <c r="L101" s="2">
        <f>SUM(tblSuivi[[#This Row],[Inscription]]:tblSuivi[[#This Row],[Mars]])</f>
        <v>35000</v>
      </c>
      <c r="M101" s="2">
        <f>tblSuivi[[#This Row],[Montant dû]]-tblSuivi[[#This Row],[Total Payé]]</f>
        <v>70000</v>
      </c>
      <c r="N101" t="str">
        <f>IF(tblSuivi[[#This Row],[Reste à Payer]]=0,"Soldé",IF(tblSuivi[[#This Row],[Total Payé]]=0,"Non démarré","En cours"))</f>
        <v>En cours</v>
      </c>
      <c r="O101" s="3"/>
    </row>
    <row r="102" spans="1:15" x14ac:dyDescent="0.25">
      <c r="A102" t="s">
        <v>188</v>
      </c>
      <c r="B102" t="s">
        <v>187</v>
      </c>
      <c r="D102" s="1">
        <f>IF(tblSuivi[[#This Row],[Protégé ?]]="Oui",
   VLOOKUP(tblSuivi[[#This Row],[Classe]],[1]Paramètres!$A:$I,3,FALSE),
   VLOOKUP(tblSuivi[[#This Row],[Classe]],[1]Paramètres!$A:$I,2,FALSE)
)</f>
        <v>105000</v>
      </c>
      <c r="E102" s="1">
        <f>VLOOKUP(B102,[1]Paramètres!A:I,3,FALSE)</f>
        <v>35000</v>
      </c>
      <c r="F102" s="1">
        <v>15000</v>
      </c>
      <c r="G102" s="1">
        <v>15000</v>
      </c>
      <c r="H102" s="1">
        <v>15000</v>
      </c>
      <c r="I102" s="1">
        <v>15000</v>
      </c>
      <c r="J102" s="1"/>
      <c r="K102" s="1"/>
      <c r="L102" s="2">
        <f>SUM(tblSuivi[[#This Row],[Inscription]]:tblSuivi[[#This Row],[Mars]])</f>
        <v>95000</v>
      </c>
      <c r="M102" s="2">
        <f>tblSuivi[[#This Row],[Montant dû]]-tblSuivi[[#This Row],[Total Payé]]</f>
        <v>10000</v>
      </c>
      <c r="N102" t="str">
        <f>IF(tblSuivi[[#This Row],[Reste à Payer]]=0,"Soldé",IF(tblSuivi[[#This Row],[Total Payé]]=0,"Non démarré","En cours"))</f>
        <v>En cours</v>
      </c>
      <c r="O102" s="3" t="s">
        <v>52</v>
      </c>
    </row>
    <row r="103" spans="1:15" x14ac:dyDescent="0.25">
      <c r="A103" t="s">
        <v>189</v>
      </c>
      <c r="B103" t="s">
        <v>187</v>
      </c>
      <c r="D103" s="1">
        <f>IF(tblSuivi[[#This Row],[Protégé ?]]="Oui",
   VLOOKUP(tblSuivi[[#This Row],[Classe]],[1]Paramètres!$A:$I,3,FALSE),
   VLOOKUP(tblSuivi[[#This Row],[Classe]],[1]Paramètres!$A:$I,2,FALSE)
)</f>
        <v>105000</v>
      </c>
      <c r="E103" s="1">
        <f>VLOOKUP(B103,[1]Paramètres!A:I,3,FALSE)</f>
        <v>35000</v>
      </c>
      <c r="F103" s="1"/>
      <c r="G103" s="1"/>
      <c r="H103" s="1"/>
      <c r="I103" s="1"/>
      <c r="J103" s="1"/>
      <c r="K103" s="1"/>
      <c r="L103" s="2">
        <f>SUM(tblSuivi[[#This Row],[Inscription]]:tblSuivi[[#This Row],[Mars]])</f>
        <v>35000</v>
      </c>
      <c r="M103" s="2">
        <f>tblSuivi[[#This Row],[Montant dû]]-tblSuivi[[#This Row],[Total Payé]]</f>
        <v>70000</v>
      </c>
      <c r="N103" t="str">
        <f>IF(tblSuivi[[#This Row],[Reste à Payer]]=0,"Soldé",IF(tblSuivi[[#This Row],[Total Payé]]=0,"Non démarré","En cours"))</f>
        <v>En cours</v>
      </c>
      <c r="O103" s="3"/>
    </row>
    <row r="104" spans="1:15" x14ac:dyDescent="0.25">
      <c r="A104" t="s">
        <v>190</v>
      </c>
      <c r="B104" t="s">
        <v>187</v>
      </c>
      <c r="D104" s="1">
        <f>IF(tblSuivi[[#This Row],[Protégé ?]]="Oui",
   VLOOKUP(tblSuivi[[#This Row],[Classe]],[1]Paramètres!$A:$I,3,FALSE),
   VLOOKUP(tblSuivi[[#This Row],[Classe]],[1]Paramètres!$A:$I,2,FALSE)
)</f>
        <v>105000</v>
      </c>
      <c r="E104" s="1">
        <f>VLOOKUP(B104,[1]Paramètres!A:I,3,FALSE)</f>
        <v>35000</v>
      </c>
      <c r="F104" s="1">
        <v>15000</v>
      </c>
      <c r="G104" s="1"/>
      <c r="H104" s="1"/>
      <c r="I104" s="1"/>
      <c r="J104" s="1"/>
      <c r="K104" s="1"/>
      <c r="L104" s="2">
        <f>SUM(tblSuivi[[#This Row],[Inscription]]:tblSuivi[[#This Row],[Mars]])</f>
        <v>50000</v>
      </c>
      <c r="M104" s="2">
        <f>tblSuivi[[#This Row],[Montant dû]]-tblSuivi[[#This Row],[Total Payé]]</f>
        <v>55000</v>
      </c>
      <c r="N104" t="str">
        <f>IF(tblSuivi[[#This Row],[Reste à Payer]]=0,"Soldé",IF(tblSuivi[[#This Row],[Total Payé]]=0,"Non démarré","En cours"))</f>
        <v>En cours</v>
      </c>
      <c r="O104" s="3" t="s">
        <v>191</v>
      </c>
    </row>
    <row r="105" spans="1:15" x14ac:dyDescent="0.25">
      <c r="A105" t="s">
        <v>192</v>
      </c>
      <c r="B105" t="s">
        <v>187</v>
      </c>
      <c r="D105" s="1">
        <f>IF(tblSuivi[[#This Row],[Protégé ?]]="Oui",
   VLOOKUP(tblSuivi[[#This Row],[Classe]],[1]Paramètres!$A:$I,3,FALSE),
   VLOOKUP(tblSuivi[[#This Row],[Classe]],[1]Paramètres!$A:$I,2,FALSE)
)</f>
        <v>105000</v>
      </c>
      <c r="E105" s="1">
        <f>VLOOKUP(B105,[1]Paramètres!A:I,3,FALSE)</f>
        <v>35000</v>
      </c>
      <c r="F105" s="1"/>
      <c r="G105" s="1"/>
      <c r="H105" s="1"/>
      <c r="I105" s="1"/>
      <c r="J105" s="1"/>
      <c r="K105" s="1"/>
      <c r="L105" s="2">
        <f>SUM(tblSuivi[[#This Row],[Inscription]]:tblSuivi[[#This Row],[Mars]])</f>
        <v>35000</v>
      </c>
      <c r="M105" s="2">
        <f>tblSuivi[[#This Row],[Montant dû]]-tblSuivi[[#This Row],[Total Payé]]</f>
        <v>70000</v>
      </c>
      <c r="N105" t="str">
        <f>IF(tblSuivi[[#This Row],[Reste à Payer]]=0,"Soldé",IF(tblSuivi[[#This Row],[Total Payé]]=0,"Non démarré","En cours"))</f>
        <v>En cours</v>
      </c>
      <c r="O105" s="3" t="s">
        <v>193</v>
      </c>
    </row>
    <row r="106" spans="1:15" x14ac:dyDescent="0.25">
      <c r="A106" t="s">
        <v>194</v>
      </c>
      <c r="B106" t="s">
        <v>187</v>
      </c>
      <c r="D106" s="1">
        <f>IF(tblSuivi[[#This Row],[Protégé ?]]="Oui",
   VLOOKUP(tblSuivi[[#This Row],[Classe]],[1]Paramètres!$A:$I,3,FALSE),
   VLOOKUP(tblSuivi[[#This Row],[Classe]],[1]Paramètres!$A:$I,2,FALSE)
)</f>
        <v>105000</v>
      </c>
      <c r="E106" s="1">
        <f>VLOOKUP(B106,[1]Paramètres!A:I,3,FALSE)</f>
        <v>35000</v>
      </c>
      <c r="F106" s="1"/>
      <c r="G106" s="1"/>
      <c r="H106" s="1"/>
      <c r="I106" s="1"/>
      <c r="J106" s="1"/>
      <c r="K106" s="1"/>
      <c r="L106" s="2">
        <f>SUM(tblSuivi[[#This Row],[Inscription]]:tblSuivi[[#This Row],[Mars]])</f>
        <v>35000</v>
      </c>
      <c r="M106" s="2">
        <f>tblSuivi[[#This Row],[Montant dû]]-tblSuivi[[#This Row],[Total Payé]]</f>
        <v>70000</v>
      </c>
      <c r="N106" t="str">
        <f>IF(tblSuivi[[#This Row],[Reste à Payer]]=0,"Soldé",IF(tblSuivi[[#This Row],[Total Payé]]=0,"Non démarré","En cours"))</f>
        <v>En cours</v>
      </c>
      <c r="O106" s="3" t="s">
        <v>195</v>
      </c>
    </row>
    <row r="107" spans="1:15" x14ac:dyDescent="0.25">
      <c r="A107" t="s">
        <v>196</v>
      </c>
      <c r="B107" t="s">
        <v>187</v>
      </c>
      <c r="D107" s="1">
        <f>IF(tblSuivi[[#This Row],[Protégé ?]]="Oui",
   VLOOKUP(tblSuivi[[#This Row],[Classe]],[1]Paramètres!$A:$I,3,FALSE),
   VLOOKUP(tblSuivi[[#This Row],[Classe]],[1]Paramètres!$A:$I,2,FALSE)
)</f>
        <v>105000</v>
      </c>
      <c r="E107" s="1">
        <f>VLOOKUP(B107,[1]Paramètres!A:I,3,FALSE)</f>
        <v>35000</v>
      </c>
      <c r="F107" s="1"/>
      <c r="G107" s="1"/>
      <c r="H107" s="1"/>
      <c r="I107" s="1"/>
      <c r="J107" s="1"/>
      <c r="K107" s="1"/>
      <c r="L107" s="2">
        <f>SUM(tblSuivi[[#This Row],[Inscription]]:tblSuivi[[#This Row],[Mars]])</f>
        <v>35000</v>
      </c>
      <c r="M107" s="2">
        <f>tblSuivi[[#This Row],[Montant dû]]-tblSuivi[[#This Row],[Total Payé]]</f>
        <v>70000</v>
      </c>
      <c r="N107" t="str">
        <f>IF(tblSuivi[[#This Row],[Reste à Payer]]=0,"Soldé",IF(tblSuivi[[#This Row],[Total Payé]]=0,"Non démarré","En cours"))</f>
        <v>En cours</v>
      </c>
      <c r="O107" s="3" t="s">
        <v>197</v>
      </c>
    </row>
    <row r="108" spans="1:15" x14ac:dyDescent="0.25">
      <c r="A108" t="s">
        <v>198</v>
      </c>
      <c r="B108" t="s">
        <v>187</v>
      </c>
      <c r="D108" s="1">
        <f>IF(tblSuivi[[#This Row],[Protégé ?]]="Oui",
   VLOOKUP(tblSuivi[[#This Row],[Classe]],[1]Paramètres!$A:$I,3,FALSE),
   VLOOKUP(tblSuivi[[#This Row],[Classe]],[1]Paramètres!$A:$I,2,FALSE)
)</f>
        <v>105000</v>
      </c>
      <c r="E108" s="1">
        <f>VLOOKUP(B108,[1]Paramètres!A:I,3,FALSE)</f>
        <v>35000</v>
      </c>
      <c r="F108" s="1"/>
      <c r="G108" s="1"/>
      <c r="H108" s="1"/>
      <c r="I108" s="1"/>
      <c r="J108" s="1"/>
      <c r="K108" s="1"/>
      <c r="L108" s="2">
        <f>SUM(tblSuivi[[#This Row],[Inscription]]:tblSuivi[[#This Row],[Mars]])</f>
        <v>35000</v>
      </c>
      <c r="M108" s="2">
        <f>tblSuivi[[#This Row],[Montant dû]]-tblSuivi[[#This Row],[Total Payé]]</f>
        <v>70000</v>
      </c>
      <c r="N108" t="str">
        <f>IF(tblSuivi[[#This Row],[Reste à Payer]]=0,"Soldé",IF(tblSuivi[[#This Row],[Total Payé]]=0,"Non démarré","En cours"))</f>
        <v>En cours</v>
      </c>
      <c r="O108" s="3" t="s">
        <v>199</v>
      </c>
    </row>
    <row r="109" spans="1:15" x14ac:dyDescent="0.25">
      <c r="A109" t="s">
        <v>200</v>
      </c>
      <c r="B109" t="s">
        <v>187</v>
      </c>
      <c r="D109" s="1">
        <f>IF(tblSuivi[[#This Row],[Protégé ?]]="Oui",
   VLOOKUP(tblSuivi[[#This Row],[Classe]],[1]Paramètres!$A:$I,3,FALSE),
   VLOOKUP(tblSuivi[[#This Row],[Classe]],[1]Paramètres!$A:$I,2,FALSE)
)</f>
        <v>105000</v>
      </c>
      <c r="E109" s="1">
        <f>VLOOKUP(B109,[1]Paramètres!A:I,3,FALSE)</f>
        <v>35000</v>
      </c>
      <c r="F109" s="1">
        <v>13000</v>
      </c>
      <c r="G109" s="1"/>
      <c r="H109" s="1"/>
      <c r="I109" s="1"/>
      <c r="J109" s="1"/>
      <c r="K109" s="1"/>
      <c r="L109" s="2">
        <f>SUM(tblSuivi[[#This Row],[Inscription]]:tblSuivi[[#This Row],[Mars]])</f>
        <v>48000</v>
      </c>
      <c r="M109" s="2">
        <f>tblSuivi[[#This Row],[Montant dû]]-tblSuivi[[#This Row],[Total Payé]]</f>
        <v>57000</v>
      </c>
      <c r="N109" t="str">
        <f>IF(tblSuivi[[#This Row],[Reste à Payer]]=0,"Soldé",IF(tblSuivi[[#This Row],[Total Payé]]=0,"Non démarré","En cours"))</f>
        <v>En cours</v>
      </c>
      <c r="O109" s="3" t="s">
        <v>201</v>
      </c>
    </row>
    <row r="110" spans="1:15" x14ac:dyDescent="0.25">
      <c r="A110" t="s">
        <v>202</v>
      </c>
      <c r="B110" t="s">
        <v>203</v>
      </c>
      <c r="D110" s="1">
        <f>IF(tblSuivi[[#This Row],[Protégé ?]]="Oui",
   VLOOKUP(tblSuivi[[#This Row],[Classe]],[1]Paramètres!$A:$I,3,FALSE),
   VLOOKUP(tblSuivi[[#This Row],[Classe]],[1]Paramètres!$A:$I,2,FALSE)
)</f>
        <v>110000</v>
      </c>
      <c r="E110" s="1">
        <f>VLOOKUP(B110,[1]Paramètres!A:I,3,FALSE)</f>
        <v>35000</v>
      </c>
      <c r="F110" s="1">
        <v>15000</v>
      </c>
      <c r="G110" s="1"/>
      <c r="H110" s="1"/>
      <c r="I110" s="1"/>
      <c r="J110" s="1"/>
      <c r="K110" s="1"/>
      <c r="L110" s="2">
        <f>SUM(tblSuivi[[#This Row],[Inscription]]:tblSuivi[[#This Row],[Mars]])</f>
        <v>50000</v>
      </c>
      <c r="M110" s="2">
        <f>tblSuivi[[#This Row],[Montant dû]]-tblSuivi[[#This Row],[Total Payé]]</f>
        <v>60000</v>
      </c>
      <c r="N110" t="str">
        <f>IF(tblSuivi[[#This Row],[Reste à Payer]]=0,"Soldé",IF(tblSuivi[[#This Row],[Total Payé]]=0,"Non démarré","En cours"))</f>
        <v>En cours</v>
      </c>
      <c r="O110" s="3"/>
    </row>
    <row r="111" spans="1:15" x14ac:dyDescent="0.25">
      <c r="A111" t="s">
        <v>204</v>
      </c>
      <c r="B111" t="s">
        <v>203</v>
      </c>
      <c r="D111" s="1">
        <f>IF(tblSuivi[[#This Row],[Protégé ?]]="Oui",
   VLOOKUP(tblSuivi[[#This Row],[Classe]],[1]Paramètres!$A:$I,3,FALSE),
   VLOOKUP(tblSuivi[[#This Row],[Classe]],[1]Paramètres!$A:$I,2,FALSE)
)</f>
        <v>110000</v>
      </c>
      <c r="E111" s="1">
        <f>VLOOKUP(B111,[1]Paramètres!A:I,3,FALSE)</f>
        <v>35000</v>
      </c>
      <c r="F111" s="1"/>
      <c r="G111" s="1"/>
      <c r="H111" s="1"/>
      <c r="I111" s="1"/>
      <c r="J111" s="1"/>
      <c r="K111" s="1"/>
      <c r="L111" s="2">
        <f>SUM(tblSuivi[[#This Row],[Inscription]]:tblSuivi[[#This Row],[Mars]])</f>
        <v>35000</v>
      </c>
      <c r="M111" s="2">
        <f>tblSuivi[[#This Row],[Montant dû]]-tblSuivi[[#This Row],[Total Payé]]</f>
        <v>75000</v>
      </c>
      <c r="N111" t="str">
        <f>IF(tblSuivi[[#This Row],[Reste à Payer]]=0,"Soldé",IF(tblSuivi[[#This Row],[Total Payé]]=0,"Non démarré","En cours"))</f>
        <v>En cours</v>
      </c>
      <c r="O111" s="3"/>
    </row>
    <row r="112" spans="1:15" x14ac:dyDescent="0.25">
      <c r="A112" t="s">
        <v>205</v>
      </c>
      <c r="B112" t="s">
        <v>203</v>
      </c>
      <c r="D112" s="1">
        <f>IF(tblSuivi[[#This Row],[Protégé ?]]="Oui",
   VLOOKUP(tblSuivi[[#This Row],[Classe]],[1]Paramètres!$A:$I,3,FALSE),
   VLOOKUP(tblSuivi[[#This Row],[Classe]],[1]Paramètres!$A:$I,2,FALSE)
)</f>
        <v>110000</v>
      </c>
      <c r="E112" s="1">
        <f>VLOOKUP(B112,[1]Paramètres!A:I,3,FALSE)</f>
        <v>35000</v>
      </c>
      <c r="F112" s="1"/>
      <c r="G112" s="1"/>
      <c r="H112" s="1"/>
      <c r="I112" s="1"/>
      <c r="J112" s="1"/>
      <c r="K112" s="1"/>
      <c r="L112" s="2">
        <f>SUM(tblSuivi[[#This Row],[Inscription]]:tblSuivi[[#This Row],[Mars]])</f>
        <v>35000</v>
      </c>
      <c r="M112" s="2">
        <f>tblSuivi[[#This Row],[Montant dû]]-tblSuivi[[#This Row],[Total Payé]]</f>
        <v>75000</v>
      </c>
      <c r="N112" t="str">
        <f>IF(tblSuivi[[#This Row],[Reste à Payer]]=0,"Soldé",IF(tblSuivi[[#This Row],[Total Payé]]=0,"Non démarré","En cours"))</f>
        <v>En cours</v>
      </c>
      <c r="O112" s="3"/>
    </row>
    <row r="113" spans="1:15" x14ac:dyDescent="0.25">
      <c r="A113" t="s">
        <v>206</v>
      </c>
      <c r="B113" t="s">
        <v>203</v>
      </c>
      <c r="D113" s="1">
        <f>IF(tblSuivi[[#This Row],[Protégé ?]]="Oui",
   VLOOKUP(tblSuivi[[#This Row],[Classe]],[1]Paramètres!$A:$I,3,FALSE),
   VLOOKUP(tblSuivi[[#This Row],[Classe]],[1]Paramètres!$A:$I,2,FALSE)
)</f>
        <v>110000</v>
      </c>
      <c r="E113" s="1">
        <f>VLOOKUP(B113,[1]Paramètres!A:I,3,FALSE)</f>
        <v>35000</v>
      </c>
      <c r="F113" s="1">
        <v>3000</v>
      </c>
      <c r="G113" s="1"/>
      <c r="H113" s="1"/>
      <c r="I113" s="1"/>
      <c r="J113" s="1"/>
      <c r="K113" s="1"/>
      <c r="L113" s="2">
        <f>SUM(tblSuivi[[#This Row],[Inscription]]:tblSuivi[[#This Row],[Mars]])</f>
        <v>38000</v>
      </c>
      <c r="M113" s="2">
        <f>tblSuivi[[#This Row],[Montant dû]]-tblSuivi[[#This Row],[Total Payé]]</f>
        <v>72000</v>
      </c>
      <c r="N113" t="str">
        <f>IF(tblSuivi[[#This Row],[Reste à Payer]]=0,"Soldé",IF(tblSuivi[[#This Row],[Total Payé]]=0,"Non démarré","En cours"))</f>
        <v>En cours</v>
      </c>
      <c r="O113" s="3"/>
    </row>
    <row r="114" spans="1:15" x14ac:dyDescent="0.25">
      <c r="A114" t="s">
        <v>207</v>
      </c>
      <c r="B114" t="s">
        <v>203</v>
      </c>
      <c r="D114" s="1">
        <f>IF(tblSuivi[[#This Row],[Protégé ?]]="Oui",
   VLOOKUP(tblSuivi[[#This Row],[Classe]],[1]Paramètres!$A:$I,3,FALSE),
   VLOOKUP(tblSuivi[[#This Row],[Classe]],[1]Paramètres!$A:$I,2,FALSE)
)</f>
        <v>110000</v>
      </c>
      <c r="E114" s="1">
        <f>VLOOKUP(B114,[1]Paramètres!A:I,3,FALSE)</f>
        <v>35000</v>
      </c>
      <c r="F114" s="1"/>
      <c r="G114" s="1"/>
      <c r="H114" s="1"/>
      <c r="I114" s="1"/>
      <c r="J114" s="1"/>
      <c r="K114" s="1"/>
      <c r="L114" s="2">
        <f>SUM(tblSuivi[[#This Row],[Inscription]]:tblSuivi[[#This Row],[Mars]])</f>
        <v>35000</v>
      </c>
      <c r="M114" s="2">
        <f>tblSuivi[[#This Row],[Montant dû]]-tblSuivi[[#This Row],[Total Payé]]</f>
        <v>75000</v>
      </c>
      <c r="N114" t="str">
        <f>IF(tblSuivi[[#This Row],[Reste à Payer]]=0,"Soldé",IF(tblSuivi[[#This Row],[Total Payé]]=0,"Non démarré","En cours"))</f>
        <v>En cours</v>
      </c>
      <c r="O114" s="3"/>
    </row>
    <row r="115" spans="1:15" x14ac:dyDescent="0.25">
      <c r="A115" t="s">
        <v>208</v>
      </c>
      <c r="B115" t="s">
        <v>203</v>
      </c>
      <c r="D115" s="1">
        <f>IF(tblSuivi[[#This Row],[Protégé ?]]="Oui",
   VLOOKUP(tblSuivi[[#This Row],[Classe]],[1]Paramètres!$A:$I,3,FALSE),
   VLOOKUP(tblSuivi[[#This Row],[Classe]],[1]Paramètres!$A:$I,2,FALSE)
)</f>
        <v>110000</v>
      </c>
      <c r="E115" s="1">
        <f>VLOOKUP(B115,[1]Paramètres!A:I,3,FALSE)</f>
        <v>35000</v>
      </c>
      <c r="F115" s="1"/>
      <c r="G115" s="1"/>
      <c r="H115" s="1"/>
      <c r="I115" s="1"/>
      <c r="J115" s="1"/>
      <c r="K115" s="1"/>
      <c r="L115" s="2">
        <f>SUM(tblSuivi[[#This Row],[Inscription]]:tblSuivi[[#This Row],[Mars]])</f>
        <v>35000</v>
      </c>
      <c r="M115" s="2">
        <f>tblSuivi[[#This Row],[Montant dû]]-tblSuivi[[#This Row],[Total Payé]]</f>
        <v>75000</v>
      </c>
      <c r="N115" t="str">
        <f>IF(tblSuivi[[#This Row],[Reste à Payer]]=0,"Soldé",IF(tblSuivi[[#This Row],[Total Payé]]=0,"Non démarré","En cours"))</f>
        <v>En cours</v>
      </c>
      <c r="O115" s="3"/>
    </row>
    <row r="116" spans="1:15" x14ac:dyDescent="0.25">
      <c r="A116" t="s">
        <v>209</v>
      </c>
      <c r="B116" t="s">
        <v>203</v>
      </c>
      <c r="D116" s="1">
        <f>IF(tblSuivi[[#This Row],[Protégé ?]]="Oui",
   VLOOKUP(tblSuivi[[#This Row],[Classe]],[1]Paramètres!$A:$I,3,FALSE),
   VLOOKUP(tblSuivi[[#This Row],[Classe]],[1]Paramètres!$A:$I,2,FALSE)
)</f>
        <v>110000</v>
      </c>
      <c r="E116" s="1">
        <f>VLOOKUP(B116,[1]Paramètres!A:I,3,FALSE)</f>
        <v>35000</v>
      </c>
      <c r="F116" s="1"/>
      <c r="G116" s="1"/>
      <c r="H116" s="1"/>
      <c r="I116" s="1"/>
      <c r="J116" s="1"/>
      <c r="K116" s="1"/>
      <c r="L116" s="2">
        <f>SUM(tblSuivi[[#This Row],[Inscription]]:tblSuivi[[#This Row],[Mars]])</f>
        <v>35000</v>
      </c>
      <c r="M116" s="2">
        <f>tblSuivi[[#This Row],[Montant dû]]-tblSuivi[[#This Row],[Total Payé]]</f>
        <v>75000</v>
      </c>
      <c r="N116" t="str">
        <f>IF(tblSuivi[[#This Row],[Reste à Payer]]=0,"Soldé",IF(tblSuivi[[#This Row],[Total Payé]]=0,"Non démarré","En cours"))</f>
        <v>En cours</v>
      </c>
      <c r="O116" s="3"/>
    </row>
    <row r="117" spans="1:15" x14ac:dyDescent="0.25">
      <c r="A117" t="s">
        <v>210</v>
      </c>
      <c r="B117" t="s">
        <v>203</v>
      </c>
      <c r="D117" s="1">
        <f>IF(tblSuivi[[#This Row],[Protégé ?]]="Oui",
   VLOOKUP(tblSuivi[[#This Row],[Classe]],[1]Paramètres!$A:$I,3,FALSE),
   VLOOKUP(tblSuivi[[#This Row],[Classe]],[1]Paramètres!$A:$I,2,FALSE)
)</f>
        <v>110000</v>
      </c>
      <c r="E117" s="1">
        <f>VLOOKUP(B117,[1]Paramètres!A:I,3,FALSE)</f>
        <v>35000</v>
      </c>
      <c r="F117" s="1"/>
      <c r="G117" s="1"/>
      <c r="H117" s="1"/>
      <c r="I117" s="1"/>
      <c r="J117" s="1"/>
      <c r="K117" s="1"/>
      <c r="L117" s="2">
        <f>SUM(tblSuivi[[#This Row],[Inscription]]:tblSuivi[[#This Row],[Mars]])</f>
        <v>35000</v>
      </c>
      <c r="M117" s="2">
        <f>tblSuivi[[#This Row],[Montant dû]]-tblSuivi[[#This Row],[Total Payé]]</f>
        <v>75000</v>
      </c>
      <c r="N117" t="str">
        <f>IF(tblSuivi[[#This Row],[Reste à Payer]]=0,"Soldé",IF(tblSuivi[[#This Row],[Total Payé]]=0,"Non démarré","En cours"))</f>
        <v>En cours</v>
      </c>
      <c r="O117" s="3" t="s">
        <v>211</v>
      </c>
    </row>
    <row r="118" spans="1:15" x14ac:dyDescent="0.25">
      <c r="A118" t="s">
        <v>212</v>
      </c>
      <c r="B118" t="s">
        <v>203</v>
      </c>
      <c r="D118" s="1">
        <f>IF(tblSuivi[[#This Row],[Protégé ?]]="Oui",
   VLOOKUP(tblSuivi[[#This Row],[Classe]],[1]Paramètres!$A:$I,3,FALSE),
   VLOOKUP(tblSuivi[[#This Row],[Classe]],[1]Paramètres!$A:$I,2,FALSE)
)</f>
        <v>110000</v>
      </c>
      <c r="E118" s="1">
        <f>VLOOKUP(B118,[1]Paramètres!A:I,3,FALSE)</f>
        <v>35000</v>
      </c>
      <c r="F118" s="1">
        <v>60000</v>
      </c>
      <c r="G118" s="1"/>
      <c r="H118" s="1"/>
      <c r="I118" s="1"/>
      <c r="J118" s="1"/>
      <c r="K118" s="1"/>
      <c r="L118" s="2">
        <f>SUM(tblSuivi[[#This Row],[Inscription]]:tblSuivi[[#This Row],[Mars]])</f>
        <v>95000</v>
      </c>
      <c r="M118" s="2">
        <f>tblSuivi[[#This Row],[Montant dû]]-tblSuivi[[#This Row],[Total Payé]]</f>
        <v>15000</v>
      </c>
      <c r="N118" t="str">
        <f>IF(tblSuivi[[#This Row],[Reste à Payer]]=0,"Soldé",IF(tblSuivi[[#This Row],[Total Payé]]=0,"Non démarré","En cours"))</f>
        <v>En cours</v>
      </c>
      <c r="O118" s="3" t="s">
        <v>213</v>
      </c>
    </row>
    <row r="119" spans="1:15" x14ac:dyDescent="0.25">
      <c r="A119" t="s">
        <v>214</v>
      </c>
      <c r="B119" t="s">
        <v>203</v>
      </c>
      <c r="D119" s="1">
        <f>IF(tblSuivi[[#This Row],[Protégé ?]]="Oui",
   VLOOKUP(tblSuivi[[#This Row],[Classe]],[1]Paramètres!$A:$I,3,FALSE),
   VLOOKUP(tblSuivi[[#This Row],[Classe]],[1]Paramètres!$A:$I,2,FALSE)
)</f>
        <v>110000</v>
      </c>
      <c r="E119" s="1">
        <f>VLOOKUP(B119,[1]Paramètres!A:I,3,FALSE)</f>
        <v>35000</v>
      </c>
      <c r="F119" s="1"/>
      <c r="G119" s="1"/>
      <c r="H119" s="1"/>
      <c r="I119" s="1"/>
      <c r="J119" s="1"/>
      <c r="K119" s="1"/>
      <c r="L119" s="2">
        <f>SUM(tblSuivi[[#This Row],[Inscription]]:tblSuivi[[#This Row],[Mars]])</f>
        <v>35000</v>
      </c>
      <c r="M119" s="2">
        <f>tblSuivi[[#This Row],[Montant dû]]-tblSuivi[[#This Row],[Total Payé]]</f>
        <v>75000</v>
      </c>
      <c r="N119" t="str">
        <f>IF(tblSuivi[[#This Row],[Reste à Payer]]=0,"Soldé",IF(tblSuivi[[#This Row],[Total Payé]]=0,"Non démarré","En cours"))</f>
        <v>En cours</v>
      </c>
      <c r="O119" s="3" t="s">
        <v>215</v>
      </c>
    </row>
    <row r="120" spans="1:15" x14ac:dyDescent="0.25">
      <c r="A120" t="s">
        <v>216</v>
      </c>
      <c r="B120" t="s">
        <v>203</v>
      </c>
      <c r="D120" s="1">
        <f>IF(tblSuivi[[#This Row],[Protégé ?]]="Oui",
   VLOOKUP(tblSuivi[[#This Row],[Classe]],[1]Paramètres!$A:$I,3,FALSE),
   VLOOKUP(tblSuivi[[#This Row],[Classe]],[1]Paramètres!$A:$I,2,FALSE)
)</f>
        <v>110000</v>
      </c>
      <c r="E120" s="1">
        <f>VLOOKUP(B120,[1]Paramètres!A:I,3,FALSE)</f>
        <v>35000</v>
      </c>
      <c r="F120" s="1"/>
      <c r="G120" s="1"/>
      <c r="H120" s="1"/>
      <c r="I120" s="1"/>
      <c r="J120" s="1"/>
      <c r="K120" s="1"/>
      <c r="L120" s="2">
        <f>SUM(tblSuivi[[#This Row],[Inscription]]:tblSuivi[[#This Row],[Mars]])</f>
        <v>35000</v>
      </c>
      <c r="M120" s="2">
        <f>tblSuivi[[#This Row],[Montant dû]]-tblSuivi[[#This Row],[Total Payé]]</f>
        <v>75000</v>
      </c>
      <c r="N120" t="str">
        <f>IF(tblSuivi[[#This Row],[Reste à Payer]]=0,"Soldé",IF(tblSuivi[[#This Row],[Total Payé]]=0,"Non démarré","En cours"))</f>
        <v>En cours</v>
      </c>
      <c r="O120" s="3" t="s">
        <v>217</v>
      </c>
    </row>
    <row r="121" spans="1:15" x14ac:dyDescent="0.25">
      <c r="A121" t="s">
        <v>218</v>
      </c>
      <c r="B121" t="s">
        <v>219</v>
      </c>
      <c r="D121" s="1">
        <f>IF(tblSuivi[[#This Row],[Protégé ?]]="Oui",
   VLOOKUP(tblSuivi[[#This Row],[Classe]],[1]Paramètres!$A:$I,3,FALSE),
   VLOOKUP(tblSuivi[[#This Row],[Classe]],[1]Paramètres!$A:$I,2,FALSE)
)</f>
        <v>110000</v>
      </c>
      <c r="E121" s="1">
        <f>VLOOKUP(B121,[1]Paramètres!A:I,3,FALSE)</f>
        <v>35000</v>
      </c>
      <c r="F121" s="1"/>
      <c r="G121" s="1"/>
      <c r="H121" s="1"/>
      <c r="I121" s="1"/>
      <c r="J121" s="1"/>
      <c r="K121" s="1"/>
      <c r="L121" s="2">
        <f>SUM(tblSuivi[[#This Row],[Inscription]]:tblSuivi[[#This Row],[Mars]])</f>
        <v>35000</v>
      </c>
      <c r="M121" s="2">
        <f>tblSuivi[[#This Row],[Montant dû]]-tblSuivi[[#This Row],[Total Payé]]</f>
        <v>75000</v>
      </c>
      <c r="N121" t="str">
        <f>IF(tblSuivi[[#This Row],[Reste à Payer]]=0,"Soldé",IF(tblSuivi[[#This Row],[Total Payé]]=0,"Non démarré","En cours"))</f>
        <v>En cours</v>
      </c>
      <c r="O121" s="3"/>
    </row>
    <row r="122" spans="1:15" x14ac:dyDescent="0.25">
      <c r="A122" t="s">
        <v>220</v>
      </c>
      <c r="B122" t="s">
        <v>219</v>
      </c>
      <c r="D122" s="1">
        <f>IF(tblSuivi[[#This Row],[Protégé ?]]="Oui",
   VLOOKUP(tblSuivi[[#This Row],[Classe]],[1]Paramètres!$A:$I,3,FALSE),
   VLOOKUP(tblSuivi[[#This Row],[Classe]],[1]Paramètres!$A:$I,2,FALSE)
)</f>
        <v>110000</v>
      </c>
      <c r="E122" s="1">
        <f>VLOOKUP(B122,[1]Paramètres!A:I,3,FALSE)</f>
        <v>35000</v>
      </c>
      <c r="F122" s="1">
        <v>20000</v>
      </c>
      <c r="G122" s="1">
        <v>55000</v>
      </c>
      <c r="H122" s="1"/>
      <c r="I122" s="1"/>
      <c r="J122" s="1"/>
      <c r="K122" s="1"/>
      <c r="L122" s="2">
        <f>SUM(tblSuivi[[#This Row],[Inscription]]:tblSuivi[[#This Row],[Mars]])</f>
        <v>110000</v>
      </c>
      <c r="M122" s="2">
        <f>tblSuivi[[#This Row],[Montant dû]]-tblSuivi[[#This Row],[Total Payé]]</f>
        <v>0</v>
      </c>
      <c r="N122" t="str">
        <f>IF(tblSuivi[[#This Row],[Reste à Payer]]=0,"Soldé",IF(tblSuivi[[#This Row],[Total Payé]]=0,"Non démarré","En cours"))</f>
        <v>Soldé</v>
      </c>
      <c r="O122" s="3"/>
    </row>
    <row r="123" spans="1:15" x14ac:dyDescent="0.25">
      <c r="A123" t="s">
        <v>221</v>
      </c>
      <c r="B123" t="s">
        <v>219</v>
      </c>
      <c r="D123" s="1">
        <f>IF(tblSuivi[[#This Row],[Protégé ?]]="Oui",
   VLOOKUP(tblSuivi[[#This Row],[Classe]],[1]Paramètres!$A:$I,3,FALSE),
   VLOOKUP(tblSuivi[[#This Row],[Classe]],[1]Paramètres!$A:$I,2,FALSE)
)</f>
        <v>110000</v>
      </c>
      <c r="E123" s="1">
        <f>VLOOKUP(B123,[1]Paramètres!A:I,3,FALSE)</f>
        <v>35000</v>
      </c>
      <c r="F123" s="1"/>
      <c r="G123" s="1" t="s">
        <v>222</v>
      </c>
      <c r="H123" s="1"/>
      <c r="I123" s="1"/>
      <c r="J123" s="1"/>
      <c r="K123" s="1"/>
      <c r="L123" s="2">
        <f>SUM(tblSuivi[[#This Row],[Inscription]]:tblSuivi[[#This Row],[Mars]])</f>
        <v>35000</v>
      </c>
      <c r="M123" s="2">
        <f>tblSuivi[[#This Row],[Montant dû]]-tblSuivi[[#This Row],[Total Payé]]</f>
        <v>75000</v>
      </c>
      <c r="N123" t="str">
        <f>IF(tblSuivi[[#This Row],[Reste à Payer]]=0,"Soldé",IF(tblSuivi[[#This Row],[Total Payé]]=0,"Non démarré","En cours"))</f>
        <v>En cours</v>
      </c>
      <c r="O123" s="3" t="s">
        <v>223</v>
      </c>
    </row>
    <row r="124" spans="1:15" x14ac:dyDescent="0.25">
      <c r="A124" t="s">
        <v>224</v>
      </c>
      <c r="B124" t="s">
        <v>219</v>
      </c>
      <c r="D124" s="1">
        <f>IF(tblSuivi[[#This Row],[Protégé ?]]="Oui",
   VLOOKUP(tblSuivi[[#This Row],[Classe]],[1]Paramètres!$A:$I,3,FALSE),
   VLOOKUP(tblSuivi[[#This Row],[Classe]],[1]Paramètres!$A:$I,2,FALSE)
)</f>
        <v>110000</v>
      </c>
      <c r="E124" s="1">
        <f>VLOOKUP(B124,[1]Paramètres!A:I,3,FALSE)</f>
        <v>35000</v>
      </c>
      <c r="F124" s="1"/>
      <c r="G124" s="1"/>
      <c r="H124" s="1"/>
      <c r="I124" s="1"/>
      <c r="J124" s="1"/>
      <c r="K124" s="1"/>
      <c r="L124" s="2">
        <f>SUM(tblSuivi[[#This Row],[Inscription]]:tblSuivi[[#This Row],[Mars]])</f>
        <v>35000</v>
      </c>
      <c r="M124" s="2">
        <f>tblSuivi[[#This Row],[Montant dû]]-tblSuivi[[#This Row],[Total Payé]]</f>
        <v>75000</v>
      </c>
      <c r="N124" t="str">
        <f>IF(tblSuivi[[#This Row],[Reste à Payer]]=0,"Soldé",IF(tblSuivi[[#This Row],[Total Payé]]=0,"Non démarré","En cours"))</f>
        <v>En cours</v>
      </c>
      <c r="O124" s="3" t="s">
        <v>225</v>
      </c>
    </row>
    <row r="125" spans="1:15" x14ac:dyDescent="0.25">
      <c r="A125" t="s">
        <v>226</v>
      </c>
      <c r="B125" t="s">
        <v>227</v>
      </c>
      <c r="D125" s="1">
        <f>IF(tblSuivi[[#This Row],[Protégé ?]]="Oui",
   VLOOKUP(tblSuivi[[#This Row],[Classe]],[1]Paramètres!$A:$I,3,FALSE),
   VLOOKUP(tblSuivi[[#This Row],[Classe]],[1]Paramètres!$A:$I,2,FALSE)
)</f>
        <v>120000</v>
      </c>
      <c r="E125" s="1">
        <f>VLOOKUP(B125,[1]Paramètres!A:I,3,FALSE)</f>
        <v>45000</v>
      </c>
      <c r="F125" s="1"/>
      <c r="G125" s="1"/>
      <c r="H125" s="1"/>
      <c r="I125" s="1"/>
      <c r="J125" s="1"/>
      <c r="K125" s="1"/>
      <c r="L125" s="2">
        <f>SUM(tblSuivi[[#This Row],[Inscription]]:tblSuivi[[#This Row],[Mars]])</f>
        <v>45000</v>
      </c>
      <c r="M125" s="2">
        <f>tblSuivi[[#This Row],[Montant dû]]-tblSuivi[[#This Row],[Total Payé]]</f>
        <v>75000</v>
      </c>
      <c r="N125" t="str">
        <f>IF(tblSuivi[[#This Row],[Reste à Payer]]=0,"Soldé",IF(tblSuivi[[#This Row],[Total Payé]]=0,"Non démarré","En cours"))</f>
        <v>En cours</v>
      </c>
      <c r="O125" s="3"/>
    </row>
    <row r="126" spans="1:15" x14ac:dyDescent="0.25">
      <c r="A126" t="s">
        <v>228</v>
      </c>
      <c r="B126" t="s">
        <v>227</v>
      </c>
      <c r="D126" s="1">
        <f>IF(tblSuivi[[#This Row],[Protégé ?]]="Oui",
   VLOOKUP(tblSuivi[[#This Row],[Classe]],[1]Paramètres!$A:$I,3,FALSE),
   VLOOKUP(tblSuivi[[#This Row],[Classe]],[1]Paramètres!$A:$I,2,FALSE)
)</f>
        <v>120000</v>
      </c>
      <c r="E126" s="1">
        <f>VLOOKUP(B126,[1]Paramètres!A:I,3,FALSE)</f>
        <v>45000</v>
      </c>
      <c r="F126" s="1"/>
      <c r="G126" s="1"/>
      <c r="H126" s="1"/>
      <c r="I126" s="1"/>
      <c r="J126" s="1"/>
      <c r="K126" s="1"/>
      <c r="L126" s="2">
        <f>SUM(tblSuivi[[#This Row],[Inscription]]:tblSuivi[[#This Row],[Mars]])</f>
        <v>45000</v>
      </c>
      <c r="M126" s="2">
        <f>tblSuivi[[#This Row],[Montant dû]]-tblSuivi[[#This Row],[Total Payé]]</f>
        <v>75000</v>
      </c>
      <c r="N126" t="str">
        <f>IF(tblSuivi[[#This Row],[Reste à Payer]]=0,"Soldé",IF(tblSuivi[[#This Row],[Total Payé]]=0,"Non démarré","En cours"))</f>
        <v>En cours</v>
      </c>
      <c r="O126" s="3"/>
    </row>
    <row r="127" spans="1:15" x14ac:dyDescent="0.25">
      <c r="A127" t="s">
        <v>229</v>
      </c>
      <c r="B127" t="s">
        <v>227</v>
      </c>
      <c r="D127" s="1">
        <f>IF(tblSuivi[[#This Row],[Protégé ?]]="Oui",
   VLOOKUP(tblSuivi[[#This Row],[Classe]],[1]Paramètres!$A:$I,3,FALSE),
   VLOOKUP(tblSuivi[[#This Row],[Classe]],[1]Paramètres!$A:$I,2,FALSE)
)</f>
        <v>120000</v>
      </c>
      <c r="E127" s="1">
        <f>VLOOKUP(B127,[1]Paramètres!A:I,3,FALSE)</f>
        <v>45000</v>
      </c>
      <c r="F127" s="1"/>
      <c r="G127" s="1"/>
      <c r="H127" s="1"/>
      <c r="I127" s="1"/>
      <c r="J127" s="1"/>
      <c r="K127" s="1"/>
      <c r="L127" s="2">
        <f>SUM(tblSuivi[[#This Row],[Inscription]]:tblSuivi[[#This Row],[Mars]])</f>
        <v>45000</v>
      </c>
      <c r="M127" s="2">
        <f>tblSuivi[[#This Row],[Montant dû]]-tblSuivi[[#This Row],[Total Payé]]</f>
        <v>75000</v>
      </c>
      <c r="N127" t="str">
        <f>IF(tblSuivi[[#This Row],[Reste à Payer]]=0,"Soldé",IF(tblSuivi[[#This Row],[Total Payé]]=0,"Non démarré","En cours"))</f>
        <v>En cours</v>
      </c>
      <c r="O127" s="3"/>
    </row>
    <row r="128" spans="1:15" x14ac:dyDescent="0.25">
      <c r="A128" t="s">
        <v>230</v>
      </c>
      <c r="B128" t="s">
        <v>227</v>
      </c>
      <c r="D128" s="1">
        <f>IF(tblSuivi[[#This Row],[Protégé ?]]="Oui",
   VLOOKUP(tblSuivi[[#This Row],[Classe]],[1]Paramètres!$A:$I,3,FALSE),
   VLOOKUP(tblSuivi[[#This Row],[Classe]],[1]Paramètres!$A:$I,2,FALSE)
)</f>
        <v>120000</v>
      </c>
      <c r="E128" s="1">
        <f>VLOOKUP(B128,[1]Paramètres!A:I,3,FALSE)</f>
        <v>45000</v>
      </c>
      <c r="F128" s="1"/>
      <c r="G128" s="1"/>
      <c r="H128" s="1"/>
      <c r="I128" s="1"/>
      <c r="J128" s="1"/>
      <c r="K128" s="1"/>
      <c r="L128" s="2">
        <f>SUM(tblSuivi[[#This Row],[Inscription]]:tblSuivi[[#This Row],[Mars]])</f>
        <v>45000</v>
      </c>
      <c r="M128" s="2">
        <f>tblSuivi[[#This Row],[Montant dû]]-tblSuivi[[#This Row],[Total Payé]]</f>
        <v>75000</v>
      </c>
      <c r="N128" t="str">
        <f>IF(tblSuivi[[#This Row],[Reste à Payer]]=0,"Soldé",IF(tblSuivi[[#This Row],[Total Payé]]=0,"Non démarré","En cours"))</f>
        <v>En cours</v>
      </c>
      <c r="O128" s="3"/>
    </row>
    <row r="129" spans="1:15" x14ac:dyDescent="0.25">
      <c r="A129" t="s">
        <v>231</v>
      </c>
      <c r="B129" t="s">
        <v>227</v>
      </c>
      <c r="D129" s="1">
        <f>IF(tblSuivi[[#This Row],[Protégé ?]]="Oui",
   VLOOKUP(tblSuivi[[#This Row],[Classe]],[1]Paramètres!$A:$I,3,FALSE),
   VLOOKUP(tblSuivi[[#This Row],[Classe]],[1]Paramètres!$A:$I,2,FALSE)
)</f>
        <v>120000</v>
      </c>
      <c r="E129" s="1">
        <f>VLOOKUP(B129,[1]Paramètres!A:I,3,FALSE)</f>
        <v>45000</v>
      </c>
      <c r="F129" s="1"/>
      <c r="G129" s="1"/>
      <c r="H129" s="1"/>
      <c r="I129" s="1"/>
      <c r="J129" s="1"/>
      <c r="K129" s="1"/>
      <c r="L129" s="2">
        <f>SUM(tblSuivi[[#This Row],[Inscription]]:tblSuivi[[#This Row],[Mars]])</f>
        <v>45000</v>
      </c>
      <c r="M129" s="2">
        <f>tblSuivi[[#This Row],[Montant dû]]-tblSuivi[[#This Row],[Total Payé]]</f>
        <v>75000</v>
      </c>
      <c r="N129" t="str">
        <f>IF(tblSuivi[[#This Row],[Reste à Payer]]=0,"Soldé",IF(tblSuivi[[#This Row],[Total Payé]]=0,"Non démarré","En cours"))</f>
        <v>En cours</v>
      </c>
      <c r="O129" s="4" t="s">
        <v>232</v>
      </c>
    </row>
    <row r="130" spans="1:15" x14ac:dyDescent="0.25">
      <c r="A130" t="s">
        <v>233</v>
      </c>
      <c r="B130" t="s">
        <v>227</v>
      </c>
      <c r="D130" s="1">
        <f>IF(tblSuivi[[#This Row],[Protégé ?]]="Oui",
   VLOOKUP(tblSuivi[[#This Row],[Classe]],[1]Paramètres!$A:$I,3,FALSE),
   VLOOKUP(tblSuivi[[#This Row],[Classe]],[1]Paramètres!$A:$I,2,FALSE)
)</f>
        <v>120000</v>
      </c>
      <c r="E130" s="1">
        <f>VLOOKUP(B130,[1]Paramètres!A:I,3,FALSE)</f>
        <v>45000</v>
      </c>
      <c r="F130" s="1">
        <v>20000</v>
      </c>
      <c r="G130" s="1">
        <v>15000</v>
      </c>
      <c r="H130" s="1">
        <v>10000</v>
      </c>
      <c r="I130" s="1">
        <v>10000</v>
      </c>
      <c r="J130" s="1">
        <v>10000</v>
      </c>
      <c r="K130" s="1">
        <v>10000</v>
      </c>
      <c r="L130" s="2">
        <f>SUM(tblSuivi[[#This Row],[Inscription]]:tblSuivi[[#This Row],[Mars]])</f>
        <v>120000</v>
      </c>
      <c r="M130" s="2">
        <f>tblSuivi[[#This Row],[Montant dû]]-tblSuivi[[#This Row],[Total Payé]]</f>
        <v>0</v>
      </c>
      <c r="N130" t="str">
        <f>IF(tblSuivi[[#This Row],[Reste à Payer]]=0,"Soldé",IF(tblSuivi[[#This Row],[Total Payé]]=0,"Non démarré","En cours"))</f>
        <v>Soldé</v>
      </c>
      <c r="O130" s="4" t="s">
        <v>234</v>
      </c>
    </row>
    <row r="131" spans="1:15" x14ac:dyDescent="0.25">
      <c r="A131" t="s">
        <v>235</v>
      </c>
      <c r="B131" t="s">
        <v>227</v>
      </c>
      <c r="D131" s="1">
        <f>IF(tblSuivi[[#This Row],[Protégé ?]]="Oui",
   VLOOKUP(tblSuivi[[#This Row],[Classe]],[1]Paramètres!$A:$I,3,FALSE),
   VLOOKUP(tblSuivi[[#This Row],[Classe]],[1]Paramètres!$A:$I,2,FALSE)
)</f>
        <v>120000</v>
      </c>
      <c r="E131" s="1">
        <f>VLOOKUP(B131,[1]Paramètres!A:I,3,FALSE)</f>
        <v>45000</v>
      </c>
      <c r="F131" s="1">
        <v>15000</v>
      </c>
      <c r="G131" s="1"/>
      <c r="H131" s="1"/>
      <c r="I131" s="1"/>
      <c r="J131" s="1"/>
      <c r="K131" s="1"/>
      <c r="L131" s="2">
        <f>SUM(tblSuivi[[#This Row],[Inscription]]:tblSuivi[[#This Row],[Mars]])</f>
        <v>60000</v>
      </c>
      <c r="M131" s="2">
        <f>tblSuivi[[#This Row],[Montant dû]]-tblSuivi[[#This Row],[Total Payé]]</f>
        <v>60000</v>
      </c>
      <c r="N131" t="str">
        <f>IF(tblSuivi[[#This Row],[Reste à Payer]]=0,"Soldé",IF(tblSuivi[[#This Row],[Total Payé]]=0,"Non démarré","En cours"))</f>
        <v>En cours</v>
      </c>
      <c r="O131" s="4" t="s">
        <v>236</v>
      </c>
    </row>
    <row r="132" spans="1:15" x14ac:dyDescent="0.25">
      <c r="A132" t="s">
        <v>237</v>
      </c>
      <c r="B132" t="s">
        <v>227</v>
      </c>
      <c r="D132" s="1">
        <f>IF(tblSuivi[[#This Row],[Protégé ?]]="Oui",
   VLOOKUP(tblSuivi[[#This Row],[Classe]],[1]Paramètres!$A:$I,3,FALSE),
   VLOOKUP(tblSuivi[[#This Row],[Classe]],[1]Paramètres!$A:$I,2,FALSE)
)</f>
        <v>120000</v>
      </c>
      <c r="E132" s="1">
        <f>VLOOKUP(B132,[1]Paramètres!A:I,3,FALSE)</f>
        <v>45000</v>
      </c>
      <c r="F132" s="1"/>
      <c r="G132" s="1"/>
      <c r="H132" s="1"/>
      <c r="I132" s="1"/>
      <c r="J132" s="1"/>
      <c r="K132" s="1"/>
      <c r="L132" s="2">
        <f>SUM(tblSuivi[[#This Row],[Inscription]]:tblSuivi[[#This Row],[Mars]])</f>
        <v>45000</v>
      </c>
      <c r="M132" s="2">
        <f>tblSuivi[[#This Row],[Montant dû]]-tblSuivi[[#This Row],[Total Payé]]</f>
        <v>75000</v>
      </c>
      <c r="N132" t="str">
        <f>IF(tblSuivi[[#This Row],[Reste à Payer]]=0,"Soldé",IF(tblSuivi[[#This Row],[Total Payé]]=0,"Non démarré","En cours"))</f>
        <v>En cours</v>
      </c>
      <c r="O132" s="4"/>
    </row>
    <row r="133" spans="1:15" x14ac:dyDescent="0.25">
      <c r="A133" t="s">
        <v>238</v>
      </c>
      <c r="B133" t="s">
        <v>227</v>
      </c>
      <c r="D133" s="1">
        <f>IF(tblSuivi[[#This Row],[Protégé ?]]="Oui",
   VLOOKUP(tblSuivi[[#This Row],[Classe]],[1]Paramètres!$A:$I,3,FALSE),
   VLOOKUP(tblSuivi[[#This Row],[Classe]],[1]Paramètres!$A:$I,2,FALSE)
)</f>
        <v>120000</v>
      </c>
      <c r="E133" s="1">
        <f>VLOOKUP(B133,[1]Paramètres!A:I,3,FALSE)</f>
        <v>45000</v>
      </c>
      <c r="F133" s="1"/>
      <c r="G133" s="1"/>
      <c r="H133" s="1"/>
      <c r="I133" s="1"/>
      <c r="J133" s="1"/>
      <c r="K133" s="1"/>
      <c r="L133" s="2">
        <f>SUM(tblSuivi[[#This Row],[Inscription]]:tblSuivi[[#This Row],[Mars]])</f>
        <v>45000</v>
      </c>
      <c r="M133" s="2">
        <f>tblSuivi[[#This Row],[Montant dû]]-tblSuivi[[#This Row],[Total Payé]]</f>
        <v>75000</v>
      </c>
      <c r="N133" t="str">
        <f>IF(tblSuivi[[#This Row],[Reste à Payer]]=0,"Soldé",IF(tblSuivi[[#This Row],[Total Payé]]=0,"Non démarré","En cours"))</f>
        <v>En cours</v>
      </c>
      <c r="O133" s="4" t="s">
        <v>239</v>
      </c>
    </row>
    <row r="134" spans="1:15" x14ac:dyDescent="0.25">
      <c r="A134" t="s">
        <v>240</v>
      </c>
      <c r="B134" t="s">
        <v>227</v>
      </c>
      <c r="D134" s="1">
        <f>IF(tblSuivi[[#This Row],[Protégé ?]]="Oui",
   VLOOKUP(tblSuivi[[#This Row],[Classe]],[1]Paramètres!$A:$I,3,FALSE),
   VLOOKUP(tblSuivi[[#This Row],[Classe]],[1]Paramètres!$A:$I,2,FALSE)
)</f>
        <v>120000</v>
      </c>
      <c r="E134" s="1">
        <f>VLOOKUP(B134,[1]Paramètres!A:I,3,FALSE)</f>
        <v>45000</v>
      </c>
      <c r="F134" s="1"/>
      <c r="G134" s="1"/>
      <c r="H134" s="1"/>
      <c r="I134" s="1"/>
      <c r="J134" s="1"/>
      <c r="K134" s="1"/>
      <c r="L134" s="2">
        <f>SUM(tblSuivi[[#This Row],[Inscription]]:tblSuivi[[#This Row],[Mars]])</f>
        <v>45000</v>
      </c>
      <c r="M134" s="2">
        <f>tblSuivi[[#This Row],[Montant dû]]-tblSuivi[[#This Row],[Total Payé]]</f>
        <v>75000</v>
      </c>
      <c r="N134" t="str">
        <f>IF(tblSuivi[[#This Row],[Reste à Payer]]=0,"Soldé",IF(tblSuivi[[#This Row],[Total Payé]]=0,"Non démarré","En cours"))</f>
        <v>En cours</v>
      </c>
      <c r="O134" s="4" t="s">
        <v>241</v>
      </c>
    </row>
    <row r="135" spans="1:15" x14ac:dyDescent="0.25">
      <c r="A135" t="s">
        <v>242</v>
      </c>
      <c r="B135" t="s">
        <v>227</v>
      </c>
      <c r="D135" s="1">
        <f>IF(tblSuivi[[#This Row],[Protégé ?]]="Oui",
   VLOOKUP(tblSuivi[[#This Row],[Classe]],[1]Paramètres!$A:$I,3,FALSE),
   VLOOKUP(tblSuivi[[#This Row],[Classe]],[1]Paramètres!$A:$I,2,FALSE)
)</f>
        <v>120000</v>
      </c>
      <c r="E135" s="1">
        <f>VLOOKUP(B135,[1]Paramètres!A:I,3,FALSE)</f>
        <v>45000</v>
      </c>
      <c r="F135" s="1"/>
      <c r="G135" s="1"/>
      <c r="H135" s="1"/>
      <c r="I135" s="1"/>
      <c r="J135" s="1"/>
      <c r="K135" s="1"/>
      <c r="L135" s="2">
        <f>SUM(tblSuivi[[#This Row],[Inscription]]:tblSuivi[[#This Row],[Mars]])</f>
        <v>45000</v>
      </c>
      <c r="M135" s="2">
        <f>tblSuivi[[#This Row],[Montant dû]]-tblSuivi[[#This Row],[Total Payé]]</f>
        <v>75000</v>
      </c>
      <c r="N135" t="str">
        <f>IF(tblSuivi[[#This Row],[Reste à Payer]]=0,"Soldé",IF(tblSuivi[[#This Row],[Total Payé]]=0,"Non démarré","En cours"))</f>
        <v>En cours</v>
      </c>
      <c r="O135" s="4" t="s">
        <v>243</v>
      </c>
    </row>
    <row r="136" spans="1:15" x14ac:dyDescent="0.25">
      <c r="A136" t="s">
        <v>244</v>
      </c>
      <c r="B136" t="s">
        <v>227</v>
      </c>
      <c r="D136" s="1">
        <f>IF(tblSuivi[[#This Row],[Protégé ?]]="Oui",
   VLOOKUP(tblSuivi[[#This Row],[Classe]],[1]Paramètres!$A:$I,3,FALSE),
   VLOOKUP(tblSuivi[[#This Row],[Classe]],[1]Paramètres!$A:$I,2,FALSE)
)</f>
        <v>120000</v>
      </c>
      <c r="E136" s="1">
        <f>VLOOKUP(B136,[1]Paramètres!A:I,3,FALSE)</f>
        <v>45000</v>
      </c>
      <c r="F136" s="1"/>
      <c r="G136" s="1"/>
      <c r="H136" s="1"/>
      <c r="I136" s="1"/>
      <c r="J136" s="1"/>
      <c r="K136" s="1"/>
      <c r="L136" s="2">
        <f>SUM(tblSuivi[[#This Row],[Inscription]]:tblSuivi[[#This Row],[Mars]])</f>
        <v>45000</v>
      </c>
      <c r="M136" s="2">
        <f>tblSuivi[[#This Row],[Montant dû]]-tblSuivi[[#This Row],[Total Payé]]</f>
        <v>75000</v>
      </c>
      <c r="N136" t="str">
        <f>IF(tblSuivi[[#This Row],[Reste à Payer]]=0,"Soldé",IF(tblSuivi[[#This Row],[Total Payé]]=0,"Non démarré","En cours"))</f>
        <v>En cours</v>
      </c>
      <c r="O136" s="4" t="s">
        <v>245</v>
      </c>
    </row>
    <row r="137" spans="1:15" x14ac:dyDescent="0.25">
      <c r="A137" t="s">
        <v>246</v>
      </c>
      <c r="B137" t="s">
        <v>227</v>
      </c>
      <c r="D137" s="1">
        <f>IF(tblSuivi[[#This Row],[Protégé ?]]="Oui",
   VLOOKUP(tblSuivi[[#This Row],[Classe]],[1]Paramètres!$A:$I,3,FALSE),
   VLOOKUP(tblSuivi[[#This Row],[Classe]],[1]Paramètres!$A:$I,2,FALSE)
)</f>
        <v>120000</v>
      </c>
      <c r="E137" s="1">
        <f>VLOOKUP(B137,[1]Paramètres!A:I,3,FALSE)</f>
        <v>45000</v>
      </c>
      <c r="F137" s="1"/>
      <c r="G137" s="1"/>
      <c r="H137" s="1"/>
      <c r="I137" s="1"/>
      <c r="J137" s="1"/>
      <c r="K137" s="1"/>
      <c r="L137" s="2">
        <f>SUM(tblSuivi[[#This Row],[Inscription]]:tblSuivi[[#This Row],[Mars]])</f>
        <v>45000</v>
      </c>
      <c r="M137" s="2">
        <f>tblSuivi[[#This Row],[Montant dû]]-tblSuivi[[#This Row],[Total Payé]]</f>
        <v>75000</v>
      </c>
      <c r="N137" t="str">
        <f>IF(tblSuivi[[#This Row],[Reste à Payer]]=0,"Soldé",IF(tblSuivi[[#This Row],[Total Payé]]=0,"Non démarré","En cours"))</f>
        <v>En cours</v>
      </c>
      <c r="O137" s="4" t="s">
        <v>247</v>
      </c>
    </row>
    <row r="138" spans="1:15" x14ac:dyDescent="0.25">
      <c r="A138" t="s">
        <v>248</v>
      </c>
      <c r="B138" t="s">
        <v>249</v>
      </c>
      <c r="D138" s="1">
        <f>IF(tblSuivi[[#This Row],[Protégé ?]]="Oui",
   VLOOKUP(tblSuivi[[#This Row],[Classe]],[1]Paramètres!$A:$I,3,FALSE),
   VLOOKUP(tblSuivi[[#This Row],[Classe]],[1]Paramètres!$A:$I,2,FALSE)
)</f>
        <v>120000</v>
      </c>
      <c r="E138" s="1">
        <f>VLOOKUP(B138,[1]Paramètres!A:I,3,FALSE)</f>
        <v>45000</v>
      </c>
      <c r="F138" s="1"/>
      <c r="G138" s="1"/>
      <c r="H138" s="1"/>
      <c r="I138" s="1"/>
      <c r="J138" s="1"/>
      <c r="K138" s="1"/>
      <c r="L138" s="2">
        <f>SUM(tblSuivi[[#This Row],[Inscription]]:tblSuivi[[#This Row],[Mars]])</f>
        <v>45000</v>
      </c>
      <c r="M138" s="2">
        <f>tblSuivi[[#This Row],[Montant dû]]-tblSuivi[[#This Row],[Total Payé]]</f>
        <v>75000</v>
      </c>
      <c r="N138" t="str">
        <f>IF(tblSuivi[[#This Row],[Reste à Payer]]=0,"Soldé",IF(tblSuivi[[#This Row],[Total Payé]]=0,"Non démarré","En cours"))</f>
        <v>En cours</v>
      </c>
      <c r="O138" s="3" t="s">
        <v>250</v>
      </c>
    </row>
    <row r="139" spans="1:15" x14ac:dyDescent="0.25">
      <c r="A139" t="s">
        <v>251</v>
      </c>
      <c r="B139" t="s">
        <v>249</v>
      </c>
      <c r="D139" s="1">
        <f>IF(tblSuivi[[#This Row],[Protégé ?]]="Oui",
   VLOOKUP(tblSuivi[[#This Row],[Classe]],[1]Paramètres!$A:$I,3,FALSE),
   VLOOKUP(tblSuivi[[#This Row],[Classe]],[1]Paramètres!$A:$I,2,FALSE)
)</f>
        <v>120000</v>
      </c>
      <c r="E139" s="1">
        <f>VLOOKUP(B139,[1]Paramètres!A:I,3,FALSE)</f>
        <v>45000</v>
      </c>
      <c r="F139" s="1"/>
      <c r="G139" s="1"/>
      <c r="H139" s="1"/>
      <c r="I139" s="1"/>
      <c r="J139" s="1"/>
      <c r="K139" s="1"/>
      <c r="L139" s="2">
        <f>SUM(tblSuivi[[#This Row],[Inscription]]:tblSuivi[[#This Row],[Mars]])</f>
        <v>45000</v>
      </c>
      <c r="M139" s="2">
        <f>tblSuivi[[#This Row],[Montant dû]]-tblSuivi[[#This Row],[Total Payé]]</f>
        <v>75000</v>
      </c>
      <c r="N139" t="str">
        <f>IF(tblSuivi[[#This Row],[Reste à Payer]]=0,"Soldé",IF(tblSuivi[[#This Row],[Total Payé]]=0,"Non démarré","En cours"))</f>
        <v>En cours</v>
      </c>
      <c r="O139" s="3"/>
    </row>
    <row r="140" spans="1:15" x14ac:dyDescent="0.25">
      <c r="A140" t="s">
        <v>252</v>
      </c>
      <c r="B140" t="s">
        <v>249</v>
      </c>
      <c r="D140" s="1">
        <f>IF(tblSuivi[[#This Row],[Protégé ?]]="Oui",
   VLOOKUP(tblSuivi[[#This Row],[Classe]],[1]Paramètres!$A:$I,3,FALSE),
   VLOOKUP(tblSuivi[[#This Row],[Classe]],[1]Paramètres!$A:$I,2,FALSE)
)</f>
        <v>120000</v>
      </c>
      <c r="E140" s="1">
        <f>VLOOKUP(B140,[1]Paramètres!A:I,3,FALSE)</f>
        <v>45000</v>
      </c>
      <c r="F140" s="1"/>
      <c r="G140" s="1"/>
      <c r="H140" s="1"/>
      <c r="I140" s="1"/>
      <c r="J140" s="1"/>
      <c r="K140" s="1"/>
      <c r="L140" s="2">
        <f>SUM(tblSuivi[[#This Row],[Inscription]]:tblSuivi[[#This Row],[Mars]])</f>
        <v>45000</v>
      </c>
      <c r="M140" s="2">
        <f>tblSuivi[[#This Row],[Montant dû]]-tblSuivi[[#This Row],[Total Payé]]</f>
        <v>75000</v>
      </c>
      <c r="N140" t="str">
        <f>IF(tblSuivi[[#This Row],[Reste à Payer]]=0,"Soldé",IF(tblSuivi[[#This Row],[Total Payé]]=0,"Non démarré","En cours"))</f>
        <v>En cours</v>
      </c>
      <c r="O140" s="3" t="s">
        <v>253</v>
      </c>
    </row>
    <row r="141" spans="1:15" x14ac:dyDescent="0.25">
      <c r="A141" t="s">
        <v>254</v>
      </c>
      <c r="B141" t="s">
        <v>249</v>
      </c>
      <c r="D141" s="1">
        <f>IF(tblSuivi[[#This Row],[Protégé ?]]="Oui",
   VLOOKUP(tblSuivi[[#This Row],[Classe]],[1]Paramètres!$A:$I,3,FALSE),
   VLOOKUP(tblSuivi[[#This Row],[Classe]],[1]Paramètres!$A:$I,2,FALSE)
)</f>
        <v>120000</v>
      </c>
      <c r="E141" s="1">
        <f>VLOOKUP(B141,[1]Paramètres!A:I,3,FALSE)</f>
        <v>45000</v>
      </c>
      <c r="F141" s="1">
        <v>20000</v>
      </c>
      <c r="G141" s="1"/>
      <c r="H141" s="1"/>
      <c r="I141" s="1"/>
      <c r="J141" s="1"/>
      <c r="K141" s="1"/>
      <c r="L141" s="2">
        <f>SUM(tblSuivi[[#This Row],[Inscription]]:tblSuivi[[#This Row],[Mars]])</f>
        <v>65000</v>
      </c>
      <c r="M141" s="2">
        <f>tblSuivi[[#This Row],[Montant dû]]-tblSuivi[[#This Row],[Total Payé]]</f>
        <v>55000</v>
      </c>
      <c r="N141" t="str">
        <f>IF(tblSuivi[[#This Row],[Reste à Payer]]=0,"Soldé",IF(tblSuivi[[#This Row],[Total Payé]]=0,"Non démarré","En cours"))</f>
        <v>En cours</v>
      </c>
      <c r="O141" s="3" t="s">
        <v>255</v>
      </c>
    </row>
    <row r="142" spans="1:15" x14ac:dyDescent="0.25">
      <c r="A142" t="s">
        <v>256</v>
      </c>
      <c r="B142" t="s">
        <v>249</v>
      </c>
      <c r="D142" s="1">
        <f>IF(tblSuivi[[#This Row],[Protégé ?]]="Oui",
   VLOOKUP(tblSuivi[[#This Row],[Classe]],[1]Paramètres!$A:$I,3,FALSE),
   VLOOKUP(tblSuivi[[#This Row],[Classe]],[1]Paramètres!$A:$I,2,FALSE)
)</f>
        <v>120000</v>
      </c>
      <c r="E142" s="1">
        <f>VLOOKUP(B142,[1]Paramètres!A:I,3,FALSE)</f>
        <v>45000</v>
      </c>
      <c r="F142" s="1"/>
      <c r="G142" s="1"/>
      <c r="H142" s="1"/>
      <c r="I142" s="1"/>
      <c r="J142" s="1"/>
      <c r="K142" s="1"/>
      <c r="L142" s="2">
        <f>SUM(tblSuivi[[#This Row],[Inscription]]:tblSuivi[[#This Row],[Mars]])</f>
        <v>45000</v>
      </c>
      <c r="M142" s="2">
        <f>tblSuivi[[#This Row],[Montant dû]]-tblSuivi[[#This Row],[Total Payé]]</f>
        <v>75000</v>
      </c>
      <c r="N142" t="str">
        <f>IF(tblSuivi[[#This Row],[Reste à Payer]]=0,"Soldé",IF(tblSuivi[[#This Row],[Total Payé]]=0,"Non démarré","En cours"))</f>
        <v>En cours</v>
      </c>
      <c r="O142" s="3" t="s">
        <v>232</v>
      </c>
    </row>
    <row r="143" spans="1:15" x14ac:dyDescent="0.25">
      <c r="A143" t="s">
        <v>257</v>
      </c>
      <c r="B143" t="s">
        <v>74</v>
      </c>
      <c r="D143" s="1">
        <f>IF(tblSuivi[[#This Row],[Protégé ?]]="Oui",
   VLOOKUP(tblSuivi[[#This Row],[Classe]],[1]Paramètres!$A:$I,3,FALSE),
   VLOOKUP(tblSuivi[[#This Row],[Classe]],[1]Paramètres!$A:$I,2,FALSE)
)</f>
        <v>105000</v>
      </c>
      <c r="E143" s="1">
        <f>VLOOKUP(B143,[1]Paramètres!A:I,3,FALSE)</f>
        <v>35000</v>
      </c>
      <c r="F143" s="1"/>
      <c r="G143" s="1"/>
      <c r="H143" s="1"/>
      <c r="I143" s="1"/>
      <c r="J143" s="1"/>
      <c r="K143" s="1"/>
      <c r="L143" s="2">
        <f>SUM(tblSuivi[[#This Row],[Inscription]]:tblSuivi[[#This Row],[Mars]])</f>
        <v>35000</v>
      </c>
      <c r="M143" s="2">
        <f>tblSuivi[[#This Row],[Montant dû]]-tblSuivi[[#This Row],[Total Payé]]</f>
        <v>70000</v>
      </c>
      <c r="N143" t="str">
        <f>IF(tblSuivi[[#This Row],[Reste à Payer]]=0,"Soldé",IF(tblSuivi[[#This Row],[Total Payé]]=0,"Non démarré","En cours"))</f>
        <v>En cours</v>
      </c>
      <c r="O143" s="3" t="s">
        <v>258</v>
      </c>
    </row>
    <row r="144" spans="1:15" x14ac:dyDescent="0.25">
      <c r="A144" t="s">
        <v>259</v>
      </c>
      <c r="B144" t="s">
        <v>219</v>
      </c>
      <c r="D144" s="1">
        <f>IF(tblSuivi[[#This Row],[Protégé ?]]="Oui",
   VLOOKUP(tblSuivi[[#This Row],[Classe]],[1]Paramètres!$A:$I,3,FALSE),
   VLOOKUP(tblSuivi[[#This Row],[Classe]],[1]Paramètres!$A:$I,2,FALSE)
)</f>
        <v>110000</v>
      </c>
      <c r="E144" s="1">
        <f>VLOOKUP(B144,[1]Paramètres!A:I,3,FALSE)</f>
        <v>35000</v>
      </c>
      <c r="F144" s="1"/>
      <c r="G144" s="1"/>
      <c r="H144" s="1"/>
      <c r="I144" s="1"/>
      <c r="J144" s="1"/>
      <c r="K144" s="1"/>
      <c r="L144" s="2">
        <f>SUM(tblSuivi[[#This Row],[Inscription]]:tblSuivi[[#This Row],[Mars]])</f>
        <v>35000</v>
      </c>
      <c r="M144" s="2">
        <f>tblSuivi[[#This Row],[Montant dû]]-tblSuivi[[#This Row],[Total Payé]]</f>
        <v>75000</v>
      </c>
      <c r="N144" t="str">
        <f>IF(tblSuivi[[#This Row],[Reste à Payer]]=0,"Soldé",IF(tblSuivi[[#This Row],[Total Payé]]=0,"Non démarré","En cours"))</f>
        <v>En cours</v>
      </c>
      <c r="O144" s="3" t="s">
        <v>260</v>
      </c>
    </row>
    <row r="145" spans="1:15" x14ac:dyDescent="0.25">
      <c r="A145" t="s">
        <v>261</v>
      </c>
      <c r="B145" t="s">
        <v>105</v>
      </c>
      <c r="D145" s="1">
        <f>IF(tblSuivi[[#This Row],[Protégé ?]]="Oui",
   VLOOKUP(tblSuivi[[#This Row],[Classe]],[1]Paramètres!$A:$I,3,FALSE),
   VLOOKUP(tblSuivi[[#This Row],[Classe]],[1]Paramètres!$A:$I,2,FALSE)
)</f>
        <v>105000</v>
      </c>
      <c r="E145" s="1">
        <f>VLOOKUP(B145,[1]Paramètres!A:I,3,FALSE)</f>
        <v>35000</v>
      </c>
      <c r="F145" s="1"/>
      <c r="G145" s="1"/>
      <c r="H145" s="1"/>
      <c r="I145" s="1"/>
      <c r="J145" s="1"/>
      <c r="K145" s="1"/>
      <c r="L145" s="2">
        <f>SUM(tblSuivi[[#This Row],[Inscription]]:tblSuivi[[#This Row],[Mars]])</f>
        <v>35000</v>
      </c>
      <c r="M145" s="2">
        <f>tblSuivi[[#This Row],[Montant dû]]-tblSuivi[[#This Row],[Total Payé]]</f>
        <v>70000</v>
      </c>
      <c r="N145" t="str">
        <f>IF(tblSuivi[[#This Row],[Reste à Payer]]=0,"Soldé",IF(tblSuivi[[#This Row],[Total Payé]]=0,"Non démarré","En cours"))</f>
        <v>En cours</v>
      </c>
      <c r="O145" s="3"/>
    </row>
    <row r="146" spans="1:15" x14ac:dyDescent="0.25">
      <c r="A146" t="s">
        <v>262</v>
      </c>
      <c r="B146" t="s">
        <v>141</v>
      </c>
      <c r="D146" s="1">
        <f>IF(tblSuivi[[#This Row],[Protégé ?]]="Oui",
   VLOOKUP(tblSuivi[[#This Row],[Classe]],[1]Paramètres!$A:$I,3,FALSE),
   VLOOKUP(tblSuivi[[#This Row],[Classe]],[1]Paramètres!$A:$I,2,FALSE)
)</f>
        <v>105000</v>
      </c>
      <c r="E146" s="1">
        <f>VLOOKUP(B146,[1]Paramètres!A:I,3,FALSE)</f>
        <v>35000</v>
      </c>
      <c r="F146" s="1"/>
      <c r="G146" s="1"/>
      <c r="H146" s="1"/>
      <c r="I146" s="1"/>
      <c r="J146" s="1"/>
      <c r="K146" s="1"/>
      <c r="L146" s="2">
        <f>SUM(tblSuivi[[#This Row],[Inscription]]:tblSuivi[[#This Row],[Mars]])</f>
        <v>35000</v>
      </c>
      <c r="M146" s="2">
        <f>tblSuivi[[#This Row],[Montant dû]]-tblSuivi[[#This Row],[Total Payé]]</f>
        <v>70000</v>
      </c>
      <c r="N146" t="str">
        <f>IF(tblSuivi[[#This Row],[Reste à Payer]]=0,"Soldé",IF(tblSuivi[[#This Row],[Total Payé]]=0,"Non démarré","En cours"))</f>
        <v>En cours</v>
      </c>
      <c r="O146" s="3" t="s">
        <v>263</v>
      </c>
    </row>
    <row r="147" spans="1:15" x14ac:dyDescent="0.25">
      <c r="A147" t="s">
        <v>264</v>
      </c>
      <c r="B147" t="s">
        <v>187</v>
      </c>
      <c r="D147" s="1">
        <f>IF(tblSuivi[[#This Row],[Protégé ?]]="Oui",
   VLOOKUP(tblSuivi[[#This Row],[Classe]],[1]Paramètres!$A:$I,3,FALSE),
   VLOOKUP(tblSuivi[[#This Row],[Classe]],[1]Paramètres!$A:$I,2,FALSE)
)</f>
        <v>105000</v>
      </c>
      <c r="E147" s="1">
        <f>VLOOKUP(B147,[1]Paramètres!A:I,3,FALSE)</f>
        <v>35000</v>
      </c>
      <c r="F147" s="1"/>
      <c r="G147" s="1"/>
      <c r="H147" s="1"/>
      <c r="I147" s="1"/>
      <c r="J147" s="1"/>
      <c r="K147" s="1"/>
      <c r="L147" s="2">
        <f>SUM(tblSuivi[[#This Row],[Inscription]]:tblSuivi[[#This Row],[Mars]])</f>
        <v>35000</v>
      </c>
      <c r="M147" s="2">
        <f>tblSuivi[[#This Row],[Montant dû]]-tblSuivi[[#This Row],[Total Payé]]</f>
        <v>70000</v>
      </c>
      <c r="N147" t="str">
        <f>IF(tblSuivi[[#This Row],[Reste à Payer]]=0,"Soldé",IF(tblSuivi[[#This Row],[Total Payé]]=0,"Non démarré","En cours"))</f>
        <v>En cours</v>
      </c>
      <c r="O147" s="3" t="s">
        <v>265</v>
      </c>
    </row>
    <row r="148" spans="1:15" x14ac:dyDescent="0.25">
      <c r="A148" t="s">
        <v>266</v>
      </c>
      <c r="B148" t="s">
        <v>219</v>
      </c>
      <c r="D148" s="1">
        <f>IF(tblSuivi[[#This Row],[Protégé ?]]="Oui",
   VLOOKUP(tblSuivi[[#This Row],[Classe]],[1]Paramètres!$A:$I,3,FALSE),
   VLOOKUP(tblSuivi[[#This Row],[Classe]],[1]Paramètres!$A:$I,2,FALSE)
)</f>
        <v>110000</v>
      </c>
      <c r="E148" s="1">
        <f>VLOOKUP(B148,[1]Paramètres!A:I,3,FALSE)</f>
        <v>35000</v>
      </c>
      <c r="F148" s="1"/>
      <c r="G148" s="1"/>
      <c r="H148" s="1"/>
      <c r="I148" s="1"/>
      <c r="J148" s="1"/>
      <c r="K148" s="1"/>
      <c r="L148" s="2">
        <f>SUM(tblSuivi[[#This Row],[Inscription]]:tblSuivi[[#This Row],[Mars]])</f>
        <v>35000</v>
      </c>
      <c r="M148" s="2">
        <f>tblSuivi[[#This Row],[Montant dû]]-tblSuivi[[#This Row],[Total Payé]]</f>
        <v>75000</v>
      </c>
      <c r="N148" t="str">
        <f>IF(tblSuivi[[#This Row],[Reste à Payer]]=0,"Soldé",IF(tblSuivi[[#This Row],[Total Payé]]=0,"Non démarré","En cours"))</f>
        <v>En cours</v>
      </c>
      <c r="O148" s="3" t="s">
        <v>267</v>
      </c>
    </row>
    <row r="149" spans="1:15" x14ac:dyDescent="0.25">
      <c r="A149" t="s">
        <v>268</v>
      </c>
      <c r="B149" t="s">
        <v>74</v>
      </c>
      <c r="D149" s="1">
        <f>IF(tblSuivi[[#This Row],[Protégé ?]]="Oui",
   VLOOKUP(tblSuivi[[#This Row],[Classe]],[1]Paramètres!$A:$I,3,FALSE),
   VLOOKUP(tblSuivi[[#This Row],[Classe]],[1]Paramètres!$A:$I,2,FALSE)
)</f>
        <v>105000</v>
      </c>
      <c r="E149" s="1">
        <f>VLOOKUP(B149,[1]Paramètres!A:I,3,FALSE)</f>
        <v>35000</v>
      </c>
      <c r="F149" s="1">
        <v>15000</v>
      </c>
      <c r="G149" s="1"/>
      <c r="H149" s="1"/>
      <c r="I149" s="1"/>
      <c r="J149" s="1"/>
      <c r="K149" s="1"/>
      <c r="L149" s="2">
        <f>SUM(tblSuivi[[#This Row],[Inscription]]:tblSuivi[[#This Row],[Mars]])</f>
        <v>50000</v>
      </c>
      <c r="M149" s="2">
        <f>tblSuivi[[#This Row],[Montant dû]]-tblSuivi[[#This Row],[Total Payé]]</f>
        <v>55000</v>
      </c>
      <c r="N149" t="str">
        <f>IF(tblSuivi[[#This Row],[Reste à Payer]]=0,"Soldé",IF(tblSuivi[[#This Row],[Total Payé]]=0,"Non démarré","En cours"))</f>
        <v>En cours</v>
      </c>
      <c r="O149" s="3" t="s">
        <v>269</v>
      </c>
    </row>
    <row r="150" spans="1:15" x14ac:dyDescent="0.25">
      <c r="A150" t="s">
        <v>270</v>
      </c>
      <c r="B150" t="s">
        <v>187</v>
      </c>
      <c r="D150" s="1">
        <f>IF(tblSuivi[[#This Row],[Protégé ?]]="Oui",
   VLOOKUP(tblSuivi[[#This Row],[Classe]],[1]Paramètres!$A:$I,3,FALSE),
   VLOOKUP(tblSuivi[[#This Row],[Classe]],[1]Paramètres!$A:$I,2,FALSE)
)</f>
        <v>105000</v>
      </c>
      <c r="E150" s="1">
        <f>VLOOKUP(B150,[1]Paramètres!A:I,3,FALSE)</f>
        <v>35000</v>
      </c>
      <c r="F150" s="1">
        <v>15000</v>
      </c>
      <c r="G150" s="1"/>
      <c r="H150" s="1"/>
      <c r="I150" s="1"/>
      <c r="J150" s="1"/>
      <c r="K150" s="1"/>
      <c r="L150" s="2">
        <f>SUM(tblSuivi[[#This Row],[Inscription]]:tblSuivi[[#This Row],[Mars]])</f>
        <v>50000</v>
      </c>
      <c r="M150" s="2">
        <f>tblSuivi[[#This Row],[Montant dû]]-tblSuivi[[#This Row],[Total Payé]]</f>
        <v>55000</v>
      </c>
      <c r="N150" t="str">
        <f>IF(tblSuivi[[#This Row],[Reste à Payer]]=0,"Soldé",IF(tblSuivi[[#This Row],[Total Payé]]=0,"Non démarré","En cours"))</f>
        <v>En cours</v>
      </c>
      <c r="O150" s="3" t="s">
        <v>271</v>
      </c>
    </row>
    <row r="151" spans="1:15" x14ac:dyDescent="0.25">
      <c r="A151" t="s">
        <v>272</v>
      </c>
      <c r="B151" t="s">
        <v>219</v>
      </c>
      <c r="D151" s="1">
        <f>IF(tblSuivi[[#This Row],[Protégé ?]]="Oui",
   VLOOKUP(tblSuivi[[#This Row],[Classe]],[1]Paramètres!$A:$I,3,FALSE),
   VLOOKUP(tblSuivi[[#This Row],[Classe]],[1]Paramètres!$A:$I,2,FALSE)
)</f>
        <v>110000</v>
      </c>
      <c r="E151" s="1">
        <f>VLOOKUP(B151,[1]Paramètres!A:I,3,FALSE)</f>
        <v>35000</v>
      </c>
      <c r="F151" s="1"/>
      <c r="G151" s="1"/>
      <c r="H151" s="1"/>
      <c r="I151" s="1"/>
      <c r="J151" s="1"/>
      <c r="K151" s="1"/>
      <c r="L151" s="2">
        <f>SUM(tblSuivi[[#This Row],[Inscription]]:tblSuivi[[#This Row],[Mars]])</f>
        <v>35000</v>
      </c>
      <c r="M151" s="2">
        <f>tblSuivi[[#This Row],[Montant dû]]-tblSuivi[[#This Row],[Total Payé]]</f>
        <v>75000</v>
      </c>
      <c r="N151" t="str">
        <f>IF(tblSuivi[[#This Row],[Reste à Payer]]=0,"Soldé",IF(tblSuivi[[#This Row],[Total Payé]]=0,"Non démarré","En cours"))</f>
        <v>En cours</v>
      </c>
      <c r="O151" s="3" t="s">
        <v>273</v>
      </c>
    </row>
    <row r="152" spans="1:15" x14ac:dyDescent="0.25">
      <c r="A152" t="s">
        <v>274</v>
      </c>
      <c r="B152" t="s">
        <v>227</v>
      </c>
      <c r="D152" s="1">
        <f>IF(tblSuivi[[#This Row],[Protégé ?]]="Oui",
   VLOOKUP(tblSuivi[[#This Row],[Classe]],[1]Paramètres!$A:$I,3,FALSE),
   VLOOKUP(tblSuivi[[#This Row],[Classe]],[1]Paramètres!$A:$I,2,FALSE)
)</f>
        <v>120000</v>
      </c>
      <c r="E152" s="1">
        <f>VLOOKUP(B152,[1]Paramètres!A:I,3,FALSE)</f>
        <v>45000</v>
      </c>
      <c r="F152" s="1"/>
      <c r="G152" s="1"/>
      <c r="H152" s="1"/>
      <c r="I152" s="1"/>
      <c r="J152" s="1"/>
      <c r="K152" s="1"/>
      <c r="L152" s="2">
        <f>SUM(tblSuivi[[#This Row],[Inscription]]:tblSuivi[[#This Row],[Mars]])</f>
        <v>45000</v>
      </c>
      <c r="M152" s="2">
        <f>tblSuivi[[#This Row],[Montant dû]]-tblSuivi[[#This Row],[Total Payé]]</f>
        <v>75000</v>
      </c>
      <c r="N152" t="str">
        <f>IF(tblSuivi[[#This Row],[Reste à Payer]]=0,"Soldé",IF(tblSuivi[[#This Row],[Total Payé]]=0,"Non démarré","En cours"))</f>
        <v>En cours</v>
      </c>
      <c r="O152" s="3" t="s">
        <v>275</v>
      </c>
    </row>
    <row r="153" spans="1:15" x14ac:dyDescent="0.25">
      <c r="A153" t="s">
        <v>276</v>
      </c>
      <c r="B153" t="s">
        <v>25</v>
      </c>
      <c r="D153" s="1">
        <f>IF(tblSuivi[[#This Row],[Protégé ?]]="Oui",
   VLOOKUP(tblSuivi[[#This Row],[Classe]],[1]Paramètres!$A:$I,3,FALSE),
   VLOOKUP(tblSuivi[[#This Row],[Classe]],[1]Paramètres!$A:$I,2,FALSE)
)</f>
        <v>100000</v>
      </c>
      <c r="E153" s="1">
        <f>VLOOKUP(B153,[1]Paramètres!A:I,3,FALSE)</f>
        <v>35000</v>
      </c>
      <c r="F153" s="1"/>
      <c r="G153" s="1"/>
      <c r="H153" s="1"/>
      <c r="I153" s="1"/>
      <c r="J153" s="1"/>
      <c r="K153" s="1"/>
      <c r="L153" s="2">
        <f>SUM(tblSuivi[[#This Row],[Inscription]]:tblSuivi[[#This Row],[Mars]])</f>
        <v>35000</v>
      </c>
      <c r="M153" s="2">
        <f>tblSuivi[[#This Row],[Montant dû]]-tblSuivi[[#This Row],[Total Payé]]</f>
        <v>65000</v>
      </c>
      <c r="N153" t="str">
        <f>IF(tblSuivi[[#This Row],[Reste à Payer]]=0,"Soldé",IF(tblSuivi[[#This Row],[Total Payé]]=0,"Non démarré","En cours"))</f>
        <v>En cours</v>
      </c>
      <c r="O153" s="3" t="s">
        <v>277</v>
      </c>
    </row>
    <row r="154" spans="1:15" x14ac:dyDescent="0.25">
      <c r="A154" t="s">
        <v>278</v>
      </c>
      <c r="B154" t="s">
        <v>118</v>
      </c>
      <c r="D154" s="1">
        <f>IF(tblSuivi[[#This Row],[Protégé ?]]="Oui",
   VLOOKUP(tblSuivi[[#This Row],[Classe]],[1]Paramètres!$A:$I,3,FALSE),
   VLOOKUP(tblSuivi[[#This Row],[Classe]],[1]Paramètres!$A:$I,2,FALSE)
)</f>
        <v>105000</v>
      </c>
      <c r="E154" s="1">
        <f>VLOOKUP(B154,[1]Paramètres!A:I,3,FALSE)</f>
        <v>35000</v>
      </c>
      <c r="F154" s="1"/>
      <c r="G154" s="1"/>
      <c r="H154" s="1"/>
      <c r="I154" s="1"/>
      <c r="J154" s="1"/>
      <c r="K154" s="1"/>
      <c r="L154" s="2">
        <f>SUM(tblSuivi[[#This Row],[Inscription]]:tblSuivi[[#This Row],[Mars]])</f>
        <v>35000</v>
      </c>
      <c r="M154" s="2">
        <f>tblSuivi[[#This Row],[Montant dû]]-tblSuivi[[#This Row],[Total Payé]]</f>
        <v>70000</v>
      </c>
      <c r="N154" t="str">
        <f>IF(tblSuivi[[#This Row],[Reste à Payer]]=0,"Soldé",IF(tblSuivi[[#This Row],[Total Payé]]=0,"Non démarré","En cours"))</f>
        <v>En cours</v>
      </c>
      <c r="O154" s="3" t="s">
        <v>279</v>
      </c>
    </row>
    <row r="155" spans="1:15" x14ac:dyDescent="0.25">
      <c r="A155" t="s">
        <v>280</v>
      </c>
      <c r="B155" t="s">
        <v>227</v>
      </c>
      <c r="D155" s="1">
        <f>IF(tblSuivi[[#This Row],[Protégé ?]]="Oui",
   VLOOKUP(tblSuivi[[#This Row],[Classe]],[1]Paramètres!$A:$I,3,FALSE),
   VLOOKUP(tblSuivi[[#This Row],[Classe]],[1]Paramètres!$A:$I,2,FALSE)
)</f>
        <v>120000</v>
      </c>
      <c r="E155" s="1">
        <f>VLOOKUP(B155,[1]Paramètres!A:I,3,FALSE)</f>
        <v>45000</v>
      </c>
      <c r="F155" s="1">
        <v>5000</v>
      </c>
      <c r="G155" s="1"/>
      <c r="H155" s="1"/>
      <c r="I155" s="1"/>
      <c r="J155" s="1"/>
      <c r="K155" s="1"/>
      <c r="L155" s="2">
        <f>SUM(tblSuivi[[#This Row],[Inscription]]:tblSuivi[[#This Row],[Mars]])</f>
        <v>50000</v>
      </c>
      <c r="M155" s="2">
        <f>tblSuivi[[#This Row],[Montant dû]]-tblSuivi[[#This Row],[Total Payé]]</f>
        <v>70000</v>
      </c>
      <c r="N155" t="str">
        <f>IF(tblSuivi[[#This Row],[Reste à Payer]]=0,"Soldé",IF(tblSuivi[[#This Row],[Total Payé]]=0,"Non démarré","En cours"))</f>
        <v>En cours</v>
      </c>
      <c r="O155" s="3" t="s">
        <v>281</v>
      </c>
    </row>
    <row r="156" spans="1:15" x14ac:dyDescent="0.25">
      <c r="A156" t="s">
        <v>282</v>
      </c>
      <c r="B156" t="s">
        <v>38</v>
      </c>
      <c r="D156" s="1">
        <f>IF(tblSuivi[[#This Row],[Protégé ?]]="Oui",
   VLOOKUP(tblSuivi[[#This Row],[Classe]],[1]Paramètres!$A:$I,3,FALSE),
   VLOOKUP(tblSuivi[[#This Row],[Classe]],[1]Paramètres!$A:$I,2,FALSE)
)</f>
        <v>105000</v>
      </c>
      <c r="E156" s="1">
        <f>VLOOKUP(B156,[1]Paramètres!A:I,3,FALSE)</f>
        <v>35000</v>
      </c>
      <c r="F156" s="1"/>
      <c r="G156" s="1"/>
      <c r="H156" s="1"/>
      <c r="I156" s="1"/>
      <c r="J156" s="1"/>
      <c r="K156" s="1"/>
      <c r="L156" s="2">
        <f>SUM(tblSuivi[[#This Row],[Inscription]]:tblSuivi[[#This Row],[Mars]])</f>
        <v>35000</v>
      </c>
      <c r="M156" s="2">
        <f>tblSuivi[[#This Row],[Montant dû]]-tblSuivi[[#This Row],[Total Payé]]</f>
        <v>70000</v>
      </c>
      <c r="N156" t="str">
        <f>IF(tblSuivi[[#This Row],[Reste à Payer]]=0,"Soldé",IF(tblSuivi[[#This Row],[Total Payé]]=0,"Non démarré","En cours"))</f>
        <v>En cours</v>
      </c>
      <c r="O156" s="3" t="s">
        <v>283</v>
      </c>
    </row>
    <row r="157" spans="1:15" x14ac:dyDescent="0.25">
      <c r="A157" t="s">
        <v>284</v>
      </c>
      <c r="B157" t="s">
        <v>203</v>
      </c>
      <c r="D157" s="1">
        <f>IF(tblSuivi[[#This Row],[Protégé ?]]="Oui",
   VLOOKUP(tblSuivi[[#This Row],[Classe]],[1]Paramètres!$A:$I,3,FALSE),
   VLOOKUP(tblSuivi[[#This Row],[Classe]],[1]Paramètres!$A:$I,2,FALSE)
)</f>
        <v>110000</v>
      </c>
      <c r="E157" s="1">
        <f>VLOOKUP(B157,[1]Paramètres!A:I,3,FALSE)</f>
        <v>35000</v>
      </c>
      <c r="F157" s="1"/>
      <c r="G157" s="1"/>
      <c r="H157" s="1"/>
      <c r="I157" s="1"/>
      <c r="J157" s="1"/>
      <c r="K157" s="1"/>
      <c r="L157" s="2">
        <f>SUM(tblSuivi[[#This Row],[Inscription]]:tblSuivi[[#This Row],[Mars]])</f>
        <v>35000</v>
      </c>
      <c r="M157" s="2">
        <f>tblSuivi[[#This Row],[Montant dû]]-tblSuivi[[#This Row],[Total Payé]]</f>
        <v>75000</v>
      </c>
      <c r="N157" t="str">
        <f>IF(tblSuivi[[#This Row],[Reste à Payer]]=0,"Soldé",IF(tblSuivi[[#This Row],[Total Payé]]=0,"Non démarré","En cours"))</f>
        <v>En cours</v>
      </c>
      <c r="O157" s="3" t="s">
        <v>285</v>
      </c>
    </row>
    <row r="158" spans="1:15" x14ac:dyDescent="0.25">
      <c r="A158" t="s">
        <v>286</v>
      </c>
      <c r="B158" t="s">
        <v>141</v>
      </c>
      <c r="D158" s="1">
        <f>IF(tblSuivi[[#This Row],[Protégé ?]]="Oui",
   VLOOKUP(tblSuivi[[#This Row],[Classe]],[1]Paramètres!$A:$I,3,FALSE),
   VLOOKUP(tblSuivi[[#This Row],[Classe]],[1]Paramètres!$A:$I,2,FALSE)
)</f>
        <v>105000</v>
      </c>
      <c r="E158" s="1">
        <f>VLOOKUP(B158,[1]Paramètres!A:I,3,FALSE)</f>
        <v>35000</v>
      </c>
      <c r="F158" s="1"/>
      <c r="G158" s="1"/>
      <c r="H158" s="1"/>
      <c r="I158" s="1"/>
      <c r="J158" s="1"/>
      <c r="K158" s="1"/>
      <c r="L158" s="2">
        <f>SUM(tblSuivi[[#This Row],[Inscription]]:tblSuivi[[#This Row],[Mars]])</f>
        <v>35000</v>
      </c>
      <c r="M158" s="2">
        <f>tblSuivi[[#This Row],[Montant dû]]-tblSuivi[[#This Row],[Total Payé]]</f>
        <v>70000</v>
      </c>
      <c r="N158" t="str">
        <f>IF(tblSuivi[[#This Row],[Reste à Payer]]=0,"Soldé",IF(tblSuivi[[#This Row],[Total Payé]]=0,"Non démarré","En cours"))</f>
        <v>En cours</v>
      </c>
      <c r="O158" s="3" t="s">
        <v>287</v>
      </c>
    </row>
    <row r="159" spans="1:15" x14ac:dyDescent="0.25">
      <c r="A159" t="s">
        <v>288</v>
      </c>
      <c r="B159" t="s">
        <v>141</v>
      </c>
      <c r="D159" s="1">
        <f>IF(tblSuivi[[#This Row],[Protégé ?]]="Oui",
   VLOOKUP(tblSuivi[[#This Row],[Classe]],[1]Paramètres!$A:$I,3,FALSE),
   VLOOKUP(tblSuivi[[#This Row],[Classe]],[1]Paramètres!$A:$I,2,FALSE)
)</f>
        <v>105000</v>
      </c>
      <c r="E159" s="1">
        <f>VLOOKUP(B159,[1]Paramètres!A:I,3,FALSE)</f>
        <v>35000</v>
      </c>
      <c r="F159" s="1"/>
      <c r="G159" s="1"/>
      <c r="H159" s="1"/>
      <c r="I159" s="1"/>
      <c r="J159" s="1"/>
      <c r="K159" s="1"/>
      <c r="L159" s="2">
        <f>SUM(tblSuivi[[#This Row],[Inscription]]:tblSuivi[[#This Row],[Mars]])</f>
        <v>35000</v>
      </c>
      <c r="M159" s="2">
        <f>tblSuivi[[#This Row],[Montant dû]]-tblSuivi[[#This Row],[Total Payé]]</f>
        <v>70000</v>
      </c>
      <c r="N159" t="str">
        <f>IF(tblSuivi[[#This Row],[Reste à Payer]]=0,"Soldé",IF(tblSuivi[[#This Row],[Total Payé]]=0,"Non démarré","En cours"))</f>
        <v>En cours</v>
      </c>
      <c r="O159" s="3" t="s">
        <v>287</v>
      </c>
    </row>
    <row r="160" spans="1:15" x14ac:dyDescent="0.25">
      <c r="A160" t="s">
        <v>289</v>
      </c>
      <c r="B160" t="s">
        <v>166</v>
      </c>
      <c r="D160" s="1">
        <f>IF(tblSuivi[[#This Row],[Protégé ?]]="Oui",
   VLOOKUP(tblSuivi[[#This Row],[Classe]],[1]Paramètres!$A:$I,3,FALSE),
   VLOOKUP(tblSuivi[[#This Row],[Classe]],[1]Paramètres!$A:$I,2,FALSE)
)</f>
        <v>105000</v>
      </c>
      <c r="E160" s="1">
        <f>VLOOKUP(B160,[1]Paramètres!A:I,3,FALSE)</f>
        <v>35000</v>
      </c>
      <c r="F160" s="1"/>
      <c r="G160" s="1"/>
      <c r="H160" s="1"/>
      <c r="I160" s="1"/>
      <c r="J160" s="1"/>
      <c r="K160" s="1"/>
      <c r="L160" s="2">
        <f>SUM(tblSuivi[[#This Row],[Inscription]]:tblSuivi[[#This Row],[Mars]])</f>
        <v>35000</v>
      </c>
      <c r="M160" s="2">
        <f>tblSuivi[[#This Row],[Montant dû]]-tblSuivi[[#This Row],[Total Payé]]</f>
        <v>70000</v>
      </c>
      <c r="N160" t="str">
        <f>IF(tblSuivi[[#This Row],[Reste à Payer]]=0,"Soldé",IF(tblSuivi[[#This Row],[Total Payé]]=0,"Non démarré","En cours"))</f>
        <v>En cours</v>
      </c>
      <c r="O160" s="3" t="s">
        <v>290</v>
      </c>
    </row>
    <row r="161" spans="1:15" x14ac:dyDescent="0.25">
      <c r="A161" t="s">
        <v>291</v>
      </c>
      <c r="B161" t="s">
        <v>38</v>
      </c>
      <c r="D161" s="1">
        <f>IF(tblSuivi[[#This Row],[Protégé ?]]="Oui",
   VLOOKUP(tblSuivi[[#This Row],[Classe]],[1]Paramètres!$A:$I,3,FALSE),
   VLOOKUP(tblSuivi[[#This Row],[Classe]],[1]Paramètres!$A:$I,2,FALSE)
)</f>
        <v>105000</v>
      </c>
      <c r="E161" s="1">
        <f>VLOOKUP(B161,[1]Paramètres!A:I,3,FALSE)</f>
        <v>35000</v>
      </c>
      <c r="F161" s="1"/>
      <c r="G161" s="1"/>
      <c r="H161" s="1"/>
      <c r="I161" s="1"/>
      <c r="J161" s="1"/>
      <c r="K161" s="1"/>
      <c r="L161" s="2">
        <f>SUM(tblSuivi[[#This Row],[Inscription]]:tblSuivi[[#This Row],[Mars]])</f>
        <v>35000</v>
      </c>
      <c r="M161" s="2">
        <f>tblSuivi[[#This Row],[Montant dû]]-tblSuivi[[#This Row],[Total Payé]]</f>
        <v>70000</v>
      </c>
      <c r="N161" t="str">
        <f>IF(tblSuivi[[#This Row],[Reste à Payer]]=0,"Soldé",IF(tblSuivi[[#This Row],[Total Payé]]=0,"Non démarré","En cours"))</f>
        <v>En cours</v>
      </c>
      <c r="O161" s="3" t="s">
        <v>290</v>
      </c>
    </row>
    <row r="162" spans="1:15" x14ac:dyDescent="0.25">
      <c r="A162" t="s">
        <v>292</v>
      </c>
      <c r="B162" t="s">
        <v>227</v>
      </c>
      <c r="D162" s="1">
        <f>IF(tblSuivi[[#This Row],[Protégé ?]]="Oui",
   VLOOKUP(tblSuivi[[#This Row],[Classe]],[1]Paramètres!$A:$I,3,FALSE),
   VLOOKUP(tblSuivi[[#This Row],[Classe]],[1]Paramètres!$A:$I,2,FALSE)
)</f>
        <v>120000</v>
      </c>
      <c r="E162" s="1">
        <f>VLOOKUP(B162,[1]Paramètres!A:I,3,FALSE)</f>
        <v>45000</v>
      </c>
      <c r="F162" s="1"/>
      <c r="G162" s="1"/>
      <c r="H162" s="1"/>
      <c r="I162" s="1"/>
      <c r="J162" s="1"/>
      <c r="K162" s="1"/>
      <c r="L162" s="2">
        <f>SUM(tblSuivi[[#This Row],[Inscription]]:tblSuivi[[#This Row],[Mars]])</f>
        <v>45000</v>
      </c>
      <c r="M162" s="2">
        <f>tblSuivi[[#This Row],[Montant dû]]-tblSuivi[[#This Row],[Total Payé]]</f>
        <v>75000</v>
      </c>
      <c r="N162" t="str">
        <f>IF(tblSuivi[[#This Row],[Reste à Payer]]=0,"Soldé",IF(tblSuivi[[#This Row],[Total Payé]]=0,"Non démarré","En cours"))</f>
        <v>En cours</v>
      </c>
      <c r="O162" s="3" t="s">
        <v>293</v>
      </c>
    </row>
    <row r="163" spans="1:15" x14ac:dyDescent="0.25">
      <c r="A163" t="s">
        <v>294</v>
      </c>
      <c r="B163" t="s">
        <v>118</v>
      </c>
      <c r="D163" s="1">
        <f>IF(tblSuivi[[#This Row],[Protégé ?]]="Oui",
   VLOOKUP(tblSuivi[[#This Row],[Classe]],[1]Paramètres!$A:$I,3,FALSE),
   VLOOKUP(tblSuivi[[#This Row],[Classe]],[1]Paramètres!$A:$I,2,FALSE)
)</f>
        <v>105000</v>
      </c>
      <c r="E163" s="1">
        <f>VLOOKUP(B163,[1]Paramètres!A:I,3,FALSE)</f>
        <v>35000</v>
      </c>
      <c r="F163" s="1"/>
      <c r="G163" s="1"/>
      <c r="H163" s="1"/>
      <c r="I163" s="1"/>
      <c r="J163" s="1"/>
      <c r="K163" s="1"/>
      <c r="L163" s="2">
        <f>SUM(tblSuivi[[#This Row],[Inscription]]:tblSuivi[[#This Row],[Mars]])</f>
        <v>35000</v>
      </c>
      <c r="M163" s="2">
        <f>tblSuivi[[#This Row],[Montant dû]]-tblSuivi[[#This Row],[Total Payé]]</f>
        <v>70000</v>
      </c>
      <c r="N163" t="str">
        <f>IF(tblSuivi[[#This Row],[Reste à Payer]]=0,"Soldé",IF(tblSuivi[[#This Row],[Total Payé]]=0,"Non démarré","En cours"))</f>
        <v>En cours</v>
      </c>
      <c r="O163" s="3" t="s">
        <v>295</v>
      </c>
    </row>
    <row r="164" spans="1:15" x14ac:dyDescent="0.25">
      <c r="A164" t="s">
        <v>296</v>
      </c>
      <c r="B164" t="s">
        <v>141</v>
      </c>
      <c r="D164" s="1">
        <f>IF(tblSuivi[[#This Row],[Protégé ?]]="Oui",
   VLOOKUP(tblSuivi[[#This Row],[Classe]],[1]Paramètres!$A:$I,3,FALSE),
   VLOOKUP(tblSuivi[[#This Row],[Classe]],[1]Paramètres!$A:$I,2,FALSE)
)</f>
        <v>105000</v>
      </c>
      <c r="E164" s="1">
        <f>VLOOKUP(B164,[1]Paramètres!A:I,3,FALSE)</f>
        <v>35000</v>
      </c>
      <c r="F164" s="1"/>
      <c r="G164" s="1"/>
      <c r="H164" s="1"/>
      <c r="I164" s="1"/>
      <c r="J164" s="1"/>
      <c r="K164" s="1"/>
      <c r="L164" s="2">
        <f>SUM(tblSuivi[[#This Row],[Inscription]]:tblSuivi[[#This Row],[Mars]])</f>
        <v>35000</v>
      </c>
      <c r="M164" s="2">
        <f>tblSuivi[[#This Row],[Montant dû]]-tblSuivi[[#This Row],[Total Payé]]</f>
        <v>70000</v>
      </c>
      <c r="N164" t="str">
        <f>IF(tblSuivi[[#This Row],[Reste à Payer]]=0,"Soldé",IF(tblSuivi[[#This Row],[Total Payé]]=0,"Non démarré","En cours"))</f>
        <v>En cours</v>
      </c>
      <c r="O164" s="3" t="s">
        <v>297</v>
      </c>
    </row>
    <row r="165" spans="1:15" x14ac:dyDescent="0.25">
      <c r="A165" t="s">
        <v>298</v>
      </c>
      <c r="B165" t="s">
        <v>38</v>
      </c>
      <c r="D165" s="1">
        <f>IF(tblSuivi[[#This Row],[Protégé ?]]="Oui",
   VLOOKUP(tblSuivi[[#This Row],[Classe]],[1]Paramètres!$A:$I,3,FALSE),
   VLOOKUP(tblSuivi[[#This Row],[Classe]],[1]Paramètres!$A:$I,2,FALSE)
)</f>
        <v>105000</v>
      </c>
      <c r="E165" s="1">
        <f>VLOOKUP(B165,[1]Paramètres!A:I,3,FALSE)</f>
        <v>35000</v>
      </c>
      <c r="F165" s="1"/>
      <c r="G165" s="1"/>
      <c r="H165" s="1"/>
      <c r="I165" s="1"/>
      <c r="J165" s="1"/>
      <c r="K165" s="1"/>
      <c r="L165" s="2">
        <f>SUM(tblSuivi[[#This Row],[Inscription]]:tblSuivi[[#This Row],[Mars]])</f>
        <v>35000</v>
      </c>
      <c r="M165" s="2">
        <f>tblSuivi[[#This Row],[Montant dû]]-tblSuivi[[#This Row],[Total Payé]]</f>
        <v>70000</v>
      </c>
      <c r="N165" t="str">
        <f>IF(tblSuivi[[#This Row],[Reste à Payer]]=0,"Soldé",IF(tblSuivi[[#This Row],[Total Payé]]=0,"Non démarré","En cours"))</f>
        <v>En cours</v>
      </c>
      <c r="O165" s="3" t="s">
        <v>299</v>
      </c>
    </row>
    <row r="166" spans="1:15" x14ac:dyDescent="0.25">
      <c r="A166" t="s">
        <v>300</v>
      </c>
      <c r="B166" t="s">
        <v>166</v>
      </c>
      <c r="D166" s="1">
        <f>IF(tblSuivi[[#This Row],[Protégé ?]]="Oui",
   VLOOKUP(tblSuivi[[#This Row],[Classe]],[1]Paramètres!$A:$I,3,FALSE),
   VLOOKUP(tblSuivi[[#This Row],[Classe]],[1]Paramètres!$A:$I,2,FALSE)
)</f>
        <v>105000</v>
      </c>
      <c r="E166" s="1">
        <f>VLOOKUP(B166,[1]Paramètres!A:I,3,FALSE)</f>
        <v>35000</v>
      </c>
      <c r="F166" s="1"/>
      <c r="G166" s="1"/>
      <c r="H166" s="1"/>
      <c r="I166" s="1"/>
      <c r="J166" s="1"/>
      <c r="K166" s="1"/>
      <c r="L166" s="2">
        <f>SUM(tblSuivi[[#This Row],[Inscription]]:tblSuivi[[#This Row],[Mars]])</f>
        <v>35000</v>
      </c>
      <c r="M166" s="2">
        <f>tblSuivi[[#This Row],[Montant dû]]-tblSuivi[[#This Row],[Total Payé]]</f>
        <v>70000</v>
      </c>
      <c r="N166" t="str">
        <f>IF(tblSuivi[[#This Row],[Reste à Payer]]=0,"Soldé",IF(tblSuivi[[#This Row],[Total Payé]]=0,"Non démarré","En cours"))</f>
        <v>En cours</v>
      </c>
      <c r="O166" s="3" t="s">
        <v>301</v>
      </c>
    </row>
    <row r="167" spans="1:15" x14ac:dyDescent="0.25">
      <c r="A167" t="s">
        <v>302</v>
      </c>
      <c r="B167" t="s">
        <v>249</v>
      </c>
      <c r="D167" s="1">
        <f>IF(tblSuivi[[#This Row],[Protégé ?]]="Oui",
   VLOOKUP(tblSuivi[[#This Row],[Classe]],[1]Paramètres!$A:$I,3,FALSE),
   VLOOKUP(tblSuivi[[#This Row],[Classe]],[1]Paramètres!$A:$I,2,FALSE)
)</f>
        <v>120000</v>
      </c>
      <c r="E167" s="1">
        <f>VLOOKUP(B167,[1]Paramètres!A:I,3,FALSE)</f>
        <v>45000</v>
      </c>
      <c r="F167" s="1"/>
      <c r="G167" s="1"/>
      <c r="H167" s="1"/>
      <c r="I167" s="1"/>
      <c r="J167" s="1"/>
      <c r="K167" s="1"/>
      <c r="L167" s="2">
        <f>SUM(tblSuivi[[#This Row],[Inscription]]:tblSuivi[[#This Row],[Mars]])</f>
        <v>45000</v>
      </c>
      <c r="M167" s="2">
        <f>tblSuivi[[#This Row],[Montant dû]]-tblSuivi[[#This Row],[Total Payé]]</f>
        <v>75000</v>
      </c>
      <c r="N167" t="str">
        <f>IF(tblSuivi[[#This Row],[Reste à Payer]]=0,"Soldé",IF(tblSuivi[[#This Row],[Total Payé]]=0,"Non démarré","En cours"))</f>
        <v>En cours</v>
      </c>
      <c r="O167" s="3" t="s">
        <v>303</v>
      </c>
    </row>
    <row r="168" spans="1:15" x14ac:dyDescent="0.25">
      <c r="A168" t="s">
        <v>304</v>
      </c>
      <c r="B168" t="s">
        <v>141</v>
      </c>
      <c r="D168" s="1">
        <f>IF(tblSuivi[[#This Row],[Protégé ?]]="Oui",
   VLOOKUP(tblSuivi[[#This Row],[Classe]],[1]Paramètres!$A:$I,3,FALSE),
   VLOOKUP(tblSuivi[[#This Row],[Classe]],[1]Paramètres!$A:$I,2,FALSE)
)</f>
        <v>105000</v>
      </c>
      <c r="E168" s="1">
        <f>VLOOKUP(B168,[1]Paramètres!A:I,3,FALSE)</f>
        <v>35000</v>
      </c>
      <c r="F168" s="1"/>
      <c r="G168" s="1"/>
      <c r="H168" s="1"/>
      <c r="I168" s="1"/>
      <c r="J168" s="1"/>
      <c r="K168" s="1"/>
      <c r="L168" s="2">
        <f>SUM(tblSuivi[[#This Row],[Inscription]]:tblSuivi[[#This Row],[Mars]])</f>
        <v>35000</v>
      </c>
      <c r="M168" s="2">
        <f>tblSuivi[[#This Row],[Montant dû]]-tblSuivi[[#This Row],[Total Payé]]</f>
        <v>70000</v>
      </c>
      <c r="N168" t="str">
        <f>IF(tblSuivi[[#This Row],[Reste à Payer]]=0,"Soldé",IF(tblSuivi[[#This Row],[Total Payé]]=0,"Non démarré","En cours"))</f>
        <v>En cours</v>
      </c>
      <c r="O168" s="3" t="s">
        <v>305</v>
      </c>
    </row>
    <row r="169" spans="1:15" x14ac:dyDescent="0.25">
      <c r="A169" t="s">
        <v>306</v>
      </c>
      <c r="B169" t="s">
        <v>203</v>
      </c>
      <c r="D169" s="1">
        <f>IF(tblSuivi[[#This Row],[Protégé ?]]="Oui",
   VLOOKUP(tblSuivi[[#This Row],[Classe]],[1]Paramètres!$A:$I,3,FALSE),
   VLOOKUP(tblSuivi[[#This Row],[Classe]],[1]Paramètres!$A:$I,2,FALSE)
)</f>
        <v>110000</v>
      </c>
      <c r="E169" s="1">
        <f>VLOOKUP(B169,[1]Paramètres!A:I,3,FALSE)</f>
        <v>35000</v>
      </c>
      <c r="F169" s="1"/>
      <c r="G169" s="1"/>
      <c r="H169" s="1"/>
      <c r="I169" s="1"/>
      <c r="J169" s="1"/>
      <c r="K169" s="1"/>
      <c r="L169" s="2">
        <f>SUM(tblSuivi[[#This Row],[Inscription]]:tblSuivi[[#This Row],[Mars]])</f>
        <v>35000</v>
      </c>
      <c r="M169" s="2">
        <f>tblSuivi[[#This Row],[Montant dû]]-tblSuivi[[#This Row],[Total Payé]]</f>
        <v>75000</v>
      </c>
      <c r="N169" t="str">
        <f>IF(tblSuivi[[#This Row],[Reste à Payer]]=0,"Soldé",IF(tblSuivi[[#This Row],[Total Payé]]=0,"Non démarré","En cours"))</f>
        <v>En cours</v>
      </c>
      <c r="O169" s="3" t="s">
        <v>307</v>
      </c>
    </row>
    <row r="170" spans="1:15" x14ac:dyDescent="0.25">
      <c r="A170" t="s">
        <v>308</v>
      </c>
      <c r="B170" t="s">
        <v>227</v>
      </c>
      <c r="D170" s="1">
        <f>IF(tblSuivi[[#This Row],[Protégé ?]]="Oui",
   VLOOKUP(tblSuivi[[#This Row],[Classe]],[1]Paramètres!$A:$I,3,FALSE),
   VLOOKUP(tblSuivi[[#This Row],[Classe]],[1]Paramètres!$A:$I,2,FALSE)
)</f>
        <v>120000</v>
      </c>
      <c r="E170" s="1">
        <f>VLOOKUP(B170,[1]Paramètres!A:I,3,FALSE)</f>
        <v>45000</v>
      </c>
      <c r="F170" s="1"/>
      <c r="G170" s="1"/>
      <c r="H170" s="1"/>
      <c r="I170" s="1"/>
      <c r="J170" s="1"/>
      <c r="K170" s="1"/>
      <c r="L170" s="2">
        <f>SUM(tblSuivi[[#This Row],[Inscription]]:tblSuivi[[#This Row],[Mars]])</f>
        <v>45000</v>
      </c>
      <c r="M170" s="2">
        <f>tblSuivi[[#This Row],[Montant dû]]-tblSuivi[[#This Row],[Total Payé]]</f>
        <v>75000</v>
      </c>
      <c r="N170" t="str">
        <f>IF(tblSuivi[[#This Row],[Reste à Payer]]=0,"Soldé",IF(tblSuivi[[#This Row],[Total Payé]]=0,"Non démarré","En cours"))</f>
        <v>En cours</v>
      </c>
      <c r="O170" s="3" t="s">
        <v>309</v>
      </c>
    </row>
    <row r="171" spans="1:15" x14ac:dyDescent="0.25">
      <c r="A171" t="s">
        <v>310</v>
      </c>
      <c r="B171" t="s">
        <v>227</v>
      </c>
      <c r="D171" s="1">
        <f>IF(tblSuivi[[#This Row],[Protégé ?]]="Oui",
   VLOOKUP(tblSuivi[[#This Row],[Classe]],[1]Paramètres!$A:$I,3,FALSE),
   VLOOKUP(tblSuivi[[#This Row],[Classe]],[1]Paramètres!$A:$I,2,FALSE)
)</f>
        <v>120000</v>
      </c>
      <c r="E171" s="1">
        <f>VLOOKUP(B171,[1]Paramètres!A:I,3,FALSE)</f>
        <v>45000</v>
      </c>
      <c r="F171" s="1"/>
      <c r="G171" s="1"/>
      <c r="H171" s="1"/>
      <c r="I171" s="1"/>
      <c r="J171" s="1"/>
      <c r="K171" s="1"/>
      <c r="L171" s="2">
        <f>SUM(tblSuivi[[#This Row],[Inscription]]:tblSuivi[[#This Row],[Mars]])</f>
        <v>45000</v>
      </c>
      <c r="M171" s="2">
        <f>tblSuivi[[#This Row],[Montant dû]]-tblSuivi[[#This Row],[Total Payé]]</f>
        <v>75000</v>
      </c>
      <c r="N171" t="str">
        <f>IF(tblSuivi[[#This Row],[Reste à Payer]]=0,"Soldé",IF(tblSuivi[[#This Row],[Total Payé]]=0,"Non démarré","En cours"))</f>
        <v>En cours</v>
      </c>
      <c r="O171" s="3" t="s">
        <v>309</v>
      </c>
    </row>
    <row r="172" spans="1:15" x14ac:dyDescent="0.25">
      <c r="A172" t="s">
        <v>311</v>
      </c>
      <c r="B172" t="s">
        <v>187</v>
      </c>
      <c r="D172" s="1">
        <f>IF(tblSuivi[[#This Row],[Protégé ?]]="Oui",
   VLOOKUP(tblSuivi[[#This Row],[Classe]],[1]Paramètres!$A:$I,3,FALSE),
   VLOOKUP(tblSuivi[[#This Row],[Classe]],[1]Paramètres!$A:$I,2,FALSE)
)</f>
        <v>105000</v>
      </c>
      <c r="E172" s="1">
        <f>VLOOKUP(B172,[1]Paramètres!A:I,3,FALSE)</f>
        <v>35000</v>
      </c>
      <c r="F172" s="1"/>
      <c r="G172" s="1"/>
      <c r="H172" s="1"/>
      <c r="I172" s="1"/>
      <c r="J172" s="1"/>
      <c r="K172" s="1"/>
      <c r="L172" s="2">
        <f>SUM(tblSuivi[[#This Row],[Inscription]]:tblSuivi[[#This Row],[Mars]])</f>
        <v>35000</v>
      </c>
      <c r="M172" s="2">
        <f>tblSuivi[[#This Row],[Montant dû]]-tblSuivi[[#This Row],[Total Payé]]</f>
        <v>70000</v>
      </c>
      <c r="N172" t="str">
        <f>IF(tblSuivi[[#This Row],[Reste à Payer]]=0,"Soldé",IF(tblSuivi[[#This Row],[Total Payé]]=0,"Non démarré","En cours"))</f>
        <v>En cours</v>
      </c>
      <c r="O172" s="3" t="s">
        <v>312</v>
      </c>
    </row>
    <row r="173" spans="1:15" x14ac:dyDescent="0.25">
      <c r="A173" t="s">
        <v>313</v>
      </c>
      <c r="B173" t="s">
        <v>118</v>
      </c>
      <c r="D173" s="1">
        <f>IF(tblSuivi[[#This Row],[Protégé ?]]="Oui",
   VLOOKUP(tblSuivi[[#This Row],[Classe]],[1]Paramètres!$A:$I,3,FALSE),
   VLOOKUP(tblSuivi[[#This Row],[Classe]],[1]Paramètres!$A:$I,2,FALSE)
)</f>
        <v>105000</v>
      </c>
      <c r="E173" s="1">
        <f>VLOOKUP(B173,[1]Paramètres!A:I,3,FALSE)</f>
        <v>35000</v>
      </c>
      <c r="F173" s="1"/>
      <c r="G173" s="1"/>
      <c r="H173" s="1"/>
      <c r="I173" s="1"/>
      <c r="J173" s="1"/>
      <c r="K173" s="1"/>
      <c r="L173" s="2">
        <f>SUM(tblSuivi[[#This Row],[Inscription]]:tblSuivi[[#This Row],[Mars]])</f>
        <v>35000</v>
      </c>
      <c r="M173" s="2">
        <f>tblSuivi[[#This Row],[Montant dû]]-tblSuivi[[#This Row],[Total Payé]]</f>
        <v>70000</v>
      </c>
      <c r="N173" t="str">
        <f>IF(tblSuivi[[#This Row],[Reste à Payer]]=0,"Soldé",IF(tblSuivi[[#This Row],[Total Payé]]=0,"Non démarré","En cours"))</f>
        <v>En cours</v>
      </c>
      <c r="O173" s="3" t="s">
        <v>314</v>
      </c>
    </row>
    <row r="174" spans="1:15" x14ac:dyDescent="0.25">
      <c r="A174" t="s">
        <v>315</v>
      </c>
      <c r="B174" t="s">
        <v>219</v>
      </c>
      <c r="D174" s="1">
        <f>IF(tblSuivi[[#This Row],[Protégé ?]]="Oui",
   VLOOKUP(tblSuivi[[#This Row],[Classe]],[1]Paramètres!$A:$I,3,FALSE),
   VLOOKUP(tblSuivi[[#This Row],[Classe]],[1]Paramètres!$A:$I,2,FALSE)
)</f>
        <v>110000</v>
      </c>
      <c r="E174" s="1">
        <f>VLOOKUP(B174,[1]Paramètres!A:I,3,FALSE)</f>
        <v>35000</v>
      </c>
      <c r="F174" s="1"/>
      <c r="G174" s="1"/>
      <c r="H174" s="1"/>
      <c r="I174" s="1"/>
      <c r="J174" s="1"/>
      <c r="K174" s="1"/>
      <c r="L174" s="2">
        <f>SUM(tblSuivi[[#This Row],[Inscription]]:tblSuivi[[#This Row],[Mars]])</f>
        <v>35000</v>
      </c>
      <c r="M174" s="2">
        <f>tblSuivi[[#This Row],[Montant dû]]-tblSuivi[[#This Row],[Total Payé]]</f>
        <v>75000</v>
      </c>
      <c r="N174" t="str">
        <f>IF(tblSuivi[[#This Row],[Reste à Payer]]=0,"Soldé",IF(tblSuivi[[#This Row],[Total Payé]]=0,"Non démarré","En cours"))</f>
        <v>En cours</v>
      </c>
      <c r="O174" s="3" t="s">
        <v>316</v>
      </c>
    </row>
    <row r="175" spans="1:15" x14ac:dyDescent="0.25">
      <c r="A175" t="s">
        <v>317</v>
      </c>
      <c r="B175" t="s">
        <v>74</v>
      </c>
      <c r="D175" s="1">
        <f>IF(tblSuivi[[#This Row],[Protégé ?]]="Oui",
   VLOOKUP(tblSuivi[[#This Row],[Classe]],[1]Paramètres!$A:$I,3,FALSE),
   VLOOKUP(tblSuivi[[#This Row],[Classe]],[1]Paramètres!$A:$I,2,FALSE)
)</f>
        <v>105000</v>
      </c>
      <c r="E175" s="1">
        <f>VLOOKUP(B175,[1]Paramètres!A:I,3,FALSE)</f>
        <v>35000</v>
      </c>
      <c r="F175" s="1"/>
      <c r="G175" s="1"/>
      <c r="H175" s="1"/>
      <c r="I175" s="1"/>
      <c r="J175" s="1"/>
      <c r="K175" s="1"/>
      <c r="L175" s="2">
        <f>SUM(tblSuivi[[#This Row],[Inscription]]:tblSuivi[[#This Row],[Mars]])</f>
        <v>35000</v>
      </c>
      <c r="M175" s="2">
        <f>tblSuivi[[#This Row],[Montant dû]]-tblSuivi[[#This Row],[Total Payé]]</f>
        <v>70000</v>
      </c>
      <c r="N175" t="str">
        <f>IF(tblSuivi[[#This Row],[Reste à Payer]]=0,"Soldé",IF(tblSuivi[[#This Row],[Total Payé]]=0,"Non démarré","En cours"))</f>
        <v>En cours</v>
      </c>
      <c r="O175" s="3" t="s">
        <v>318</v>
      </c>
    </row>
    <row r="176" spans="1:15" x14ac:dyDescent="0.25">
      <c r="A176" t="s">
        <v>319</v>
      </c>
      <c r="B176" t="s">
        <v>166</v>
      </c>
      <c r="D176" s="1">
        <f>IF(tblSuivi[[#This Row],[Protégé ?]]="Oui",
   VLOOKUP(tblSuivi[[#This Row],[Classe]],[1]Paramètres!$A:$I,3,FALSE),
   VLOOKUP(tblSuivi[[#This Row],[Classe]],[1]Paramètres!$A:$I,2,FALSE)
)</f>
        <v>105000</v>
      </c>
      <c r="E176" s="1">
        <f>VLOOKUP(B176,[1]Paramètres!A:I,3,FALSE)</f>
        <v>35000</v>
      </c>
      <c r="F176" s="1"/>
      <c r="G176" s="1"/>
      <c r="H176" s="1"/>
      <c r="I176" s="1"/>
      <c r="J176" s="1"/>
      <c r="K176" s="1"/>
      <c r="L176" s="2">
        <f>SUM(tblSuivi[[#This Row],[Inscription]]:tblSuivi[[#This Row],[Mars]])</f>
        <v>35000</v>
      </c>
      <c r="M176" s="2">
        <f>tblSuivi[[#This Row],[Montant dû]]-tblSuivi[[#This Row],[Total Payé]]</f>
        <v>70000</v>
      </c>
      <c r="N176" t="str">
        <f>IF(tblSuivi[[#This Row],[Reste à Payer]]=0,"Soldé",IF(tblSuivi[[#This Row],[Total Payé]]=0,"Non démarré","En cours"))</f>
        <v>En cours</v>
      </c>
      <c r="O176" s="3" t="s">
        <v>318</v>
      </c>
    </row>
    <row r="177" spans="1:15" x14ac:dyDescent="0.25">
      <c r="A177" t="s">
        <v>320</v>
      </c>
      <c r="B177" t="s">
        <v>118</v>
      </c>
      <c r="D177" s="1">
        <f>IF(tblSuivi[[#This Row],[Protégé ?]]="Oui",
   VLOOKUP(tblSuivi[[#This Row],[Classe]],[1]Paramètres!$A:$I,3,FALSE),
   VLOOKUP(tblSuivi[[#This Row],[Classe]],[1]Paramètres!$A:$I,2,FALSE)
)</f>
        <v>105000</v>
      </c>
      <c r="E177" s="1">
        <f>VLOOKUP(B177,[1]Paramètres!A:I,3,FALSE)</f>
        <v>35000</v>
      </c>
      <c r="F177" s="1"/>
      <c r="G177" s="1"/>
      <c r="H177" s="1"/>
      <c r="I177" s="1"/>
      <c r="J177" s="1"/>
      <c r="K177" s="1"/>
      <c r="L177" s="2">
        <f>SUM(tblSuivi[[#This Row],[Inscription]]:tblSuivi[[#This Row],[Mars]])</f>
        <v>35000</v>
      </c>
      <c r="M177" s="2">
        <f>tblSuivi[[#This Row],[Montant dû]]-tblSuivi[[#This Row],[Total Payé]]</f>
        <v>70000</v>
      </c>
      <c r="N177" t="str">
        <f>IF(tblSuivi[[#This Row],[Reste à Payer]]=0,"Soldé",IF(tblSuivi[[#This Row],[Total Payé]]=0,"Non démarré","En cours"))</f>
        <v>En cours</v>
      </c>
      <c r="O177" s="3" t="s">
        <v>321</v>
      </c>
    </row>
    <row r="178" spans="1:15" x14ac:dyDescent="0.25">
      <c r="A178" t="s">
        <v>322</v>
      </c>
      <c r="B178" t="s">
        <v>105</v>
      </c>
      <c r="D178" s="1">
        <f>IF(tblSuivi[[#This Row],[Protégé ?]]="Oui",
   VLOOKUP(tblSuivi[[#This Row],[Classe]],[1]Paramètres!$A:$I,3,FALSE),
   VLOOKUP(tblSuivi[[#This Row],[Classe]],[1]Paramètres!$A:$I,2,FALSE)
)</f>
        <v>105000</v>
      </c>
      <c r="E178" s="1">
        <f>VLOOKUP(B178,[1]Paramètres!A:I,3,FALSE)</f>
        <v>35000</v>
      </c>
      <c r="F178" s="1"/>
      <c r="G178" s="1"/>
      <c r="H178" s="1"/>
      <c r="I178" s="1"/>
      <c r="J178" s="1"/>
      <c r="K178" s="1"/>
      <c r="L178" s="2">
        <f>SUM(tblSuivi[[#This Row],[Inscription]]:tblSuivi[[#This Row],[Mars]])</f>
        <v>35000</v>
      </c>
      <c r="M178" s="2">
        <f>tblSuivi[[#This Row],[Montant dû]]-tblSuivi[[#This Row],[Total Payé]]</f>
        <v>70000</v>
      </c>
      <c r="N178" t="str">
        <f>IF(tblSuivi[[#This Row],[Reste à Payer]]=0,"Soldé",IF(tblSuivi[[#This Row],[Total Payé]]=0,"Non démarré","En cours"))</f>
        <v>En cours</v>
      </c>
      <c r="O178" s="3" t="s">
        <v>323</v>
      </c>
    </row>
    <row r="179" spans="1:15" x14ac:dyDescent="0.25">
      <c r="A179" t="s">
        <v>324</v>
      </c>
      <c r="B179" t="s">
        <v>21</v>
      </c>
      <c r="D179" s="1">
        <f>IF(tblSuivi[[#This Row],[Protégé ?]]="Oui",
   VLOOKUP(tblSuivi[[#This Row],[Classe]],[1]Paramètres!$A:$I,3,FALSE),
   VLOOKUP(tblSuivi[[#This Row],[Classe]],[1]Paramètres!$A:$I,2,FALSE)
)</f>
        <v>100000</v>
      </c>
      <c r="E179" s="1">
        <f>VLOOKUP(B179,[1]Paramètres!A:I,3,FALSE)</f>
        <v>35000</v>
      </c>
      <c r="F179" s="1"/>
      <c r="G179" s="1"/>
      <c r="H179" s="1"/>
      <c r="I179" s="1"/>
      <c r="J179" s="1"/>
      <c r="K179" s="1"/>
      <c r="L179" s="2">
        <f>SUM(tblSuivi[[#This Row],[Inscription]]:tblSuivi[[#This Row],[Mars]])</f>
        <v>35000</v>
      </c>
      <c r="M179" s="2">
        <f>tblSuivi[[#This Row],[Montant dû]]-tblSuivi[[#This Row],[Total Payé]]</f>
        <v>65000</v>
      </c>
      <c r="N179" t="str">
        <f>IF(tblSuivi[[#This Row],[Reste à Payer]]=0,"Soldé",IF(tblSuivi[[#This Row],[Total Payé]]=0,"Non démarré","En cours"))</f>
        <v>En cours</v>
      </c>
      <c r="O179" s="3" t="s">
        <v>325</v>
      </c>
    </row>
    <row r="180" spans="1:15" x14ac:dyDescent="0.25">
      <c r="A180" t="s">
        <v>326</v>
      </c>
      <c r="B180" t="s">
        <v>227</v>
      </c>
      <c r="D180" s="1">
        <f>IF(tblSuivi[[#This Row],[Protégé ?]]="Oui",
   VLOOKUP(tblSuivi[[#This Row],[Classe]],[1]Paramètres!$A:$I,3,FALSE),
   VLOOKUP(tblSuivi[[#This Row],[Classe]],[1]Paramètres!$A:$I,2,FALSE)
)</f>
        <v>120000</v>
      </c>
      <c r="E180" s="1">
        <f>VLOOKUP(B180,[1]Paramètres!A:I,3,FALSE)</f>
        <v>45000</v>
      </c>
      <c r="F180" s="1"/>
      <c r="G180" s="1"/>
      <c r="H180" s="1"/>
      <c r="I180" s="1"/>
      <c r="J180" s="1"/>
      <c r="K180" s="1"/>
      <c r="L180" s="2">
        <f>SUM(tblSuivi[[#This Row],[Inscription]]:tblSuivi[[#This Row],[Mars]])</f>
        <v>45000</v>
      </c>
      <c r="M180" s="2">
        <f>tblSuivi[[#This Row],[Montant dû]]-tblSuivi[[#This Row],[Total Payé]]</f>
        <v>75000</v>
      </c>
      <c r="N180" t="str">
        <f>IF(tblSuivi[[#This Row],[Reste à Payer]]=0,"Soldé",IF(tblSuivi[[#This Row],[Total Payé]]=0,"Non démarré","En cours"))</f>
        <v>En cours</v>
      </c>
      <c r="O180" s="3" t="s">
        <v>327</v>
      </c>
    </row>
    <row r="181" spans="1:15" x14ac:dyDescent="0.25">
      <c r="A181" t="s">
        <v>328</v>
      </c>
      <c r="B181" t="s">
        <v>118</v>
      </c>
      <c r="D181" s="1">
        <f>IF(tblSuivi[[#This Row],[Protégé ?]]="Oui",
   VLOOKUP(tblSuivi[[#This Row],[Classe]],[1]Paramètres!$A:$I,3,FALSE),
   VLOOKUP(tblSuivi[[#This Row],[Classe]],[1]Paramètres!$A:$I,2,FALSE)
)</f>
        <v>105000</v>
      </c>
      <c r="E181" s="1">
        <f>VLOOKUP(B181,[1]Paramètres!A:I,3,FALSE)</f>
        <v>35000</v>
      </c>
      <c r="F181" s="1"/>
      <c r="G181" s="1"/>
      <c r="H181" s="1"/>
      <c r="I181" s="1"/>
      <c r="J181" s="1"/>
      <c r="K181" s="1"/>
      <c r="L181" s="2">
        <f>SUM(tblSuivi[[#This Row],[Inscription]]:tblSuivi[[#This Row],[Mars]])</f>
        <v>35000</v>
      </c>
      <c r="M181" s="2">
        <f>tblSuivi[[#This Row],[Montant dû]]-tblSuivi[[#This Row],[Total Payé]]</f>
        <v>70000</v>
      </c>
      <c r="N181" t="str">
        <f>IF(tblSuivi[[#This Row],[Reste à Payer]]=0,"Soldé",IF(tblSuivi[[#This Row],[Total Payé]]=0,"Non démarré","En cours"))</f>
        <v>En cours</v>
      </c>
      <c r="O181" s="3" t="s">
        <v>327</v>
      </c>
    </row>
    <row r="182" spans="1:15" x14ac:dyDescent="0.25">
      <c r="A182" t="s">
        <v>329</v>
      </c>
      <c r="B182" t="s">
        <v>38</v>
      </c>
      <c r="D182" s="1">
        <f>IF(tblSuivi[[#This Row],[Protégé ?]]="Oui",
   VLOOKUP(tblSuivi[[#This Row],[Classe]],[1]Paramètres!$A:$I,3,FALSE),
   VLOOKUP(tblSuivi[[#This Row],[Classe]],[1]Paramètres!$A:$I,2,FALSE)
)</f>
        <v>105000</v>
      </c>
      <c r="E182" s="1">
        <f>VLOOKUP(B182,[1]Paramètres!A:I,3,FALSE)</f>
        <v>35000</v>
      </c>
      <c r="F182" s="1"/>
      <c r="G182" s="1"/>
      <c r="H182" s="1"/>
      <c r="I182" s="1"/>
      <c r="J182" s="1"/>
      <c r="K182" s="1"/>
      <c r="L182" s="2">
        <f>SUM(tblSuivi[[#This Row],[Inscription]]:tblSuivi[[#This Row],[Mars]])</f>
        <v>35000</v>
      </c>
      <c r="M182" s="2">
        <f>tblSuivi[[#This Row],[Montant dû]]-tblSuivi[[#This Row],[Total Payé]]</f>
        <v>70000</v>
      </c>
      <c r="N182" t="str">
        <f>IF(tblSuivi[[#This Row],[Reste à Payer]]=0,"Soldé",IF(tblSuivi[[#This Row],[Total Payé]]=0,"Non démarré","En cours"))</f>
        <v>En cours</v>
      </c>
      <c r="O182" s="3" t="s">
        <v>327</v>
      </c>
    </row>
    <row r="183" spans="1:15" x14ac:dyDescent="0.25">
      <c r="A183" t="s">
        <v>330</v>
      </c>
      <c r="B183" t="s">
        <v>227</v>
      </c>
      <c r="D183" s="1">
        <f>IF(tblSuivi[[#This Row],[Protégé ?]]="Oui",
   VLOOKUP(tblSuivi[[#This Row],[Classe]],[1]Paramètres!$A:$I,3,FALSE),
   VLOOKUP(tblSuivi[[#This Row],[Classe]],[1]Paramètres!$A:$I,2,FALSE)
)</f>
        <v>120000</v>
      </c>
      <c r="E183" s="1">
        <f>VLOOKUP(B183,[1]Paramètres!A:I,3,FALSE)</f>
        <v>45000</v>
      </c>
      <c r="F183" s="1"/>
      <c r="G183" s="1"/>
      <c r="H183" s="1"/>
      <c r="I183" s="1"/>
      <c r="J183" s="1"/>
      <c r="K183" s="1"/>
      <c r="L183" s="2">
        <f>SUM(tblSuivi[[#This Row],[Inscription]]:tblSuivi[[#This Row],[Mars]])</f>
        <v>45000</v>
      </c>
      <c r="M183" s="2">
        <f>tblSuivi[[#This Row],[Montant dû]]-tblSuivi[[#This Row],[Total Payé]]</f>
        <v>75000</v>
      </c>
      <c r="N183" t="str">
        <f>IF(tblSuivi[[#This Row],[Reste à Payer]]=0,"Soldé",IF(tblSuivi[[#This Row],[Total Payé]]=0,"Non démarré","En cours"))</f>
        <v>En cours</v>
      </c>
      <c r="O183" s="3" t="s">
        <v>331</v>
      </c>
    </row>
    <row r="184" spans="1:15" x14ac:dyDescent="0.25">
      <c r="A184" t="s">
        <v>332</v>
      </c>
      <c r="B184" t="s">
        <v>118</v>
      </c>
      <c r="D184" s="1">
        <f>IF(tblSuivi[[#This Row],[Protégé ?]]="Oui",
   VLOOKUP(tblSuivi[[#This Row],[Classe]],[1]Paramètres!$A:$I,3,FALSE),
   VLOOKUP(tblSuivi[[#This Row],[Classe]],[1]Paramètres!$A:$I,2,FALSE)
)</f>
        <v>105000</v>
      </c>
      <c r="E184" s="1">
        <f>VLOOKUP(B184,[1]Paramètres!A:I,3,FALSE)</f>
        <v>35000</v>
      </c>
      <c r="F184" s="1"/>
      <c r="G184" s="1"/>
      <c r="H184" s="1"/>
      <c r="I184" s="1"/>
      <c r="J184" s="1"/>
      <c r="K184" s="1"/>
      <c r="L184" s="2">
        <f>SUM(tblSuivi[[#This Row],[Inscription]]:tblSuivi[[#This Row],[Mars]])</f>
        <v>35000</v>
      </c>
      <c r="M184" s="2">
        <f>tblSuivi[[#This Row],[Montant dû]]-tblSuivi[[#This Row],[Total Payé]]</f>
        <v>70000</v>
      </c>
      <c r="N184" t="str">
        <f>IF(tblSuivi[[#This Row],[Reste à Payer]]=0,"Soldé",IF(tblSuivi[[#This Row],[Total Payé]]=0,"Non démarré","En cours"))</f>
        <v>En cours</v>
      </c>
      <c r="O184" s="3" t="s">
        <v>333</v>
      </c>
    </row>
    <row r="185" spans="1:15" x14ac:dyDescent="0.25">
      <c r="A185" t="s">
        <v>334</v>
      </c>
      <c r="B185" t="s">
        <v>16</v>
      </c>
      <c r="D185" s="1">
        <f>IF(tblSuivi[[#This Row],[Protégé ?]]="Oui",
   VLOOKUP(tblSuivi[[#This Row],[Classe]],[1]Paramètres!$A:$I,3,FALSE),
   VLOOKUP(tblSuivi[[#This Row],[Classe]],[1]Paramètres!$A:$I,2,FALSE)
)</f>
        <v>100000</v>
      </c>
      <c r="E185" s="1">
        <f>VLOOKUP(B185,[1]Paramètres!A:I,3,FALSE)</f>
        <v>35000</v>
      </c>
      <c r="F185" s="1"/>
      <c r="G185" s="1"/>
      <c r="H185" s="1"/>
      <c r="I185" s="1"/>
      <c r="J185" s="1"/>
      <c r="K185" s="1"/>
      <c r="L185" s="2">
        <f>SUM(tblSuivi[[#This Row],[Inscription]]:tblSuivi[[#This Row],[Mars]])</f>
        <v>35000</v>
      </c>
      <c r="M185" s="2">
        <f>tblSuivi[[#This Row],[Montant dû]]-tblSuivi[[#This Row],[Total Payé]]</f>
        <v>65000</v>
      </c>
      <c r="N185" t="str">
        <f>IF(tblSuivi[[#This Row],[Reste à Payer]]=0,"Soldé",IF(tblSuivi[[#This Row],[Total Payé]]=0,"Non démarré","En cours"))</f>
        <v>En cours</v>
      </c>
      <c r="O185" s="3" t="s">
        <v>333</v>
      </c>
    </row>
    <row r="186" spans="1:15" x14ac:dyDescent="0.25">
      <c r="A186" t="s">
        <v>335</v>
      </c>
      <c r="B186" t="s">
        <v>118</v>
      </c>
      <c r="D186" s="1">
        <f>IF(tblSuivi[[#This Row],[Protégé ?]]="Oui",
   VLOOKUP(tblSuivi[[#This Row],[Classe]],[1]Paramètres!$A:$I,3,FALSE),
   VLOOKUP(tblSuivi[[#This Row],[Classe]],[1]Paramètres!$A:$I,2,FALSE)
)</f>
        <v>105000</v>
      </c>
      <c r="E186" s="1">
        <f>VLOOKUP(B186,[1]Paramètres!A:I,3,FALSE)</f>
        <v>35000</v>
      </c>
      <c r="F186" s="1"/>
      <c r="G186" s="1"/>
      <c r="H186" s="1"/>
      <c r="I186" s="1"/>
      <c r="J186" s="1"/>
      <c r="K186" s="1"/>
      <c r="L186" s="2">
        <f>SUM(tblSuivi[[#This Row],[Inscription]]:tblSuivi[[#This Row],[Mars]])</f>
        <v>35000</v>
      </c>
      <c r="M186" s="2">
        <f>tblSuivi[[#This Row],[Montant dû]]-tblSuivi[[#This Row],[Total Payé]]</f>
        <v>70000</v>
      </c>
      <c r="N186" t="str">
        <f>IF(tblSuivi[[#This Row],[Reste à Payer]]=0,"Soldé",IF(tblSuivi[[#This Row],[Total Payé]]=0,"Non démarré","En cours"))</f>
        <v>En cours</v>
      </c>
      <c r="O186" s="3" t="s">
        <v>336</v>
      </c>
    </row>
    <row r="187" spans="1:15" x14ac:dyDescent="0.25">
      <c r="A187" t="s">
        <v>337</v>
      </c>
      <c r="B187" t="s">
        <v>166</v>
      </c>
      <c r="D187" s="1">
        <f>IF(tblSuivi[[#This Row],[Protégé ?]]="Oui",
   VLOOKUP(tblSuivi[[#This Row],[Classe]],[1]Paramètres!$A:$I,3,FALSE),
   VLOOKUP(tblSuivi[[#This Row],[Classe]],[1]Paramètres!$A:$I,2,FALSE)
)</f>
        <v>105000</v>
      </c>
      <c r="E187" s="1">
        <f>VLOOKUP(B187,[1]Paramètres!A:I,3,FALSE)</f>
        <v>35000</v>
      </c>
      <c r="F187" s="1"/>
      <c r="G187" s="1"/>
      <c r="H187" s="1"/>
      <c r="I187" s="1"/>
      <c r="J187" s="1"/>
      <c r="K187" s="1"/>
      <c r="L187" s="2">
        <f>SUM(tblSuivi[[#This Row],[Inscription]]:tblSuivi[[#This Row],[Mars]])</f>
        <v>35000</v>
      </c>
      <c r="M187" s="2">
        <f>tblSuivi[[#This Row],[Montant dû]]-tblSuivi[[#This Row],[Total Payé]]</f>
        <v>70000</v>
      </c>
      <c r="N187" t="str">
        <f>IF(tblSuivi[[#This Row],[Reste à Payer]]=0,"Soldé",IF(tblSuivi[[#This Row],[Total Payé]]=0,"Non démarré","En cours"))</f>
        <v>En cours</v>
      </c>
      <c r="O187" s="3" t="s">
        <v>338</v>
      </c>
    </row>
    <row r="188" spans="1:15" x14ac:dyDescent="0.25">
      <c r="A188" t="s">
        <v>339</v>
      </c>
      <c r="B188" t="s">
        <v>51</v>
      </c>
      <c r="D188" s="1">
        <f>IF(tblSuivi[[#This Row],[Protégé ?]]="Oui",
   VLOOKUP(tblSuivi[[#This Row],[Classe]],[1]Paramètres!$A:$I,3,FALSE),
   VLOOKUP(tblSuivi[[#This Row],[Classe]],[1]Paramètres!$A:$I,2,FALSE)
)</f>
        <v>105000</v>
      </c>
      <c r="E188" s="1">
        <f>VLOOKUP(B188,[1]Paramètres!A:I,3,FALSE)</f>
        <v>35000</v>
      </c>
      <c r="F188" s="1"/>
      <c r="G188" s="1"/>
      <c r="H188" s="1"/>
      <c r="I188" s="1"/>
      <c r="J188" s="1"/>
      <c r="K188" s="1"/>
      <c r="L188" s="2">
        <f>SUM(tblSuivi[[#This Row],[Inscription]]:tblSuivi[[#This Row],[Mars]])</f>
        <v>35000</v>
      </c>
      <c r="M188" s="2">
        <f>tblSuivi[[#This Row],[Montant dû]]-tblSuivi[[#This Row],[Total Payé]]</f>
        <v>70000</v>
      </c>
      <c r="N188" t="str">
        <f>IF(tblSuivi[[#This Row],[Reste à Payer]]=0,"Soldé",IF(tblSuivi[[#This Row],[Total Payé]]=0,"Non démarré","En cours"))</f>
        <v>En cours</v>
      </c>
      <c r="O188" s="3" t="s">
        <v>338</v>
      </c>
    </row>
    <row r="189" spans="1:15" x14ac:dyDescent="0.25">
      <c r="A189" t="s">
        <v>340</v>
      </c>
      <c r="B189" t="s">
        <v>219</v>
      </c>
      <c r="D189" s="1">
        <f>IF(tblSuivi[[#This Row],[Protégé ?]]="Oui",
   VLOOKUP(tblSuivi[[#This Row],[Classe]],[1]Paramètres!$A:$I,3,FALSE),
   VLOOKUP(tblSuivi[[#This Row],[Classe]],[1]Paramètres!$A:$I,2,FALSE)
)</f>
        <v>110000</v>
      </c>
      <c r="E189" s="1">
        <f>VLOOKUP(B189,[1]Paramètres!A:I,3,FALSE)</f>
        <v>35000</v>
      </c>
      <c r="F189" s="1">
        <v>15000</v>
      </c>
      <c r="G189" s="1">
        <v>10000</v>
      </c>
      <c r="H189" s="1"/>
      <c r="I189" s="1"/>
      <c r="J189" s="1"/>
      <c r="K189" s="1"/>
      <c r="L189" s="2">
        <f>SUM(tblSuivi[[#This Row],[Inscription]]:tblSuivi[[#This Row],[Mars]])</f>
        <v>60000</v>
      </c>
      <c r="M189" s="2">
        <f>tblSuivi[[#This Row],[Montant dû]]-tblSuivi[[#This Row],[Total Payé]]</f>
        <v>50000</v>
      </c>
      <c r="N189" t="str">
        <f>IF(tblSuivi[[#This Row],[Reste à Payer]]=0,"Soldé",IF(tblSuivi[[#This Row],[Total Payé]]=0,"Non démarré","En cours"))</f>
        <v>En cours</v>
      </c>
      <c r="O189" s="3" t="s">
        <v>341</v>
      </c>
    </row>
    <row r="190" spans="1:15" x14ac:dyDescent="0.25">
      <c r="A190" t="s">
        <v>342</v>
      </c>
      <c r="B190" t="s">
        <v>187</v>
      </c>
      <c r="D190" s="1">
        <f>IF(tblSuivi[[#This Row],[Protégé ?]]="Oui",
   VLOOKUP(tblSuivi[[#This Row],[Classe]],[1]Paramètres!$A:$I,3,FALSE),
   VLOOKUP(tblSuivi[[#This Row],[Classe]],[1]Paramètres!$A:$I,2,FALSE)
)</f>
        <v>105000</v>
      </c>
      <c r="E190" s="1">
        <f>VLOOKUP(B190,[1]Paramètres!A:I,3,FALSE)</f>
        <v>35000</v>
      </c>
      <c r="F190" s="1">
        <v>15000</v>
      </c>
      <c r="G190" s="1"/>
      <c r="H190" s="1"/>
      <c r="I190" s="1"/>
      <c r="J190" s="1"/>
      <c r="K190" s="1"/>
      <c r="L190" s="2">
        <f>SUM(tblSuivi[[#This Row],[Inscription]]:tblSuivi[[#This Row],[Mars]])</f>
        <v>50000</v>
      </c>
      <c r="M190" s="2">
        <f>tblSuivi[[#This Row],[Montant dû]]-tblSuivi[[#This Row],[Total Payé]]</f>
        <v>55000</v>
      </c>
      <c r="N190" t="str">
        <f>IF(tblSuivi[[#This Row],[Reste à Payer]]=0,"Soldé",IF(tblSuivi[[#This Row],[Total Payé]]=0,"Non démarré","En cours"))</f>
        <v>En cours</v>
      </c>
      <c r="O190" s="3" t="s">
        <v>343</v>
      </c>
    </row>
    <row r="191" spans="1:15" x14ac:dyDescent="0.25">
      <c r="A191" t="s">
        <v>344</v>
      </c>
      <c r="B191" t="s">
        <v>249</v>
      </c>
      <c r="D191" s="1">
        <f>IF(tblSuivi[[#This Row],[Protégé ?]]="Oui",
   VLOOKUP(tblSuivi[[#This Row],[Classe]],[1]Paramètres!$A:$I,3,FALSE),
   VLOOKUP(tblSuivi[[#This Row],[Classe]],[1]Paramètres!$A:$I,2,FALSE)
)</f>
        <v>120000</v>
      </c>
      <c r="E191" s="1">
        <f>VLOOKUP(B191,[1]Paramètres!A:I,3,FALSE)</f>
        <v>45000</v>
      </c>
      <c r="F191" s="1"/>
      <c r="G191" s="1"/>
      <c r="H191" s="1"/>
      <c r="I191" s="1"/>
      <c r="J191" s="1"/>
      <c r="K191" s="1"/>
      <c r="L191" s="2">
        <f>SUM(tblSuivi[[#This Row],[Inscription]]:tblSuivi[[#This Row],[Mars]])</f>
        <v>45000</v>
      </c>
      <c r="M191" s="2">
        <f>tblSuivi[[#This Row],[Montant dû]]-tblSuivi[[#This Row],[Total Payé]]</f>
        <v>75000</v>
      </c>
      <c r="N191" t="str">
        <f>IF(tblSuivi[[#This Row],[Reste à Payer]]=0,"Soldé",IF(tblSuivi[[#This Row],[Total Payé]]=0,"Non démarré","En cours"))</f>
        <v>En cours</v>
      </c>
      <c r="O191" s="3" t="s">
        <v>345</v>
      </c>
    </row>
    <row r="192" spans="1:15" x14ac:dyDescent="0.25">
      <c r="A192" t="s">
        <v>346</v>
      </c>
      <c r="B192" t="s">
        <v>219</v>
      </c>
      <c r="D192" s="1">
        <f>IF(tblSuivi[[#This Row],[Protégé ?]]="Oui",
   VLOOKUP(tblSuivi[[#This Row],[Classe]],[1]Paramètres!$A:$I,3,FALSE),
   VLOOKUP(tblSuivi[[#This Row],[Classe]],[1]Paramètres!$A:$I,2,FALSE)
)</f>
        <v>110000</v>
      </c>
      <c r="E192" s="1">
        <f>VLOOKUP(B192,[1]Paramètres!A:I,3,FALSE)</f>
        <v>35000</v>
      </c>
      <c r="F192" s="1"/>
      <c r="G192" s="1"/>
      <c r="H192" s="1"/>
      <c r="I192" s="1"/>
      <c r="J192" s="1"/>
      <c r="K192" s="1"/>
      <c r="L192" s="2">
        <f>SUM(tblSuivi[[#This Row],[Inscription]]:tblSuivi[[#This Row],[Mars]])</f>
        <v>35000</v>
      </c>
      <c r="M192" s="2">
        <f>tblSuivi[[#This Row],[Montant dû]]-tblSuivi[[#This Row],[Total Payé]]</f>
        <v>75000</v>
      </c>
      <c r="N192" t="str">
        <f>IF(tblSuivi[[#This Row],[Reste à Payer]]=0,"Soldé",IF(tblSuivi[[#This Row],[Total Payé]]=0,"Non démarré","En cours"))</f>
        <v>En cours</v>
      </c>
      <c r="O192" s="3" t="s">
        <v>345</v>
      </c>
    </row>
    <row r="193" spans="1:15" x14ac:dyDescent="0.25">
      <c r="A193" t="s">
        <v>347</v>
      </c>
      <c r="B193" t="s">
        <v>105</v>
      </c>
      <c r="D193" s="1">
        <f>IF(tblSuivi[[#This Row],[Protégé ?]]="Oui",
   VLOOKUP(tblSuivi[[#This Row],[Classe]],[1]Paramètres!$A:$I,3,FALSE),
   VLOOKUP(tblSuivi[[#This Row],[Classe]],[1]Paramètres!$A:$I,2,FALSE)
)</f>
        <v>105000</v>
      </c>
      <c r="E193" s="1">
        <f>VLOOKUP(B193,[1]Paramètres!A:I,3,FALSE)</f>
        <v>35000</v>
      </c>
      <c r="F193" s="1"/>
      <c r="G193" s="1"/>
      <c r="H193" s="1"/>
      <c r="I193" s="1"/>
      <c r="J193" s="1"/>
      <c r="K193" s="1"/>
      <c r="L193" s="2">
        <f>SUM(tblSuivi[[#This Row],[Inscription]]:tblSuivi[[#This Row],[Mars]])</f>
        <v>35000</v>
      </c>
      <c r="M193" s="2">
        <f>tblSuivi[[#This Row],[Montant dû]]-tblSuivi[[#This Row],[Total Payé]]</f>
        <v>70000</v>
      </c>
      <c r="N193" t="str">
        <f>IF(tblSuivi[[#This Row],[Reste à Payer]]=0,"Soldé",IF(tblSuivi[[#This Row],[Total Payé]]=0,"Non démarré","En cours"))</f>
        <v>En cours</v>
      </c>
      <c r="O193" s="3" t="s">
        <v>348</v>
      </c>
    </row>
    <row r="194" spans="1:15" x14ac:dyDescent="0.25">
      <c r="A194" t="s">
        <v>349</v>
      </c>
      <c r="B194" t="s">
        <v>51</v>
      </c>
      <c r="D194" s="1">
        <f>IF(tblSuivi[[#This Row],[Protégé ?]]="Oui",
   VLOOKUP(tblSuivi[[#This Row],[Classe]],[1]Paramètres!$A:$I,3,FALSE),
   VLOOKUP(tblSuivi[[#This Row],[Classe]],[1]Paramètres!$A:$I,2,FALSE)
)</f>
        <v>105000</v>
      </c>
      <c r="E194" s="1">
        <f>VLOOKUP(B194,[1]Paramètres!A:I,3,FALSE)</f>
        <v>35000</v>
      </c>
      <c r="F194" s="1"/>
      <c r="G194" s="1"/>
      <c r="H194" s="1"/>
      <c r="I194" s="1"/>
      <c r="J194" s="1"/>
      <c r="K194" s="1"/>
      <c r="L194" s="2">
        <f>SUM(tblSuivi[[#This Row],[Inscription]]:tblSuivi[[#This Row],[Mars]])</f>
        <v>35000</v>
      </c>
      <c r="M194" s="2">
        <f>tblSuivi[[#This Row],[Montant dû]]-tblSuivi[[#This Row],[Total Payé]]</f>
        <v>70000</v>
      </c>
      <c r="N194" t="str">
        <f>IF(tblSuivi[[#This Row],[Reste à Payer]]=0,"Soldé",IF(tblSuivi[[#This Row],[Total Payé]]=0,"Non démarré","En cours"))</f>
        <v>En cours</v>
      </c>
      <c r="O194" s="3" t="s">
        <v>348</v>
      </c>
    </row>
    <row r="195" spans="1:15" x14ac:dyDescent="0.25">
      <c r="A195" t="s">
        <v>350</v>
      </c>
      <c r="B195" t="s">
        <v>38</v>
      </c>
      <c r="D195" s="1">
        <f>IF(tblSuivi[[#This Row],[Protégé ?]]="Oui",
   VLOOKUP(tblSuivi[[#This Row],[Classe]],[1]Paramètres!$A:$I,3,FALSE),
   VLOOKUP(tblSuivi[[#This Row],[Classe]],[1]Paramètres!$A:$I,2,FALSE)
)</f>
        <v>105000</v>
      </c>
      <c r="E195" s="1">
        <f>VLOOKUP(B195,[1]Paramètres!A:I,3,FALSE)</f>
        <v>35000</v>
      </c>
      <c r="F195" s="1"/>
      <c r="G195" s="1"/>
      <c r="H195" s="1"/>
      <c r="I195" s="1"/>
      <c r="J195" s="1"/>
      <c r="K195" s="1"/>
      <c r="L195" s="2">
        <f>SUM(tblSuivi[[#This Row],[Inscription]]:tblSuivi[[#This Row],[Mars]])</f>
        <v>35000</v>
      </c>
      <c r="M195" s="2">
        <f>tblSuivi[[#This Row],[Montant dû]]-tblSuivi[[#This Row],[Total Payé]]</f>
        <v>70000</v>
      </c>
      <c r="N195" t="str">
        <f>IF(tblSuivi[[#This Row],[Reste à Payer]]=0,"Soldé",IF(tblSuivi[[#This Row],[Total Payé]]=0,"Non démarré","En cours"))</f>
        <v>En cours</v>
      </c>
      <c r="O195" s="3" t="s">
        <v>351</v>
      </c>
    </row>
    <row r="196" spans="1:15" x14ac:dyDescent="0.25">
      <c r="A196" t="s">
        <v>352</v>
      </c>
      <c r="B196" t="s">
        <v>16</v>
      </c>
      <c r="D196" s="1">
        <f>IF(tblSuivi[[#This Row],[Protégé ?]]="Oui",
   VLOOKUP(tblSuivi[[#This Row],[Classe]],[1]Paramètres!$A:$I,3,FALSE),
   VLOOKUP(tblSuivi[[#This Row],[Classe]],[1]Paramètres!$A:$I,2,FALSE)
)</f>
        <v>100000</v>
      </c>
      <c r="E196" s="1">
        <f>VLOOKUP(B196,[1]Paramètres!A:I,3,FALSE)</f>
        <v>35000</v>
      </c>
      <c r="F196" s="1"/>
      <c r="G196" s="1"/>
      <c r="H196" s="1"/>
      <c r="I196" s="1"/>
      <c r="J196" s="1"/>
      <c r="K196" s="1"/>
      <c r="L196" s="2">
        <f>SUM(tblSuivi[[#This Row],[Inscription]]:tblSuivi[[#This Row],[Mars]])</f>
        <v>35000</v>
      </c>
      <c r="M196" s="2">
        <f>tblSuivi[[#This Row],[Montant dû]]-tblSuivi[[#This Row],[Total Payé]]</f>
        <v>65000</v>
      </c>
      <c r="N196" t="str">
        <f>IF(tblSuivi[[#This Row],[Reste à Payer]]=0,"Soldé",IF(tblSuivi[[#This Row],[Total Payé]]=0,"Non démarré","En cours"))</f>
        <v>En cours</v>
      </c>
      <c r="O196" s="3" t="s">
        <v>353</v>
      </c>
    </row>
    <row r="197" spans="1:15" x14ac:dyDescent="0.25">
      <c r="A197" t="s">
        <v>354</v>
      </c>
      <c r="B197" t="s">
        <v>249</v>
      </c>
      <c r="D197" s="1">
        <f>IF(tblSuivi[[#This Row],[Protégé ?]]="Oui",
   VLOOKUP(tblSuivi[[#This Row],[Classe]],[1]Paramètres!$A:$I,3,FALSE),
   VLOOKUP(tblSuivi[[#This Row],[Classe]],[1]Paramètres!$A:$I,2,FALSE)
)</f>
        <v>120000</v>
      </c>
      <c r="E197" s="1">
        <f>VLOOKUP(B197,[1]Paramètres!A:I,3,FALSE)</f>
        <v>45000</v>
      </c>
      <c r="F197" s="1"/>
      <c r="G197" s="1"/>
      <c r="H197" s="1"/>
      <c r="I197" s="1"/>
      <c r="J197" s="1"/>
      <c r="K197" s="1"/>
      <c r="L197" s="2">
        <f>SUM(tblSuivi[[#This Row],[Inscription]]:tblSuivi[[#This Row],[Mars]])</f>
        <v>45000</v>
      </c>
      <c r="M197" s="2">
        <f>tblSuivi[[#This Row],[Montant dû]]-tblSuivi[[#This Row],[Total Payé]]</f>
        <v>75000</v>
      </c>
      <c r="N197" t="str">
        <f>IF(tblSuivi[[#This Row],[Reste à Payer]]=0,"Soldé",IF(tblSuivi[[#This Row],[Total Payé]]=0,"Non démarré","En cours"))</f>
        <v>En cours</v>
      </c>
      <c r="O197" s="3" t="s">
        <v>355</v>
      </c>
    </row>
    <row r="198" spans="1:15" x14ac:dyDescent="0.25">
      <c r="A198" t="s">
        <v>356</v>
      </c>
      <c r="B198" t="s">
        <v>25</v>
      </c>
      <c r="D198" s="1">
        <f>IF(tblSuivi[[#This Row],[Protégé ?]]="Oui",
   VLOOKUP(tblSuivi[[#This Row],[Classe]],[1]Paramètres!$A:$I,3,FALSE),
   VLOOKUP(tblSuivi[[#This Row],[Classe]],[1]Paramètres!$A:$I,2,FALSE)
)</f>
        <v>100000</v>
      </c>
      <c r="E198" s="1">
        <f>VLOOKUP(B198,[1]Paramètres!A:I,3,FALSE)</f>
        <v>35000</v>
      </c>
      <c r="F198" s="1"/>
      <c r="G198" s="1"/>
      <c r="H198" s="1"/>
      <c r="I198" s="1"/>
      <c r="J198" s="1"/>
      <c r="K198" s="1"/>
      <c r="L198" s="2">
        <f>SUM(tblSuivi[[#This Row],[Inscription]]:tblSuivi[[#This Row],[Mars]])</f>
        <v>35000</v>
      </c>
      <c r="M198" s="2">
        <f>tblSuivi[[#This Row],[Montant dû]]-tblSuivi[[#This Row],[Total Payé]]</f>
        <v>65000</v>
      </c>
      <c r="N198" t="str">
        <f>IF(tblSuivi[[#This Row],[Reste à Payer]]=0,"Soldé",IF(tblSuivi[[#This Row],[Total Payé]]=0,"Non démarré","En cours"))</f>
        <v>En cours</v>
      </c>
      <c r="O198" s="3" t="s">
        <v>357</v>
      </c>
    </row>
    <row r="199" spans="1:15" x14ac:dyDescent="0.25">
      <c r="A199" t="s">
        <v>358</v>
      </c>
      <c r="B199" t="s">
        <v>74</v>
      </c>
      <c r="D199" s="1">
        <f>IF(tblSuivi[[#This Row],[Protégé ?]]="Oui",
   VLOOKUP(tblSuivi[[#This Row],[Classe]],[1]Paramètres!$A:$I,3,FALSE),
   VLOOKUP(tblSuivi[[#This Row],[Classe]],[1]Paramètres!$A:$I,2,FALSE)
)</f>
        <v>105000</v>
      </c>
      <c r="E199" s="1">
        <f>VLOOKUP(B199,[1]Paramètres!A:I,3,FALSE)</f>
        <v>35000</v>
      </c>
      <c r="F199" s="1">
        <v>10000</v>
      </c>
      <c r="G199" s="1">
        <v>30000</v>
      </c>
      <c r="H199" s="1"/>
      <c r="I199" s="1"/>
      <c r="J199" s="1"/>
      <c r="K199" s="1"/>
      <c r="L199" s="2">
        <f>SUM(tblSuivi[[#This Row],[Inscription]]:tblSuivi[[#This Row],[Mars]])</f>
        <v>75000</v>
      </c>
      <c r="M199" s="2">
        <f>tblSuivi[[#This Row],[Montant dû]]-tblSuivi[[#This Row],[Total Payé]]</f>
        <v>30000</v>
      </c>
      <c r="N199" t="str">
        <f>IF(tblSuivi[[#This Row],[Reste à Payer]]=0,"Soldé",IF(tblSuivi[[#This Row],[Total Payé]]=0,"Non démarré","En cours"))</f>
        <v>En cours</v>
      </c>
      <c r="O199" s="3" t="s">
        <v>359</v>
      </c>
    </row>
    <row r="200" spans="1:15" x14ac:dyDescent="0.25">
      <c r="A200" t="s">
        <v>360</v>
      </c>
      <c r="B200" t="s">
        <v>227</v>
      </c>
      <c r="D200" s="1">
        <f>IF(tblSuivi[[#This Row],[Protégé ?]]="Oui",
   VLOOKUP(tblSuivi[[#This Row],[Classe]],[1]Paramètres!$A:$I,3,FALSE),
   VLOOKUP(tblSuivi[[#This Row],[Classe]],[1]Paramètres!$A:$I,2,FALSE)
)</f>
        <v>120000</v>
      </c>
      <c r="E200" s="1">
        <f>VLOOKUP(B200,[1]Paramètres!A:I,3,FALSE)</f>
        <v>45000</v>
      </c>
      <c r="F200" s="1"/>
      <c r="G200" s="1"/>
      <c r="H200" s="1"/>
      <c r="I200" s="1"/>
      <c r="J200" s="1"/>
      <c r="K200" s="1"/>
      <c r="L200" s="2">
        <f>SUM(tblSuivi[[#This Row],[Inscription]]:tblSuivi[[#This Row],[Mars]])</f>
        <v>45000</v>
      </c>
      <c r="M200" s="2">
        <f>tblSuivi[[#This Row],[Montant dû]]-tblSuivi[[#This Row],[Total Payé]]</f>
        <v>75000</v>
      </c>
      <c r="N200" t="str">
        <f>IF(tblSuivi[[#This Row],[Reste à Payer]]=0,"Soldé",IF(tblSuivi[[#This Row],[Total Payé]]=0,"Non démarré","En cours"))</f>
        <v>En cours</v>
      </c>
      <c r="O200" s="3" t="s">
        <v>361</v>
      </c>
    </row>
    <row r="201" spans="1:15" x14ac:dyDescent="0.25">
      <c r="A201" t="s">
        <v>362</v>
      </c>
      <c r="B201" t="s">
        <v>141</v>
      </c>
      <c r="D201" s="1">
        <f>IF(tblSuivi[[#This Row],[Protégé ?]]="Oui",
   VLOOKUP(tblSuivi[[#This Row],[Classe]],[1]Paramètres!$A:$I,3,FALSE),
   VLOOKUP(tblSuivi[[#This Row],[Classe]],[1]Paramètres!$A:$I,2,FALSE)
)</f>
        <v>105000</v>
      </c>
      <c r="E201" s="1">
        <f>VLOOKUP(B201,[1]Paramètres!A:I,3,FALSE)</f>
        <v>35000</v>
      </c>
      <c r="F201" s="1"/>
      <c r="G201" s="1"/>
      <c r="H201" s="1"/>
      <c r="I201" s="1"/>
      <c r="J201" s="1"/>
      <c r="K201" s="1"/>
      <c r="L201" s="2">
        <f>SUM(tblSuivi[[#This Row],[Inscription]]:tblSuivi[[#This Row],[Mars]])</f>
        <v>35000</v>
      </c>
      <c r="M201" s="2">
        <f>tblSuivi[[#This Row],[Montant dû]]-tblSuivi[[#This Row],[Total Payé]]</f>
        <v>70000</v>
      </c>
      <c r="N201" t="str">
        <f>IF(tblSuivi[[#This Row],[Reste à Payer]]=0,"Soldé",IF(tblSuivi[[#This Row],[Total Payé]]=0,"Non démarré","En cours"))</f>
        <v>En cours</v>
      </c>
      <c r="O201" s="3" t="s">
        <v>363</v>
      </c>
    </row>
    <row r="202" spans="1:15" x14ac:dyDescent="0.25">
      <c r="A202" t="s">
        <v>364</v>
      </c>
      <c r="B202" t="s">
        <v>118</v>
      </c>
      <c r="D202" s="1">
        <f>IF(tblSuivi[[#This Row],[Protégé ?]]="Oui",
   VLOOKUP(tblSuivi[[#This Row],[Classe]],[1]Paramètres!$A:$I,3,FALSE),
   VLOOKUP(tblSuivi[[#This Row],[Classe]],[1]Paramètres!$A:$I,2,FALSE)
)</f>
        <v>105000</v>
      </c>
      <c r="E202" s="1">
        <f>VLOOKUP(B202,[1]Paramètres!A:I,3,FALSE)</f>
        <v>35000</v>
      </c>
      <c r="F202" s="1"/>
      <c r="G202" s="1"/>
      <c r="H202" s="1"/>
      <c r="I202" s="1"/>
      <c r="J202" s="1"/>
      <c r="K202" s="1"/>
      <c r="L202" s="2">
        <f>SUM(tblSuivi[[#This Row],[Inscription]]:tblSuivi[[#This Row],[Mars]])</f>
        <v>35000</v>
      </c>
      <c r="M202" s="2">
        <f>tblSuivi[[#This Row],[Montant dû]]-tblSuivi[[#This Row],[Total Payé]]</f>
        <v>70000</v>
      </c>
      <c r="N202" t="str">
        <f>IF(tblSuivi[[#This Row],[Reste à Payer]]=0,"Soldé",IF(tblSuivi[[#This Row],[Total Payé]]=0,"Non démarré","En cours"))</f>
        <v>En cours</v>
      </c>
      <c r="O202" s="3" t="s">
        <v>365</v>
      </c>
    </row>
    <row r="203" spans="1:15" x14ac:dyDescent="0.25">
      <c r="A203" t="s">
        <v>366</v>
      </c>
      <c r="B203" t="s">
        <v>21</v>
      </c>
      <c r="D203" s="1">
        <f>IF(tblSuivi[[#This Row],[Protégé ?]]="Oui",
   VLOOKUP(tblSuivi[[#This Row],[Classe]],[1]Paramètres!$A:$I,3,FALSE),
   VLOOKUP(tblSuivi[[#This Row],[Classe]],[1]Paramètres!$A:$I,2,FALSE)
)</f>
        <v>100000</v>
      </c>
      <c r="E203" s="1">
        <f>VLOOKUP(B203,[1]Paramètres!A:I,3,FALSE)</f>
        <v>35000</v>
      </c>
      <c r="F203" s="1">
        <v>5000</v>
      </c>
      <c r="G203" s="1"/>
      <c r="H203" s="1"/>
      <c r="I203" s="1"/>
      <c r="J203" s="1"/>
      <c r="K203" s="1"/>
      <c r="L203" s="2">
        <f>SUM(tblSuivi[[#This Row],[Inscription]]:tblSuivi[[#This Row],[Mars]])</f>
        <v>40000</v>
      </c>
      <c r="M203" s="2">
        <f>tblSuivi[[#This Row],[Montant dû]]-tblSuivi[[#This Row],[Total Payé]]</f>
        <v>60000</v>
      </c>
      <c r="N203" t="str">
        <f>IF(tblSuivi[[#This Row],[Reste à Payer]]=0,"Soldé",IF(tblSuivi[[#This Row],[Total Payé]]=0,"Non démarré","En cours"))</f>
        <v>En cours</v>
      </c>
      <c r="O203" s="3" t="s">
        <v>365</v>
      </c>
    </row>
    <row r="204" spans="1:15" x14ac:dyDescent="0.25">
      <c r="A204" t="s">
        <v>367</v>
      </c>
      <c r="B204" t="s">
        <v>249</v>
      </c>
      <c r="D204" s="1">
        <f>IF(tblSuivi[[#This Row],[Protégé ?]]="Oui",
   VLOOKUP(tblSuivi[[#This Row],[Classe]],[1]Paramètres!$A:$I,3,FALSE),
   VLOOKUP(tblSuivi[[#This Row],[Classe]],[1]Paramètres!$A:$I,2,FALSE)
)</f>
        <v>120000</v>
      </c>
      <c r="E204" s="1">
        <f>VLOOKUP(B204,[1]Paramètres!A:I,3,FALSE)</f>
        <v>45000</v>
      </c>
      <c r="F204" s="1"/>
      <c r="G204" s="1"/>
      <c r="H204" s="1"/>
      <c r="I204" s="1"/>
      <c r="J204" s="1"/>
      <c r="K204" s="1"/>
      <c r="L204" s="2">
        <f>SUM(tblSuivi[[#This Row],[Inscription]]:tblSuivi[[#This Row],[Mars]])</f>
        <v>45000</v>
      </c>
      <c r="M204" s="2">
        <f>tblSuivi[[#This Row],[Montant dû]]-tblSuivi[[#This Row],[Total Payé]]</f>
        <v>75000</v>
      </c>
      <c r="N204" t="str">
        <f>IF(tblSuivi[[#This Row],[Reste à Payer]]=0,"Soldé",IF(tblSuivi[[#This Row],[Total Payé]]=0,"Non démarré","En cours"))</f>
        <v>En cours</v>
      </c>
      <c r="O204" s="3" t="s">
        <v>368</v>
      </c>
    </row>
    <row r="205" spans="1:15" x14ac:dyDescent="0.25">
      <c r="A205" t="s">
        <v>369</v>
      </c>
      <c r="B205" t="s">
        <v>141</v>
      </c>
      <c r="D205" s="1">
        <f>IF(tblSuivi[[#This Row],[Protégé ?]]="Oui",
   VLOOKUP(tblSuivi[[#This Row],[Classe]],[1]Paramètres!$A:$I,3,FALSE),
   VLOOKUP(tblSuivi[[#This Row],[Classe]],[1]Paramètres!$A:$I,2,FALSE)
)</f>
        <v>105000</v>
      </c>
      <c r="E205" s="1">
        <f>VLOOKUP(B205,[1]Paramètres!A:I,3,FALSE)</f>
        <v>35000</v>
      </c>
      <c r="F205" s="1">
        <v>25000</v>
      </c>
      <c r="G205" s="1"/>
      <c r="H205" s="1"/>
      <c r="I205" s="1"/>
      <c r="J205" s="1"/>
      <c r="K205" s="1"/>
      <c r="L205" s="2">
        <f>SUM(tblSuivi[[#This Row],[Inscription]]:tblSuivi[[#This Row],[Mars]])</f>
        <v>60000</v>
      </c>
      <c r="M205" s="2">
        <f>tblSuivi[[#This Row],[Montant dû]]-tblSuivi[[#This Row],[Total Payé]]</f>
        <v>45000</v>
      </c>
      <c r="N205" t="str">
        <f>IF(tblSuivi[[#This Row],[Reste à Payer]]=0,"Soldé",IF(tblSuivi[[#This Row],[Total Payé]]=0,"Non démarré","En cours"))</f>
        <v>En cours</v>
      </c>
      <c r="O205" s="3" t="s">
        <v>370</v>
      </c>
    </row>
    <row r="206" spans="1:15" x14ac:dyDescent="0.25">
      <c r="A206" t="s">
        <v>371</v>
      </c>
      <c r="B206" t="s">
        <v>227</v>
      </c>
      <c r="D206" s="1">
        <f>IF(tblSuivi[[#This Row],[Protégé ?]]="Oui",
   VLOOKUP(tblSuivi[[#This Row],[Classe]],[1]Paramètres!$A:$I,3,FALSE),
   VLOOKUP(tblSuivi[[#This Row],[Classe]],[1]Paramètres!$A:$I,2,FALSE)
)</f>
        <v>120000</v>
      </c>
      <c r="E206" s="1">
        <f>VLOOKUP(B206,[1]Paramètres!A:I,3,FALSE)</f>
        <v>45000</v>
      </c>
      <c r="F206" s="1"/>
      <c r="G206" s="1"/>
      <c r="H206" s="1"/>
      <c r="I206" s="1"/>
      <c r="J206" s="1"/>
      <c r="K206" s="1"/>
      <c r="L206" s="2">
        <f>SUM(tblSuivi[[#This Row],[Inscription]]:tblSuivi[[#This Row],[Mars]])</f>
        <v>45000</v>
      </c>
      <c r="M206" s="2">
        <f>tblSuivi[[#This Row],[Montant dû]]-tblSuivi[[#This Row],[Total Payé]]</f>
        <v>75000</v>
      </c>
      <c r="N206" t="str">
        <f>IF(tblSuivi[[#This Row],[Reste à Payer]]=0,"Soldé",IF(tblSuivi[[#This Row],[Total Payé]]=0,"Non démarré","En cours"))</f>
        <v>En cours</v>
      </c>
      <c r="O206" s="3" t="s">
        <v>372</v>
      </c>
    </row>
    <row r="207" spans="1:15" x14ac:dyDescent="0.25">
      <c r="A207" t="s">
        <v>373</v>
      </c>
      <c r="B207" t="s">
        <v>141</v>
      </c>
      <c r="D207" s="1">
        <f>IF(tblSuivi[[#This Row],[Protégé ?]]="Oui",
   VLOOKUP(tblSuivi[[#This Row],[Classe]],[1]Paramètres!$A:$I,3,FALSE),
   VLOOKUP(tblSuivi[[#This Row],[Classe]],[1]Paramètres!$A:$I,2,FALSE)
)</f>
        <v>105000</v>
      </c>
      <c r="E207" s="1">
        <f>VLOOKUP(B207,[1]Paramètres!A:I,3,FALSE)</f>
        <v>35000</v>
      </c>
      <c r="F207" s="1"/>
      <c r="G207" s="1"/>
      <c r="H207" s="1"/>
      <c r="I207" s="1"/>
      <c r="J207" s="1"/>
      <c r="K207" s="1"/>
      <c r="L207" s="2">
        <f>SUM(tblSuivi[[#This Row],[Inscription]]:tblSuivi[[#This Row],[Mars]])</f>
        <v>35000</v>
      </c>
      <c r="M207" s="2">
        <f>tblSuivi[[#This Row],[Montant dû]]-tblSuivi[[#This Row],[Total Payé]]</f>
        <v>70000</v>
      </c>
      <c r="N207" t="str">
        <f>IF(tblSuivi[[#This Row],[Reste à Payer]]=0,"Soldé",IF(tblSuivi[[#This Row],[Total Payé]]=0,"Non démarré","En cours"))</f>
        <v>En cours</v>
      </c>
      <c r="O207" s="3" t="s">
        <v>374</v>
      </c>
    </row>
    <row r="208" spans="1:15" x14ac:dyDescent="0.25">
      <c r="A208" t="s">
        <v>375</v>
      </c>
      <c r="B208" t="s">
        <v>38</v>
      </c>
      <c r="D208" s="1">
        <f>IF(tblSuivi[[#This Row],[Protégé ?]]="Oui",
   VLOOKUP(tblSuivi[[#This Row],[Classe]],[1]Paramètres!$A:$I,3,FALSE),
   VLOOKUP(tblSuivi[[#This Row],[Classe]],[1]Paramètres!$A:$I,2,FALSE)
)</f>
        <v>105000</v>
      </c>
      <c r="E208" s="1">
        <f>VLOOKUP(B208,[1]Paramètres!A:I,3,FALSE)</f>
        <v>35000</v>
      </c>
      <c r="F208" s="1"/>
      <c r="G208" s="1"/>
      <c r="H208" s="1"/>
      <c r="I208" s="1"/>
      <c r="J208" s="1"/>
      <c r="K208" s="1"/>
      <c r="L208" s="2">
        <f>SUM(tblSuivi[[#This Row],[Inscription]]:tblSuivi[[#This Row],[Mars]])</f>
        <v>35000</v>
      </c>
      <c r="M208" s="2">
        <f>tblSuivi[[#This Row],[Montant dû]]-tblSuivi[[#This Row],[Total Payé]]</f>
        <v>70000</v>
      </c>
      <c r="N208" t="str">
        <f>IF(tblSuivi[[#This Row],[Reste à Payer]]=0,"Soldé",IF(tblSuivi[[#This Row],[Total Payé]]=0,"Non démarré","En cours"))</f>
        <v>En cours</v>
      </c>
      <c r="O208" s="3" t="s">
        <v>376</v>
      </c>
    </row>
    <row r="209" spans="1:15" x14ac:dyDescent="0.25">
      <c r="A209" t="s">
        <v>377</v>
      </c>
      <c r="B209" t="s">
        <v>38</v>
      </c>
      <c r="D209" s="1">
        <f>IF(tblSuivi[[#This Row],[Protégé ?]]="Oui",
   VLOOKUP(tblSuivi[[#This Row],[Classe]],[1]Paramètres!$A:$I,3,FALSE),
   VLOOKUP(tblSuivi[[#This Row],[Classe]],[1]Paramètres!$A:$I,2,FALSE)
)</f>
        <v>105000</v>
      </c>
      <c r="E209" s="1">
        <f>VLOOKUP(B209,[1]Paramètres!A:I,3,FALSE)</f>
        <v>35000</v>
      </c>
      <c r="F209" s="1"/>
      <c r="G209" s="1"/>
      <c r="H209" s="1"/>
      <c r="I209" s="1"/>
      <c r="J209" s="1"/>
      <c r="K209" s="1"/>
      <c r="L209" s="2">
        <f>SUM(tblSuivi[[#This Row],[Inscription]]:tblSuivi[[#This Row],[Mars]])</f>
        <v>35000</v>
      </c>
      <c r="M209" s="2">
        <f>tblSuivi[[#This Row],[Montant dû]]-tblSuivi[[#This Row],[Total Payé]]</f>
        <v>70000</v>
      </c>
      <c r="N209" t="str">
        <f>IF(tblSuivi[[#This Row],[Reste à Payer]]=0,"Soldé",IF(tblSuivi[[#This Row],[Total Payé]]=0,"Non démarré","En cours"))</f>
        <v>En cours</v>
      </c>
      <c r="O209" s="3" t="s">
        <v>378</v>
      </c>
    </row>
    <row r="210" spans="1:15" x14ac:dyDescent="0.25">
      <c r="A210" t="s">
        <v>379</v>
      </c>
      <c r="B210" t="s">
        <v>74</v>
      </c>
      <c r="D210" s="1">
        <f>IF(tblSuivi[[#This Row],[Protégé ?]]="Oui",
   VLOOKUP(tblSuivi[[#This Row],[Classe]],[1]Paramètres!$A:$I,3,FALSE),
   VLOOKUP(tblSuivi[[#This Row],[Classe]],[1]Paramètres!$A:$I,2,FALSE)
)</f>
        <v>105000</v>
      </c>
      <c r="E210" s="1">
        <f>VLOOKUP(B210,[1]Paramètres!A:I,3,FALSE)</f>
        <v>35000</v>
      </c>
      <c r="F210" s="1"/>
      <c r="G210" s="1"/>
      <c r="H210" s="1"/>
      <c r="I210" s="1"/>
      <c r="J210" s="1"/>
      <c r="K210" s="1"/>
      <c r="L210" s="2">
        <f>SUM(tblSuivi[[#This Row],[Inscription]]:tblSuivi[[#This Row],[Mars]])</f>
        <v>35000</v>
      </c>
      <c r="M210" s="2">
        <f>tblSuivi[[#This Row],[Montant dû]]-tblSuivi[[#This Row],[Total Payé]]</f>
        <v>70000</v>
      </c>
      <c r="N210" t="str">
        <f>IF(tblSuivi[[#This Row],[Reste à Payer]]=0,"Soldé",IF(tblSuivi[[#This Row],[Total Payé]]=0,"Non démarré","En cours"))</f>
        <v>En cours</v>
      </c>
      <c r="O210" s="3" t="s">
        <v>263</v>
      </c>
    </row>
    <row r="211" spans="1:15" x14ac:dyDescent="0.25">
      <c r="A211" t="s">
        <v>380</v>
      </c>
      <c r="B211" t="s">
        <v>203</v>
      </c>
      <c r="C211" t="s">
        <v>101</v>
      </c>
      <c r="D211" s="1">
        <f>IF(tblSuivi[[#This Row],[Protégé ?]]="Oui",
   VLOOKUP(tblSuivi[[#This Row],[Classe]],[1]Paramètres!$A:$I,3,FALSE),
   VLOOKUP(tblSuivi[[#This Row],[Classe]],[1]Paramètres!$A:$I,2,FALSE)
)</f>
        <v>35000</v>
      </c>
      <c r="E211" s="5">
        <f>VLOOKUP(B211,[1]Paramètres!A:I,3,FALSE)</f>
        <v>35000</v>
      </c>
      <c r="F211" s="5"/>
      <c r="G211" s="5"/>
      <c r="H211" s="5"/>
      <c r="I211" s="5"/>
      <c r="J211" s="5"/>
      <c r="K211" s="5"/>
      <c r="L211" s="2">
        <f>SUM(tblSuivi[[#This Row],[Inscription]]:tblSuivi[[#This Row],[Mars]])</f>
        <v>35000</v>
      </c>
      <c r="M211" s="2">
        <f>tblSuivi[[#This Row],[Montant dû]]-tblSuivi[[#This Row],[Total Payé]]</f>
        <v>0</v>
      </c>
      <c r="N211" t="str">
        <f>IF(tblSuivi[[#This Row],[Reste à Payer]]=0,"Soldé",IF(tblSuivi[[#This Row],[Total Payé]]=0,"Non démarré","En cours"))</f>
        <v>Soldé</v>
      </c>
      <c r="O211" s="3"/>
    </row>
    <row r="212" spans="1:15" x14ac:dyDescent="0.25">
      <c r="A212" t="s">
        <v>381</v>
      </c>
      <c r="B212" t="s">
        <v>203</v>
      </c>
      <c r="D212" s="1">
        <f>IF(tblSuivi[[#This Row],[Protégé ?]]="Oui",
   VLOOKUP(tblSuivi[[#This Row],[Classe]],[1]Paramètres!$A:$I,3,FALSE),
   VLOOKUP(tblSuivi[[#This Row],[Classe]],[1]Paramètres!$A:$I,2,FALSE)
)</f>
        <v>110000</v>
      </c>
      <c r="E212" s="1">
        <f>VLOOKUP(B212,[1]Paramètres!A:I,3,FALSE)</f>
        <v>35000</v>
      </c>
      <c r="F212" s="1"/>
      <c r="G212" s="1"/>
      <c r="H212" s="1"/>
      <c r="I212" s="1"/>
      <c r="J212" s="1"/>
      <c r="K212" s="1"/>
      <c r="L212" s="2">
        <f>SUM(tblSuivi[[#This Row],[Inscription]]:tblSuivi[[#This Row],[Mars]])</f>
        <v>35000</v>
      </c>
      <c r="M212" s="2">
        <f>tblSuivi[[#This Row],[Montant dû]]-tblSuivi[[#This Row],[Total Payé]]</f>
        <v>75000</v>
      </c>
      <c r="N212" t="str">
        <f>IF(tblSuivi[[#This Row],[Reste à Payer]]=0,"Soldé",IF(tblSuivi[[#This Row],[Total Payé]]=0,"Non démarré","En cours"))</f>
        <v>En cours</v>
      </c>
      <c r="O212" s="3"/>
    </row>
    <row r="213" spans="1:15" x14ac:dyDescent="0.25">
      <c r="A213" t="s">
        <v>382</v>
      </c>
      <c r="B213" t="s">
        <v>187</v>
      </c>
      <c r="D213" s="1">
        <f>IF(tblSuivi[[#This Row],[Protégé ?]]="Oui",
   VLOOKUP(tblSuivi[[#This Row],[Classe]],[1]Paramètres!$A:$I,3,FALSE),
   VLOOKUP(tblSuivi[[#This Row],[Classe]],[1]Paramètres!$A:$I,2,FALSE)
)</f>
        <v>105000</v>
      </c>
      <c r="E213" s="1">
        <f>VLOOKUP(B213,[1]Paramètres!A:I,3,FALSE)</f>
        <v>35000</v>
      </c>
      <c r="F213" s="1"/>
      <c r="G213" s="1"/>
      <c r="H213" s="1"/>
      <c r="I213" s="1"/>
      <c r="J213" s="1"/>
      <c r="K213" s="1"/>
      <c r="L213" s="2">
        <f>SUM(tblSuivi[[#This Row],[Inscription]]:tblSuivi[[#This Row],[Mars]])</f>
        <v>35000</v>
      </c>
      <c r="M213" s="2">
        <f>tblSuivi[[#This Row],[Montant dû]]-tblSuivi[[#This Row],[Total Payé]]</f>
        <v>70000</v>
      </c>
      <c r="N213" t="str">
        <f>IF(tblSuivi[[#This Row],[Reste à Payer]]=0,"Soldé",IF(tblSuivi[[#This Row],[Total Payé]]=0,"Non démarré","En cours"))</f>
        <v>En cours</v>
      </c>
      <c r="O213" s="3" t="s">
        <v>383</v>
      </c>
    </row>
    <row r="214" spans="1:15" x14ac:dyDescent="0.25">
      <c r="A214" t="s">
        <v>384</v>
      </c>
      <c r="B214" t="s">
        <v>187</v>
      </c>
      <c r="D214" s="1">
        <f>IF(tblSuivi[[#This Row],[Protégé ?]]="Oui",
   VLOOKUP(tblSuivi[[#This Row],[Classe]],[1]Paramètres!$A:$I,3,FALSE),
   VLOOKUP(tblSuivi[[#This Row],[Classe]],[1]Paramètres!$A:$I,2,FALSE)
)</f>
        <v>105000</v>
      </c>
      <c r="E214" s="1">
        <f>VLOOKUP(B214,[1]Paramètres!A:I,3,FALSE)</f>
        <v>35000</v>
      </c>
      <c r="F214" s="1"/>
      <c r="G214" s="1"/>
      <c r="H214" s="1"/>
      <c r="I214" s="1"/>
      <c r="J214" s="1"/>
      <c r="K214" s="1"/>
      <c r="L214" s="2">
        <f>SUM(tblSuivi[[#This Row],[Inscription]]:tblSuivi[[#This Row],[Mars]])</f>
        <v>35000</v>
      </c>
      <c r="M214" s="2">
        <f>tblSuivi[[#This Row],[Montant dû]]-tblSuivi[[#This Row],[Total Payé]]</f>
        <v>70000</v>
      </c>
      <c r="N214" t="str">
        <f>IF(tblSuivi[[#This Row],[Reste à Payer]]=0,"Soldé",IF(tblSuivi[[#This Row],[Total Payé]]=0,"Non démarré","En cours"))</f>
        <v>En cours</v>
      </c>
      <c r="O214" s="3" t="s">
        <v>385</v>
      </c>
    </row>
    <row r="215" spans="1:15" x14ac:dyDescent="0.25">
      <c r="A215" t="s">
        <v>386</v>
      </c>
      <c r="B215" t="s">
        <v>227</v>
      </c>
      <c r="D215" s="1">
        <f>IF(tblSuivi[[#This Row],[Protégé ?]]="Oui",
   VLOOKUP(tblSuivi[[#This Row],[Classe]],[1]Paramètres!$A:$I,3,FALSE),
   VLOOKUP(tblSuivi[[#This Row],[Classe]],[1]Paramètres!$A:$I,2,FALSE)
)</f>
        <v>120000</v>
      </c>
      <c r="E215" s="1">
        <f>VLOOKUP(B215,[1]Paramètres!A:I,3,FALSE)</f>
        <v>45000</v>
      </c>
      <c r="F215" s="1"/>
      <c r="G215" s="1"/>
      <c r="H215" s="1"/>
      <c r="I215" s="1"/>
      <c r="J215" s="1"/>
      <c r="K215" s="1"/>
      <c r="L215" s="2">
        <f>SUM(tblSuivi[[#This Row],[Inscription]]:tblSuivi[[#This Row],[Mars]])</f>
        <v>45000</v>
      </c>
      <c r="M215" s="2">
        <f>tblSuivi[[#This Row],[Montant dû]]-tblSuivi[[#This Row],[Total Payé]]</f>
        <v>75000</v>
      </c>
      <c r="N215" t="str">
        <f>IF(tblSuivi[[#This Row],[Reste à Payer]]=0,"Soldé",IF(tblSuivi[[#This Row],[Total Payé]]=0,"Non démarré","En cours"))</f>
        <v>En cours</v>
      </c>
      <c r="O215" s="3" t="s">
        <v>387</v>
      </c>
    </row>
    <row r="216" spans="1:15" x14ac:dyDescent="0.25">
      <c r="A216" t="s">
        <v>388</v>
      </c>
      <c r="B216" t="s">
        <v>118</v>
      </c>
      <c r="D216" s="1">
        <f>IF(tblSuivi[[#This Row],[Protégé ?]]="Oui",
   VLOOKUP(tblSuivi[[#This Row],[Classe]],[1]Paramètres!$A:$I,3,FALSE),
   VLOOKUP(tblSuivi[[#This Row],[Classe]],[1]Paramètres!$A:$I,2,FALSE)
)</f>
        <v>105000</v>
      </c>
      <c r="E216" s="1">
        <f>VLOOKUP(B216,[1]Paramètres!A:I,3,FALSE)</f>
        <v>35000</v>
      </c>
      <c r="F216" s="1"/>
      <c r="G216" s="1"/>
      <c r="H216" s="1"/>
      <c r="I216" s="1"/>
      <c r="J216" s="1"/>
      <c r="K216" s="1"/>
      <c r="L216" s="2">
        <f>SUM(tblSuivi[[#This Row],[Inscription]]:tblSuivi[[#This Row],[Mars]])</f>
        <v>35000</v>
      </c>
      <c r="M216" s="2">
        <f>tblSuivi[[#This Row],[Montant dû]]-tblSuivi[[#This Row],[Total Payé]]</f>
        <v>70000</v>
      </c>
      <c r="N216" t="str">
        <f>IF(tblSuivi[[#This Row],[Reste à Payer]]=0,"Soldé",IF(tblSuivi[[#This Row],[Total Payé]]=0,"Non démarré","En cours"))</f>
        <v>En cours</v>
      </c>
      <c r="O216" s="3" t="s">
        <v>387</v>
      </c>
    </row>
    <row r="217" spans="1:15" x14ac:dyDescent="0.25">
      <c r="A217" t="s">
        <v>389</v>
      </c>
      <c r="B217" t="s">
        <v>249</v>
      </c>
      <c r="D217" s="1">
        <f>IF(tblSuivi[[#This Row],[Protégé ?]]="Oui",
   VLOOKUP(tblSuivi[[#This Row],[Classe]],[1]Paramètres!$A:$I,3,FALSE),
   VLOOKUP(tblSuivi[[#This Row],[Classe]],[1]Paramètres!$A:$I,2,FALSE)
)</f>
        <v>120000</v>
      </c>
      <c r="E217" s="1">
        <f>VLOOKUP(B217,[1]Paramètres!A:I,3,FALSE)</f>
        <v>45000</v>
      </c>
      <c r="F217" s="1"/>
      <c r="G217" s="1"/>
      <c r="H217" s="1"/>
      <c r="I217" s="1"/>
      <c r="J217" s="1"/>
      <c r="K217" s="1"/>
      <c r="L217" s="2">
        <f>SUM(tblSuivi[[#This Row],[Inscription]]:tblSuivi[[#This Row],[Mars]])</f>
        <v>45000</v>
      </c>
      <c r="M217" s="2">
        <f>tblSuivi[[#This Row],[Montant dû]]-tblSuivi[[#This Row],[Total Payé]]</f>
        <v>75000</v>
      </c>
      <c r="N217" t="str">
        <f>IF(tblSuivi[[#This Row],[Reste à Payer]]=0,"Soldé",IF(tblSuivi[[#This Row],[Total Payé]]=0,"Non démarré","En cours"))</f>
        <v>En cours</v>
      </c>
      <c r="O217" s="3" t="s">
        <v>390</v>
      </c>
    </row>
    <row r="218" spans="1:15" x14ac:dyDescent="0.25">
      <c r="A218" t="s">
        <v>391</v>
      </c>
      <c r="B218" t="s">
        <v>249</v>
      </c>
      <c r="D218" s="1">
        <f>IF(tblSuivi[[#This Row],[Protégé ?]]="Oui",
   VLOOKUP(tblSuivi[[#This Row],[Classe]],[1]Paramètres!$A:$I,3,FALSE),
   VLOOKUP(tblSuivi[[#This Row],[Classe]],[1]Paramètres!$A:$I,2,FALSE)
)</f>
        <v>120000</v>
      </c>
      <c r="E218" s="1">
        <f>VLOOKUP(B218,[1]Paramètres!A:I,3,FALSE)</f>
        <v>45000</v>
      </c>
      <c r="F218" s="1">
        <v>20000</v>
      </c>
      <c r="G218" s="1">
        <v>15000</v>
      </c>
      <c r="H218" s="1">
        <v>10000</v>
      </c>
      <c r="I218" s="1">
        <v>10000</v>
      </c>
      <c r="J218" s="1">
        <v>10000</v>
      </c>
      <c r="K218" s="1">
        <v>10000</v>
      </c>
      <c r="L218" s="2">
        <f>SUM(tblSuivi[[#This Row],[Inscription]]:tblSuivi[[#This Row],[Mars]])</f>
        <v>120000</v>
      </c>
      <c r="M218" s="2">
        <f>tblSuivi[[#This Row],[Montant dû]]-tblSuivi[[#This Row],[Total Payé]]</f>
        <v>0</v>
      </c>
      <c r="N218" t="str">
        <f>IF(tblSuivi[[#This Row],[Reste à Payer]]=0,"Soldé",IF(tblSuivi[[#This Row],[Total Payé]]=0,"Non démarré","En cours"))</f>
        <v>Soldé</v>
      </c>
      <c r="O218" s="3"/>
    </row>
    <row r="219" spans="1:15" x14ac:dyDescent="0.25">
      <c r="A219" t="s">
        <v>392</v>
      </c>
      <c r="B219" t="s">
        <v>38</v>
      </c>
      <c r="D219" s="1">
        <f>IF(tblSuivi[[#This Row],[Protégé ?]]="Oui",
   VLOOKUP(tblSuivi[[#This Row],[Classe]],[1]Paramètres!$A:$I,3,FALSE),
   VLOOKUP(tblSuivi[[#This Row],[Classe]],[1]Paramètres!$A:$I,2,FALSE)
)</f>
        <v>105000</v>
      </c>
      <c r="E219" s="1">
        <f>VLOOKUP(B219,[1]Paramètres!A:I,3,FALSE)</f>
        <v>35000</v>
      </c>
      <c r="F219" s="1"/>
      <c r="G219" s="1"/>
      <c r="H219" s="1"/>
      <c r="I219" s="1"/>
      <c r="J219" s="1"/>
      <c r="K219" s="1"/>
      <c r="L219" s="2">
        <f>SUM(tblSuivi[[#This Row],[Inscription]]:tblSuivi[[#This Row],[Mars]])</f>
        <v>35000</v>
      </c>
      <c r="M219" s="2">
        <f>tblSuivi[[#This Row],[Montant dû]]-tblSuivi[[#This Row],[Total Payé]]</f>
        <v>70000</v>
      </c>
      <c r="N219" t="str">
        <f>IF(tblSuivi[[#This Row],[Reste à Payer]]=0,"Soldé",IF(tblSuivi[[#This Row],[Total Payé]]=0,"Non démarré","En cours"))</f>
        <v>En cours</v>
      </c>
      <c r="O219" s="3" t="s">
        <v>393</v>
      </c>
    </row>
    <row r="220" spans="1:15" x14ac:dyDescent="0.25">
      <c r="A220" t="s">
        <v>394</v>
      </c>
      <c r="B220" t="s">
        <v>187</v>
      </c>
      <c r="D220" s="1">
        <f>IF(tblSuivi[[#This Row],[Protégé ?]]="Oui",
   VLOOKUP(tblSuivi[[#This Row],[Classe]],[1]Paramètres!$A:$I,3,FALSE),
   VLOOKUP(tblSuivi[[#This Row],[Classe]],[1]Paramètres!$A:$I,2,FALSE)
)</f>
        <v>105000</v>
      </c>
      <c r="E220" s="1">
        <f>VLOOKUP(B220,[1]Paramètres!A:I,3,FALSE)</f>
        <v>35000</v>
      </c>
      <c r="F220" s="1">
        <v>15000</v>
      </c>
      <c r="G220" s="1">
        <v>15000</v>
      </c>
      <c r="H220" s="1">
        <v>10000</v>
      </c>
      <c r="I220" s="1">
        <v>10000</v>
      </c>
      <c r="J220" s="1">
        <v>10000</v>
      </c>
      <c r="K220" s="1">
        <v>10000</v>
      </c>
      <c r="L220" s="2">
        <f>SUM(tblSuivi[[#This Row],[Inscription]]:tblSuivi[[#This Row],[Mars]])</f>
        <v>105000</v>
      </c>
      <c r="M220" s="2">
        <f>tblSuivi[[#This Row],[Montant dû]]-tblSuivi[[#This Row],[Total Payé]]</f>
        <v>0</v>
      </c>
      <c r="N220" t="str">
        <f>IF(tblSuivi[[#This Row],[Reste à Payer]]=0,"Soldé",IF(tblSuivi[[#This Row],[Total Payé]]=0,"Non démarré","En cours"))</f>
        <v>Soldé</v>
      </c>
      <c r="O220" s="3"/>
    </row>
    <row r="221" spans="1:15" x14ac:dyDescent="0.25">
      <c r="A221" t="s">
        <v>395</v>
      </c>
      <c r="B221" t="s">
        <v>38</v>
      </c>
      <c r="D221" s="1">
        <f>IF(tblSuivi[[#This Row],[Protégé ?]]="Oui",
   VLOOKUP(tblSuivi[[#This Row],[Classe]],[1]Paramètres!$A:$I,3,FALSE),
   VLOOKUP(tblSuivi[[#This Row],[Classe]],[1]Paramètres!$A:$I,2,FALSE)
)</f>
        <v>105000</v>
      </c>
      <c r="E221" s="1">
        <f>VLOOKUP(B221,[1]Paramètres!A:I,3,FALSE)</f>
        <v>35000</v>
      </c>
      <c r="F221" s="1"/>
      <c r="G221" s="1"/>
      <c r="H221" s="1"/>
      <c r="I221" s="1"/>
      <c r="J221" s="1"/>
      <c r="K221" s="1"/>
      <c r="L221" s="2">
        <f>SUM(tblSuivi[[#This Row],[Inscription]]:tblSuivi[[#This Row],[Mars]])</f>
        <v>35000</v>
      </c>
      <c r="M221" s="2">
        <f>tblSuivi[[#This Row],[Montant dû]]-tblSuivi[[#This Row],[Total Payé]]</f>
        <v>70000</v>
      </c>
      <c r="N221" t="str">
        <f>IF(tblSuivi[[#This Row],[Reste à Payer]]=0,"Soldé",IF(tblSuivi[[#This Row],[Total Payé]]=0,"Non démarré","En cours"))</f>
        <v>En cours</v>
      </c>
      <c r="O221" s="3" t="s">
        <v>396</v>
      </c>
    </row>
    <row r="222" spans="1:15" x14ac:dyDescent="0.25">
      <c r="A222" t="s">
        <v>397</v>
      </c>
      <c r="B222" t="s">
        <v>203</v>
      </c>
      <c r="D222" s="1">
        <f>IF(tblSuivi[[#This Row],[Protégé ?]]="Oui",
   VLOOKUP(tblSuivi[[#This Row],[Classe]],[1]Paramètres!$A:$I,3,FALSE),
   VLOOKUP(tblSuivi[[#This Row],[Classe]],[1]Paramètres!$A:$I,2,FALSE)
)</f>
        <v>110000</v>
      </c>
      <c r="E222" s="1">
        <f>VLOOKUP(B222,[1]Paramètres!A:I,3,FALSE)</f>
        <v>35000</v>
      </c>
      <c r="F222" s="1"/>
      <c r="G222" s="1"/>
      <c r="H222" s="1"/>
      <c r="I222" s="1"/>
      <c r="J222" s="1"/>
      <c r="K222" s="1"/>
      <c r="L222" s="2">
        <f>SUM(tblSuivi[[#This Row],[Inscription]]:tblSuivi[[#This Row],[Mars]])</f>
        <v>35000</v>
      </c>
      <c r="M222" s="2">
        <f>tblSuivi[[#This Row],[Montant dû]]-tblSuivi[[#This Row],[Total Payé]]</f>
        <v>75000</v>
      </c>
      <c r="N222" t="str">
        <f>IF(tblSuivi[[#This Row],[Reste à Payer]]=0,"Soldé",IF(tblSuivi[[#This Row],[Total Payé]]=0,"Non démarré","En cours"))</f>
        <v>En cours</v>
      </c>
      <c r="O222" s="3" t="s">
        <v>398</v>
      </c>
    </row>
    <row r="223" spans="1:15" x14ac:dyDescent="0.25">
      <c r="A223" t="s">
        <v>399</v>
      </c>
      <c r="B223" t="s">
        <v>187</v>
      </c>
      <c r="D223" s="1">
        <f>IF(tblSuivi[[#This Row],[Protégé ?]]="Oui",
   VLOOKUP(tblSuivi[[#This Row],[Classe]],[1]Paramètres!$A:$I,3,FALSE),
   VLOOKUP(tblSuivi[[#This Row],[Classe]],[1]Paramètres!$A:$I,2,FALSE)
)</f>
        <v>105000</v>
      </c>
      <c r="E223" s="1">
        <f>VLOOKUP(B223,[1]Paramètres!A:I,3,FALSE)</f>
        <v>35000</v>
      </c>
      <c r="F223" s="1"/>
      <c r="G223" s="1"/>
      <c r="H223" s="1"/>
      <c r="I223" s="1"/>
      <c r="J223" s="1"/>
      <c r="K223" s="1"/>
      <c r="L223" s="2">
        <f>SUM(tblSuivi[[#This Row],[Inscription]]:tblSuivi[[#This Row],[Mars]])</f>
        <v>35000</v>
      </c>
      <c r="M223" s="2">
        <f>tblSuivi[[#This Row],[Montant dû]]-tblSuivi[[#This Row],[Total Payé]]</f>
        <v>70000</v>
      </c>
      <c r="N223" t="str">
        <f>IF(tblSuivi[[#This Row],[Reste à Payer]]=0,"Soldé",IF(tblSuivi[[#This Row],[Total Payé]]=0,"Non démarré","En cours"))</f>
        <v>En cours</v>
      </c>
      <c r="O223" s="3" t="s">
        <v>400</v>
      </c>
    </row>
    <row r="224" spans="1:15" x14ac:dyDescent="0.25">
      <c r="A224" t="s">
        <v>401</v>
      </c>
      <c r="B224" t="s">
        <v>51</v>
      </c>
      <c r="D224" s="1">
        <f>IF(tblSuivi[[#This Row],[Protégé ?]]="Oui",
   VLOOKUP(tblSuivi[[#This Row],[Classe]],[1]Paramètres!$A:$I,3,FALSE),
   VLOOKUP(tblSuivi[[#This Row],[Classe]],[1]Paramètres!$A:$I,2,FALSE)
)</f>
        <v>105000</v>
      </c>
      <c r="E224" s="1">
        <f>VLOOKUP(B224,[1]Paramètres!A:I,3,FALSE)</f>
        <v>35000</v>
      </c>
      <c r="F224" s="1"/>
      <c r="G224" s="1"/>
      <c r="H224" s="1"/>
      <c r="I224" s="1"/>
      <c r="J224" s="1"/>
      <c r="K224" s="1"/>
      <c r="L224" s="2">
        <f>SUM(tblSuivi[[#This Row],[Inscription]]:tblSuivi[[#This Row],[Mars]])</f>
        <v>35000</v>
      </c>
      <c r="M224" s="2">
        <f>tblSuivi[[#This Row],[Montant dû]]-tblSuivi[[#This Row],[Total Payé]]</f>
        <v>70000</v>
      </c>
      <c r="N224" t="str">
        <f>IF(tblSuivi[[#This Row],[Reste à Payer]]=0,"Soldé",IF(tblSuivi[[#This Row],[Total Payé]]=0,"Non démarré","En cours"))</f>
        <v>En cours</v>
      </c>
      <c r="O224" s="3" t="s">
        <v>402</v>
      </c>
    </row>
    <row r="225" spans="1:15" x14ac:dyDescent="0.25">
      <c r="A225" t="s">
        <v>403</v>
      </c>
      <c r="B225" t="s">
        <v>51</v>
      </c>
      <c r="D225" s="1">
        <f>IF(tblSuivi[[#This Row],[Protégé ?]]="Oui",
   VLOOKUP(tblSuivi[[#This Row],[Classe]],[1]Paramètres!$A:$I,3,FALSE),
   VLOOKUP(tblSuivi[[#This Row],[Classe]],[1]Paramètres!$A:$I,2,FALSE)
)</f>
        <v>105000</v>
      </c>
      <c r="E225" s="1">
        <f>VLOOKUP(B225,[1]Paramètres!A:I,3,FALSE)</f>
        <v>35000</v>
      </c>
      <c r="F225" s="1"/>
      <c r="G225" s="1"/>
      <c r="H225" s="1"/>
      <c r="I225" s="1"/>
      <c r="J225" s="1"/>
      <c r="K225" s="1"/>
      <c r="L225" s="2">
        <f>SUM(tblSuivi[[#This Row],[Inscription]]:tblSuivi[[#This Row],[Mars]])</f>
        <v>35000</v>
      </c>
      <c r="M225" s="2">
        <f>tblSuivi[[#This Row],[Montant dû]]-tblSuivi[[#This Row],[Total Payé]]</f>
        <v>70000</v>
      </c>
      <c r="N225" t="str">
        <f>IF(tblSuivi[[#This Row],[Reste à Payer]]=0,"Soldé",IF(tblSuivi[[#This Row],[Total Payé]]=0,"Non démarré","En cours"))</f>
        <v>En cours</v>
      </c>
      <c r="O225" s="3" t="s">
        <v>404</v>
      </c>
    </row>
    <row r="226" spans="1:15" x14ac:dyDescent="0.25">
      <c r="A226" t="s">
        <v>405</v>
      </c>
      <c r="B226" t="s">
        <v>187</v>
      </c>
      <c r="D226" s="1">
        <f>IF(tblSuivi[[#This Row],[Protégé ?]]="Oui",
   VLOOKUP(tblSuivi[[#This Row],[Classe]],[1]Paramètres!$A:$I,3,FALSE),
   VLOOKUP(tblSuivi[[#This Row],[Classe]],[1]Paramètres!$A:$I,2,FALSE)
)</f>
        <v>105000</v>
      </c>
      <c r="E226" s="1">
        <f>VLOOKUP(B226,[1]Paramètres!A:I,3,FALSE)</f>
        <v>35000</v>
      </c>
      <c r="F226" s="1"/>
      <c r="G226" s="1"/>
      <c r="H226" s="1"/>
      <c r="I226" s="1"/>
      <c r="J226" s="1"/>
      <c r="K226" s="1"/>
      <c r="L226" s="2">
        <f>SUM(tblSuivi[[#This Row],[Inscription]]:tblSuivi[[#This Row],[Mars]])</f>
        <v>35000</v>
      </c>
      <c r="M226" s="2">
        <f>tblSuivi[[#This Row],[Montant dû]]-tblSuivi[[#This Row],[Total Payé]]</f>
        <v>70000</v>
      </c>
      <c r="N226" t="str">
        <f>IF(tblSuivi[[#This Row],[Reste à Payer]]=0,"Soldé",IF(tblSuivi[[#This Row],[Total Payé]]=0,"Non démarré","En cours"))</f>
        <v>En cours</v>
      </c>
      <c r="O226" s="3" t="s">
        <v>406</v>
      </c>
    </row>
    <row r="227" spans="1:15" x14ac:dyDescent="0.25">
      <c r="A227" t="s">
        <v>407</v>
      </c>
      <c r="B227" t="s">
        <v>203</v>
      </c>
      <c r="D227" s="1">
        <f>IF(tblSuivi[[#This Row],[Protégé ?]]="Oui",
   VLOOKUP(tblSuivi[[#This Row],[Classe]],[1]Paramètres!$A:$I,3,FALSE),
   VLOOKUP(tblSuivi[[#This Row],[Classe]],[1]Paramètres!$A:$I,2,FALSE)
)</f>
        <v>110000</v>
      </c>
      <c r="E227" s="1">
        <f>VLOOKUP(B227,[1]Paramètres!A:I,3,FALSE)</f>
        <v>35000</v>
      </c>
      <c r="F227" s="1"/>
      <c r="G227" s="1"/>
      <c r="H227" s="1"/>
      <c r="I227" s="1"/>
      <c r="J227" s="1"/>
      <c r="K227" s="1"/>
      <c r="L227" s="2">
        <f>SUM(tblSuivi[[#This Row],[Inscription]]:tblSuivi[[#This Row],[Mars]])</f>
        <v>35000</v>
      </c>
      <c r="M227" s="2">
        <f>tblSuivi[[#This Row],[Montant dû]]-tblSuivi[[#This Row],[Total Payé]]</f>
        <v>75000</v>
      </c>
      <c r="N227" t="str">
        <f>IF(tblSuivi[[#This Row],[Reste à Payer]]=0,"Soldé",IF(tblSuivi[[#This Row],[Total Payé]]=0,"Non démarré","En cours"))</f>
        <v>En cours</v>
      </c>
      <c r="O227" s="3" t="s">
        <v>406</v>
      </c>
    </row>
    <row r="228" spans="1:15" x14ac:dyDescent="0.25">
      <c r="A228" t="s">
        <v>408</v>
      </c>
      <c r="B228" t="s">
        <v>141</v>
      </c>
      <c r="D228" s="1">
        <f>IF(tblSuivi[[#This Row],[Protégé ?]]="Oui",
   VLOOKUP(tblSuivi[[#This Row],[Classe]],[1]Paramètres!$A:$I,3,FALSE),
   VLOOKUP(tblSuivi[[#This Row],[Classe]],[1]Paramètres!$A:$I,2,FALSE)
)</f>
        <v>105000</v>
      </c>
      <c r="E228" s="1">
        <f>VLOOKUP(B228,[1]Paramètres!A:I,3,FALSE)</f>
        <v>35000</v>
      </c>
      <c r="F228" s="1"/>
      <c r="G228" s="1"/>
      <c r="H228" s="1"/>
      <c r="I228" s="1"/>
      <c r="J228" s="1"/>
      <c r="K228" s="1"/>
      <c r="L228" s="2">
        <f>SUM(tblSuivi[[#This Row],[Inscription]]:tblSuivi[[#This Row],[Mars]])</f>
        <v>35000</v>
      </c>
      <c r="M228" s="2">
        <f>tblSuivi[[#This Row],[Montant dû]]-tblSuivi[[#This Row],[Total Payé]]</f>
        <v>70000</v>
      </c>
      <c r="N228" t="str">
        <f>IF(tblSuivi[[#This Row],[Reste à Payer]]=0,"Soldé",IF(tblSuivi[[#This Row],[Total Payé]]=0,"Non démarré","En cours"))</f>
        <v>En cours</v>
      </c>
      <c r="O228" s="3" t="s">
        <v>409</v>
      </c>
    </row>
    <row r="229" spans="1:15" x14ac:dyDescent="0.25">
      <c r="A229" t="s">
        <v>410</v>
      </c>
      <c r="B229" t="s">
        <v>21</v>
      </c>
      <c r="D229" s="1">
        <f>IF(tblSuivi[[#This Row],[Protégé ?]]="Oui",
   VLOOKUP(tblSuivi[[#This Row],[Classe]],[1]Paramètres!$A:$I,3,FALSE),
   VLOOKUP(tblSuivi[[#This Row],[Classe]],[1]Paramètres!$A:$I,2,FALSE)
)</f>
        <v>100000</v>
      </c>
      <c r="E229" s="1">
        <f>VLOOKUP(B229,[1]Paramètres!A:I,3,FALSE)</f>
        <v>35000</v>
      </c>
      <c r="F229" s="1"/>
      <c r="G229" s="1"/>
      <c r="H229" s="1"/>
      <c r="I229" s="1"/>
      <c r="J229" s="1"/>
      <c r="K229" s="1"/>
      <c r="L229" s="2">
        <f>SUM(tblSuivi[[#This Row],[Inscription]]:tblSuivi[[#This Row],[Mars]])</f>
        <v>35000</v>
      </c>
      <c r="M229" s="2">
        <f>tblSuivi[[#This Row],[Montant dû]]-tblSuivi[[#This Row],[Total Payé]]</f>
        <v>65000</v>
      </c>
      <c r="N229" t="str">
        <f>IF(tblSuivi[[#This Row],[Reste à Payer]]=0,"Soldé",IF(tblSuivi[[#This Row],[Total Payé]]=0,"Non démarré","En cours"))</f>
        <v>En cours</v>
      </c>
      <c r="O229" s="3" t="s">
        <v>411</v>
      </c>
    </row>
    <row r="230" spans="1:15" x14ac:dyDescent="0.25">
      <c r="A230" t="s">
        <v>412</v>
      </c>
      <c r="B230" t="s">
        <v>203</v>
      </c>
      <c r="D230" s="1">
        <f>IF(tblSuivi[[#This Row],[Protégé ?]]="Oui",
   VLOOKUP(tblSuivi[[#This Row],[Classe]],[1]Paramètres!$A:$I,3,FALSE),
   VLOOKUP(tblSuivi[[#This Row],[Classe]],[1]Paramètres!$A:$I,2,FALSE)
)</f>
        <v>110000</v>
      </c>
      <c r="E230" s="1">
        <f>VLOOKUP(B230,[1]Paramètres!A:I,3,FALSE)</f>
        <v>35000</v>
      </c>
      <c r="F230" s="1"/>
      <c r="G230" s="1"/>
      <c r="H230" s="1"/>
      <c r="I230" s="1"/>
      <c r="J230" s="1"/>
      <c r="K230" s="1"/>
      <c r="L230" s="2">
        <f>SUM(tblSuivi[[#This Row],[Inscription]]:tblSuivi[[#This Row],[Mars]])</f>
        <v>35000</v>
      </c>
      <c r="M230" s="2">
        <f>tblSuivi[[#This Row],[Montant dû]]-tblSuivi[[#This Row],[Total Payé]]</f>
        <v>75000</v>
      </c>
      <c r="N230" t="str">
        <f>IF(tblSuivi[[#This Row],[Reste à Payer]]=0,"Soldé",IF(tblSuivi[[#This Row],[Total Payé]]=0,"Non démarré","En cours"))</f>
        <v>En cours</v>
      </c>
      <c r="O230" s="3" t="s">
        <v>411</v>
      </c>
    </row>
    <row r="231" spans="1:15" x14ac:dyDescent="0.25">
      <c r="A231" t="s">
        <v>413</v>
      </c>
      <c r="B231" t="s">
        <v>38</v>
      </c>
      <c r="D231" s="1">
        <f>IF(tblSuivi[[#This Row],[Protégé ?]]="Oui",
   VLOOKUP(tblSuivi[[#This Row],[Classe]],[1]Paramètres!$A:$I,3,FALSE),
   VLOOKUP(tblSuivi[[#This Row],[Classe]],[1]Paramètres!$A:$I,2,FALSE)
)</f>
        <v>105000</v>
      </c>
      <c r="E231" s="1">
        <f>VLOOKUP(B231,[1]Paramètres!A:I,3,FALSE)</f>
        <v>35000</v>
      </c>
      <c r="F231" s="1"/>
      <c r="G231" s="1"/>
      <c r="H231" s="1"/>
      <c r="I231" s="1"/>
      <c r="J231" s="1"/>
      <c r="K231" s="1"/>
      <c r="L231" s="2">
        <f>SUM(tblSuivi[[#This Row],[Inscription]]:tblSuivi[[#This Row],[Mars]])</f>
        <v>35000</v>
      </c>
      <c r="M231" s="2">
        <f>tblSuivi[[#This Row],[Montant dû]]-tblSuivi[[#This Row],[Total Payé]]</f>
        <v>70000</v>
      </c>
      <c r="N231" t="str">
        <f>IF(tblSuivi[[#This Row],[Reste à Payer]]=0,"Soldé",IF(tblSuivi[[#This Row],[Total Payé]]=0,"Non démarré","En cours"))</f>
        <v>En cours</v>
      </c>
      <c r="O231" s="3" t="s">
        <v>414</v>
      </c>
    </row>
    <row r="232" spans="1:15" x14ac:dyDescent="0.25">
      <c r="A232" t="s">
        <v>415</v>
      </c>
      <c r="B232" t="s">
        <v>166</v>
      </c>
      <c r="D232" s="1">
        <f>IF(tblSuivi[[#This Row],[Protégé ?]]="Oui",
   VLOOKUP(tblSuivi[[#This Row],[Classe]],[1]Paramètres!$A:$I,3,FALSE),
   VLOOKUP(tblSuivi[[#This Row],[Classe]],[1]Paramètres!$A:$I,2,FALSE)
)</f>
        <v>105000</v>
      </c>
      <c r="E232" s="1">
        <f>VLOOKUP(B232,[1]Paramètres!A:I,3,FALSE)</f>
        <v>35000</v>
      </c>
      <c r="F232" s="1">
        <v>13000</v>
      </c>
      <c r="G232" s="1"/>
      <c r="H232" s="1"/>
      <c r="I232" s="1"/>
      <c r="J232" s="1"/>
      <c r="K232" s="1"/>
      <c r="L232" s="2">
        <f>SUM(tblSuivi[[#This Row],[Inscription]]:tblSuivi[[#This Row],[Mars]])</f>
        <v>48000</v>
      </c>
      <c r="M232" s="2">
        <f>tblSuivi[[#This Row],[Montant dû]]-tblSuivi[[#This Row],[Total Payé]]</f>
        <v>57000</v>
      </c>
      <c r="N232" t="str">
        <f>IF(tblSuivi[[#This Row],[Reste à Payer]]=0,"Soldé",IF(tblSuivi[[#This Row],[Total Payé]]=0,"Non démarré","En cours"))</f>
        <v>En cours</v>
      </c>
      <c r="O232" s="3" t="s">
        <v>416</v>
      </c>
    </row>
    <row r="233" spans="1:15" x14ac:dyDescent="0.25">
      <c r="A233" t="s">
        <v>417</v>
      </c>
      <c r="B233" t="s">
        <v>249</v>
      </c>
      <c r="D233" s="1">
        <f>IF(tblSuivi[[#This Row],[Protégé ?]]="Oui",
   VLOOKUP(tblSuivi[[#This Row],[Classe]],[1]Paramètres!$A:$I,3,FALSE),
   VLOOKUP(tblSuivi[[#This Row],[Classe]],[1]Paramètres!$A:$I,2,FALSE)
)</f>
        <v>120000</v>
      </c>
      <c r="E233" s="1">
        <f>VLOOKUP(B233,[1]Paramètres!A:I,3,FALSE)</f>
        <v>45000</v>
      </c>
      <c r="F233" s="1"/>
      <c r="G233" s="1"/>
      <c r="H233" s="1"/>
      <c r="I233" s="1"/>
      <c r="J233" s="1"/>
      <c r="K233" s="1"/>
      <c r="L233" s="2">
        <f>SUM(tblSuivi[[#This Row],[Inscription]]:tblSuivi[[#This Row],[Mars]])</f>
        <v>45000</v>
      </c>
      <c r="M233" s="2">
        <f>tblSuivi[[#This Row],[Montant dû]]-tblSuivi[[#This Row],[Total Payé]]</f>
        <v>75000</v>
      </c>
      <c r="N233" t="str">
        <f>IF(tblSuivi[[#This Row],[Reste à Payer]]=0,"Soldé",IF(tblSuivi[[#This Row],[Total Payé]]=0,"Non démarré","En cours"))</f>
        <v>En cours</v>
      </c>
      <c r="O233" s="3" t="s">
        <v>418</v>
      </c>
    </row>
    <row r="234" spans="1:15" x14ac:dyDescent="0.25">
      <c r="A234" t="s">
        <v>419</v>
      </c>
      <c r="B234" t="s">
        <v>203</v>
      </c>
      <c r="D234" s="1">
        <f>IF(tblSuivi[[#This Row],[Protégé ?]]="Oui",
   VLOOKUP(tblSuivi[[#This Row],[Classe]],[1]Paramètres!$A:$I,3,FALSE),
   VLOOKUP(tblSuivi[[#This Row],[Classe]],[1]Paramètres!$A:$I,2,FALSE)
)</f>
        <v>110000</v>
      </c>
      <c r="E234" s="1">
        <f>VLOOKUP(B234,[1]Paramètres!A:I,3,FALSE)</f>
        <v>35000</v>
      </c>
      <c r="F234" s="1"/>
      <c r="G234" s="1"/>
      <c r="H234" s="1"/>
      <c r="I234" s="1"/>
      <c r="J234" s="1"/>
      <c r="K234" s="1"/>
      <c r="L234" s="2">
        <f>SUM(tblSuivi[[#This Row],[Inscription]]:tblSuivi[[#This Row],[Mars]])</f>
        <v>35000</v>
      </c>
      <c r="M234" s="2">
        <f>tblSuivi[[#This Row],[Montant dû]]-tblSuivi[[#This Row],[Total Payé]]</f>
        <v>75000</v>
      </c>
      <c r="N234" t="str">
        <f>IF(tblSuivi[[#This Row],[Reste à Payer]]=0,"Soldé",IF(tblSuivi[[#This Row],[Total Payé]]=0,"Non démarré","En cours"))</f>
        <v>En cours</v>
      </c>
      <c r="O234" s="3" t="s">
        <v>420</v>
      </c>
    </row>
    <row r="235" spans="1:15" x14ac:dyDescent="0.25">
      <c r="A235" t="s">
        <v>421</v>
      </c>
      <c r="B235" t="s">
        <v>74</v>
      </c>
      <c r="D235" s="1">
        <f>IF(tblSuivi[[#This Row],[Protégé ?]]="Oui",
   VLOOKUP(tblSuivi[[#This Row],[Classe]],[1]Paramètres!$A:$I,3,FALSE),
   VLOOKUP(tblSuivi[[#This Row],[Classe]],[1]Paramètres!$A:$I,2,FALSE)
)</f>
        <v>105000</v>
      </c>
      <c r="E235" s="1">
        <f>VLOOKUP(B235,[1]Paramètres!A:I,3,FALSE)</f>
        <v>35000</v>
      </c>
      <c r="F235" s="1">
        <v>15000</v>
      </c>
      <c r="G235" s="1"/>
      <c r="H235" s="1"/>
      <c r="I235" s="1"/>
      <c r="J235" s="1"/>
      <c r="K235" s="1"/>
      <c r="L235" s="2">
        <f>SUM(tblSuivi[[#This Row],[Inscription]]:tblSuivi[[#This Row],[Mars]])</f>
        <v>50000</v>
      </c>
      <c r="M235" s="2">
        <f>tblSuivi[[#This Row],[Montant dû]]-tblSuivi[[#This Row],[Total Payé]]</f>
        <v>55000</v>
      </c>
      <c r="N235" t="str">
        <f>IF(tblSuivi[[#This Row],[Reste à Payer]]=0,"Soldé",IF(tblSuivi[[#This Row],[Total Payé]]=0,"Non démarré","En cours"))</f>
        <v>En cours</v>
      </c>
      <c r="O235" s="3" t="s">
        <v>422</v>
      </c>
    </row>
    <row r="236" spans="1:15" x14ac:dyDescent="0.25">
      <c r="A236" t="s">
        <v>423</v>
      </c>
      <c r="B236" t="s">
        <v>51</v>
      </c>
      <c r="D236" s="1">
        <f>IF(tblSuivi[[#This Row],[Protégé ?]]="Oui",
   VLOOKUP(tblSuivi[[#This Row],[Classe]],[1]Paramètres!$A:$I,3,FALSE),
   VLOOKUP(tblSuivi[[#This Row],[Classe]],[1]Paramètres!$A:$I,2,FALSE)
)</f>
        <v>105000</v>
      </c>
      <c r="E236" s="1">
        <f>VLOOKUP(B236,[1]Paramètres!A:I,3,FALSE)</f>
        <v>35000</v>
      </c>
      <c r="F236" s="1"/>
      <c r="G236" s="1"/>
      <c r="H236" s="1"/>
      <c r="I236" s="1"/>
      <c r="J236" s="1"/>
      <c r="K236" s="1"/>
      <c r="L236" s="2">
        <f>SUM(tblSuivi[[#This Row],[Inscription]]:tblSuivi[[#This Row],[Mars]])</f>
        <v>35000</v>
      </c>
      <c r="M236" s="2">
        <f>tblSuivi[[#This Row],[Montant dû]]-tblSuivi[[#This Row],[Total Payé]]</f>
        <v>70000</v>
      </c>
      <c r="N236" t="str">
        <f>IF(tblSuivi[[#This Row],[Reste à Payer]]=0,"Soldé",IF(tblSuivi[[#This Row],[Total Payé]]=0,"Non démarré","En cours"))</f>
        <v>En cours</v>
      </c>
      <c r="O236" s="3" t="s">
        <v>424</v>
      </c>
    </row>
    <row r="237" spans="1:15" x14ac:dyDescent="0.25">
      <c r="A237" t="s">
        <v>425</v>
      </c>
      <c r="B237" t="s">
        <v>25</v>
      </c>
      <c r="D237" s="1">
        <f>IF(tblSuivi[[#This Row],[Protégé ?]]="Oui",
   VLOOKUP(tblSuivi[[#This Row],[Classe]],[1]Paramètres!$A:$I,3,FALSE),
   VLOOKUP(tblSuivi[[#This Row],[Classe]],[1]Paramètres!$A:$I,2,FALSE)
)</f>
        <v>100000</v>
      </c>
      <c r="E237" s="1">
        <f>VLOOKUP(B237,[1]Paramètres!A:I,3,FALSE)</f>
        <v>35000</v>
      </c>
      <c r="F237" s="1"/>
      <c r="G237" s="1"/>
      <c r="H237" s="1"/>
      <c r="I237" s="1"/>
      <c r="J237" s="1"/>
      <c r="K237" s="1"/>
      <c r="L237" s="2">
        <f>SUM(tblSuivi[[#This Row],[Inscription]]:tblSuivi[[#This Row],[Mars]])</f>
        <v>35000</v>
      </c>
      <c r="M237" s="2">
        <f>tblSuivi[[#This Row],[Montant dû]]-tblSuivi[[#This Row],[Total Payé]]</f>
        <v>65000</v>
      </c>
      <c r="N237" t="str">
        <f>IF(tblSuivi[[#This Row],[Reste à Payer]]=0,"Soldé",IF(tblSuivi[[#This Row],[Total Payé]]=0,"Non démarré","En cours"))</f>
        <v>En cours</v>
      </c>
      <c r="O237" s="3" t="s">
        <v>426</v>
      </c>
    </row>
    <row r="238" spans="1:15" x14ac:dyDescent="0.25">
      <c r="A238" t="s">
        <v>427</v>
      </c>
      <c r="B238" t="s">
        <v>187</v>
      </c>
      <c r="D238" s="1">
        <f>IF(tblSuivi[[#This Row],[Protégé ?]]="Oui",
   VLOOKUP(tblSuivi[[#This Row],[Classe]],[1]Paramètres!$A:$I,3,FALSE),
   VLOOKUP(tblSuivi[[#This Row],[Classe]],[1]Paramètres!$A:$I,2,FALSE)
)</f>
        <v>105000</v>
      </c>
      <c r="E238" s="1">
        <f>VLOOKUP(B238,[1]Paramètres!A:I,3,FALSE)</f>
        <v>35000</v>
      </c>
      <c r="F238" s="1"/>
      <c r="G238" s="1"/>
      <c r="H238" s="1"/>
      <c r="I238" s="1"/>
      <c r="J238" s="1"/>
      <c r="K238" s="1"/>
      <c r="L238" s="2">
        <f>SUM(tblSuivi[[#This Row],[Inscription]]:tblSuivi[[#This Row],[Mars]])</f>
        <v>35000</v>
      </c>
      <c r="M238" s="2">
        <f>tblSuivi[[#This Row],[Montant dû]]-tblSuivi[[#This Row],[Total Payé]]</f>
        <v>70000</v>
      </c>
      <c r="N238" t="str">
        <f>IF(tblSuivi[[#This Row],[Reste à Payer]]=0,"Soldé",IF(tblSuivi[[#This Row],[Total Payé]]=0,"Non démarré","En cours"))</f>
        <v>En cours</v>
      </c>
      <c r="O238" s="3" t="s">
        <v>428</v>
      </c>
    </row>
    <row r="239" spans="1:15" x14ac:dyDescent="0.25">
      <c r="A239" t="s">
        <v>429</v>
      </c>
      <c r="B239" t="s">
        <v>249</v>
      </c>
      <c r="D239" s="1">
        <f>IF(tblSuivi[[#This Row],[Protégé ?]]="Oui",
   VLOOKUP(tblSuivi[[#This Row],[Classe]],[1]Paramètres!$A:$I,3,FALSE),
   VLOOKUP(tblSuivi[[#This Row],[Classe]],[1]Paramètres!$A:$I,2,FALSE)
)</f>
        <v>120000</v>
      </c>
      <c r="E239" s="1">
        <f>VLOOKUP(B239,[1]Paramètres!A:I,3,FALSE)</f>
        <v>45000</v>
      </c>
      <c r="F239" s="1"/>
      <c r="G239" s="1"/>
      <c r="H239" s="1"/>
      <c r="I239" s="1"/>
      <c r="J239" s="1"/>
      <c r="K239" s="1"/>
      <c r="L239" s="2">
        <f>SUM(tblSuivi[[#This Row],[Inscription]]:tblSuivi[[#This Row],[Mars]])</f>
        <v>45000</v>
      </c>
      <c r="M239" s="2">
        <f>tblSuivi[[#This Row],[Montant dû]]-tblSuivi[[#This Row],[Total Payé]]</f>
        <v>75000</v>
      </c>
      <c r="N239" t="str">
        <f>IF(tblSuivi[[#This Row],[Reste à Payer]]=0,"Soldé",IF(tblSuivi[[#This Row],[Total Payé]]=0,"Non démarré","En cours"))</f>
        <v>En cours</v>
      </c>
      <c r="O239" s="3" t="s">
        <v>430</v>
      </c>
    </row>
    <row r="240" spans="1:15" x14ac:dyDescent="0.25">
      <c r="A240" t="s">
        <v>431</v>
      </c>
      <c r="B240" t="s">
        <v>25</v>
      </c>
      <c r="D240" s="1">
        <f>IF(tblSuivi[[#This Row],[Protégé ?]]="Oui",
   VLOOKUP(tblSuivi[[#This Row],[Classe]],[1]Paramètres!$A:$I,3,FALSE),
   VLOOKUP(tblSuivi[[#This Row],[Classe]],[1]Paramètres!$A:$I,2,FALSE)
)</f>
        <v>100000</v>
      </c>
      <c r="E240" s="1">
        <f>VLOOKUP(B240,[1]Paramètres!A:I,3,FALSE)</f>
        <v>35000</v>
      </c>
      <c r="F240" s="1"/>
      <c r="G240" s="1"/>
      <c r="H240" s="1"/>
      <c r="I240" s="1"/>
      <c r="J240" s="1"/>
      <c r="K240" s="1"/>
      <c r="L240" s="2">
        <f>SUM(tblSuivi[[#This Row],[Inscription]]:tblSuivi[[#This Row],[Mars]])</f>
        <v>35000</v>
      </c>
      <c r="M240" s="2">
        <f>tblSuivi[[#This Row],[Montant dû]]-tblSuivi[[#This Row],[Total Payé]]</f>
        <v>65000</v>
      </c>
      <c r="N240" t="str">
        <f>IF(tblSuivi[[#This Row],[Reste à Payer]]=0,"Soldé",IF(tblSuivi[[#This Row],[Total Payé]]=0,"Non démarré","En cours"))</f>
        <v>En cours</v>
      </c>
      <c r="O240" s="3" t="s">
        <v>430</v>
      </c>
    </row>
    <row r="241" spans="1:15" x14ac:dyDescent="0.25">
      <c r="A241" t="s">
        <v>432</v>
      </c>
      <c r="B241" t="s">
        <v>118</v>
      </c>
      <c r="D241" s="1">
        <f>IF(tblSuivi[[#This Row],[Protégé ?]]="Oui",
   VLOOKUP(tblSuivi[[#This Row],[Classe]],[1]Paramètres!$A:$I,3,FALSE),
   VLOOKUP(tblSuivi[[#This Row],[Classe]],[1]Paramètres!$A:$I,2,FALSE)
)</f>
        <v>105000</v>
      </c>
      <c r="E241" s="1">
        <f>VLOOKUP(B241,[1]Paramètres!A:I,3,FALSE)</f>
        <v>35000</v>
      </c>
      <c r="F241" s="1"/>
      <c r="G241" s="1"/>
      <c r="H241" s="1"/>
      <c r="I241" s="1"/>
      <c r="J241" s="1"/>
      <c r="K241" s="1"/>
      <c r="L241" s="2">
        <f>SUM(tblSuivi[[#This Row],[Inscription]]:tblSuivi[[#This Row],[Mars]])</f>
        <v>35000</v>
      </c>
      <c r="M241" s="2">
        <f>tblSuivi[[#This Row],[Montant dû]]-tblSuivi[[#This Row],[Total Payé]]</f>
        <v>70000</v>
      </c>
      <c r="N241" t="str">
        <f>IF(tblSuivi[[#This Row],[Reste à Payer]]=0,"Soldé",IF(tblSuivi[[#This Row],[Total Payé]]=0,"Non démarré","En cours"))</f>
        <v>En cours</v>
      </c>
      <c r="O241" s="3" t="s">
        <v>433</v>
      </c>
    </row>
    <row r="242" spans="1:15" x14ac:dyDescent="0.25">
      <c r="A242" t="s">
        <v>434</v>
      </c>
      <c r="B242" t="s">
        <v>74</v>
      </c>
      <c r="D242" s="1">
        <f>IF(tblSuivi[[#This Row],[Protégé ?]]="Oui",
   VLOOKUP(tblSuivi[[#This Row],[Classe]],[1]Paramètres!$A:$I,3,FALSE),
   VLOOKUP(tblSuivi[[#This Row],[Classe]],[1]Paramètres!$A:$I,2,FALSE)
)</f>
        <v>105000</v>
      </c>
      <c r="E242" s="1">
        <f>VLOOKUP(B242,[1]Paramètres!A:I,3,FALSE)</f>
        <v>35000</v>
      </c>
      <c r="F242" s="1"/>
      <c r="G242" s="1"/>
      <c r="H242" s="1"/>
      <c r="I242" s="1"/>
      <c r="J242" s="1"/>
      <c r="K242" s="1"/>
      <c r="L242" s="2">
        <f>SUM(tblSuivi[[#This Row],[Inscription]]:tblSuivi[[#This Row],[Mars]])</f>
        <v>35000</v>
      </c>
      <c r="M242" s="2">
        <f>tblSuivi[[#This Row],[Montant dû]]-tblSuivi[[#This Row],[Total Payé]]</f>
        <v>70000</v>
      </c>
      <c r="N242" t="str">
        <f>IF(tblSuivi[[#This Row],[Reste à Payer]]=0,"Soldé",IF(tblSuivi[[#This Row],[Total Payé]]=0,"Non démarré","En cours"))</f>
        <v>En cours</v>
      </c>
      <c r="O242" s="3"/>
    </row>
    <row r="243" spans="1:15" x14ac:dyDescent="0.25">
      <c r="A243" t="s">
        <v>435</v>
      </c>
      <c r="B243" t="s">
        <v>118</v>
      </c>
      <c r="D243" s="1">
        <f>IF(tblSuivi[[#This Row],[Protégé ?]]="Oui",
   VLOOKUP(tblSuivi[[#This Row],[Classe]],[1]Paramètres!$A:$I,3,FALSE),
   VLOOKUP(tblSuivi[[#This Row],[Classe]],[1]Paramètres!$A:$I,2,FALSE)
)</f>
        <v>105000</v>
      </c>
      <c r="E243" s="1">
        <f>VLOOKUP(B243,[1]Paramètres!A:I,3,FALSE)</f>
        <v>35000</v>
      </c>
      <c r="F243" s="1"/>
      <c r="G243" s="1"/>
      <c r="H243" s="1"/>
      <c r="I243" s="1"/>
      <c r="J243" s="1"/>
      <c r="K243" s="1"/>
      <c r="L243" s="2">
        <f>SUM(tblSuivi[[#This Row],[Inscription]]:tblSuivi[[#This Row],[Mars]])</f>
        <v>35000</v>
      </c>
      <c r="M243" s="2">
        <f>tblSuivi[[#This Row],[Montant dû]]-tblSuivi[[#This Row],[Total Payé]]</f>
        <v>70000</v>
      </c>
      <c r="N243" t="str">
        <f>IF(tblSuivi[[#This Row],[Reste à Payer]]=0,"Soldé",IF(tblSuivi[[#This Row],[Total Payé]]=0,"Non démarré","En cours"))</f>
        <v>En cours</v>
      </c>
      <c r="O243" s="3"/>
    </row>
    <row r="244" spans="1:15" x14ac:dyDescent="0.25">
      <c r="A244" t="s">
        <v>436</v>
      </c>
      <c r="B244" t="s">
        <v>105</v>
      </c>
      <c r="D244" s="1">
        <f>IF(tblSuivi[[#This Row],[Protégé ?]]="Oui",
   VLOOKUP(tblSuivi[[#This Row],[Classe]],[1]Paramètres!$A:$I,3,FALSE),
   VLOOKUP(tblSuivi[[#This Row],[Classe]],[1]Paramètres!$A:$I,2,FALSE)
)</f>
        <v>105000</v>
      </c>
      <c r="E244" s="1">
        <f>VLOOKUP(B244,[1]Paramètres!A:I,3,FALSE)</f>
        <v>35000</v>
      </c>
      <c r="F244" s="1"/>
      <c r="G244" s="1"/>
      <c r="H244" s="1"/>
      <c r="I244" s="1"/>
      <c r="J244" s="1"/>
      <c r="K244" s="1"/>
      <c r="L244" s="2">
        <f>SUM(tblSuivi[[#This Row],[Inscription]]:tblSuivi[[#This Row],[Mars]])</f>
        <v>35000</v>
      </c>
      <c r="M244" s="2">
        <f>tblSuivi[[#This Row],[Montant dû]]-tblSuivi[[#This Row],[Total Payé]]</f>
        <v>70000</v>
      </c>
      <c r="N244" t="str">
        <f>IF(tblSuivi[[#This Row],[Reste à Payer]]=0,"Soldé",IF(tblSuivi[[#This Row],[Total Payé]]=0,"Non démarré","En cours"))</f>
        <v>En cours</v>
      </c>
      <c r="O244" s="3" t="s">
        <v>437</v>
      </c>
    </row>
    <row r="245" spans="1:15" x14ac:dyDescent="0.25">
      <c r="A245" t="s">
        <v>438</v>
      </c>
      <c r="B245" t="s">
        <v>74</v>
      </c>
      <c r="D245" s="1">
        <f>IF(tblSuivi[[#This Row],[Protégé ?]]="Oui",
   VLOOKUP(tblSuivi[[#This Row],[Classe]],[1]Paramètres!$A:$I,3,FALSE),
   VLOOKUP(tblSuivi[[#This Row],[Classe]],[1]Paramètres!$A:$I,2,FALSE)
)</f>
        <v>105000</v>
      </c>
      <c r="E245" s="1">
        <f>VLOOKUP(B245,[1]Paramètres!A:I,3,FALSE)</f>
        <v>35000</v>
      </c>
      <c r="F245" s="1"/>
      <c r="G245" s="1"/>
      <c r="H245" s="1"/>
      <c r="I245" s="1"/>
      <c r="J245" s="1"/>
      <c r="K245" s="1"/>
      <c r="L245" s="2">
        <f>SUM(tblSuivi[[#This Row],[Inscription]]:tblSuivi[[#This Row],[Mars]])</f>
        <v>35000</v>
      </c>
      <c r="M245" s="2">
        <f>tblSuivi[[#This Row],[Montant dû]]-tblSuivi[[#This Row],[Total Payé]]</f>
        <v>70000</v>
      </c>
      <c r="N245" t="str">
        <f>IF(tblSuivi[[#This Row],[Reste à Payer]]=0,"Soldé",IF(tblSuivi[[#This Row],[Total Payé]]=0,"Non démarré","En cours"))</f>
        <v>En cours</v>
      </c>
      <c r="O245" s="3" t="s">
        <v>439</v>
      </c>
    </row>
    <row r="246" spans="1:15" x14ac:dyDescent="0.25">
      <c r="A246" t="s">
        <v>440</v>
      </c>
      <c r="B246" t="s">
        <v>74</v>
      </c>
      <c r="D246" s="1">
        <f>IF(tblSuivi[[#This Row],[Protégé ?]]="Oui",
   VLOOKUP(tblSuivi[[#This Row],[Classe]],[1]Paramètres!$A:$I,3,FALSE),
   VLOOKUP(tblSuivi[[#This Row],[Classe]],[1]Paramètres!$A:$I,2,FALSE)
)</f>
        <v>105000</v>
      </c>
      <c r="E246" s="1">
        <f>VLOOKUP(B246,[1]Paramètres!A:I,3,FALSE)</f>
        <v>35000</v>
      </c>
      <c r="F246" s="1"/>
      <c r="G246" s="1"/>
      <c r="H246" s="1"/>
      <c r="I246" s="1"/>
      <c r="J246" s="1"/>
      <c r="K246" s="1"/>
      <c r="L246" s="2">
        <f>SUM(tblSuivi[[#This Row],[Inscription]]:tblSuivi[[#This Row],[Mars]])</f>
        <v>35000</v>
      </c>
      <c r="M246" s="2">
        <f>tblSuivi[[#This Row],[Montant dû]]-tblSuivi[[#This Row],[Total Payé]]</f>
        <v>70000</v>
      </c>
      <c r="N246" t="str">
        <f>IF(tblSuivi[[#This Row],[Reste à Payer]]=0,"Soldé",IF(tblSuivi[[#This Row],[Total Payé]]=0,"Non démarré","En cours"))</f>
        <v>En cours</v>
      </c>
      <c r="O246" s="3" t="s">
        <v>439</v>
      </c>
    </row>
    <row r="247" spans="1:15" x14ac:dyDescent="0.25">
      <c r="A247" t="s">
        <v>441</v>
      </c>
      <c r="B247" t="s">
        <v>38</v>
      </c>
      <c r="D247" s="1">
        <f>IF(tblSuivi[[#This Row],[Protégé ?]]="Oui",
   VLOOKUP(tblSuivi[[#This Row],[Classe]],[1]Paramètres!$A:$I,3,FALSE),
   VLOOKUP(tblSuivi[[#This Row],[Classe]],[1]Paramètres!$A:$I,2,FALSE)
)</f>
        <v>105000</v>
      </c>
      <c r="E247" s="1">
        <f>VLOOKUP(B247,[1]Paramètres!A:I,3,FALSE)</f>
        <v>35000</v>
      </c>
      <c r="F247" s="1">
        <v>15000</v>
      </c>
      <c r="G247" s="1"/>
      <c r="H247" s="1"/>
      <c r="I247" s="1"/>
      <c r="J247" s="1"/>
      <c r="K247" s="1"/>
      <c r="L247" s="2">
        <f>SUM(tblSuivi[[#This Row],[Inscription]]:tblSuivi[[#This Row],[Mars]])</f>
        <v>50000</v>
      </c>
      <c r="M247" s="2">
        <f>tblSuivi[[#This Row],[Montant dû]]-tblSuivi[[#This Row],[Total Payé]]</f>
        <v>55000</v>
      </c>
      <c r="N247" t="str">
        <f>IF(tblSuivi[[#This Row],[Reste à Payer]]=0,"Soldé",IF(tblSuivi[[#This Row],[Total Payé]]=0,"Non démarré","En cours"))</f>
        <v>En cours</v>
      </c>
      <c r="O247" s="3" t="s">
        <v>442</v>
      </c>
    </row>
    <row r="248" spans="1:15" x14ac:dyDescent="0.25">
      <c r="A248" t="s">
        <v>443</v>
      </c>
      <c r="B248" t="s">
        <v>227</v>
      </c>
      <c r="D248" s="1">
        <f>IF(tblSuivi[[#This Row],[Protégé ?]]="Oui",
   VLOOKUP(tblSuivi[[#This Row],[Classe]],[1]Paramètres!$A:$I,3,FALSE),
   VLOOKUP(tblSuivi[[#This Row],[Classe]],[1]Paramètres!$A:$I,2,FALSE)
)</f>
        <v>120000</v>
      </c>
      <c r="E248" s="1">
        <f>VLOOKUP(B248,[1]Paramètres!A:I,3,FALSE)</f>
        <v>45000</v>
      </c>
      <c r="F248" s="1">
        <v>65000</v>
      </c>
      <c r="G248" s="1"/>
      <c r="H248" s="1"/>
      <c r="I248" s="1"/>
      <c r="J248" s="1"/>
      <c r="K248" s="1"/>
      <c r="L248" s="2">
        <f>SUM(tblSuivi[[#This Row],[Inscription]]:tblSuivi[[#This Row],[Mars]])</f>
        <v>110000</v>
      </c>
      <c r="M248" s="2">
        <f>tblSuivi[[#This Row],[Montant dû]]-tblSuivi[[#This Row],[Total Payé]]</f>
        <v>10000</v>
      </c>
      <c r="N248" t="str">
        <f>IF(tblSuivi[[#This Row],[Reste à Payer]]=0,"Soldé",IF(tblSuivi[[#This Row],[Total Payé]]=0,"Non démarré","En cours"))</f>
        <v>En cours</v>
      </c>
      <c r="O248" s="3"/>
    </row>
    <row r="249" spans="1:15" x14ac:dyDescent="0.25">
      <c r="A249" t="s">
        <v>444</v>
      </c>
      <c r="B249" t="s">
        <v>187</v>
      </c>
      <c r="D249" s="1">
        <f>IF(tblSuivi[[#This Row],[Protégé ?]]="Oui",
   VLOOKUP(tblSuivi[[#This Row],[Classe]],[1]Paramètres!$A:$I,3,FALSE),
   VLOOKUP(tblSuivi[[#This Row],[Classe]],[1]Paramètres!$A:$I,2,FALSE)
)</f>
        <v>105000</v>
      </c>
      <c r="E249" s="1">
        <f>VLOOKUP(B249,[1]Paramètres!A:I,3,FALSE)</f>
        <v>35000</v>
      </c>
      <c r="F249" s="1">
        <v>30000</v>
      </c>
      <c r="G249" s="1"/>
      <c r="H249" s="1"/>
      <c r="I249" s="1"/>
      <c r="J249" s="1"/>
      <c r="K249" s="1"/>
      <c r="L249" s="2">
        <f>SUM(tblSuivi[[#This Row],[Inscription]]:tblSuivi[[#This Row],[Mars]])</f>
        <v>65000</v>
      </c>
      <c r="M249" s="2">
        <f>tblSuivi[[#This Row],[Montant dû]]-tblSuivi[[#This Row],[Total Payé]]</f>
        <v>40000</v>
      </c>
      <c r="N249" t="str">
        <f>IF(tblSuivi[[#This Row],[Reste à Payer]]=0,"Soldé",IF(tblSuivi[[#This Row],[Total Payé]]=0,"Non démarré","En cours"))</f>
        <v>En cours</v>
      </c>
      <c r="O249" s="3"/>
    </row>
    <row r="250" spans="1:15" x14ac:dyDescent="0.25">
      <c r="A250" t="s">
        <v>445</v>
      </c>
      <c r="B250" t="s">
        <v>187</v>
      </c>
      <c r="D250" s="1">
        <f>IF(tblSuivi[[#This Row],[Protégé ?]]="Oui",
   VLOOKUP(tblSuivi[[#This Row],[Classe]],[1]Paramètres!$A:$I,3,FALSE),
   VLOOKUP(tblSuivi[[#This Row],[Classe]],[1]Paramètres!$A:$I,2,FALSE)
)</f>
        <v>105000</v>
      </c>
      <c r="E250" s="1">
        <f>VLOOKUP(B250,[1]Paramètres!A:I,3,FALSE)</f>
        <v>35000</v>
      </c>
      <c r="F250" s="1"/>
      <c r="G250" s="1"/>
      <c r="H250" s="1"/>
      <c r="I250" s="1"/>
      <c r="J250" s="1"/>
      <c r="K250" s="1"/>
      <c r="L250" s="2">
        <f>SUM(tblSuivi[[#This Row],[Inscription]]:tblSuivi[[#This Row],[Mars]])</f>
        <v>35000</v>
      </c>
      <c r="M250" s="2">
        <f>tblSuivi[[#This Row],[Montant dû]]-tblSuivi[[#This Row],[Total Payé]]</f>
        <v>70000</v>
      </c>
      <c r="N250" t="str">
        <f>IF(tblSuivi[[#This Row],[Reste à Payer]]=0,"Soldé",IF(tblSuivi[[#This Row],[Total Payé]]=0,"Non démarré","En cours"))</f>
        <v>En cours</v>
      </c>
      <c r="O250" s="3" t="s">
        <v>446</v>
      </c>
    </row>
    <row r="251" spans="1:15" x14ac:dyDescent="0.25">
      <c r="A251" t="s">
        <v>447</v>
      </c>
      <c r="B251" t="s">
        <v>118</v>
      </c>
      <c r="D251" s="1">
        <f>IF(tblSuivi[[#This Row],[Protégé ?]]="Oui",
   VLOOKUP(tblSuivi[[#This Row],[Classe]],[1]Paramètres!$A:$I,3,FALSE),
   VLOOKUP(tblSuivi[[#This Row],[Classe]],[1]Paramètres!$A:$I,2,FALSE)
)</f>
        <v>105000</v>
      </c>
      <c r="E251" s="1">
        <f>VLOOKUP(B251,[1]Paramètres!A:I,3,FALSE)</f>
        <v>35000</v>
      </c>
      <c r="F251" s="1">
        <v>15000</v>
      </c>
      <c r="G251" s="1"/>
      <c r="H251" s="1"/>
      <c r="I251" s="1"/>
      <c r="J251" s="1"/>
      <c r="K251" s="1"/>
      <c r="L251" s="2">
        <f>SUM(tblSuivi[[#This Row],[Inscription]]:tblSuivi[[#This Row],[Mars]])</f>
        <v>50000</v>
      </c>
      <c r="M251" s="2">
        <f>tblSuivi[[#This Row],[Montant dû]]-tblSuivi[[#This Row],[Total Payé]]</f>
        <v>55000</v>
      </c>
      <c r="N251" t="str">
        <f>IF(tblSuivi[[#This Row],[Reste à Payer]]=0,"Soldé",IF(tblSuivi[[#This Row],[Total Payé]]=0,"Non démarré","En cours"))</f>
        <v>En cours</v>
      </c>
      <c r="O251" s="3"/>
    </row>
    <row r="252" spans="1:15" x14ac:dyDescent="0.25">
      <c r="A252" t="s">
        <v>448</v>
      </c>
      <c r="B252" t="s">
        <v>74</v>
      </c>
      <c r="D252" s="1">
        <f>IF(tblSuivi[[#This Row],[Protégé ?]]="Oui",
   VLOOKUP(tblSuivi[[#This Row],[Classe]],[1]Paramètres!$A:$I,3,FALSE),
   VLOOKUP(tblSuivi[[#This Row],[Classe]],[1]Paramètres!$A:$I,2,FALSE)
)</f>
        <v>105000</v>
      </c>
      <c r="E252" s="1">
        <f>VLOOKUP(B252,[1]Paramètres!A:I,3,FALSE)</f>
        <v>35000</v>
      </c>
      <c r="F252" s="1"/>
      <c r="G252" s="1"/>
      <c r="H252" s="1"/>
      <c r="I252" s="1"/>
      <c r="J252" s="1"/>
      <c r="K252" s="1"/>
      <c r="L252" s="2">
        <f>SUM(tblSuivi[[#This Row],[Inscription]]:tblSuivi[[#This Row],[Mars]])</f>
        <v>35000</v>
      </c>
      <c r="M252" s="2">
        <f>tblSuivi[[#This Row],[Montant dû]]-tblSuivi[[#This Row],[Total Payé]]</f>
        <v>70000</v>
      </c>
      <c r="N252" t="str">
        <f>IF(tblSuivi[[#This Row],[Reste à Payer]]=0,"Soldé",IF(tblSuivi[[#This Row],[Total Payé]]=0,"Non démarré","En cours"))</f>
        <v>En cours</v>
      </c>
      <c r="O252" s="3"/>
    </row>
    <row r="253" spans="1:15" x14ac:dyDescent="0.25">
      <c r="A253" t="s">
        <v>449</v>
      </c>
      <c r="B253" t="s">
        <v>203</v>
      </c>
      <c r="D253" s="1">
        <f>IF(tblSuivi[[#This Row],[Protégé ?]]="Oui",
   VLOOKUP(tblSuivi[[#This Row],[Classe]],[1]Paramètres!$A:$I,3,FALSE),
   VLOOKUP(tblSuivi[[#This Row],[Classe]],[1]Paramètres!$A:$I,2,FALSE)
)</f>
        <v>110000</v>
      </c>
      <c r="E253" s="1">
        <f>VLOOKUP(B253,[1]Paramètres!A:I,3,FALSE)</f>
        <v>35000</v>
      </c>
      <c r="F253" s="1"/>
      <c r="G253" s="1"/>
      <c r="H253" s="1"/>
      <c r="I253" s="1"/>
      <c r="J253" s="1"/>
      <c r="K253" s="1"/>
      <c r="L253" s="2">
        <f>SUM(tblSuivi[[#This Row],[Inscription]]:tblSuivi[[#This Row],[Mars]])</f>
        <v>35000</v>
      </c>
      <c r="M253" s="2">
        <f>tblSuivi[[#This Row],[Montant dû]]-tblSuivi[[#This Row],[Total Payé]]</f>
        <v>75000</v>
      </c>
      <c r="N253" t="str">
        <f>IF(tblSuivi[[#This Row],[Reste à Payer]]=0,"Soldé",IF(tblSuivi[[#This Row],[Total Payé]]=0,"Non démarré","En cours"))</f>
        <v>En cours</v>
      </c>
      <c r="O253" s="3"/>
    </row>
    <row r="254" spans="1:15" x14ac:dyDescent="0.25">
      <c r="A254" t="s">
        <v>450</v>
      </c>
      <c r="B254" t="s">
        <v>203</v>
      </c>
      <c r="D254" s="1">
        <f>IF(tblSuivi[[#This Row],[Protégé ?]]="Oui",
   VLOOKUP(tblSuivi[[#This Row],[Classe]],[1]Paramètres!$A:$I,3,FALSE),
   VLOOKUP(tblSuivi[[#This Row],[Classe]],[1]Paramètres!$A:$I,2,FALSE)
)</f>
        <v>110000</v>
      </c>
      <c r="E254" s="1">
        <f>VLOOKUP(B254,[1]Paramètres!A:I,3,FALSE)</f>
        <v>35000</v>
      </c>
      <c r="F254" s="1"/>
      <c r="G254" s="1"/>
      <c r="H254" s="1"/>
      <c r="I254" s="1"/>
      <c r="J254" s="1"/>
      <c r="K254" s="1"/>
      <c r="L254" s="2">
        <f>SUM(tblSuivi[[#This Row],[Inscription]]:tblSuivi[[#This Row],[Mars]])</f>
        <v>35000</v>
      </c>
      <c r="M254" s="2">
        <f>tblSuivi[[#This Row],[Montant dû]]-tblSuivi[[#This Row],[Total Payé]]</f>
        <v>75000</v>
      </c>
      <c r="N254" t="str">
        <f>IF(tblSuivi[[#This Row],[Reste à Payer]]=0,"Soldé",IF(tblSuivi[[#This Row],[Total Payé]]=0,"Non démarré","En cours"))</f>
        <v>En cours</v>
      </c>
      <c r="O254" s="3" t="s">
        <v>451</v>
      </c>
    </row>
    <row r="255" spans="1:15" x14ac:dyDescent="0.25">
      <c r="A255" t="s">
        <v>452</v>
      </c>
      <c r="B255" t="s">
        <v>118</v>
      </c>
      <c r="D255" s="1">
        <f>IF(tblSuivi[[#This Row],[Protégé ?]]="Oui",
   VLOOKUP(tblSuivi[[#This Row],[Classe]],[1]Paramètres!$A:$I,3,FALSE),
   VLOOKUP(tblSuivi[[#This Row],[Classe]],[1]Paramètres!$A:$I,2,FALSE)
)</f>
        <v>105000</v>
      </c>
      <c r="E255" s="1">
        <f>VLOOKUP(B255,[1]Paramètres!A:I,3,FALSE)</f>
        <v>35000</v>
      </c>
      <c r="F255" s="1"/>
      <c r="G255" s="1"/>
      <c r="H255" s="1"/>
      <c r="I255" s="1"/>
      <c r="J255" s="1"/>
      <c r="K255" s="1"/>
      <c r="L255" s="2">
        <f>SUM(tblSuivi[[#This Row],[Inscription]]:tblSuivi[[#This Row],[Mars]])</f>
        <v>35000</v>
      </c>
      <c r="M255" s="2">
        <f>tblSuivi[[#This Row],[Montant dû]]-tblSuivi[[#This Row],[Total Payé]]</f>
        <v>70000</v>
      </c>
      <c r="N255" t="str">
        <f>IF(tblSuivi[[#This Row],[Reste à Payer]]=0,"Soldé",IF(tblSuivi[[#This Row],[Total Payé]]=0,"Non démarré","En cours"))</f>
        <v>En cours</v>
      </c>
      <c r="O255" s="3" t="s">
        <v>453</v>
      </c>
    </row>
    <row r="256" spans="1:15" x14ac:dyDescent="0.25">
      <c r="A256" t="s">
        <v>454</v>
      </c>
      <c r="B256" t="s">
        <v>38</v>
      </c>
      <c r="D256" s="1">
        <f>IF(tblSuivi[[#This Row],[Protégé ?]]="Oui",
   VLOOKUP(tblSuivi[[#This Row],[Classe]],[1]Paramètres!$A:$I,3,FALSE),
   VLOOKUP(tblSuivi[[#This Row],[Classe]],[1]Paramètres!$A:$I,2,FALSE)
)</f>
        <v>105000</v>
      </c>
      <c r="E256" s="1">
        <f>VLOOKUP(B256,[1]Paramètres!A:I,3,FALSE)</f>
        <v>35000</v>
      </c>
      <c r="F256" s="1"/>
      <c r="G256" s="1"/>
      <c r="H256" s="1"/>
      <c r="I256" s="1"/>
      <c r="J256" s="1"/>
      <c r="K256" s="1"/>
      <c r="L256" s="2">
        <f>SUM(tblSuivi[[#This Row],[Inscription]]:tblSuivi[[#This Row],[Mars]])</f>
        <v>35000</v>
      </c>
      <c r="M256" s="2">
        <f>tblSuivi[[#This Row],[Montant dû]]-tblSuivi[[#This Row],[Total Payé]]</f>
        <v>70000</v>
      </c>
      <c r="N256" t="str">
        <f>IF(tblSuivi[[#This Row],[Reste à Payer]]=0,"Soldé",IF(tblSuivi[[#This Row],[Total Payé]]=0,"Non démarré","En cours"))</f>
        <v>En cours</v>
      </c>
      <c r="O256" s="3" t="s">
        <v>455</v>
      </c>
    </row>
    <row r="257" spans="1:15" x14ac:dyDescent="0.25">
      <c r="A257" t="s">
        <v>456</v>
      </c>
      <c r="B257" t="s">
        <v>118</v>
      </c>
      <c r="D257" s="1">
        <f>IF(tblSuivi[[#This Row],[Protégé ?]]="Oui",
   VLOOKUP(tblSuivi[[#This Row],[Classe]],[1]Paramètres!$A:$I,3,FALSE),
   VLOOKUP(tblSuivi[[#This Row],[Classe]],[1]Paramètres!$A:$I,2,FALSE)
)</f>
        <v>105000</v>
      </c>
      <c r="E257" s="1">
        <f>VLOOKUP(B257,[1]Paramètres!A:I,3,FALSE)</f>
        <v>35000</v>
      </c>
      <c r="F257" s="1"/>
      <c r="G257" s="1"/>
      <c r="H257" s="1"/>
      <c r="I257" s="1"/>
      <c r="J257" s="1"/>
      <c r="K257" s="1"/>
      <c r="L257" s="2">
        <f>SUM(tblSuivi[[#This Row],[Inscription]]:tblSuivi[[#This Row],[Mars]])</f>
        <v>35000</v>
      </c>
      <c r="M257" s="2">
        <f>tblSuivi[[#This Row],[Montant dû]]-tblSuivi[[#This Row],[Total Payé]]</f>
        <v>70000</v>
      </c>
      <c r="N257" t="str">
        <f>IF(tblSuivi[[#This Row],[Reste à Payer]]=0,"Soldé",IF(tblSuivi[[#This Row],[Total Payé]]=0,"Non démarré","En cours"))</f>
        <v>En cours</v>
      </c>
      <c r="O257" s="3" t="s">
        <v>455</v>
      </c>
    </row>
    <row r="258" spans="1:15" x14ac:dyDescent="0.25">
      <c r="A258" t="s">
        <v>457</v>
      </c>
      <c r="B258" t="s">
        <v>38</v>
      </c>
      <c r="D258" s="1">
        <f>IF(tblSuivi[[#This Row],[Protégé ?]]="Oui",
   VLOOKUP(tblSuivi[[#This Row],[Classe]],[1]Paramètres!$A:$I,3,FALSE),
   VLOOKUP(tblSuivi[[#This Row],[Classe]],[1]Paramètres!$A:$I,2,FALSE)
)</f>
        <v>105000</v>
      </c>
      <c r="E258" s="1">
        <f>VLOOKUP(B258,[1]Paramètres!A:I,3,FALSE)</f>
        <v>35000</v>
      </c>
      <c r="F258" s="1">
        <v>15000</v>
      </c>
      <c r="G258" s="1"/>
      <c r="H258" s="1"/>
      <c r="I258" s="1"/>
      <c r="J258" s="1"/>
      <c r="K258" s="1"/>
      <c r="L258" s="2">
        <f>SUM(tblSuivi[[#This Row],[Inscription]]:tblSuivi[[#This Row],[Mars]])</f>
        <v>50000</v>
      </c>
      <c r="M258" s="2">
        <f>tblSuivi[[#This Row],[Montant dû]]-tblSuivi[[#This Row],[Total Payé]]</f>
        <v>55000</v>
      </c>
      <c r="N258" t="str">
        <f>IF(tblSuivi[[#This Row],[Reste à Payer]]=0,"Soldé",IF(tblSuivi[[#This Row],[Total Payé]]=0,"Non démarré","En cours"))</f>
        <v>En cours</v>
      </c>
      <c r="O258" s="3" t="s">
        <v>458</v>
      </c>
    </row>
    <row r="259" spans="1:15" x14ac:dyDescent="0.25">
      <c r="A259" t="s">
        <v>459</v>
      </c>
      <c r="B259" t="s">
        <v>219</v>
      </c>
      <c r="D259" s="1">
        <f>IF(tblSuivi[[#This Row],[Protégé ?]]="Oui",
   VLOOKUP(tblSuivi[[#This Row],[Classe]],[1]Paramètres!$A:$I,3,FALSE),
   VLOOKUP(tblSuivi[[#This Row],[Classe]],[1]Paramètres!$A:$I,2,FALSE)
)</f>
        <v>110000</v>
      </c>
      <c r="E259" s="1">
        <f>VLOOKUP(B259,[1]Paramètres!A:I,3,FALSE)</f>
        <v>35000</v>
      </c>
      <c r="F259" s="1"/>
      <c r="G259" s="1"/>
      <c r="H259" s="1"/>
      <c r="I259" s="1"/>
      <c r="J259" s="1"/>
      <c r="K259" s="1"/>
      <c r="L259" s="2">
        <f>SUM(tblSuivi[[#This Row],[Inscription]]:tblSuivi[[#This Row],[Mars]])</f>
        <v>35000</v>
      </c>
      <c r="M259" s="2">
        <f>tblSuivi[[#This Row],[Montant dû]]-tblSuivi[[#This Row],[Total Payé]]</f>
        <v>75000</v>
      </c>
      <c r="N259" t="str">
        <f>IF(tblSuivi[[#This Row],[Reste à Payer]]=0,"Soldé",IF(tblSuivi[[#This Row],[Total Payé]]=0,"Non démarré","En cours"))</f>
        <v>En cours</v>
      </c>
      <c r="O259" s="3" t="s">
        <v>460</v>
      </c>
    </row>
    <row r="260" spans="1:15" x14ac:dyDescent="0.25">
      <c r="A260" t="s">
        <v>461</v>
      </c>
      <c r="B260" t="s">
        <v>74</v>
      </c>
      <c r="D260" s="1">
        <f>IF(tblSuivi[[#This Row],[Protégé ?]]="Oui",
   VLOOKUP(tblSuivi[[#This Row],[Classe]],[1]Paramètres!$A:$I,3,FALSE),
   VLOOKUP(tblSuivi[[#This Row],[Classe]],[1]Paramètres!$A:$I,2,FALSE)
)</f>
        <v>105000</v>
      </c>
      <c r="E260" s="1">
        <f>VLOOKUP(B260,[1]Paramètres!A:I,3,FALSE)</f>
        <v>35000</v>
      </c>
      <c r="F260" s="1">
        <v>5000</v>
      </c>
      <c r="G260" s="1"/>
      <c r="H260" s="1"/>
      <c r="I260" s="1"/>
      <c r="J260" s="1"/>
      <c r="K260" s="1"/>
      <c r="L260" s="2">
        <f>SUM(tblSuivi[[#This Row],[Inscription]]:tblSuivi[[#This Row],[Mars]])</f>
        <v>40000</v>
      </c>
      <c r="M260" s="2">
        <f>tblSuivi[[#This Row],[Montant dû]]-tblSuivi[[#This Row],[Total Payé]]</f>
        <v>65000</v>
      </c>
      <c r="N260" t="str">
        <f>IF(tblSuivi[[#This Row],[Reste à Payer]]=0,"Soldé",IF(tblSuivi[[#This Row],[Total Payé]]=0,"Non démarré","En cours"))</f>
        <v>En cours</v>
      </c>
      <c r="O260" s="3" t="s">
        <v>462</v>
      </c>
    </row>
    <row r="261" spans="1:15" x14ac:dyDescent="0.25">
      <c r="A261" t="s">
        <v>463</v>
      </c>
      <c r="B261" t="s">
        <v>105</v>
      </c>
      <c r="D261" s="1">
        <f>IF(tblSuivi[[#This Row],[Protégé ?]]="Oui",
   VLOOKUP(tblSuivi[[#This Row],[Classe]],[1]Paramètres!$A:$I,3,FALSE),
   VLOOKUP(tblSuivi[[#This Row],[Classe]],[1]Paramètres!$A:$I,2,FALSE)
)</f>
        <v>105000</v>
      </c>
      <c r="E261" s="1">
        <f>VLOOKUP(B261,[1]Paramètres!A:I,3,FALSE)</f>
        <v>35000</v>
      </c>
      <c r="F261" s="1"/>
      <c r="G261" s="1"/>
      <c r="H261" s="1"/>
      <c r="I261" s="1"/>
      <c r="J261" s="1"/>
      <c r="K261" s="1"/>
      <c r="L261" s="2">
        <f>SUM(tblSuivi[[#This Row],[Inscription]]:tblSuivi[[#This Row],[Mars]])</f>
        <v>35000</v>
      </c>
      <c r="M261" s="2">
        <f>tblSuivi[[#This Row],[Montant dû]]-tblSuivi[[#This Row],[Total Payé]]</f>
        <v>70000</v>
      </c>
      <c r="N261" t="str">
        <f>IF(tblSuivi[[#This Row],[Reste à Payer]]=0,"Soldé",IF(tblSuivi[[#This Row],[Total Payé]]=0,"Non démarré","En cours"))</f>
        <v>En cours</v>
      </c>
      <c r="O261" s="3"/>
    </row>
    <row r="262" spans="1:15" x14ac:dyDescent="0.25">
      <c r="A262" t="s">
        <v>464</v>
      </c>
      <c r="B262" t="s">
        <v>105</v>
      </c>
      <c r="D262" s="1">
        <f>IF(tblSuivi[[#This Row],[Protégé ?]]="Oui",
   VLOOKUP(tblSuivi[[#This Row],[Classe]],[1]Paramètres!$A:$I,3,FALSE),
   VLOOKUP(tblSuivi[[#This Row],[Classe]],[1]Paramètres!$A:$I,2,FALSE)
)</f>
        <v>105000</v>
      </c>
      <c r="E262" s="1">
        <f>VLOOKUP(B262,[1]Paramètres!A:I,3,FALSE)</f>
        <v>35000</v>
      </c>
      <c r="F262" s="1"/>
      <c r="G262" s="1"/>
      <c r="H262" s="1"/>
      <c r="I262" s="1"/>
      <c r="J262" s="1"/>
      <c r="K262" s="1"/>
      <c r="L262" s="2">
        <f>SUM(tblSuivi[[#This Row],[Inscription]]:tblSuivi[[#This Row],[Mars]])</f>
        <v>35000</v>
      </c>
      <c r="M262" s="2">
        <f>tblSuivi[[#This Row],[Montant dû]]-tblSuivi[[#This Row],[Total Payé]]</f>
        <v>70000</v>
      </c>
      <c r="N262" t="str">
        <f>IF(tblSuivi[[#This Row],[Reste à Payer]]=0,"Soldé",IF(tblSuivi[[#This Row],[Total Payé]]=0,"Non démarré","En cours"))</f>
        <v>En cours</v>
      </c>
      <c r="O262" s="3" t="s">
        <v>465</v>
      </c>
    </row>
    <row r="263" spans="1:15" x14ac:dyDescent="0.25">
      <c r="A263" t="s">
        <v>466</v>
      </c>
      <c r="B263" t="s">
        <v>74</v>
      </c>
      <c r="D263" s="1">
        <f>IF(tblSuivi[[#This Row],[Protégé ?]]="Oui",
   VLOOKUP(tblSuivi[[#This Row],[Classe]],[1]Paramètres!$A:$I,3,FALSE),
   VLOOKUP(tblSuivi[[#This Row],[Classe]],[1]Paramètres!$A:$I,2,FALSE)
)</f>
        <v>105000</v>
      </c>
      <c r="E263" s="1">
        <f>VLOOKUP(B263,[1]Paramètres!A:I,3,FALSE)</f>
        <v>35000</v>
      </c>
      <c r="F263" s="1"/>
      <c r="G263" s="1"/>
      <c r="H263" s="1"/>
      <c r="I263" s="1"/>
      <c r="J263" s="1"/>
      <c r="K263" s="1"/>
      <c r="L263" s="2">
        <f>SUM(tblSuivi[[#This Row],[Inscription]]:tblSuivi[[#This Row],[Mars]])</f>
        <v>35000</v>
      </c>
      <c r="M263" s="2">
        <f>tblSuivi[[#This Row],[Montant dû]]-tblSuivi[[#This Row],[Total Payé]]</f>
        <v>70000</v>
      </c>
      <c r="N263" t="str">
        <f>IF(tblSuivi[[#This Row],[Reste à Payer]]=0,"Soldé",IF(tblSuivi[[#This Row],[Total Payé]]=0,"Non démarré","En cours"))</f>
        <v>En cours</v>
      </c>
      <c r="O263" s="3" t="s">
        <v>467</v>
      </c>
    </row>
    <row r="264" spans="1:15" x14ac:dyDescent="0.25">
      <c r="A264" t="s">
        <v>468</v>
      </c>
      <c r="B264" t="s">
        <v>16</v>
      </c>
      <c r="D264" s="1">
        <f>IF(tblSuivi[[#This Row],[Protégé ?]]="Oui",
   VLOOKUP(tblSuivi[[#This Row],[Classe]],[1]Paramètres!$A:$I,3,FALSE),
   VLOOKUP(tblSuivi[[#This Row],[Classe]],[1]Paramètres!$A:$I,2,FALSE)
)</f>
        <v>100000</v>
      </c>
      <c r="E264" s="1">
        <f>VLOOKUP(B264,[1]Paramètres!A:I,3,FALSE)</f>
        <v>35000</v>
      </c>
      <c r="F264" s="1"/>
      <c r="G264" s="1"/>
      <c r="H264" s="1"/>
      <c r="I264" s="1"/>
      <c r="J264" s="1"/>
      <c r="K264" s="1"/>
      <c r="L264" s="2">
        <f>SUM(tblSuivi[[#This Row],[Inscription]]:tblSuivi[[#This Row],[Mars]])</f>
        <v>35000</v>
      </c>
      <c r="M264" s="2">
        <f>tblSuivi[[#This Row],[Montant dû]]-tblSuivi[[#This Row],[Total Payé]]</f>
        <v>65000</v>
      </c>
      <c r="N264" t="str">
        <f>IF(tblSuivi[[#This Row],[Reste à Payer]]=0,"Soldé",IF(tblSuivi[[#This Row],[Total Payé]]=0,"Non démarré","En cours"))</f>
        <v>En cours</v>
      </c>
      <c r="O264" s="3" t="s">
        <v>469</v>
      </c>
    </row>
    <row r="265" spans="1:15" x14ac:dyDescent="0.25">
      <c r="A265" t="s">
        <v>470</v>
      </c>
      <c r="B265" t="s">
        <v>141</v>
      </c>
      <c r="D265" s="1">
        <f>IF(tblSuivi[[#This Row],[Protégé ?]]="Oui",
   VLOOKUP(tblSuivi[[#This Row],[Classe]],[1]Paramètres!$A:$I,3,FALSE),
   VLOOKUP(tblSuivi[[#This Row],[Classe]],[1]Paramètres!$A:$I,2,FALSE)
)</f>
        <v>105000</v>
      </c>
      <c r="E265" s="1">
        <f>VLOOKUP(B265,[1]Paramètres!A:I,3,FALSE)</f>
        <v>35000</v>
      </c>
      <c r="F265" s="1"/>
      <c r="G265" s="1"/>
      <c r="H265" s="1"/>
      <c r="I265" s="1"/>
      <c r="J265" s="1"/>
      <c r="K265" s="1"/>
      <c r="L265" s="2">
        <f>SUM(tblSuivi[[#This Row],[Inscription]]:tblSuivi[[#This Row],[Mars]])</f>
        <v>35000</v>
      </c>
      <c r="M265" s="2">
        <f>tblSuivi[[#This Row],[Montant dû]]-tblSuivi[[#This Row],[Total Payé]]</f>
        <v>70000</v>
      </c>
      <c r="N265" t="str">
        <f>IF(tblSuivi[[#This Row],[Reste à Payer]]=0,"Soldé",IF(tblSuivi[[#This Row],[Total Payé]]=0,"Non démarré","En cours"))</f>
        <v>En cours</v>
      </c>
      <c r="O265" s="3" t="s">
        <v>471</v>
      </c>
    </row>
    <row r="266" spans="1:15" x14ac:dyDescent="0.25">
      <c r="A266" t="s">
        <v>472</v>
      </c>
      <c r="B266" t="s">
        <v>51</v>
      </c>
      <c r="D266" s="1">
        <f>IF(tblSuivi[[#This Row],[Protégé ?]]="Oui",
   VLOOKUP(tblSuivi[[#This Row],[Classe]],[1]Paramètres!$A:$I,3,FALSE),
   VLOOKUP(tblSuivi[[#This Row],[Classe]],[1]Paramètres!$A:$I,2,FALSE)
)</f>
        <v>105000</v>
      </c>
      <c r="E266" s="1">
        <f>VLOOKUP(B266,[1]Paramètres!A:I,3,FALSE)</f>
        <v>35000</v>
      </c>
      <c r="F266" s="1"/>
      <c r="G266" s="1"/>
      <c r="H266" s="1"/>
      <c r="I266" s="1"/>
      <c r="J266" s="1"/>
      <c r="K266" s="1"/>
      <c r="L266" s="2">
        <f>SUM(tblSuivi[[#This Row],[Inscription]]:tblSuivi[[#This Row],[Mars]])</f>
        <v>35000</v>
      </c>
      <c r="M266" s="2">
        <f>tblSuivi[[#This Row],[Montant dû]]-tblSuivi[[#This Row],[Total Payé]]</f>
        <v>70000</v>
      </c>
      <c r="N266" t="str">
        <f>IF(tblSuivi[[#This Row],[Reste à Payer]]=0,"Soldé",IF(tblSuivi[[#This Row],[Total Payé]]=0,"Non démarré","En cours"))</f>
        <v>En cours</v>
      </c>
      <c r="O266" s="3" t="s">
        <v>473</v>
      </c>
    </row>
    <row r="267" spans="1:15" x14ac:dyDescent="0.25">
      <c r="A267" t="s">
        <v>474</v>
      </c>
      <c r="B267" t="s">
        <v>219</v>
      </c>
      <c r="D267" s="1">
        <f>IF(tblSuivi[[#This Row],[Protégé ?]]="Oui",
   VLOOKUP(tblSuivi[[#This Row],[Classe]],[1]Paramètres!$A:$I,3,FALSE),
   VLOOKUP(tblSuivi[[#This Row],[Classe]],[1]Paramètres!$A:$I,2,FALSE)
)</f>
        <v>110000</v>
      </c>
      <c r="E267" s="1">
        <f>VLOOKUP(B267,[1]Paramètres!A:I,3,FALSE)</f>
        <v>35000</v>
      </c>
      <c r="F267" s="1"/>
      <c r="G267" s="1"/>
      <c r="H267" s="1"/>
      <c r="I267" s="1"/>
      <c r="J267" s="1"/>
      <c r="K267" s="1"/>
      <c r="L267" s="2">
        <f>SUM(tblSuivi[[#This Row],[Inscription]]:tblSuivi[[#This Row],[Mars]])</f>
        <v>35000</v>
      </c>
      <c r="M267" s="2">
        <f>tblSuivi[[#This Row],[Montant dû]]-tblSuivi[[#This Row],[Total Payé]]</f>
        <v>75000</v>
      </c>
      <c r="N267" t="str">
        <f>IF(tblSuivi[[#This Row],[Reste à Payer]]=0,"Soldé",IF(tblSuivi[[#This Row],[Total Payé]]=0,"Non démarré","En cours"))</f>
        <v>En cours</v>
      </c>
      <c r="O267" s="3" t="s">
        <v>475</v>
      </c>
    </row>
    <row r="268" spans="1:15" x14ac:dyDescent="0.25">
      <c r="A268" t="s">
        <v>476</v>
      </c>
      <c r="B268" t="s">
        <v>118</v>
      </c>
      <c r="D268" s="1">
        <f>IF(tblSuivi[[#This Row],[Protégé ?]]="Oui",
   VLOOKUP(tblSuivi[[#This Row],[Classe]],[1]Paramètres!$A:$I,3,FALSE),
   VLOOKUP(tblSuivi[[#This Row],[Classe]],[1]Paramètres!$A:$I,2,FALSE)
)</f>
        <v>105000</v>
      </c>
      <c r="E268" s="1">
        <f>VLOOKUP(B268,[1]Paramètres!A:I,3,FALSE)</f>
        <v>35000</v>
      </c>
      <c r="F268" s="1">
        <v>15000</v>
      </c>
      <c r="G268" s="1"/>
      <c r="H268" s="1"/>
      <c r="I268" s="1"/>
      <c r="J268" s="1"/>
      <c r="K268" s="1"/>
      <c r="L268" s="2">
        <f>SUM(tblSuivi[[#This Row],[Inscription]]:tblSuivi[[#This Row],[Mars]])</f>
        <v>50000</v>
      </c>
      <c r="M268" s="2">
        <f>tblSuivi[[#This Row],[Montant dû]]-tblSuivi[[#This Row],[Total Payé]]</f>
        <v>55000</v>
      </c>
      <c r="N268" t="str">
        <f>IF(tblSuivi[[#This Row],[Reste à Payer]]=0,"Soldé",IF(tblSuivi[[#This Row],[Total Payé]]=0,"Non démarré","En cours"))</f>
        <v>En cours</v>
      </c>
      <c r="O268" s="3" t="s">
        <v>477</v>
      </c>
    </row>
    <row r="269" spans="1:15" x14ac:dyDescent="0.25">
      <c r="A269" t="s">
        <v>478</v>
      </c>
      <c r="B269" t="s">
        <v>38</v>
      </c>
      <c r="D269" s="1">
        <f>IF(tblSuivi[[#This Row],[Protégé ?]]="Oui",
   VLOOKUP(tblSuivi[[#This Row],[Classe]],[1]Paramètres!$A:$I,3,FALSE),
   VLOOKUP(tblSuivi[[#This Row],[Classe]],[1]Paramètres!$A:$I,2,FALSE)
)</f>
        <v>105000</v>
      </c>
      <c r="E269" s="1">
        <f>VLOOKUP(B269,[1]Paramètres!A:I,3,FALSE)</f>
        <v>35000</v>
      </c>
      <c r="F269" s="1"/>
      <c r="G269" s="1"/>
      <c r="H269" s="1"/>
      <c r="I269" s="1"/>
      <c r="J269" s="1"/>
      <c r="K269" s="1"/>
      <c r="L269" s="2">
        <f>SUM(tblSuivi[[#This Row],[Inscription]]:tblSuivi[[#This Row],[Mars]])</f>
        <v>35000</v>
      </c>
      <c r="M269" s="2">
        <f>tblSuivi[[#This Row],[Montant dû]]-tblSuivi[[#This Row],[Total Payé]]</f>
        <v>70000</v>
      </c>
      <c r="N269" t="str">
        <f>IF(tblSuivi[[#This Row],[Reste à Payer]]=0,"Soldé",IF(tblSuivi[[#This Row],[Total Payé]]=0,"Non démarré","En cours"))</f>
        <v>En cours</v>
      </c>
      <c r="O269" s="3" t="s">
        <v>479</v>
      </c>
    </row>
    <row r="270" spans="1:15" x14ac:dyDescent="0.25">
      <c r="A270" t="s">
        <v>480</v>
      </c>
      <c r="B270" t="s">
        <v>249</v>
      </c>
      <c r="D270" s="1">
        <f>IF(tblSuivi[[#This Row],[Protégé ?]]="Oui",
   VLOOKUP(tblSuivi[[#This Row],[Classe]],[1]Paramètres!$A:$I,3,FALSE),
   VLOOKUP(tblSuivi[[#This Row],[Classe]],[1]Paramètres!$A:$I,2,FALSE)
)</f>
        <v>120000</v>
      </c>
      <c r="E270" s="1">
        <f>VLOOKUP(B270,[1]Paramètres!A:I,3,FALSE)</f>
        <v>45000</v>
      </c>
      <c r="F270" s="1"/>
      <c r="G270" s="1"/>
      <c r="H270" s="1"/>
      <c r="I270" s="1"/>
      <c r="J270" s="1"/>
      <c r="K270" s="1"/>
      <c r="L270" s="2">
        <f>SUM(tblSuivi[[#This Row],[Inscription]]:tblSuivi[[#This Row],[Mars]])</f>
        <v>45000</v>
      </c>
      <c r="M270" s="2">
        <f>tblSuivi[[#This Row],[Montant dû]]-tblSuivi[[#This Row],[Total Payé]]</f>
        <v>75000</v>
      </c>
      <c r="N270" t="str">
        <f>IF(tblSuivi[[#This Row],[Reste à Payer]]=0,"Soldé",IF(tblSuivi[[#This Row],[Total Payé]]=0,"Non démarré","En cours"))</f>
        <v>En cours</v>
      </c>
      <c r="O270" s="3" t="s">
        <v>481</v>
      </c>
    </row>
    <row r="271" spans="1:15" x14ac:dyDescent="0.25">
      <c r="A271" t="s">
        <v>482</v>
      </c>
      <c r="B271" t="s">
        <v>105</v>
      </c>
      <c r="D271" s="1">
        <f>IF(tblSuivi[[#This Row],[Protégé ?]]="Oui",
   VLOOKUP(tblSuivi[[#This Row],[Classe]],[1]Paramètres!$A:$I,3,FALSE),
   VLOOKUP(tblSuivi[[#This Row],[Classe]],[1]Paramètres!$A:$I,2,FALSE)
)</f>
        <v>105000</v>
      </c>
      <c r="E271" s="1">
        <f>VLOOKUP(B271,[1]Paramètres!A:I,3,FALSE)</f>
        <v>35000</v>
      </c>
      <c r="F271" s="1"/>
      <c r="G271" s="1"/>
      <c r="H271" s="1"/>
      <c r="I271" s="1"/>
      <c r="J271" s="1"/>
      <c r="K271" s="1"/>
      <c r="L271" s="2">
        <f>SUM(tblSuivi[[#This Row],[Inscription]]:tblSuivi[[#This Row],[Mars]])</f>
        <v>35000</v>
      </c>
      <c r="M271" s="2">
        <f>tblSuivi[[#This Row],[Montant dû]]-tblSuivi[[#This Row],[Total Payé]]</f>
        <v>70000</v>
      </c>
      <c r="N271" t="str">
        <f>IF(tblSuivi[[#This Row],[Reste à Payer]]=0,"Soldé",IF(tblSuivi[[#This Row],[Total Payé]]=0,"Non démarré","En cours"))</f>
        <v>En cours</v>
      </c>
      <c r="O271" s="3" t="s">
        <v>483</v>
      </c>
    </row>
    <row r="272" spans="1:15" x14ac:dyDescent="0.25">
      <c r="A272" t="s">
        <v>484</v>
      </c>
      <c r="B272" t="s">
        <v>249</v>
      </c>
      <c r="D272" s="1">
        <f>IF(tblSuivi[[#This Row],[Protégé ?]]="Oui",
   VLOOKUP(tblSuivi[[#This Row],[Classe]],[1]Paramètres!$A:$I,3,FALSE),
   VLOOKUP(tblSuivi[[#This Row],[Classe]],[1]Paramètres!$A:$I,2,FALSE)
)</f>
        <v>120000</v>
      </c>
      <c r="E272" s="1">
        <f>VLOOKUP(B272,[1]Paramètres!A:I,3,FALSE)</f>
        <v>45000</v>
      </c>
      <c r="F272" s="1"/>
      <c r="G272" s="1"/>
      <c r="H272" s="1"/>
      <c r="I272" s="1"/>
      <c r="J272" s="1"/>
      <c r="K272" s="1"/>
      <c r="L272" s="2">
        <f>SUM(tblSuivi[[#This Row],[Inscription]]:tblSuivi[[#This Row],[Mars]])</f>
        <v>45000</v>
      </c>
      <c r="M272" s="2">
        <f>tblSuivi[[#This Row],[Montant dû]]-tblSuivi[[#This Row],[Total Payé]]</f>
        <v>75000</v>
      </c>
      <c r="N272" t="str">
        <f>IF(tblSuivi[[#This Row],[Reste à Payer]]=0,"Soldé",IF(tblSuivi[[#This Row],[Total Payé]]=0,"Non démarré","En cours"))</f>
        <v>En cours</v>
      </c>
      <c r="O272" s="3" t="s">
        <v>485</v>
      </c>
    </row>
    <row r="273" spans="1:15" x14ac:dyDescent="0.25">
      <c r="A273" t="s">
        <v>486</v>
      </c>
      <c r="B273" t="s">
        <v>227</v>
      </c>
      <c r="D273" s="1">
        <f>IF(tblSuivi[[#This Row],[Protégé ?]]="Oui",
   VLOOKUP(tblSuivi[[#This Row],[Classe]],[1]Paramètres!$A:$I,3,FALSE),
   VLOOKUP(tblSuivi[[#This Row],[Classe]],[1]Paramètres!$A:$I,2,FALSE)
)</f>
        <v>120000</v>
      </c>
      <c r="E273" s="1">
        <f>VLOOKUP(B273,[1]Paramètres!A:I,3,FALSE)</f>
        <v>45000</v>
      </c>
      <c r="F273" s="1"/>
      <c r="G273" s="1"/>
      <c r="H273" s="1"/>
      <c r="I273" s="1"/>
      <c r="J273" s="1"/>
      <c r="K273" s="1"/>
      <c r="L273" s="2">
        <f>SUM(tblSuivi[[#This Row],[Inscription]]:tblSuivi[[#This Row],[Mars]])</f>
        <v>45000</v>
      </c>
      <c r="M273" s="2">
        <f>tblSuivi[[#This Row],[Montant dû]]-tblSuivi[[#This Row],[Total Payé]]</f>
        <v>75000</v>
      </c>
      <c r="N273" t="str">
        <f>IF(tblSuivi[[#This Row],[Reste à Payer]]=0,"Soldé",IF(tblSuivi[[#This Row],[Total Payé]]=0,"Non démarré","En cours"))</f>
        <v>En cours</v>
      </c>
      <c r="O273" s="3" t="s">
        <v>487</v>
      </c>
    </row>
    <row r="274" spans="1:15" x14ac:dyDescent="0.25">
      <c r="A274" t="s">
        <v>488</v>
      </c>
      <c r="B274" t="s">
        <v>74</v>
      </c>
      <c r="D274" s="1">
        <f>IF(tblSuivi[[#This Row],[Protégé ?]]="Oui",
   VLOOKUP(tblSuivi[[#This Row],[Classe]],[1]Paramètres!$A:$I,3,FALSE),
   VLOOKUP(tblSuivi[[#This Row],[Classe]],[1]Paramètres!$A:$I,2,FALSE)
)</f>
        <v>105000</v>
      </c>
      <c r="E274" s="1">
        <f>VLOOKUP(B274,[1]Paramètres!A:I,3,FALSE)</f>
        <v>35000</v>
      </c>
      <c r="F274" s="1"/>
      <c r="G274" s="1"/>
      <c r="H274" s="1"/>
      <c r="I274" s="1"/>
      <c r="J274" s="1"/>
      <c r="K274" s="1"/>
      <c r="L274" s="2">
        <f>SUM(tblSuivi[[#This Row],[Inscription]]:tblSuivi[[#This Row],[Mars]])</f>
        <v>35000</v>
      </c>
      <c r="M274" s="2">
        <f>tblSuivi[[#This Row],[Montant dû]]-tblSuivi[[#This Row],[Total Payé]]</f>
        <v>70000</v>
      </c>
      <c r="N274" t="str">
        <f>IF(tblSuivi[[#This Row],[Reste à Payer]]=0,"Soldé",IF(tblSuivi[[#This Row],[Total Payé]]=0,"Non démarré","En cours"))</f>
        <v>En cours</v>
      </c>
      <c r="O274" s="3" t="s">
        <v>489</v>
      </c>
    </row>
    <row r="275" spans="1:15" x14ac:dyDescent="0.25">
      <c r="A275" t="s">
        <v>490</v>
      </c>
      <c r="B275" t="s">
        <v>166</v>
      </c>
      <c r="D275" s="1">
        <f>IF(tblSuivi[[#This Row],[Protégé ?]]="Oui",
   VLOOKUP(tblSuivi[[#This Row],[Classe]],[1]Paramètres!$A:$I,3,FALSE),
   VLOOKUP(tblSuivi[[#This Row],[Classe]],[1]Paramètres!$A:$I,2,FALSE)
)</f>
        <v>105000</v>
      </c>
      <c r="E275" s="1">
        <f>VLOOKUP(B275,[1]Paramètres!A:I,3,FALSE)</f>
        <v>35000</v>
      </c>
      <c r="F275" s="1"/>
      <c r="G275" s="1"/>
      <c r="H275" s="1"/>
      <c r="I275" s="1"/>
      <c r="J275" s="1"/>
      <c r="K275" s="1"/>
      <c r="L275" s="2">
        <f>SUM(tblSuivi[[#This Row],[Inscription]]:tblSuivi[[#This Row],[Mars]])</f>
        <v>35000</v>
      </c>
      <c r="M275" s="2">
        <f>tblSuivi[[#This Row],[Montant dû]]-tblSuivi[[#This Row],[Total Payé]]</f>
        <v>70000</v>
      </c>
      <c r="N275" t="str">
        <f>IF(tblSuivi[[#This Row],[Reste à Payer]]=0,"Soldé",IF(tblSuivi[[#This Row],[Total Payé]]=0,"Non démarré","En cours"))</f>
        <v>En cours</v>
      </c>
      <c r="O275" s="3" t="s">
        <v>491</v>
      </c>
    </row>
    <row r="276" spans="1:15" x14ac:dyDescent="0.25">
      <c r="A276" t="s">
        <v>492</v>
      </c>
      <c r="B276" t="s">
        <v>105</v>
      </c>
      <c r="D276" s="1">
        <f>IF(tblSuivi[[#This Row],[Protégé ?]]="Oui",
   VLOOKUP(tblSuivi[[#This Row],[Classe]],[1]Paramètres!$A:$I,3,FALSE),
   VLOOKUP(tblSuivi[[#This Row],[Classe]],[1]Paramètres!$A:$I,2,FALSE)
)</f>
        <v>105000</v>
      </c>
      <c r="E276" s="1">
        <f>VLOOKUP(B276,[1]Paramètres!A:I,3,FALSE)</f>
        <v>35000</v>
      </c>
      <c r="F276" s="1"/>
      <c r="G276" s="1"/>
      <c r="H276" s="1"/>
      <c r="I276" s="1"/>
      <c r="J276" s="1"/>
      <c r="K276" s="1"/>
      <c r="L276" s="2">
        <f>SUM(tblSuivi[[#This Row],[Inscription]]:tblSuivi[[#This Row],[Mars]])</f>
        <v>35000</v>
      </c>
      <c r="M276" s="2">
        <f>tblSuivi[[#This Row],[Montant dû]]-tblSuivi[[#This Row],[Total Payé]]</f>
        <v>70000</v>
      </c>
      <c r="N276" t="str">
        <f>IF(tblSuivi[[#This Row],[Reste à Payer]]=0,"Soldé",IF(tblSuivi[[#This Row],[Total Payé]]=0,"Non démarré","En cours"))</f>
        <v>En cours</v>
      </c>
      <c r="O276" s="3" t="s">
        <v>493</v>
      </c>
    </row>
    <row r="277" spans="1:15" x14ac:dyDescent="0.25">
      <c r="A277" t="s">
        <v>494</v>
      </c>
      <c r="B277" t="s">
        <v>105</v>
      </c>
      <c r="D277" s="1">
        <f>IF(tblSuivi[[#This Row],[Protégé ?]]="Oui",
   VLOOKUP(tblSuivi[[#This Row],[Classe]],[1]Paramètres!$A:$I,3,FALSE),
   VLOOKUP(tblSuivi[[#This Row],[Classe]],[1]Paramètres!$A:$I,2,FALSE)
)</f>
        <v>105000</v>
      </c>
      <c r="E277" s="1">
        <f>VLOOKUP(B277,[1]Paramètres!A:I,3,FALSE)</f>
        <v>35000</v>
      </c>
      <c r="F277" s="1"/>
      <c r="G277" s="1"/>
      <c r="H277" s="1"/>
      <c r="I277" s="1"/>
      <c r="J277" s="1"/>
      <c r="K277" s="1"/>
      <c r="L277" s="2">
        <f>SUM(tblSuivi[[#This Row],[Inscription]]:tblSuivi[[#This Row],[Mars]])</f>
        <v>35000</v>
      </c>
      <c r="M277" s="2">
        <f>tblSuivi[[#This Row],[Montant dû]]-tblSuivi[[#This Row],[Total Payé]]</f>
        <v>70000</v>
      </c>
      <c r="N277" t="str">
        <f>IF(tblSuivi[[#This Row],[Reste à Payer]]=0,"Soldé",IF(tblSuivi[[#This Row],[Total Payé]]=0,"Non démarré","En cours"))</f>
        <v>En cours</v>
      </c>
      <c r="O277" s="3" t="s">
        <v>495</v>
      </c>
    </row>
    <row r="278" spans="1:15" x14ac:dyDescent="0.25">
      <c r="A278" t="s">
        <v>496</v>
      </c>
      <c r="B278" t="s">
        <v>21</v>
      </c>
      <c r="D278" s="1">
        <f>IF(tblSuivi[[#This Row],[Protégé ?]]="Oui",
   VLOOKUP(tblSuivi[[#This Row],[Classe]],[1]Paramètres!$A:$I,3,FALSE),
   VLOOKUP(tblSuivi[[#This Row],[Classe]],[1]Paramètres!$A:$I,2,FALSE)
)</f>
        <v>100000</v>
      </c>
      <c r="E278" s="1">
        <f>VLOOKUP(B278,[1]Paramètres!A:I,3,FALSE)</f>
        <v>35000</v>
      </c>
      <c r="F278" s="1"/>
      <c r="G278" s="1"/>
      <c r="H278" s="1"/>
      <c r="I278" s="1"/>
      <c r="J278" s="1"/>
      <c r="K278" s="1"/>
      <c r="L278" s="2">
        <f>SUM(tblSuivi[[#This Row],[Inscription]]:tblSuivi[[#This Row],[Mars]])</f>
        <v>35000</v>
      </c>
      <c r="M278" s="2">
        <f>tblSuivi[[#This Row],[Montant dû]]-tblSuivi[[#This Row],[Total Payé]]</f>
        <v>65000</v>
      </c>
      <c r="N278" t="str">
        <f>IF(tblSuivi[[#This Row],[Reste à Payer]]=0,"Soldé",IF(tblSuivi[[#This Row],[Total Payé]]=0,"Non démarré","En cours"))</f>
        <v>En cours</v>
      </c>
      <c r="O278" s="3" t="s">
        <v>497</v>
      </c>
    </row>
    <row r="279" spans="1:15" x14ac:dyDescent="0.25">
      <c r="A279" t="s">
        <v>498</v>
      </c>
      <c r="B279" t="s">
        <v>203</v>
      </c>
      <c r="D279" s="1">
        <f>IF(tblSuivi[[#This Row],[Protégé ?]]="Oui",
   VLOOKUP(tblSuivi[[#This Row],[Classe]],[1]Paramètres!$A:$I,3,FALSE),
   VLOOKUP(tblSuivi[[#This Row],[Classe]],[1]Paramètres!$A:$I,2,FALSE)
)</f>
        <v>110000</v>
      </c>
      <c r="E279" s="1">
        <f>VLOOKUP(B279,[1]Paramètres!A:I,3,FALSE)</f>
        <v>35000</v>
      </c>
      <c r="F279" s="1"/>
      <c r="G279" s="1"/>
      <c r="H279" s="1"/>
      <c r="I279" s="1"/>
      <c r="J279" s="1"/>
      <c r="K279" s="1"/>
      <c r="L279" s="2">
        <f>SUM(tblSuivi[[#This Row],[Inscription]]:tblSuivi[[#This Row],[Mars]])</f>
        <v>35000</v>
      </c>
      <c r="M279" s="2">
        <f>tblSuivi[[#This Row],[Montant dû]]-tblSuivi[[#This Row],[Total Payé]]</f>
        <v>75000</v>
      </c>
      <c r="N279" t="str">
        <f>IF(tblSuivi[[#This Row],[Reste à Payer]]=0,"Soldé",IF(tblSuivi[[#This Row],[Total Payé]]=0,"Non démarré","En cours"))</f>
        <v>En cours</v>
      </c>
      <c r="O279" s="3" t="s">
        <v>499</v>
      </c>
    </row>
    <row r="280" spans="1:15" x14ac:dyDescent="0.25">
      <c r="A280" t="s">
        <v>500</v>
      </c>
      <c r="B280" t="s">
        <v>219</v>
      </c>
      <c r="D280" s="1">
        <f>IF(tblSuivi[[#This Row],[Protégé ?]]="Oui",
   VLOOKUP(tblSuivi[[#This Row],[Classe]],[1]Paramètres!$A:$I,3,FALSE),
   VLOOKUP(tblSuivi[[#This Row],[Classe]],[1]Paramètres!$A:$I,2,FALSE)
)</f>
        <v>110000</v>
      </c>
      <c r="E280" s="1">
        <f>VLOOKUP(B280,[1]Paramètres!A:I,3,FALSE)</f>
        <v>35000</v>
      </c>
      <c r="F280" s="1"/>
      <c r="G280" s="1"/>
      <c r="H280" s="1"/>
      <c r="I280" s="1"/>
      <c r="J280" s="1"/>
      <c r="K280" s="1"/>
      <c r="L280" s="2">
        <f>SUM(tblSuivi[[#This Row],[Inscription]]:tblSuivi[[#This Row],[Mars]])</f>
        <v>35000</v>
      </c>
      <c r="M280" s="2">
        <f>tblSuivi[[#This Row],[Montant dû]]-tblSuivi[[#This Row],[Total Payé]]</f>
        <v>75000</v>
      </c>
      <c r="N280" t="str">
        <f>IF(tblSuivi[[#This Row],[Reste à Payer]]=0,"Soldé",IF(tblSuivi[[#This Row],[Total Payé]]=0,"Non démarré","En cours"))</f>
        <v>En cours</v>
      </c>
      <c r="O280" s="3" t="s">
        <v>501</v>
      </c>
    </row>
    <row r="281" spans="1:15" x14ac:dyDescent="0.25">
      <c r="A281" t="s">
        <v>502</v>
      </c>
      <c r="B281" t="s">
        <v>219</v>
      </c>
      <c r="D281" s="1">
        <f>IF(tblSuivi[[#This Row],[Protégé ?]]="Oui",
   VLOOKUP(tblSuivi[[#This Row],[Classe]],[1]Paramètres!$A:$I,3,FALSE),
   VLOOKUP(tblSuivi[[#This Row],[Classe]],[1]Paramètres!$A:$I,2,FALSE)
)</f>
        <v>110000</v>
      </c>
      <c r="E281" s="1">
        <f>VLOOKUP(B281,[1]Paramètres!A:I,3,FALSE)</f>
        <v>35000</v>
      </c>
      <c r="F281" s="1"/>
      <c r="G281" s="1"/>
      <c r="H281" s="1"/>
      <c r="I281" s="1"/>
      <c r="J281" s="1"/>
      <c r="K281" s="1"/>
      <c r="L281" s="2">
        <f>SUM(tblSuivi[[#This Row],[Inscription]]:tblSuivi[[#This Row],[Mars]])</f>
        <v>35000</v>
      </c>
      <c r="M281" s="2">
        <f>tblSuivi[[#This Row],[Montant dû]]-tblSuivi[[#This Row],[Total Payé]]</f>
        <v>75000</v>
      </c>
      <c r="N281" t="str">
        <f>IF(tblSuivi[[#This Row],[Reste à Payer]]=0,"Soldé",IF(tblSuivi[[#This Row],[Total Payé]]=0,"Non démarré","En cours"))</f>
        <v>En cours</v>
      </c>
      <c r="O281" s="3" t="s">
        <v>503</v>
      </c>
    </row>
    <row r="282" spans="1:15" x14ac:dyDescent="0.25">
      <c r="A282" t="s">
        <v>504</v>
      </c>
      <c r="B282" t="s">
        <v>105</v>
      </c>
      <c r="D282" s="1">
        <f>IF(tblSuivi[[#This Row],[Protégé ?]]="Oui",
   VLOOKUP(tblSuivi[[#This Row],[Classe]],[1]Paramètres!$A:$I,3,FALSE),
   VLOOKUP(tblSuivi[[#This Row],[Classe]],[1]Paramètres!$A:$I,2,FALSE)
)</f>
        <v>105000</v>
      </c>
      <c r="E282" s="1">
        <f>VLOOKUP(B282,[1]Paramètres!A:I,3,FALSE)</f>
        <v>35000</v>
      </c>
      <c r="F282" s="1"/>
      <c r="G282" s="1"/>
      <c r="H282" s="1"/>
      <c r="I282" s="1"/>
      <c r="J282" s="1"/>
      <c r="K282" s="1"/>
      <c r="L282" s="2">
        <f>SUM(tblSuivi[[#This Row],[Inscription]]:tblSuivi[[#This Row],[Mars]])</f>
        <v>35000</v>
      </c>
      <c r="M282" s="2">
        <f>tblSuivi[[#This Row],[Montant dû]]-tblSuivi[[#This Row],[Total Payé]]</f>
        <v>70000</v>
      </c>
      <c r="N282" t="str">
        <f>IF(tblSuivi[[#This Row],[Reste à Payer]]=0,"Soldé",IF(tblSuivi[[#This Row],[Total Payé]]=0,"Non démarré","En cours"))</f>
        <v>En cours</v>
      </c>
      <c r="O282" s="3" t="s">
        <v>503</v>
      </c>
    </row>
    <row r="283" spans="1:15" x14ac:dyDescent="0.25">
      <c r="A283" t="s">
        <v>505</v>
      </c>
      <c r="B283" t="s">
        <v>141</v>
      </c>
      <c r="D283" s="1">
        <f>IF(tblSuivi[[#This Row],[Protégé ?]]="Oui",
   VLOOKUP(tblSuivi[[#This Row],[Classe]],[1]Paramètres!$A:$I,3,FALSE),
   VLOOKUP(tblSuivi[[#This Row],[Classe]],[1]Paramètres!$A:$I,2,FALSE)
)</f>
        <v>105000</v>
      </c>
      <c r="E283" s="1">
        <f>VLOOKUP(B283,[1]Paramètres!A:I,3,FALSE)</f>
        <v>35000</v>
      </c>
      <c r="F283" s="1"/>
      <c r="G283" s="1"/>
      <c r="H283" s="1"/>
      <c r="I283" s="1"/>
      <c r="J283" s="1"/>
      <c r="K283" s="1"/>
      <c r="L283" s="2">
        <f>SUM(tblSuivi[[#This Row],[Inscription]]:tblSuivi[[#This Row],[Mars]])</f>
        <v>35000</v>
      </c>
      <c r="M283" s="2">
        <f>tblSuivi[[#This Row],[Montant dû]]-tblSuivi[[#This Row],[Total Payé]]</f>
        <v>70000</v>
      </c>
      <c r="N283" t="str">
        <f>IF(tblSuivi[[#This Row],[Reste à Payer]]=0,"Soldé",IF(tblSuivi[[#This Row],[Total Payé]]=0,"Non démarré","En cours"))</f>
        <v>En cours</v>
      </c>
      <c r="O283" s="3" t="s">
        <v>506</v>
      </c>
    </row>
    <row r="284" spans="1:15" x14ac:dyDescent="0.25">
      <c r="A284" t="s">
        <v>507</v>
      </c>
      <c r="B284" t="s">
        <v>227</v>
      </c>
      <c r="D284" s="1">
        <f>IF(tblSuivi[[#This Row],[Protégé ?]]="Oui",
   VLOOKUP(tblSuivi[[#This Row],[Classe]],[1]Paramètres!$A:$I,3,FALSE),
   VLOOKUP(tblSuivi[[#This Row],[Classe]],[1]Paramètres!$A:$I,2,FALSE)
)</f>
        <v>120000</v>
      </c>
      <c r="E284" s="1">
        <f>VLOOKUP(B284,[1]Paramètres!A:I,3,FALSE)</f>
        <v>45000</v>
      </c>
      <c r="F284" s="1"/>
      <c r="G284" s="1"/>
      <c r="H284" s="1"/>
      <c r="I284" s="1"/>
      <c r="J284" s="1"/>
      <c r="K284" s="1"/>
      <c r="L284" s="2">
        <f>SUM(tblSuivi[[#This Row],[Inscription]]:tblSuivi[[#This Row],[Mars]])</f>
        <v>45000</v>
      </c>
      <c r="M284" s="2">
        <f>tblSuivi[[#This Row],[Montant dû]]-tblSuivi[[#This Row],[Total Payé]]</f>
        <v>75000</v>
      </c>
      <c r="N284" t="str">
        <f>IF(tblSuivi[[#This Row],[Reste à Payer]]=0,"Soldé",IF(tblSuivi[[#This Row],[Total Payé]]=0,"Non démarré","En cours"))</f>
        <v>En cours</v>
      </c>
      <c r="O284" s="3" t="s">
        <v>508</v>
      </c>
    </row>
    <row r="285" spans="1:15" x14ac:dyDescent="0.25">
      <c r="A285" t="s">
        <v>509</v>
      </c>
      <c r="B285" t="s">
        <v>74</v>
      </c>
      <c r="D285" s="1">
        <f>IF(tblSuivi[[#This Row],[Protégé ?]]="Oui",
   VLOOKUP(tblSuivi[[#This Row],[Classe]],[1]Paramètres!$A:$I,3,FALSE),
   VLOOKUP(tblSuivi[[#This Row],[Classe]],[1]Paramètres!$A:$I,2,FALSE)
)</f>
        <v>105000</v>
      </c>
      <c r="E285" s="1">
        <f>VLOOKUP(B285,[1]Paramètres!A:I,3,FALSE)</f>
        <v>35000</v>
      </c>
      <c r="F285" s="1"/>
      <c r="G285" s="1"/>
      <c r="H285" s="1"/>
      <c r="I285" s="1"/>
      <c r="J285" s="1"/>
      <c r="K285" s="1"/>
      <c r="L285" s="2">
        <f>SUM(tblSuivi[[#This Row],[Inscription]]:tblSuivi[[#This Row],[Mars]])</f>
        <v>35000</v>
      </c>
      <c r="M285" s="2">
        <f>tblSuivi[[#This Row],[Montant dû]]-tblSuivi[[#This Row],[Total Payé]]</f>
        <v>70000</v>
      </c>
      <c r="N285" t="str">
        <f>IF(tblSuivi[[#This Row],[Reste à Payer]]=0,"Soldé",IF(tblSuivi[[#This Row],[Total Payé]]=0,"Non démarré","En cours"))</f>
        <v>En cours</v>
      </c>
      <c r="O285" s="3" t="s">
        <v>508</v>
      </c>
    </row>
    <row r="286" spans="1:15" x14ac:dyDescent="0.25">
      <c r="A286" t="s">
        <v>510</v>
      </c>
      <c r="B286" t="s">
        <v>105</v>
      </c>
      <c r="D286" s="1">
        <f>IF(tblSuivi[[#This Row],[Protégé ?]]="Oui",
   VLOOKUP(tblSuivi[[#This Row],[Classe]],[1]Paramètres!$A:$I,3,FALSE),
   VLOOKUP(tblSuivi[[#This Row],[Classe]],[1]Paramètres!$A:$I,2,FALSE)
)</f>
        <v>105000</v>
      </c>
      <c r="E286" s="1">
        <f>VLOOKUP(B286,[1]Paramètres!A:I,3,FALSE)</f>
        <v>35000</v>
      </c>
      <c r="F286" s="1"/>
      <c r="G286" s="1"/>
      <c r="H286" s="1"/>
      <c r="I286" s="1"/>
      <c r="J286" s="1"/>
      <c r="K286" s="1"/>
      <c r="L286" s="2">
        <f>SUM(tblSuivi[[#This Row],[Inscription]]:tblSuivi[[#This Row],[Mars]])</f>
        <v>35000</v>
      </c>
      <c r="M286" s="2">
        <f>tblSuivi[[#This Row],[Montant dû]]-tblSuivi[[#This Row],[Total Payé]]</f>
        <v>70000</v>
      </c>
      <c r="N286" t="str">
        <f>IF(tblSuivi[[#This Row],[Reste à Payer]]=0,"Soldé",IF(tblSuivi[[#This Row],[Total Payé]]=0,"Non démarré","En cours"))</f>
        <v>En cours</v>
      </c>
      <c r="O286" s="3" t="s">
        <v>487</v>
      </c>
    </row>
    <row r="287" spans="1:15" x14ac:dyDescent="0.25">
      <c r="A287" t="s">
        <v>511</v>
      </c>
      <c r="B287" t="s">
        <v>118</v>
      </c>
      <c r="D287" s="1">
        <f>IF(tblSuivi[[#This Row],[Protégé ?]]="Oui",
   VLOOKUP(tblSuivi[[#This Row],[Classe]],[1]Paramètres!$A:$I,3,FALSE),
   VLOOKUP(tblSuivi[[#This Row],[Classe]],[1]Paramètres!$A:$I,2,FALSE)
)</f>
        <v>105000</v>
      </c>
      <c r="E287" s="1">
        <f>VLOOKUP(B287,[1]Paramètres!A:I,3,FALSE)</f>
        <v>35000</v>
      </c>
      <c r="F287" s="1"/>
      <c r="G287" s="1"/>
      <c r="H287" s="1"/>
      <c r="I287" s="1"/>
      <c r="J287" s="1"/>
      <c r="K287" s="1"/>
      <c r="L287" s="2">
        <f>SUM(tblSuivi[[#This Row],[Inscription]]:tblSuivi[[#This Row],[Mars]])</f>
        <v>35000</v>
      </c>
      <c r="M287" s="2">
        <f>tblSuivi[[#This Row],[Montant dû]]-tblSuivi[[#This Row],[Total Payé]]</f>
        <v>70000</v>
      </c>
      <c r="N287" t="str">
        <f>IF(tblSuivi[[#This Row],[Reste à Payer]]=0,"Soldé",IF(tblSuivi[[#This Row],[Total Payé]]=0,"Non démarré","En cours"))</f>
        <v>En cours</v>
      </c>
      <c r="O287" s="3"/>
    </row>
    <row r="288" spans="1:15" x14ac:dyDescent="0.25">
      <c r="A288" t="s">
        <v>512</v>
      </c>
      <c r="B288" t="s">
        <v>38</v>
      </c>
      <c r="D288" s="1">
        <f>IF(tblSuivi[[#This Row],[Protégé ?]]="Oui",
   VLOOKUP(tblSuivi[[#This Row],[Classe]],[1]Paramètres!$A:$I,3,FALSE),
   VLOOKUP(tblSuivi[[#This Row],[Classe]],[1]Paramètres!$A:$I,2,FALSE)
)</f>
        <v>105000</v>
      </c>
      <c r="E288" s="1">
        <f>VLOOKUP(B288,[1]Paramètres!A:I,3,FALSE)</f>
        <v>35000</v>
      </c>
      <c r="F288" s="1"/>
      <c r="G288" s="1"/>
      <c r="H288" s="1"/>
      <c r="I288" s="1"/>
      <c r="J288" s="1"/>
      <c r="K288" s="1"/>
      <c r="L288" s="2">
        <f>SUM(tblSuivi[[#This Row],[Inscription]]:tblSuivi[[#This Row],[Mars]])</f>
        <v>35000</v>
      </c>
      <c r="M288" s="2">
        <f>tblSuivi[[#This Row],[Montant dû]]-tblSuivi[[#This Row],[Total Payé]]</f>
        <v>70000</v>
      </c>
      <c r="N288" t="str">
        <f>IF(tblSuivi[[#This Row],[Reste à Payer]]=0,"Soldé",IF(tblSuivi[[#This Row],[Total Payé]]=0,"Non démarré","En cours"))</f>
        <v>En cours</v>
      </c>
      <c r="O288" s="3"/>
    </row>
    <row r="289" spans="1:15" x14ac:dyDescent="0.25">
      <c r="A289" t="s">
        <v>513</v>
      </c>
      <c r="B289" t="s">
        <v>105</v>
      </c>
      <c r="D289" s="1">
        <f>IF(tblSuivi[[#This Row],[Protégé ?]]="Oui",
   VLOOKUP(tblSuivi[[#This Row],[Classe]],[1]Paramètres!$A:$I,3,FALSE),
   VLOOKUP(tblSuivi[[#This Row],[Classe]],[1]Paramètres!$A:$I,2,FALSE)
)</f>
        <v>105000</v>
      </c>
      <c r="E289" s="1">
        <f>VLOOKUP(B289,[1]Paramètres!A:I,3,FALSE)</f>
        <v>35000</v>
      </c>
      <c r="F289" s="1"/>
      <c r="G289" s="1"/>
      <c r="H289" s="1"/>
      <c r="I289" s="1"/>
      <c r="J289" s="1"/>
      <c r="K289" s="1"/>
      <c r="L289" s="2">
        <f>SUM(tblSuivi[[#This Row],[Inscription]]:tblSuivi[[#This Row],[Mars]])</f>
        <v>35000</v>
      </c>
      <c r="M289" s="2">
        <f>tblSuivi[[#This Row],[Montant dû]]-tblSuivi[[#This Row],[Total Payé]]</f>
        <v>70000</v>
      </c>
      <c r="N289" t="str">
        <f>IF(tblSuivi[[#This Row],[Reste à Payer]]=0,"Soldé",IF(tblSuivi[[#This Row],[Total Payé]]=0,"Non démarré","En cours"))</f>
        <v>En cours</v>
      </c>
      <c r="O289" s="3" t="s">
        <v>514</v>
      </c>
    </row>
    <row r="290" spans="1:15" x14ac:dyDescent="0.25">
      <c r="A290" t="s">
        <v>515</v>
      </c>
      <c r="B290" t="s">
        <v>51</v>
      </c>
      <c r="D290" s="1">
        <f>IF(tblSuivi[[#This Row],[Protégé ?]]="Oui",
   VLOOKUP(tblSuivi[[#This Row],[Classe]],[1]Paramètres!$A:$I,3,FALSE),
   VLOOKUP(tblSuivi[[#This Row],[Classe]],[1]Paramètres!$A:$I,2,FALSE)
)</f>
        <v>105000</v>
      </c>
      <c r="E290" s="1">
        <f>VLOOKUP(B290,[1]Paramètres!A:I,3,FALSE)</f>
        <v>35000</v>
      </c>
      <c r="F290" s="1"/>
      <c r="G290" s="1"/>
      <c r="H290" s="1"/>
      <c r="I290" s="1"/>
      <c r="J290" s="1"/>
      <c r="K290" s="1"/>
      <c r="L290" s="2">
        <f>SUM(tblSuivi[[#This Row],[Inscription]]:tblSuivi[[#This Row],[Mars]])</f>
        <v>35000</v>
      </c>
      <c r="M290" s="2">
        <f>tblSuivi[[#This Row],[Montant dû]]-tblSuivi[[#This Row],[Total Payé]]</f>
        <v>70000</v>
      </c>
      <c r="N290" t="str">
        <f>IF(tblSuivi[[#This Row],[Reste à Payer]]=0,"Soldé",IF(tblSuivi[[#This Row],[Total Payé]]=0,"Non démarré","En cours"))</f>
        <v>En cours</v>
      </c>
      <c r="O290" s="3" t="s">
        <v>516</v>
      </c>
    </row>
    <row r="291" spans="1:15" x14ac:dyDescent="0.25">
      <c r="A291" t="s">
        <v>517</v>
      </c>
      <c r="B291" t="s">
        <v>105</v>
      </c>
      <c r="D291" s="1">
        <f>IF(tblSuivi[[#This Row],[Protégé ?]]="Oui",
   VLOOKUP(tblSuivi[[#This Row],[Classe]],[1]Paramètres!$A:$I,3,FALSE),
   VLOOKUP(tblSuivi[[#This Row],[Classe]],[1]Paramètres!$A:$I,2,FALSE)
)</f>
        <v>105000</v>
      </c>
      <c r="E291" s="1">
        <f>VLOOKUP(B291,[1]Paramètres!A:I,3,FALSE)</f>
        <v>35000</v>
      </c>
      <c r="F291" s="1">
        <v>15000</v>
      </c>
      <c r="G291" s="1"/>
      <c r="H291" s="1"/>
      <c r="I291" s="1"/>
      <c r="J291" s="1"/>
      <c r="K291" s="1"/>
      <c r="L291" s="2">
        <f>SUM(tblSuivi[[#This Row],[Inscription]]:tblSuivi[[#This Row],[Mars]])</f>
        <v>50000</v>
      </c>
      <c r="M291" s="2">
        <f>tblSuivi[[#This Row],[Montant dû]]-tblSuivi[[#This Row],[Total Payé]]</f>
        <v>55000</v>
      </c>
      <c r="N291" t="str">
        <f>IF(tblSuivi[[#This Row],[Reste à Payer]]=0,"Soldé",IF(tblSuivi[[#This Row],[Total Payé]]=0,"Non démarré","En cours"))</f>
        <v>En cours</v>
      </c>
      <c r="O291" s="3" t="s">
        <v>518</v>
      </c>
    </row>
    <row r="292" spans="1:15" x14ac:dyDescent="0.25">
      <c r="A292" t="s">
        <v>519</v>
      </c>
      <c r="B292" t="s">
        <v>227</v>
      </c>
      <c r="C292" t="s">
        <v>101</v>
      </c>
      <c r="D292" s="1">
        <f>IF(tblSuivi[[#This Row],[Protégé ?]]="Oui",
   VLOOKUP(tblSuivi[[#This Row],[Classe]],[1]Paramètres!$A:$I,3,FALSE),
   VLOOKUP(tblSuivi[[#This Row],[Classe]],[1]Paramètres!$A:$I,2,FALSE)
)</f>
        <v>45000</v>
      </c>
      <c r="E292" s="1">
        <f>VLOOKUP(B292,[1]Paramètres!A:I,3,FALSE)</f>
        <v>45000</v>
      </c>
      <c r="F292" s="1"/>
      <c r="G292" s="1"/>
      <c r="H292" s="1"/>
      <c r="I292" s="1"/>
      <c r="J292" s="1"/>
      <c r="K292" s="1"/>
      <c r="L292" s="2">
        <f>SUM(tblSuivi[[#This Row],[Inscription]]:tblSuivi[[#This Row],[Mars]])</f>
        <v>45000</v>
      </c>
      <c r="M292" s="2">
        <f>tblSuivi[[#This Row],[Montant dû]]-tblSuivi[[#This Row],[Total Payé]]</f>
        <v>0</v>
      </c>
      <c r="N292" t="str">
        <f>IF(tblSuivi[[#This Row],[Reste à Payer]]=0,"Soldé",IF(tblSuivi[[#This Row],[Total Payé]]=0,"Non démarré","En cours"))</f>
        <v>Soldé</v>
      </c>
      <c r="O292" s="3"/>
    </row>
    <row r="293" spans="1:15" x14ac:dyDescent="0.25">
      <c r="A293" t="s">
        <v>520</v>
      </c>
      <c r="B293" t="s">
        <v>203</v>
      </c>
      <c r="D293" s="1">
        <f>IF(tblSuivi[[#This Row],[Protégé ?]]="Oui",
   VLOOKUP(tblSuivi[[#This Row],[Classe]],[1]Paramètres!$A:$I,3,FALSE),
   VLOOKUP(tblSuivi[[#This Row],[Classe]],[1]Paramètres!$A:$I,2,FALSE)
)</f>
        <v>110000</v>
      </c>
      <c r="E293" s="1">
        <f>VLOOKUP(B293,[1]Paramètres!A:I,3,FALSE)</f>
        <v>35000</v>
      </c>
      <c r="F293" s="1"/>
      <c r="G293" s="1"/>
      <c r="H293" s="1"/>
      <c r="I293" s="1"/>
      <c r="J293" s="1"/>
      <c r="K293" s="1"/>
      <c r="L293" s="2">
        <f>SUM(tblSuivi[[#This Row],[Inscription]]:tblSuivi[[#This Row],[Mars]])</f>
        <v>35000</v>
      </c>
      <c r="M293" s="2">
        <f>tblSuivi[[#This Row],[Montant dû]]-tblSuivi[[#This Row],[Total Payé]]</f>
        <v>75000</v>
      </c>
      <c r="N293" t="str">
        <f>IF(tblSuivi[[#This Row],[Reste à Payer]]=0,"Soldé",IF(tblSuivi[[#This Row],[Total Payé]]=0,"Non démarré","En cours"))</f>
        <v>En cours</v>
      </c>
      <c r="O293" s="3" t="s">
        <v>521</v>
      </c>
    </row>
    <row r="294" spans="1:15" x14ac:dyDescent="0.25">
      <c r="A294" t="s">
        <v>522</v>
      </c>
      <c r="B294" t="s">
        <v>105</v>
      </c>
      <c r="D294" s="1">
        <f>IF(tblSuivi[[#This Row],[Protégé ?]]="Oui",
   VLOOKUP(tblSuivi[[#This Row],[Classe]],[1]Paramètres!$A:$I,3,FALSE),
   VLOOKUP(tblSuivi[[#This Row],[Classe]],[1]Paramètres!$A:$I,2,FALSE)
)</f>
        <v>105000</v>
      </c>
      <c r="E294" s="1">
        <f>VLOOKUP(B294,[1]Paramètres!A:I,3,FALSE)</f>
        <v>35000</v>
      </c>
      <c r="F294" s="1"/>
      <c r="G294" s="1"/>
      <c r="H294" s="1"/>
      <c r="I294" s="1"/>
      <c r="J294" s="1"/>
      <c r="K294" s="1"/>
      <c r="L294" s="2">
        <f>SUM(tblSuivi[[#This Row],[Inscription]]:tblSuivi[[#This Row],[Mars]])</f>
        <v>35000</v>
      </c>
      <c r="M294" s="2">
        <f>tblSuivi[[#This Row],[Montant dû]]-tblSuivi[[#This Row],[Total Payé]]</f>
        <v>70000</v>
      </c>
      <c r="N294" t="str">
        <f>IF(tblSuivi[[#This Row],[Reste à Payer]]=0,"Soldé",IF(tblSuivi[[#This Row],[Total Payé]]=0,"Non démarré","En cours"))</f>
        <v>En cours</v>
      </c>
      <c r="O294" s="3" t="s">
        <v>523</v>
      </c>
    </row>
    <row r="295" spans="1:15" x14ac:dyDescent="0.25">
      <c r="A295" t="s">
        <v>524</v>
      </c>
      <c r="B295" t="s">
        <v>219</v>
      </c>
      <c r="D295" s="1">
        <f>IF(tblSuivi[[#This Row],[Protégé ?]]="Oui",
   VLOOKUP(tblSuivi[[#This Row],[Classe]],[1]Paramètres!$A:$I,3,FALSE),
   VLOOKUP(tblSuivi[[#This Row],[Classe]],[1]Paramètres!$A:$I,2,FALSE)
)</f>
        <v>110000</v>
      </c>
      <c r="E295" s="1">
        <f>VLOOKUP(B295,[1]Paramètres!A:I,3,FALSE)</f>
        <v>35000</v>
      </c>
      <c r="F295" s="1"/>
      <c r="G295" s="1"/>
      <c r="H295" s="1"/>
      <c r="I295" s="1"/>
      <c r="J295" s="1"/>
      <c r="K295" s="1"/>
      <c r="L295" s="2">
        <f>SUM(tblSuivi[[#This Row],[Inscription]]:tblSuivi[[#This Row],[Mars]])</f>
        <v>35000</v>
      </c>
      <c r="M295" s="2">
        <f>tblSuivi[[#This Row],[Montant dû]]-tblSuivi[[#This Row],[Total Payé]]</f>
        <v>75000</v>
      </c>
      <c r="N295" t="str">
        <f>IF(tblSuivi[[#This Row],[Reste à Payer]]=0,"Soldé",IF(tblSuivi[[#This Row],[Total Payé]]=0,"Non démarré","En cours"))</f>
        <v>En cours</v>
      </c>
      <c r="O295" s="3" t="s">
        <v>523</v>
      </c>
    </row>
    <row r="296" spans="1:15" x14ac:dyDescent="0.25">
      <c r="A296" t="s">
        <v>525</v>
      </c>
      <c r="B296" t="s">
        <v>51</v>
      </c>
      <c r="D296" s="1">
        <f>IF(tblSuivi[[#This Row],[Protégé ?]]="Oui",
   VLOOKUP(tblSuivi[[#This Row],[Classe]],[1]Paramètres!$A:$I,3,FALSE),
   VLOOKUP(tblSuivi[[#This Row],[Classe]],[1]Paramètres!$A:$I,2,FALSE)
)</f>
        <v>105000</v>
      </c>
      <c r="E296" s="1">
        <f>VLOOKUP(B296,[1]Paramètres!A:I,3,FALSE)</f>
        <v>35000</v>
      </c>
      <c r="F296" s="1"/>
      <c r="G296" s="1"/>
      <c r="H296" s="1"/>
      <c r="I296" s="1"/>
      <c r="J296" s="1"/>
      <c r="K296" s="1"/>
      <c r="L296" s="2">
        <f>SUM(tblSuivi[[#This Row],[Inscription]]:tblSuivi[[#This Row],[Mars]])</f>
        <v>35000</v>
      </c>
      <c r="M296" s="2">
        <f>tblSuivi[[#This Row],[Montant dû]]-tblSuivi[[#This Row],[Total Payé]]</f>
        <v>70000</v>
      </c>
      <c r="N296" t="str">
        <f>IF(tblSuivi[[#This Row],[Reste à Payer]]=0,"Soldé",IF(tblSuivi[[#This Row],[Total Payé]]=0,"Non démarré","En cours"))</f>
        <v>En cours</v>
      </c>
      <c r="O296" s="3" t="s">
        <v>526</v>
      </c>
    </row>
    <row r="297" spans="1:15" x14ac:dyDescent="0.25">
      <c r="A297" t="s">
        <v>527</v>
      </c>
      <c r="B297" t="s">
        <v>249</v>
      </c>
      <c r="D297" s="1">
        <f>IF(tblSuivi[[#This Row],[Protégé ?]]="Oui",
   VLOOKUP(tblSuivi[[#This Row],[Classe]],[1]Paramètres!$A:$I,3,FALSE),
   VLOOKUP(tblSuivi[[#This Row],[Classe]],[1]Paramètres!$A:$I,2,FALSE)
)</f>
        <v>120000</v>
      </c>
      <c r="E297" s="1">
        <f>VLOOKUP(B297,[1]Paramètres!A:I,3,FALSE)</f>
        <v>45000</v>
      </c>
      <c r="F297" s="1"/>
      <c r="G297" s="1"/>
      <c r="H297" s="1"/>
      <c r="I297" s="1"/>
      <c r="J297" s="1"/>
      <c r="K297" s="1"/>
      <c r="L297" s="2">
        <f>SUM(tblSuivi[[#This Row],[Inscription]]:tblSuivi[[#This Row],[Mars]])</f>
        <v>45000</v>
      </c>
      <c r="M297" s="2">
        <f>tblSuivi[[#This Row],[Montant dû]]-tblSuivi[[#This Row],[Total Payé]]</f>
        <v>75000</v>
      </c>
      <c r="N297" t="str">
        <f>IF(tblSuivi[[#This Row],[Reste à Payer]]=0,"Soldé",IF(tblSuivi[[#This Row],[Total Payé]]=0,"Non démarré","En cours"))</f>
        <v>En cours</v>
      </c>
      <c r="O297" s="3" t="s">
        <v>528</v>
      </c>
    </row>
    <row r="298" spans="1:15" x14ac:dyDescent="0.25">
      <c r="A298" t="s">
        <v>529</v>
      </c>
      <c r="B298" t="s">
        <v>249</v>
      </c>
      <c r="D298" s="1">
        <f>IF(tblSuivi[[#This Row],[Protégé ?]]="Oui",
   VLOOKUP(tblSuivi[[#This Row],[Classe]],[1]Paramètres!$A:$I,3,FALSE),
   VLOOKUP(tblSuivi[[#This Row],[Classe]],[1]Paramètres!$A:$I,2,FALSE)
)</f>
        <v>120000</v>
      </c>
      <c r="E298" s="1">
        <f>VLOOKUP(B298,[1]Paramètres!A:I,3,FALSE)</f>
        <v>45000</v>
      </c>
      <c r="F298" s="1">
        <v>15000</v>
      </c>
      <c r="G298" s="1"/>
      <c r="H298" s="1"/>
      <c r="I298" s="1"/>
      <c r="J298" s="1"/>
      <c r="K298" s="1"/>
      <c r="L298" s="2">
        <f>SUM(tblSuivi[[#This Row],[Inscription]]:tblSuivi[[#This Row],[Mars]])</f>
        <v>60000</v>
      </c>
      <c r="M298" s="2">
        <f>tblSuivi[[#This Row],[Montant dû]]-tblSuivi[[#This Row],[Total Payé]]</f>
        <v>60000</v>
      </c>
      <c r="N298" t="str">
        <f>IF(tblSuivi[[#This Row],[Reste à Payer]]=0,"Soldé",IF(tblSuivi[[#This Row],[Total Payé]]=0,"Non démarré","En cours"))</f>
        <v>En cours</v>
      </c>
      <c r="O298" s="3" t="s">
        <v>530</v>
      </c>
    </row>
    <row r="299" spans="1:15" x14ac:dyDescent="0.25">
      <c r="A299" t="s">
        <v>531</v>
      </c>
      <c r="B299" t="s">
        <v>141</v>
      </c>
      <c r="D299" s="1">
        <f>IF(tblSuivi[[#This Row],[Protégé ?]]="Oui",
   VLOOKUP(tblSuivi[[#This Row],[Classe]],[1]Paramètres!$A:$I,3,FALSE),
   VLOOKUP(tblSuivi[[#This Row],[Classe]],[1]Paramètres!$A:$I,2,FALSE)
)</f>
        <v>105000</v>
      </c>
      <c r="E299" s="1">
        <f>VLOOKUP(B299,[1]Paramètres!A:I,3,FALSE)</f>
        <v>35000</v>
      </c>
      <c r="F299" s="1">
        <v>15000</v>
      </c>
      <c r="G299" s="1"/>
      <c r="H299" s="1"/>
      <c r="I299" s="1"/>
      <c r="J299" s="1"/>
      <c r="K299" s="1"/>
      <c r="L299" s="2">
        <f>SUM(tblSuivi[[#This Row],[Inscription]]:tblSuivi[[#This Row],[Mars]])</f>
        <v>50000</v>
      </c>
      <c r="M299" s="2">
        <f>tblSuivi[[#This Row],[Montant dû]]-tblSuivi[[#This Row],[Total Payé]]</f>
        <v>55000</v>
      </c>
      <c r="N299" t="str">
        <f>IF(tblSuivi[[#This Row],[Reste à Payer]]=0,"Soldé",IF(tblSuivi[[#This Row],[Total Payé]]=0,"Non démarré","En cours"))</f>
        <v>En cours</v>
      </c>
      <c r="O299" s="3" t="s">
        <v>532</v>
      </c>
    </row>
    <row r="300" spans="1:15" x14ac:dyDescent="0.25">
      <c r="A300" t="s">
        <v>533</v>
      </c>
      <c r="B300" t="s">
        <v>227</v>
      </c>
      <c r="D300" s="1">
        <f>IF(tblSuivi[[#This Row],[Protégé ?]]="Oui",
   VLOOKUP(tblSuivi[[#This Row],[Classe]],[1]Paramètres!$A:$I,3,FALSE),
   VLOOKUP(tblSuivi[[#This Row],[Classe]],[1]Paramètres!$A:$I,2,FALSE)
)</f>
        <v>120000</v>
      </c>
      <c r="E300" s="1">
        <f>VLOOKUP(B300,[1]Paramètres!A:I,3,FALSE)</f>
        <v>45000</v>
      </c>
      <c r="F300" s="1">
        <v>5000</v>
      </c>
      <c r="G300" s="1"/>
      <c r="H300" s="1"/>
      <c r="I300" s="1"/>
      <c r="J300" s="1"/>
      <c r="K300" s="1"/>
      <c r="L300" s="2">
        <f>SUM(tblSuivi[[#This Row],[Inscription]]:tblSuivi[[#This Row],[Mars]])</f>
        <v>50000</v>
      </c>
      <c r="M300" s="2">
        <f>tblSuivi[[#This Row],[Montant dû]]-tblSuivi[[#This Row],[Total Payé]]</f>
        <v>70000</v>
      </c>
      <c r="N300" t="str">
        <f>IF(tblSuivi[[#This Row],[Reste à Payer]]=0,"Soldé",IF(tblSuivi[[#This Row],[Total Payé]]=0,"Non démarré","En cours"))</f>
        <v>En cours</v>
      </c>
      <c r="O300" s="3" t="s">
        <v>532</v>
      </c>
    </row>
    <row r="301" spans="1:15" x14ac:dyDescent="0.25">
      <c r="A301" t="s">
        <v>534</v>
      </c>
      <c r="B301" t="s">
        <v>249</v>
      </c>
      <c r="D301" s="1">
        <f>IF(tblSuivi[[#This Row],[Protégé ?]]="Oui",
   VLOOKUP(tblSuivi[[#This Row],[Classe]],[1]Paramètres!$A:$I,3,FALSE),
   VLOOKUP(tblSuivi[[#This Row],[Classe]],[1]Paramètres!$A:$I,2,FALSE)
)</f>
        <v>120000</v>
      </c>
      <c r="E301" s="1">
        <f>VLOOKUP(B301,[1]Paramètres!A:I,3,FALSE)</f>
        <v>45000</v>
      </c>
      <c r="F301" s="1"/>
      <c r="G301" s="1"/>
      <c r="H301" s="1"/>
      <c r="I301" s="1"/>
      <c r="J301" s="1"/>
      <c r="K301" s="1"/>
      <c r="L301" s="2">
        <f>SUM(tblSuivi[[#This Row],[Inscription]]:tblSuivi[[#This Row],[Mars]])</f>
        <v>45000</v>
      </c>
      <c r="M301" s="2">
        <f>tblSuivi[[#This Row],[Montant dû]]-tblSuivi[[#This Row],[Total Payé]]</f>
        <v>75000</v>
      </c>
      <c r="N301" t="str">
        <f>IF(tblSuivi[[#This Row],[Reste à Payer]]=0,"Soldé",IF(tblSuivi[[#This Row],[Total Payé]]=0,"Non démarré","En cours"))</f>
        <v>En cours</v>
      </c>
      <c r="O301" s="3" t="s">
        <v>535</v>
      </c>
    </row>
    <row r="302" spans="1:15" x14ac:dyDescent="0.25">
      <c r="A302" t="s">
        <v>536</v>
      </c>
      <c r="B302" t="s">
        <v>25</v>
      </c>
      <c r="D302" s="1">
        <f>IF(tblSuivi[[#This Row],[Protégé ?]]="Oui",
   VLOOKUP(tblSuivi[[#This Row],[Classe]],[1]Paramètres!$A:$I,3,FALSE),
   VLOOKUP(tblSuivi[[#This Row],[Classe]],[1]Paramètres!$A:$I,2,FALSE)
)</f>
        <v>100000</v>
      </c>
      <c r="E302" s="1">
        <f>VLOOKUP(B302,[1]Paramètres!A:I,3,FALSE)</f>
        <v>35000</v>
      </c>
      <c r="F302" s="1"/>
      <c r="G302" s="1"/>
      <c r="H302" s="1"/>
      <c r="I302" s="1"/>
      <c r="J302" s="1"/>
      <c r="K302" s="1"/>
      <c r="L302" s="2">
        <f>SUM(tblSuivi[[#This Row],[Inscription]]:tblSuivi[[#This Row],[Mars]])</f>
        <v>35000</v>
      </c>
      <c r="M302" s="2">
        <f>tblSuivi[[#This Row],[Montant dû]]-tblSuivi[[#This Row],[Total Payé]]</f>
        <v>65000</v>
      </c>
      <c r="N302" t="str">
        <f>IF(tblSuivi[[#This Row],[Reste à Payer]]=0,"Soldé",IF(tblSuivi[[#This Row],[Total Payé]]=0,"Non démarré","En cours"))</f>
        <v>En cours</v>
      </c>
      <c r="O302" s="3" t="s">
        <v>537</v>
      </c>
    </row>
    <row r="303" spans="1:15" x14ac:dyDescent="0.25">
      <c r="A303" t="s">
        <v>538</v>
      </c>
      <c r="B303" t="s">
        <v>51</v>
      </c>
      <c r="D303" s="1">
        <f>IF(tblSuivi[[#This Row],[Protégé ?]]="Oui",
   VLOOKUP(tblSuivi[[#This Row],[Classe]],[1]Paramètres!$A:$I,3,FALSE),
   VLOOKUP(tblSuivi[[#This Row],[Classe]],[1]Paramètres!$A:$I,2,FALSE)
)</f>
        <v>105000</v>
      </c>
      <c r="E303" s="1">
        <f>VLOOKUP(B303,[1]Paramètres!A:I,3,FALSE)</f>
        <v>35000</v>
      </c>
      <c r="F303" s="1"/>
      <c r="G303" s="1"/>
      <c r="H303" s="1"/>
      <c r="I303" s="1"/>
      <c r="J303" s="1"/>
      <c r="K303" s="1"/>
      <c r="L303" s="2">
        <f>SUM(tblSuivi[[#This Row],[Inscription]]:tblSuivi[[#This Row],[Mars]])</f>
        <v>35000</v>
      </c>
      <c r="M303" s="2">
        <f>tblSuivi[[#This Row],[Montant dû]]-tblSuivi[[#This Row],[Total Payé]]</f>
        <v>70000</v>
      </c>
      <c r="N303" t="str">
        <f>IF(tblSuivi[[#This Row],[Reste à Payer]]=0,"Soldé",IF(tblSuivi[[#This Row],[Total Payé]]=0,"Non démarré","En cours"))</f>
        <v>En cours</v>
      </c>
      <c r="O303" s="3" t="s">
        <v>539</v>
      </c>
    </row>
    <row r="304" spans="1:15" x14ac:dyDescent="0.25">
      <c r="A304" t="s">
        <v>540</v>
      </c>
      <c r="B304" t="s">
        <v>219</v>
      </c>
      <c r="D304" s="1">
        <f>IF(tblSuivi[[#This Row],[Protégé ?]]="Oui",
   VLOOKUP(tblSuivi[[#This Row],[Classe]],[1]Paramètres!$A:$I,3,FALSE),
   VLOOKUP(tblSuivi[[#This Row],[Classe]],[1]Paramètres!$A:$I,2,FALSE)
)</f>
        <v>110000</v>
      </c>
      <c r="E304" s="1">
        <f>VLOOKUP(B304,[1]Paramètres!A:I,3,FALSE)</f>
        <v>35000</v>
      </c>
      <c r="F304" s="1"/>
      <c r="G304" s="1"/>
      <c r="H304" s="1"/>
      <c r="I304" s="1"/>
      <c r="J304" s="1"/>
      <c r="K304" s="1"/>
      <c r="L304" s="2">
        <f>SUM(tblSuivi[[#This Row],[Inscription]]:tblSuivi[[#This Row],[Mars]])</f>
        <v>35000</v>
      </c>
      <c r="M304" s="2">
        <f>tblSuivi[[#This Row],[Montant dû]]-tblSuivi[[#This Row],[Total Payé]]</f>
        <v>75000</v>
      </c>
      <c r="N304" t="str">
        <f>IF(tblSuivi[[#This Row],[Reste à Payer]]=0,"Soldé",IF(tblSuivi[[#This Row],[Total Payé]]=0,"Non démarré","En cours"))</f>
        <v>En cours</v>
      </c>
      <c r="O304" s="3" t="s">
        <v>539</v>
      </c>
    </row>
    <row r="305" spans="1:15" x14ac:dyDescent="0.25">
      <c r="A305" t="s">
        <v>541</v>
      </c>
      <c r="B305" t="s">
        <v>203</v>
      </c>
      <c r="D305" s="1">
        <f>IF(tblSuivi[[#This Row],[Protégé ?]]="Oui",
   VLOOKUP(tblSuivi[[#This Row],[Classe]],[1]Paramètres!$A:$I,3,FALSE),
   VLOOKUP(tblSuivi[[#This Row],[Classe]],[1]Paramètres!$A:$I,2,FALSE)
)</f>
        <v>110000</v>
      </c>
      <c r="E305" s="1">
        <f>VLOOKUP(B305,[1]Paramètres!A:I,3,FALSE)</f>
        <v>35000</v>
      </c>
      <c r="F305" s="1"/>
      <c r="G305" s="1"/>
      <c r="H305" s="1"/>
      <c r="I305" s="1"/>
      <c r="J305" s="1"/>
      <c r="K305" s="1"/>
      <c r="L305" s="2">
        <f>SUM(tblSuivi[[#This Row],[Inscription]]:tblSuivi[[#This Row],[Mars]])</f>
        <v>35000</v>
      </c>
      <c r="M305" s="2">
        <f>tblSuivi[[#This Row],[Montant dû]]-tblSuivi[[#This Row],[Total Payé]]</f>
        <v>75000</v>
      </c>
      <c r="N305" t="str">
        <f>IF(tblSuivi[[#This Row],[Reste à Payer]]=0,"Soldé",IF(tblSuivi[[#This Row],[Total Payé]]=0,"Non démarré","En cours"))</f>
        <v>En cours</v>
      </c>
      <c r="O305" s="3" t="s">
        <v>542</v>
      </c>
    </row>
    <row r="306" spans="1:15" x14ac:dyDescent="0.25">
      <c r="A306" t="s">
        <v>543</v>
      </c>
      <c r="B306" t="s">
        <v>203</v>
      </c>
      <c r="D306" s="1">
        <f>IF(tblSuivi[[#This Row],[Protégé ?]]="Oui",
   VLOOKUP(tblSuivi[[#This Row],[Classe]],[1]Paramètres!$A:$I,3,FALSE),
   VLOOKUP(tblSuivi[[#This Row],[Classe]],[1]Paramètres!$A:$I,2,FALSE)
)</f>
        <v>110000</v>
      </c>
      <c r="E306" s="1">
        <f>VLOOKUP(B306,[1]Paramètres!A:I,3,FALSE)</f>
        <v>35000</v>
      </c>
      <c r="F306" s="1"/>
      <c r="G306" s="1"/>
      <c r="H306" s="1"/>
      <c r="I306" s="1"/>
      <c r="J306" s="1"/>
      <c r="K306" s="1"/>
      <c r="L306" s="2">
        <f>SUM(tblSuivi[[#This Row],[Inscription]]:tblSuivi[[#This Row],[Mars]])</f>
        <v>35000</v>
      </c>
      <c r="M306" s="2">
        <f>tblSuivi[[#This Row],[Montant dû]]-tblSuivi[[#This Row],[Total Payé]]</f>
        <v>75000</v>
      </c>
      <c r="N306" t="str">
        <f>IF(tblSuivi[[#This Row],[Reste à Payer]]=0,"Soldé",IF(tblSuivi[[#This Row],[Total Payé]]=0,"Non démarré","En cours"))</f>
        <v>En cours</v>
      </c>
      <c r="O306" s="3" t="s">
        <v>544</v>
      </c>
    </row>
    <row r="307" spans="1:15" x14ac:dyDescent="0.25">
      <c r="A307" t="s">
        <v>545</v>
      </c>
      <c r="B307" t="s">
        <v>141</v>
      </c>
      <c r="D307" s="1">
        <f>IF(tblSuivi[[#This Row],[Protégé ?]]="Oui",
   VLOOKUP(tblSuivi[[#This Row],[Classe]],[1]Paramètres!$A:$I,3,FALSE),
   VLOOKUP(tblSuivi[[#This Row],[Classe]],[1]Paramètres!$A:$I,2,FALSE)
)</f>
        <v>105000</v>
      </c>
      <c r="E307" s="1">
        <f>VLOOKUP(B307,[1]Paramètres!A:I,3,FALSE)</f>
        <v>35000</v>
      </c>
      <c r="F307" s="1"/>
      <c r="G307" s="1"/>
      <c r="H307" s="1"/>
      <c r="I307" s="1"/>
      <c r="J307" s="1"/>
      <c r="K307" s="1"/>
      <c r="L307" s="2">
        <f>SUM(tblSuivi[[#This Row],[Inscription]]:tblSuivi[[#This Row],[Mars]])</f>
        <v>35000</v>
      </c>
      <c r="M307" s="2">
        <f>tblSuivi[[#This Row],[Montant dû]]-tblSuivi[[#This Row],[Total Payé]]</f>
        <v>70000</v>
      </c>
      <c r="N307" t="str">
        <f>IF(tblSuivi[[#This Row],[Reste à Payer]]=0,"Soldé",IF(tblSuivi[[#This Row],[Total Payé]]=0,"Non démarré","En cours"))</f>
        <v>En cours</v>
      </c>
      <c r="O307" s="3" t="s">
        <v>481</v>
      </c>
    </row>
    <row r="308" spans="1:15" x14ac:dyDescent="0.25">
      <c r="A308" t="s">
        <v>546</v>
      </c>
      <c r="B308" t="s">
        <v>105</v>
      </c>
      <c r="D308" s="1">
        <f>IF(tblSuivi[[#This Row],[Protégé ?]]="Oui",
   VLOOKUP(tblSuivi[[#This Row],[Classe]],[1]Paramètres!$A:$I,3,FALSE),
   VLOOKUP(tblSuivi[[#This Row],[Classe]],[1]Paramètres!$A:$I,2,FALSE)
)</f>
        <v>105000</v>
      </c>
      <c r="E308" s="1">
        <f>VLOOKUP(B308,[1]Paramètres!A:I,3,FALSE)</f>
        <v>35000</v>
      </c>
      <c r="F308" s="1"/>
      <c r="G308" s="1"/>
      <c r="H308" s="1"/>
      <c r="I308" s="1"/>
      <c r="J308" s="1"/>
      <c r="K308" s="1"/>
      <c r="L308" s="2">
        <f>SUM(tblSuivi[[#This Row],[Inscription]]:tblSuivi[[#This Row],[Mars]])</f>
        <v>35000</v>
      </c>
      <c r="M308" s="2">
        <f>tblSuivi[[#This Row],[Montant dû]]-tblSuivi[[#This Row],[Total Payé]]</f>
        <v>70000</v>
      </c>
      <c r="N308" t="str">
        <f>IF(tblSuivi[[#This Row],[Reste à Payer]]=0,"Soldé",IF(tblSuivi[[#This Row],[Total Payé]]=0,"Non démarré","En cours"))</f>
        <v>En cours</v>
      </c>
      <c r="O308" s="3" t="s">
        <v>547</v>
      </c>
    </row>
    <row r="309" spans="1:15" x14ac:dyDescent="0.25">
      <c r="A309" t="s">
        <v>548</v>
      </c>
      <c r="B309" t="s">
        <v>166</v>
      </c>
      <c r="D309" s="1">
        <f>IF(tblSuivi[[#This Row],[Protégé ?]]="Oui",
   VLOOKUP(tblSuivi[[#This Row],[Classe]],[1]Paramètres!$A:$I,3,FALSE),
   VLOOKUP(tblSuivi[[#This Row],[Classe]],[1]Paramètres!$A:$I,2,FALSE)
)</f>
        <v>105000</v>
      </c>
      <c r="E309" s="1">
        <f>VLOOKUP(B309,[1]Paramètres!A:I,3,FALSE)</f>
        <v>35000</v>
      </c>
      <c r="F309" s="1"/>
      <c r="G309" s="1"/>
      <c r="H309" s="1"/>
      <c r="I309" s="1"/>
      <c r="J309" s="1"/>
      <c r="K309" s="1"/>
      <c r="L309" s="2">
        <f>SUM(tblSuivi[[#This Row],[Inscription]]:tblSuivi[[#This Row],[Mars]])</f>
        <v>35000</v>
      </c>
      <c r="M309" s="2">
        <f>tblSuivi[[#This Row],[Montant dû]]-tblSuivi[[#This Row],[Total Payé]]</f>
        <v>70000</v>
      </c>
      <c r="N309" t="str">
        <f>IF(tblSuivi[[#This Row],[Reste à Payer]]=0,"Soldé",IF(tblSuivi[[#This Row],[Total Payé]]=0,"Non démarré","En cours"))</f>
        <v>En cours</v>
      </c>
      <c r="O309" s="3" t="s">
        <v>549</v>
      </c>
    </row>
    <row r="310" spans="1:15" x14ac:dyDescent="0.25">
      <c r="A310" t="s">
        <v>550</v>
      </c>
      <c r="B310" t="s">
        <v>38</v>
      </c>
      <c r="D310" s="1">
        <f>IF(tblSuivi[[#This Row],[Protégé ?]]="Oui",
   VLOOKUP(tblSuivi[[#This Row],[Classe]],[1]Paramètres!$A:$I,3,FALSE),
   VLOOKUP(tblSuivi[[#This Row],[Classe]],[1]Paramètres!$A:$I,2,FALSE)
)</f>
        <v>105000</v>
      </c>
      <c r="E310" s="1">
        <f>VLOOKUP(B310,[1]Paramètres!A:I,3,FALSE)</f>
        <v>35000</v>
      </c>
      <c r="F310" s="1"/>
      <c r="G310" s="1"/>
      <c r="H310" s="1"/>
      <c r="I310" s="1"/>
      <c r="J310" s="1"/>
      <c r="K310" s="1"/>
      <c r="L310" s="2">
        <f>SUM(tblSuivi[[#This Row],[Inscription]]:tblSuivi[[#This Row],[Mars]])</f>
        <v>35000</v>
      </c>
      <c r="M310" s="2">
        <f>tblSuivi[[#This Row],[Montant dû]]-tblSuivi[[#This Row],[Total Payé]]</f>
        <v>70000</v>
      </c>
      <c r="N310" t="str">
        <f>IF(tblSuivi[[#This Row],[Reste à Payer]]=0,"Soldé",IF(tblSuivi[[#This Row],[Total Payé]]=0,"Non démarré","En cours"))</f>
        <v>En cours</v>
      </c>
      <c r="O310" s="3" t="s">
        <v>551</v>
      </c>
    </row>
    <row r="311" spans="1:15" x14ac:dyDescent="0.25">
      <c r="A311" t="s">
        <v>552</v>
      </c>
      <c r="B311" t="s">
        <v>16</v>
      </c>
      <c r="D311" s="1">
        <f>IF(tblSuivi[[#This Row],[Protégé ?]]="Oui",
   VLOOKUP(tblSuivi[[#This Row],[Classe]],[1]Paramètres!$A:$I,3,FALSE),
   VLOOKUP(tblSuivi[[#This Row],[Classe]],[1]Paramètres!$A:$I,2,FALSE)
)</f>
        <v>100000</v>
      </c>
      <c r="E311" s="1">
        <f>VLOOKUP(B311,[1]Paramètres!A:I,3,FALSE)</f>
        <v>35000</v>
      </c>
      <c r="F311" s="1"/>
      <c r="G311" s="1"/>
      <c r="H311" s="1"/>
      <c r="I311" s="1"/>
      <c r="J311" s="1"/>
      <c r="K311" s="1"/>
      <c r="L311" s="2">
        <f>SUM(tblSuivi[[#This Row],[Inscription]]:tblSuivi[[#This Row],[Mars]])</f>
        <v>35000</v>
      </c>
      <c r="M311" s="2">
        <f>tblSuivi[[#This Row],[Montant dû]]-tblSuivi[[#This Row],[Total Payé]]</f>
        <v>65000</v>
      </c>
      <c r="N311" t="str">
        <f>IF(tblSuivi[[#This Row],[Reste à Payer]]=0,"Soldé",IF(tblSuivi[[#This Row],[Total Payé]]=0,"Non démarré","En cours"))</f>
        <v>En cours</v>
      </c>
      <c r="O311" s="3" t="s">
        <v>553</v>
      </c>
    </row>
    <row r="312" spans="1:15" x14ac:dyDescent="0.25">
      <c r="A312" t="s">
        <v>554</v>
      </c>
      <c r="B312" t="s">
        <v>249</v>
      </c>
      <c r="D312" s="1">
        <f>IF(tblSuivi[[#This Row],[Protégé ?]]="Oui",
   VLOOKUP(tblSuivi[[#This Row],[Classe]],[1]Paramètres!$A:$I,3,FALSE),
   VLOOKUP(tblSuivi[[#This Row],[Classe]],[1]Paramètres!$A:$I,2,FALSE)
)</f>
        <v>120000</v>
      </c>
      <c r="E312" s="1">
        <f>VLOOKUP(B312,[1]Paramètres!A:I,3,FALSE)</f>
        <v>45000</v>
      </c>
      <c r="F312" s="1"/>
      <c r="G312" s="1"/>
      <c r="H312" s="1"/>
      <c r="I312" s="1"/>
      <c r="J312" s="1"/>
      <c r="K312" s="1"/>
      <c r="L312" s="2">
        <f>SUM(tblSuivi[[#This Row],[Inscription]]:tblSuivi[[#This Row],[Mars]])</f>
        <v>45000</v>
      </c>
      <c r="M312" s="2">
        <f>tblSuivi[[#This Row],[Montant dû]]-tblSuivi[[#This Row],[Total Payé]]</f>
        <v>75000</v>
      </c>
      <c r="N312" t="str">
        <f>IF(tblSuivi[[#This Row],[Reste à Payer]]=0,"Soldé",IF(tblSuivi[[#This Row],[Total Payé]]=0,"Non démarré","En cours"))</f>
        <v>En cours</v>
      </c>
      <c r="O312" s="3" t="s">
        <v>555</v>
      </c>
    </row>
    <row r="313" spans="1:15" x14ac:dyDescent="0.25">
      <c r="A313" t="s">
        <v>556</v>
      </c>
      <c r="B313" t="s">
        <v>249</v>
      </c>
      <c r="D313" s="1">
        <f>IF(tblSuivi[[#This Row],[Protégé ?]]="Oui",
   VLOOKUP(tblSuivi[[#This Row],[Classe]],[1]Paramètres!$A:$I,3,FALSE),
   VLOOKUP(tblSuivi[[#This Row],[Classe]],[1]Paramètres!$A:$I,2,FALSE)
)</f>
        <v>120000</v>
      </c>
      <c r="E313" s="1">
        <f>VLOOKUP(B313,[1]Paramètres!A:I,3,FALSE)</f>
        <v>45000</v>
      </c>
      <c r="F313" s="1"/>
      <c r="G313" s="1"/>
      <c r="H313" s="1"/>
      <c r="I313" s="1"/>
      <c r="J313" s="1"/>
      <c r="K313" s="1"/>
      <c r="L313" s="2">
        <f>SUM(tblSuivi[[#This Row],[Inscription]]:tblSuivi[[#This Row],[Mars]])</f>
        <v>45000</v>
      </c>
      <c r="M313" s="2">
        <f>tblSuivi[[#This Row],[Montant dû]]-tblSuivi[[#This Row],[Total Payé]]</f>
        <v>75000</v>
      </c>
      <c r="N313" t="str">
        <f>IF(tblSuivi[[#This Row],[Reste à Payer]]=0,"Soldé",IF(tblSuivi[[#This Row],[Total Payé]]=0,"Non démarré","En cours"))</f>
        <v>En cours</v>
      </c>
      <c r="O313" s="3" t="s">
        <v>557</v>
      </c>
    </row>
    <row r="314" spans="1:15" x14ac:dyDescent="0.25">
      <c r="A314" t="s">
        <v>558</v>
      </c>
      <c r="B314" t="s">
        <v>38</v>
      </c>
      <c r="D314" s="1">
        <f>IF(tblSuivi[[#This Row],[Protégé ?]]="Oui",
   VLOOKUP(tblSuivi[[#This Row],[Classe]],[1]Paramètres!$A:$I,3,FALSE),
   VLOOKUP(tblSuivi[[#This Row],[Classe]],[1]Paramètres!$A:$I,2,FALSE)
)</f>
        <v>105000</v>
      </c>
      <c r="E314" s="1">
        <f>VLOOKUP(B314,[1]Paramètres!A:I,3,FALSE)</f>
        <v>35000</v>
      </c>
      <c r="F314" s="1">
        <v>45000</v>
      </c>
      <c r="G314" s="1"/>
      <c r="H314" s="1"/>
      <c r="I314" s="1"/>
      <c r="J314" s="1"/>
      <c r="K314" s="1"/>
      <c r="L314" s="2">
        <f>SUM(tblSuivi[[#This Row],[Inscription]]:tblSuivi[[#This Row],[Mars]])</f>
        <v>80000</v>
      </c>
      <c r="M314" s="2">
        <f>tblSuivi[[#This Row],[Montant dû]]-tblSuivi[[#This Row],[Total Payé]]</f>
        <v>25000</v>
      </c>
      <c r="N314" t="str">
        <f>IF(tblSuivi[[#This Row],[Reste à Payer]]=0,"Soldé",IF(tblSuivi[[#This Row],[Total Payé]]=0,"Non démarré","En cours"))</f>
        <v>En cours</v>
      </c>
      <c r="O314" s="3" t="s">
        <v>557</v>
      </c>
    </row>
    <row r="315" spans="1:15" x14ac:dyDescent="0.25">
      <c r="A315" t="s">
        <v>559</v>
      </c>
      <c r="B315" t="s">
        <v>203</v>
      </c>
      <c r="D315" s="1">
        <f>IF(tblSuivi[[#This Row],[Protégé ?]]="Oui",
   VLOOKUP(tblSuivi[[#This Row],[Classe]],[1]Paramètres!$A:$I,3,FALSE),
   VLOOKUP(tblSuivi[[#This Row],[Classe]],[1]Paramètres!$A:$I,2,FALSE)
)</f>
        <v>110000</v>
      </c>
      <c r="E315" s="1">
        <f>VLOOKUP(B315,[1]Paramètres!A:I,3,FALSE)</f>
        <v>35000</v>
      </c>
      <c r="F315" s="1"/>
      <c r="G315" s="1"/>
      <c r="H315" s="1"/>
      <c r="I315" s="1"/>
      <c r="J315" s="1"/>
      <c r="K315" s="1"/>
      <c r="L315" s="2">
        <f>SUM(tblSuivi[[#This Row],[Inscription]]:tblSuivi[[#This Row],[Mars]])</f>
        <v>35000</v>
      </c>
      <c r="M315" s="2">
        <f>tblSuivi[[#This Row],[Montant dû]]-tblSuivi[[#This Row],[Total Payé]]</f>
        <v>75000</v>
      </c>
      <c r="N315" t="str">
        <f>IF(tblSuivi[[#This Row],[Reste à Payer]]=0,"Soldé",IF(tblSuivi[[#This Row],[Total Payé]]=0,"Non démarré","En cours"))</f>
        <v>En cours</v>
      </c>
      <c r="O315" s="3" t="s">
        <v>560</v>
      </c>
    </row>
    <row r="316" spans="1:15" x14ac:dyDescent="0.25">
      <c r="A316" t="s">
        <v>561</v>
      </c>
      <c r="B316" t="s">
        <v>118</v>
      </c>
      <c r="D316" s="1">
        <f>IF(tblSuivi[[#This Row],[Protégé ?]]="Oui",
   VLOOKUP(tblSuivi[[#This Row],[Classe]],[1]Paramètres!$A:$I,3,FALSE),
   VLOOKUP(tblSuivi[[#This Row],[Classe]],[1]Paramètres!$A:$I,2,FALSE)
)</f>
        <v>105000</v>
      </c>
      <c r="E316" s="1">
        <f>VLOOKUP(B316,[1]Paramètres!A:I,3,FALSE)</f>
        <v>35000</v>
      </c>
      <c r="F316" s="1"/>
      <c r="G316" s="1"/>
      <c r="H316" s="1"/>
      <c r="I316" s="1"/>
      <c r="J316" s="1"/>
      <c r="K316" s="1"/>
      <c r="L316" s="2">
        <f>SUM(tblSuivi[[#This Row],[Inscription]]:tblSuivi[[#This Row],[Mars]])</f>
        <v>35000</v>
      </c>
      <c r="M316" s="2">
        <f>tblSuivi[[#This Row],[Montant dû]]-tblSuivi[[#This Row],[Total Payé]]</f>
        <v>70000</v>
      </c>
      <c r="N316" t="str">
        <f>IF(tblSuivi[[#This Row],[Reste à Payer]]=0,"Soldé",IF(tblSuivi[[#This Row],[Total Payé]]=0,"Non démarré","En cours"))</f>
        <v>En cours</v>
      </c>
      <c r="O316" s="3" t="s">
        <v>562</v>
      </c>
    </row>
    <row r="317" spans="1:15" x14ac:dyDescent="0.25">
      <c r="A317" t="s">
        <v>563</v>
      </c>
      <c r="B317" t="s">
        <v>38</v>
      </c>
      <c r="D317" s="1">
        <f>IF(tblSuivi[[#This Row],[Protégé ?]]="Oui",
   VLOOKUP(tblSuivi[[#This Row],[Classe]],[1]Paramètres!$A:$I,3,FALSE),
   VLOOKUP(tblSuivi[[#This Row],[Classe]],[1]Paramètres!$A:$I,2,FALSE)
)</f>
        <v>105000</v>
      </c>
      <c r="E317" s="1">
        <f>VLOOKUP(B317,[1]Paramètres!A:I,3,FALSE)</f>
        <v>35000</v>
      </c>
      <c r="F317" s="1"/>
      <c r="G317" s="1"/>
      <c r="H317" s="1"/>
      <c r="I317" s="1"/>
      <c r="J317" s="1"/>
      <c r="K317" s="1"/>
      <c r="L317" s="2">
        <f>SUM(tblSuivi[[#This Row],[Inscription]]:tblSuivi[[#This Row],[Mars]])</f>
        <v>35000</v>
      </c>
      <c r="M317" s="2">
        <f>tblSuivi[[#This Row],[Montant dû]]-tblSuivi[[#This Row],[Total Payé]]</f>
        <v>70000</v>
      </c>
      <c r="N317" t="str">
        <f>IF(tblSuivi[[#This Row],[Reste à Payer]]=0,"Soldé",IF(tblSuivi[[#This Row],[Total Payé]]=0,"Non démarré","En cours"))</f>
        <v>En cours</v>
      </c>
      <c r="O317" s="3" t="s">
        <v>564</v>
      </c>
    </row>
    <row r="318" spans="1:15" x14ac:dyDescent="0.25">
      <c r="A318" t="s">
        <v>565</v>
      </c>
      <c r="B318" t="s">
        <v>219</v>
      </c>
      <c r="D318" s="1">
        <f>IF(tblSuivi[[#This Row],[Protégé ?]]="Oui",
   VLOOKUP(tblSuivi[[#This Row],[Classe]],[1]Paramètres!$A:$I,3,FALSE),
   VLOOKUP(tblSuivi[[#This Row],[Classe]],[1]Paramètres!$A:$I,2,FALSE)
)</f>
        <v>110000</v>
      </c>
      <c r="E318" s="1">
        <f>VLOOKUP(B318,[1]Paramètres!A:I,3,FALSE)</f>
        <v>35000</v>
      </c>
      <c r="F318" s="1"/>
      <c r="G318" s="1"/>
      <c r="H318" s="1"/>
      <c r="I318" s="1"/>
      <c r="J318" s="1"/>
      <c r="K318" s="1"/>
      <c r="L318" s="2">
        <f>SUM(tblSuivi[[#This Row],[Inscription]]:tblSuivi[[#This Row],[Mars]])</f>
        <v>35000</v>
      </c>
      <c r="M318" s="2">
        <f>tblSuivi[[#This Row],[Montant dû]]-tblSuivi[[#This Row],[Total Payé]]</f>
        <v>75000</v>
      </c>
      <c r="N318" t="str">
        <f>IF(tblSuivi[[#This Row],[Reste à Payer]]=0,"Soldé",IF(tblSuivi[[#This Row],[Total Payé]]=0,"Non démarré","En cours"))</f>
        <v>En cours</v>
      </c>
      <c r="O318" s="3" t="s">
        <v>566</v>
      </c>
    </row>
    <row r="319" spans="1:15" x14ac:dyDescent="0.25">
      <c r="A319" t="s">
        <v>567</v>
      </c>
      <c r="B319" t="s">
        <v>38</v>
      </c>
      <c r="D319" s="1">
        <f>IF(tblSuivi[[#This Row],[Protégé ?]]="Oui",
   VLOOKUP(tblSuivi[[#This Row],[Classe]],[1]Paramètres!$A:$I,3,FALSE),
   VLOOKUP(tblSuivi[[#This Row],[Classe]],[1]Paramètres!$A:$I,2,FALSE)
)</f>
        <v>105000</v>
      </c>
      <c r="E319" s="1">
        <f>VLOOKUP(B319,[1]Paramètres!A:I,3,FALSE)</f>
        <v>35000</v>
      </c>
      <c r="F319" s="1"/>
      <c r="G319" s="1"/>
      <c r="H319" s="1"/>
      <c r="I319" s="1"/>
      <c r="J319" s="1"/>
      <c r="K319" s="1"/>
      <c r="L319" s="2">
        <f>SUM(tblSuivi[[#This Row],[Inscription]]:tblSuivi[[#This Row],[Mars]])</f>
        <v>35000</v>
      </c>
      <c r="M319" s="2">
        <f>tblSuivi[[#This Row],[Montant dû]]-tblSuivi[[#This Row],[Total Payé]]</f>
        <v>70000</v>
      </c>
      <c r="N319" t="str">
        <f>IF(tblSuivi[[#This Row],[Reste à Payer]]=0,"Soldé",IF(tblSuivi[[#This Row],[Total Payé]]=0,"Non démarré","En cours"))</f>
        <v>En cours</v>
      </c>
      <c r="O319" s="3" t="s">
        <v>568</v>
      </c>
    </row>
    <row r="320" spans="1:15" x14ac:dyDescent="0.25">
      <c r="A320" t="s">
        <v>569</v>
      </c>
      <c r="B320" t="s">
        <v>38</v>
      </c>
      <c r="D320" s="1">
        <f>IF(tblSuivi[[#This Row],[Protégé ?]]="Oui",
   VLOOKUP(tblSuivi[[#This Row],[Classe]],[1]Paramètres!$A:$I,3,FALSE),
   VLOOKUP(tblSuivi[[#This Row],[Classe]],[1]Paramètres!$A:$I,2,FALSE)
)</f>
        <v>105000</v>
      </c>
      <c r="E320" s="1">
        <f>VLOOKUP(B320,[1]Paramètres!A:I,3,FALSE)</f>
        <v>35000</v>
      </c>
      <c r="F320" s="1"/>
      <c r="G320" s="1"/>
      <c r="H320" s="1"/>
      <c r="I320" s="1"/>
      <c r="J320" s="1"/>
      <c r="K320" s="1"/>
      <c r="L320" s="2">
        <f>SUM(tblSuivi[[#This Row],[Inscription]]:tblSuivi[[#This Row],[Mars]])</f>
        <v>35000</v>
      </c>
      <c r="M320" s="2">
        <f>tblSuivi[[#This Row],[Montant dû]]-tblSuivi[[#This Row],[Total Payé]]</f>
        <v>70000</v>
      </c>
      <c r="N320" t="str">
        <f>IF(tblSuivi[[#This Row],[Reste à Payer]]=0,"Soldé",IF(tblSuivi[[#This Row],[Total Payé]]=0,"Non démarré","En cours"))</f>
        <v>En cours</v>
      </c>
      <c r="O320" s="3" t="s">
        <v>568</v>
      </c>
    </row>
    <row r="321" spans="1:15" x14ac:dyDescent="0.25">
      <c r="A321" t="s">
        <v>570</v>
      </c>
      <c r="B321" t="s">
        <v>219</v>
      </c>
      <c r="D321" s="1">
        <f>IF(tblSuivi[[#This Row],[Protégé ?]]="Oui",
   VLOOKUP(tblSuivi[[#This Row],[Classe]],[1]Paramètres!$A:$I,3,FALSE),
   VLOOKUP(tblSuivi[[#This Row],[Classe]],[1]Paramètres!$A:$I,2,FALSE)
)</f>
        <v>110000</v>
      </c>
      <c r="E321" s="1">
        <f>VLOOKUP(B321,[1]Paramètres!A:I,3,FALSE)</f>
        <v>35000</v>
      </c>
      <c r="F321" s="1"/>
      <c r="G321" s="1"/>
      <c r="H321" s="1"/>
      <c r="I321" s="1"/>
      <c r="J321" s="1"/>
      <c r="K321" s="1"/>
      <c r="L321" s="2">
        <f>SUM(tblSuivi[[#This Row],[Inscription]]:tblSuivi[[#This Row],[Mars]])</f>
        <v>35000</v>
      </c>
      <c r="M321" s="2">
        <f>tblSuivi[[#This Row],[Montant dû]]-tblSuivi[[#This Row],[Total Payé]]</f>
        <v>75000</v>
      </c>
      <c r="N321" t="str">
        <f>IF(tblSuivi[[#This Row],[Reste à Payer]]=0,"Soldé",IF(tblSuivi[[#This Row],[Total Payé]]=0,"Non démarré","En cours"))</f>
        <v>En cours</v>
      </c>
      <c r="O321" s="3" t="s">
        <v>571</v>
      </c>
    </row>
    <row r="322" spans="1:15" x14ac:dyDescent="0.25">
      <c r="A322" t="s">
        <v>572</v>
      </c>
      <c r="B322" t="s">
        <v>25</v>
      </c>
      <c r="D322" s="1">
        <f>IF(tblSuivi[[#This Row],[Protégé ?]]="Oui",
   VLOOKUP(tblSuivi[[#This Row],[Classe]],[1]Paramètres!$A:$I,3,FALSE),
   VLOOKUP(tblSuivi[[#This Row],[Classe]],[1]Paramètres!$A:$I,2,FALSE)
)</f>
        <v>100000</v>
      </c>
      <c r="E322" s="1">
        <f>VLOOKUP(B322,[1]Paramètres!A:I,3,FALSE)</f>
        <v>35000</v>
      </c>
      <c r="F322" s="1"/>
      <c r="G322" s="1"/>
      <c r="H322" s="1"/>
      <c r="I322" s="1"/>
      <c r="J322" s="1"/>
      <c r="K322" s="1"/>
      <c r="L322" s="2">
        <f>SUM(tblSuivi[[#This Row],[Inscription]]:tblSuivi[[#This Row],[Mars]])</f>
        <v>35000</v>
      </c>
      <c r="M322" s="2">
        <f>tblSuivi[[#This Row],[Montant dû]]-tblSuivi[[#This Row],[Total Payé]]</f>
        <v>65000</v>
      </c>
      <c r="N322" t="str">
        <f>IF(tblSuivi[[#This Row],[Reste à Payer]]=0,"Soldé",IF(tblSuivi[[#This Row],[Total Payé]]=0,"Non démarré","En cours"))</f>
        <v>En cours</v>
      </c>
      <c r="O322" s="3" t="s">
        <v>571</v>
      </c>
    </row>
    <row r="323" spans="1:15" x14ac:dyDescent="0.25">
      <c r="A323" t="s">
        <v>573</v>
      </c>
      <c r="B323" t="s">
        <v>249</v>
      </c>
      <c r="D323" s="1">
        <f>IF(tblSuivi[[#This Row],[Protégé ?]]="Oui",
   VLOOKUP(tblSuivi[[#This Row],[Classe]],[1]Paramètres!$A:$I,3,FALSE),
   VLOOKUP(tblSuivi[[#This Row],[Classe]],[1]Paramètres!$A:$I,2,FALSE)
)</f>
        <v>120000</v>
      </c>
      <c r="E323" s="1">
        <f>VLOOKUP(B323,[1]Paramètres!A:I,3,FALSE)</f>
        <v>45000</v>
      </c>
      <c r="F323" s="1"/>
      <c r="G323" s="1"/>
      <c r="H323" s="1"/>
      <c r="I323" s="1"/>
      <c r="J323" s="1"/>
      <c r="K323" s="1"/>
      <c r="L323" s="2">
        <f>SUM(tblSuivi[[#This Row],[Inscription]]:tblSuivi[[#This Row],[Mars]])</f>
        <v>45000</v>
      </c>
      <c r="M323" s="2">
        <f>tblSuivi[[#This Row],[Montant dû]]-tblSuivi[[#This Row],[Total Payé]]</f>
        <v>75000</v>
      </c>
      <c r="N323" t="str">
        <f>IF(tblSuivi[[#This Row],[Reste à Payer]]=0,"Soldé",IF(tblSuivi[[#This Row],[Total Payé]]=0,"Non démarré","En cours"))</f>
        <v>En cours</v>
      </c>
      <c r="O323" s="3" t="s">
        <v>574</v>
      </c>
    </row>
    <row r="324" spans="1:15" x14ac:dyDescent="0.25">
      <c r="A324" t="s">
        <v>575</v>
      </c>
      <c r="B324" t="s">
        <v>51</v>
      </c>
      <c r="D324" s="1">
        <f>IF(tblSuivi[[#This Row],[Protégé ?]]="Oui",
   VLOOKUP(tblSuivi[[#This Row],[Classe]],[1]Paramètres!$A:$I,3,FALSE),
   VLOOKUP(tblSuivi[[#This Row],[Classe]],[1]Paramètres!$A:$I,2,FALSE)
)</f>
        <v>105000</v>
      </c>
      <c r="E324" s="1">
        <f>VLOOKUP(B324,[1]Paramètres!A:I,3,FALSE)</f>
        <v>35000</v>
      </c>
      <c r="F324" s="1"/>
      <c r="G324" s="1"/>
      <c r="H324" s="1"/>
      <c r="I324" s="1"/>
      <c r="J324" s="1"/>
      <c r="K324" s="1"/>
      <c r="L324" s="2">
        <f>SUM(tblSuivi[[#This Row],[Inscription]]:tblSuivi[[#This Row],[Mars]])</f>
        <v>35000</v>
      </c>
      <c r="M324" s="2">
        <f>tblSuivi[[#This Row],[Montant dû]]-tblSuivi[[#This Row],[Total Payé]]</f>
        <v>70000</v>
      </c>
      <c r="N324" t="str">
        <f>IF(tblSuivi[[#This Row],[Reste à Payer]]=0,"Soldé",IF(tblSuivi[[#This Row],[Total Payé]]=0,"Non démarré","En cours"))</f>
        <v>En cours</v>
      </c>
      <c r="O324" s="3" t="s">
        <v>576</v>
      </c>
    </row>
    <row r="325" spans="1:15" x14ac:dyDescent="0.25">
      <c r="A325" t="s">
        <v>577</v>
      </c>
      <c r="B325" t="s">
        <v>105</v>
      </c>
      <c r="D325" s="1">
        <f>IF(tblSuivi[[#This Row],[Protégé ?]]="Oui",
   VLOOKUP(tblSuivi[[#This Row],[Classe]],[1]Paramètres!$A:$I,3,FALSE),
   VLOOKUP(tblSuivi[[#This Row],[Classe]],[1]Paramètres!$A:$I,2,FALSE)
)</f>
        <v>105000</v>
      </c>
      <c r="E325" s="1">
        <f>VLOOKUP(B325,[1]Paramètres!A:I,3,FALSE)</f>
        <v>35000</v>
      </c>
      <c r="F325" s="1"/>
      <c r="G325" s="1"/>
      <c r="H325" s="1"/>
      <c r="I325" s="1"/>
      <c r="J325" s="1"/>
      <c r="K325" s="1"/>
      <c r="L325" s="2">
        <f>SUM(tblSuivi[[#This Row],[Inscription]]:tblSuivi[[#This Row],[Mars]])</f>
        <v>35000</v>
      </c>
      <c r="M325" s="2">
        <f>tblSuivi[[#This Row],[Montant dû]]-tblSuivi[[#This Row],[Total Payé]]</f>
        <v>70000</v>
      </c>
      <c r="N325" t="str">
        <f>IF(tblSuivi[[#This Row],[Reste à Payer]]=0,"Soldé",IF(tblSuivi[[#This Row],[Total Payé]]=0,"Non démarré","En cours"))</f>
        <v>En cours</v>
      </c>
      <c r="O325" s="3" t="s">
        <v>578</v>
      </c>
    </row>
    <row r="326" spans="1:15" x14ac:dyDescent="0.25">
      <c r="A326" t="s">
        <v>579</v>
      </c>
      <c r="B326" t="s">
        <v>141</v>
      </c>
      <c r="D326" s="1">
        <f>IF(tblSuivi[[#This Row],[Protégé ?]]="Oui",
   VLOOKUP(tblSuivi[[#This Row],[Classe]],[1]Paramètres!$A:$I,3,FALSE),
   VLOOKUP(tblSuivi[[#This Row],[Classe]],[1]Paramètres!$A:$I,2,FALSE)
)</f>
        <v>105000</v>
      </c>
      <c r="E326" s="1">
        <f>VLOOKUP(B326,[1]Paramètres!A:I,3,FALSE)</f>
        <v>35000</v>
      </c>
      <c r="F326" s="1"/>
      <c r="G326" s="1"/>
      <c r="H326" s="1"/>
      <c r="I326" s="1"/>
      <c r="J326" s="1"/>
      <c r="K326" s="1"/>
      <c r="L326" s="2">
        <f>SUM(tblSuivi[[#This Row],[Inscription]]:tblSuivi[[#This Row],[Mars]])</f>
        <v>35000</v>
      </c>
      <c r="M326" s="2">
        <f>tblSuivi[[#This Row],[Montant dû]]-tblSuivi[[#This Row],[Total Payé]]</f>
        <v>70000</v>
      </c>
      <c r="N326" t="str">
        <f>IF(tblSuivi[[#This Row],[Reste à Payer]]=0,"Soldé",IF(tblSuivi[[#This Row],[Total Payé]]=0,"Non démarré","En cours"))</f>
        <v>En cours</v>
      </c>
      <c r="O326" s="3" t="s">
        <v>580</v>
      </c>
    </row>
    <row r="327" spans="1:15" x14ac:dyDescent="0.25">
      <c r="A327" t="s">
        <v>581</v>
      </c>
      <c r="B327" t="s">
        <v>249</v>
      </c>
      <c r="D327" s="1">
        <f>IF(tblSuivi[[#This Row],[Protégé ?]]="Oui",
   VLOOKUP(tblSuivi[[#This Row],[Classe]],[1]Paramètres!$A:$I,3,FALSE),
   VLOOKUP(tblSuivi[[#This Row],[Classe]],[1]Paramètres!$A:$I,2,FALSE)
)</f>
        <v>120000</v>
      </c>
      <c r="E327" s="1">
        <f>VLOOKUP(B327,[1]Paramètres!A:I,3,FALSE)</f>
        <v>45000</v>
      </c>
      <c r="F327" s="1"/>
      <c r="G327" s="1"/>
      <c r="H327" s="1"/>
      <c r="I327" s="1"/>
      <c r="J327" s="1"/>
      <c r="K327" s="1"/>
      <c r="L327" s="2">
        <f>SUM(tblSuivi[[#This Row],[Inscription]]:tblSuivi[[#This Row],[Mars]])</f>
        <v>45000</v>
      </c>
      <c r="M327" s="2">
        <f>tblSuivi[[#This Row],[Montant dû]]-tblSuivi[[#This Row],[Total Payé]]</f>
        <v>75000</v>
      </c>
      <c r="N327" t="str">
        <f>IF(tblSuivi[[#This Row],[Reste à Payer]]=0,"Soldé",IF(tblSuivi[[#This Row],[Total Payé]]=0,"Non démarré","En cours"))</f>
        <v>En cours</v>
      </c>
      <c r="O327" s="3" t="s">
        <v>582</v>
      </c>
    </row>
    <row r="328" spans="1:15" x14ac:dyDescent="0.25">
      <c r="A328" t="s">
        <v>583</v>
      </c>
      <c r="B328" t="s">
        <v>227</v>
      </c>
      <c r="D328" s="1">
        <f>IF(tblSuivi[[#This Row],[Protégé ?]]="Oui",
   VLOOKUP(tblSuivi[[#This Row],[Classe]],[1]Paramètres!$A:$I,3,FALSE),
   VLOOKUP(tblSuivi[[#This Row],[Classe]],[1]Paramètres!$A:$I,2,FALSE)
)</f>
        <v>120000</v>
      </c>
      <c r="E328" s="1">
        <f>VLOOKUP(B328,[1]Paramètres!A:I,3,FALSE)</f>
        <v>45000</v>
      </c>
      <c r="F328" s="1">
        <v>3000</v>
      </c>
      <c r="G328" s="1"/>
      <c r="H328" s="1"/>
      <c r="I328" s="1"/>
      <c r="J328" s="1"/>
      <c r="K328" s="1"/>
      <c r="L328" s="2">
        <f>SUM(tblSuivi[[#This Row],[Inscription]]:tblSuivi[[#This Row],[Mars]])</f>
        <v>48000</v>
      </c>
      <c r="M328" s="2">
        <f>tblSuivi[[#This Row],[Montant dû]]-tblSuivi[[#This Row],[Total Payé]]</f>
        <v>72000</v>
      </c>
      <c r="N328" t="str">
        <f>IF(tblSuivi[[#This Row],[Reste à Payer]]=0,"Soldé",IF(tblSuivi[[#This Row],[Total Payé]]=0,"Non démarré","En cours"))</f>
        <v>En cours</v>
      </c>
      <c r="O328" s="3"/>
    </row>
    <row r="329" spans="1:15" x14ac:dyDescent="0.25">
      <c r="A329" t="s">
        <v>584</v>
      </c>
      <c r="B329" t="s">
        <v>203</v>
      </c>
      <c r="D329" s="1">
        <f>IF(tblSuivi[[#This Row],[Protégé ?]]="Oui",
   VLOOKUP(tblSuivi[[#This Row],[Classe]],[1]Paramètres!$A:$I,3,FALSE),
   VLOOKUP(tblSuivi[[#This Row],[Classe]],[1]Paramètres!$A:$I,2,FALSE)
)</f>
        <v>110000</v>
      </c>
      <c r="E329" s="1">
        <f>VLOOKUP(B329,[1]Paramètres!A:I,3,FALSE)</f>
        <v>35000</v>
      </c>
      <c r="F329" s="1"/>
      <c r="G329" s="1"/>
      <c r="H329" s="1"/>
      <c r="I329" s="1"/>
      <c r="J329" s="1"/>
      <c r="K329" s="1"/>
      <c r="L329" s="2">
        <f>SUM(tblSuivi[[#This Row],[Inscription]]:tblSuivi[[#This Row],[Mars]])</f>
        <v>35000</v>
      </c>
      <c r="M329" s="2">
        <f>tblSuivi[[#This Row],[Montant dû]]-tblSuivi[[#This Row],[Total Payé]]</f>
        <v>75000</v>
      </c>
      <c r="N329" t="str">
        <f>IF(tblSuivi[[#This Row],[Reste à Payer]]=0,"Soldé",IF(tblSuivi[[#This Row],[Total Payé]]=0,"Non démarré","En cours"))</f>
        <v>En cours</v>
      </c>
      <c r="O329" s="3" t="s">
        <v>585</v>
      </c>
    </row>
    <row r="330" spans="1:15" x14ac:dyDescent="0.25">
      <c r="A330" t="s">
        <v>586</v>
      </c>
      <c r="B330" t="s">
        <v>105</v>
      </c>
      <c r="D330" s="1">
        <f>IF(tblSuivi[[#This Row],[Protégé ?]]="Oui",
   VLOOKUP(tblSuivi[[#This Row],[Classe]],[1]Paramètres!$A:$I,3,FALSE),
   VLOOKUP(tblSuivi[[#This Row],[Classe]],[1]Paramètres!$A:$I,2,FALSE)
)</f>
        <v>105000</v>
      </c>
      <c r="E330" s="1">
        <f>VLOOKUP(B330,[1]Paramètres!A:I,3,FALSE)</f>
        <v>35000</v>
      </c>
      <c r="F330" s="1"/>
      <c r="G330" s="1"/>
      <c r="H330" s="1"/>
      <c r="I330" s="1"/>
      <c r="J330" s="1"/>
      <c r="K330" s="1"/>
      <c r="L330" s="2">
        <f>SUM(tblSuivi[[#This Row],[Inscription]]:tblSuivi[[#This Row],[Mars]])</f>
        <v>35000</v>
      </c>
      <c r="M330" s="2">
        <f>tblSuivi[[#This Row],[Montant dû]]-tblSuivi[[#This Row],[Total Payé]]</f>
        <v>70000</v>
      </c>
      <c r="N330" t="str">
        <f>IF(tblSuivi[[#This Row],[Reste à Payer]]=0,"Soldé",IF(tblSuivi[[#This Row],[Total Payé]]=0,"Non démarré","En cours"))</f>
        <v>En cours</v>
      </c>
      <c r="O330" s="3" t="s">
        <v>587</v>
      </c>
    </row>
    <row r="331" spans="1:15" x14ac:dyDescent="0.25">
      <c r="A331" t="s">
        <v>588</v>
      </c>
      <c r="B331" t="s">
        <v>219</v>
      </c>
      <c r="D331" s="1">
        <f>IF(tblSuivi[[#This Row],[Protégé ?]]="Oui",
   VLOOKUP(tblSuivi[[#This Row],[Classe]],[1]Paramètres!$A:$I,3,FALSE),
   VLOOKUP(tblSuivi[[#This Row],[Classe]],[1]Paramètres!$A:$I,2,FALSE)
)</f>
        <v>110000</v>
      </c>
      <c r="E331" s="1">
        <f>VLOOKUP(B331,[1]Paramètres!A:I,3,FALSE)</f>
        <v>35000</v>
      </c>
      <c r="F331" s="1"/>
      <c r="G331" s="1"/>
      <c r="H331" s="1"/>
      <c r="I331" s="1"/>
      <c r="J331" s="1"/>
      <c r="K331" s="1"/>
      <c r="L331" s="2">
        <f>SUM(tblSuivi[[#This Row],[Inscription]]:tblSuivi[[#This Row],[Mars]])</f>
        <v>35000</v>
      </c>
      <c r="M331" s="2">
        <f>tblSuivi[[#This Row],[Montant dû]]-tblSuivi[[#This Row],[Total Payé]]</f>
        <v>75000</v>
      </c>
      <c r="N331" t="str">
        <f>IF(tblSuivi[[#This Row],[Reste à Payer]]=0,"Soldé",IF(tblSuivi[[#This Row],[Total Payé]]=0,"Non démarré","En cours"))</f>
        <v>En cours</v>
      </c>
      <c r="O331" s="3" t="s">
        <v>589</v>
      </c>
    </row>
    <row r="332" spans="1:15" x14ac:dyDescent="0.25">
      <c r="A332" t="s">
        <v>590</v>
      </c>
      <c r="B332" t="s">
        <v>16</v>
      </c>
      <c r="D332" s="1">
        <f>IF(tblSuivi[[#This Row],[Protégé ?]]="Oui",
   VLOOKUP(tblSuivi[[#This Row],[Classe]],[1]Paramètres!$A:$I,3,FALSE),
   VLOOKUP(tblSuivi[[#This Row],[Classe]],[1]Paramètres!$A:$I,2,FALSE)
)</f>
        <v>100000</v>
      </c>
      <c r="E332" s="1">
        <f>VLOOKUP(B332,[1]Paramètres!A:I,3,FALSE)</f>
        <v>35000</v>
      </c>
      <c r="F332" s="1"/>
      <c r="G332" s="1"/>
      <c r="H332" s="1"/>
      <c r="I332" s="1"/>
      <c r="J332" s="1"/>
      <c r="K332" s="1"/>
      <c r="L332" s="2">
        <f>SUM(tblSuivi[[#This Row],[Inscription]]:tblSuivi[[#This Row],[Mars]])</f>
        <v>35000</v>
      </c>
      <c r="M332" s="2">
        <f>tblSuivi[[#This Row],[Montant dû]]-tblSuivi[[#This Row],[Total Payé]]</f>
        <v>65000</v>
      </c>
      <c r="N332" t="str">
        <f>IF(tblSuivi[[#This Row],[Reste à Payer]]=0,"Soldé",IF(tblSuivi[[#This Row],[Total Payé]]=0,"Non démarré","En cours"))</f>
        <v>En cours</v>
      </c>
      <c r="O332" s="3" t="s">
        <v>589</v>
      </c>
    </row>
    <row r="333" spans="1:15" x14ac:dyDescent="0.25">
      <c r="A333" t="s">
        <v>591</v>
      </c>
      <c r="B333" t="s">
        <v>105</v>
      </c>
      <c r="D333" s="1">
        <f>IF(tblSuivi[[#This Row],[Protégé ?]]="Oui",
   VLOOKUP(tblSuivi[[#This Row],[Classe]],[1]Paramètres!$A:$I,3,FALSE),
   VLOOKUP(tblSuivi[[#This Row],[Classe]],[1]Paramètres!$A:$I,2,FALSE)
)</f>
        <v>105000</v>
      </c>
      <c r="E333" s="1">
        <f>VLOOKUP(B333,[1]Paramètres!A:I,3,FALSE)</f>
        <v>35000</v>
      </c>
      <c r="F333" s="1"/>
      <c r="G333" s="1"/>
      <c r="H333" s="1"/>
      <c r="I333" s="1"/>
      <c r="J333" s="1"/>
      <c r="K333" s="1"/>
      <c r="L333" s="2">
        <f>SUM(tblSuivi[[#This Row],[Inscription]]:tblSuivi[[#This Row],[Mars]])</f>
        <v>35000</v>
      </c>
      <c r="M333" s="2">
        <f>tblSuivi[[#This Row],[Montant dû]]-tblSuivi[[#This Row],[Total Payé]]</f>
        <v>70000</v>
      </c>
      <c r="N333" t="str">
        <f>IF(tblSuivi[[#This Row],[Reste à Payer]]=0,"Soldé",IF(tblSuivi[[#This Row],[Total Payé]]=0,"Non démarré","En cours"))</f>
        <v>En cours</v>
      </c>
      <c r="O333" s="3" t="s">
        <v>592</v>
      </c>
    </row>
    <row r="334" spans="1:15" x14ac:dyDescent="0.25">
      <c r="A334" t="s">
        <v>593</v>
      </c>
      <c r="B334" t="s">
        <v>187</v>
      </c>
      <c r="D334" s="1">
        <f>IF(tblSuivi[[#This Row],[Protégé ?]]="Oui",
   VLOOKUP(tblSuivi[[#This Row],[Classe]],[1]Paramètres!$A:$I,3,FALSE),
   VLOOKUP(tblSuivi[[#This Row],[Classe]],[1]Paramètres!$A:$I,2,FALSE)
)</f>
        <v>105000</v>
      </c>
      <c r="E334" s="1">
        <f>VLOOKUP(B334,[1]Paramètres!A:I,3,FALSE)</f>
        <v>35000</v>
      </c>
      <c r="F334" s="1"/>
      <c r="G334" s="1"/>
      <c r="H334" s="1"/>
      <c r="I334" s="1"/>
      <c r="J334" s="1"/>
      <c r="K334" s="1"/>
      <c r="L334" s="2">
        <f>SUM(tblSuivi[[#This Row],[Inscription]]:tblSuivi[[#This Row],[Mars]])</f>
        <v>35000</v>
      </c>
      <c r="M334" s="2">
        <f>tblSuivi[[#This Row],[Montant dû]]-tblSuivi[[#This Row],[Total Payé]]</f>
        <v>70000</v>
      </c>
      <c r="N334" t="str">
        <f>IF(tblSuivi[[#This Row],[Reste à Payer]]=0,"Soldé",IF(tblSuivi[[#This Row],[Total Payé]]=0,"Non démarré","En cours"))</f>
        <v>En cours</v>
      </c>
      <c r="O334" s="3" t="s">
        <v>594</v>
      </c>
    </row>
    <row r="335" spans="1:15" x14ac:dyDescent="0.25">
      <c r="A335" t="s">
        <v>595</v>
      </c>
      <c r="B335" t="s">
        <v>74</v>
      </c>
      <c r="D335" s="1">
        <f>IF(tblSuivi[[#This Row],[Protégé ?]]="Oui",
   VLOOKUP(tblSuivi[[#This Row],[Classe]],[1]Paramètres!$A:$I,3,FALSE),
   VLOOKUP(tblSuivi[[#This Row],[Classe]],[1]Paramètres!$A:$I,2,FALSE)
)</f>
        <v>105000</v>
      </c>
      <c r="E335" s="1">
        <f>VLOOKUP(B335,[1]Paramètres!A:I,3,FALSE)</f>
        <v>35000</v>
      </c>
      <c r="F335" s="1"/>
      <c r="G335" s="1"/>
      <c r="H335" s="1"/>
      <c r="I335" s="1"/>
      <c r="J335" s="1"/>
      <c r="K335" s="1"/>
      <c r="L335" s="2">
        <f>SUM(tblSuivi[[#This Row],[Inscription]]:tblSuivi[[#This Row],[Mars]])</f>
        <v>35000</v>
      </c>
      <c r="M335" s="2">
        <f>tblSuivi[[#This Row],[Montant dû]]-tblSuivi[[#This Row],[Total Payé]]</f>
        <v>70000</v>
      </c>
      <c r="N335" t="str">
        <f>IF(tblSuivi[[#This Row],[Reste à Payer]]=0,"Soldé",IF(tblSuivi[[#This Row],[Total Payé]]=0,"Non démarré","En cours"))</f>
        <v>En cours</v>
      </c>
      <c r="O335" s="3" t="s">
        <v>596</v>
      </c>
    </row>
    <row r="336" spans="1:15" x14ac:dyDescent="0.25">
      <c r="A336" t="s">
        <v>597</v>
      </c>
      <c r="B336" t="s">
        <v>141</v>
      </c>
      <c r="D336" s="1">
        <f>IF(tblSuivi[[#This Row],[Protégé ?]]="Oui",
   VLOOKUP(tblSuivi[[#This Row],[Classe]],[1]Paramètres!$A:$I,3,FALSE),
   VLOOKUP(tblSuivi[[#This Row],[Classe]],[1]Paramètres!$A:$I,2,FALSE)
)</f>
        <v>105000</v>
      </c>
      <c r="E336" s="1">
        <f>VLOOKUP(B336,[1]Paramètres!A:I,3,FALSE)</f>
        <v>35000</v>
      </c>
      <c r="F336" s="1"/>
      <c r="G336" s="1"/>
      <c r="H336" s="1"/>
      <c r="I336" s="1"/>
      <c r="J336" s="1"/>
      <c r="K336" s="1"/>
      <c r="L336" s="2">
        <f>SUM(tblSuivi[[#This Row],[Inscription]]:tblSuivi[[#This Row],[Mars]])</f>
        <v>35000</v>
      </c>
      <c r="M336" s="2">
        <f>tblSuivi[[#This Row],[Montant dû]]-tblSuivi[[#This Row],[Total Payé]]</f>
        <v>70000</v>
      </c>
      <c r="N336" t="str">
        <f>IF(tblSuivi[[#This Row],[Reste à Payer]]=0,"Soldé",IF(tblSuivi[[#This Row],[Total Payé]]=0,"Non démarré","En cours"))</f>
        <v>En cours</v>
      </c>
      <c r="O336" s="3" t="s">
        <v>598</v>
      </c>
    </row>
    <row r="337" spans="1:15" x14ac:dyDescent="0.25">
      <c r="A337" t="s">
        <v>599</v>
      </c>
      <c r="B337" t="s">
        <v>141</v>
      </c>
      <c r="D337" s="1">
        <f>IF(tblSuivi[[#This Row],[Protégé ?]]="Oui",
   VLOOKUP(tblSuivi[[#This Row],[Classe]],[1]Paramètres!$A:$I,3,FALSE),
   VLOOKUP(tblSuivi[[#This Row],[Classe]],[1]Paramètres!$A:$I,2,FALSE)
)</f>
        <v>105000</v>
      </c>
      <c r="E337" s="1">
        <f>VLOOKUP(B337,[1]Paramètres!A:I,3,FALSE)</f>
        <v>35000</v>
      </c>
      <c r="F337" s="1"/>
      <c r="G337" s="1"/>
      <c r="H337" s="1"/>
      <c r="I337" s="1"/>
      <c r="J337" s="1"/>
      <c r="K337" s="1"/>
      <c r="L337" s="2">
        <f>SUM(tblSuivi[[#This Row],[Inscription]]:tblSuivi[[#This Row],[Mars]])</f>
        <v>35000</v>
      </c>
      <c r="M337" s="2">
        <f>tblSuivi[[#This Row],[Montant dû]]-tblSuivi[[#This Row],[Total Payé]]</f>
        <v>70000</v>
      </c>
      <c r="N337" t="str">
        <f>IF(tblSuivi[[#This Row],[Reste à Payer]]=0,"Soldé",IF(tblSuivi[[#This Row],[Total Payé]]=0,"Non démarré","En cours"))</f>
        <v>En cours</v>
      </c>
      <c r="O337" s="3" t="s">
        <v>600</v>
      </c>
    </row>
    <row r="338" spans="1:15" x14ac:dyDescent="0.25">
      <c r="A338" t="s">
        <v>601</v>
      </c>
      <c r="B338" t="s">
        <v>118</v>
      </c>
      <c r="D338" s="1">
        <f>IF(tblSuivi[[#This Row],[Protégé ?]]="Oui",
   VLOOKUP(tblSuivi[[#This Row],[Classe]],[1]Paramètres!$A:$I,3,FALSE),
   VLOOKUP(tblSuivi[[#This Row],[Classe]],[1]Paramètres!$A:$I,2,FALSE)
)</f>
        <v>105000</v>
      </c>
      <c r="E338" s="1">
        <f>VLOOKUP(B338,[1]Paramètres!A:I,3,FALSE)</f>
        <v>35000</v>
      </c>
      <c r="F338" s="1"/>
      <c r="G338" s="1"/>
      <c r="H338" s="1"/>
      <c r="I338" s="1"/>
      <c r="J338" s="1"/>
      <c r="K338" s="1"/>
      <c r="L338" s="2">
        <f>SUM(tblSuivi[[#This Row],[Inscription]]:tblSuivi[[#This Row],[Mars]])</f>
        <v>35000</v>
      </c>
      <c r="M338" s="2">
        <f>tblSuivi[[#This Row],[Montant dû]]-tblSuivi[[#This Row],[Total Payé]]</f>
        <v>70000</v>
      </c>
      <c r="N338" t="str">
        <f>IF(tblSuivi[[#This Row],[Reste à Payer]]=0,"Soldé",IF(tblSuivi[[#This Row],[Total Payé]]=0,"Non démarré","En cours"))</f>
        <v>En cours</v>
      </c>
      <c r="O338" s="3" t="s">
        <v>602</v>
      </c>
    </row>
    <row r="339" spans="1:15" x14ac:dyDescent="0.25">
      <c r="A339" t="s">
        <v>603</v>
      </c>
      <c r="B339" t="s">
        <v>16</v>
      </c>
      <c r="D339" s="1">
        <f>IF(tblSuivi[[#This Row],[Protégé ?]]="Oui",
   VLOOKUP(tblSuivi[[#This Row],[Classe]],[1]Paramètres!$A:$I,3,FALSE),
   VLOOKUP(tblSuivi[[#This Row],[Classe]],[1]Paramètres!$A:$I,2,FALSE)
)</f>
        <v>100000</v>
      </c>
      <c r="E339" s="1">
        <f>VLOOKUP(B339,[1]Paramètres!A:I,3,FALSE)</f>
        <v>35000</v>
      </c>
      <c r="F339" s="1"/>
      <c r="G339" s="1"/>
      <c r="H339" s="1"/>
      <c r="I339" s="1"/>
      <c r="J339" s="1"/>
      <c r="K339" s="1"/>
      <c r="L339" s="2">
        <f>SUM(tblSuivi[[#This Row],[Inscription]]:tblSuivi[[#This Row],[Mars]])</f>
        <v>35000</v>
      </c>
      <c r="M339" s="2">
        <f>tblSuivi[[#This Row],[Montant dû]]-tblSuivi[[#This Row],[Total Payé]]</f>
        <v>65000</v>
      </c>
      <c r="N339" t="str">
        <f>IF(tblSuivi[[#This Row],[Reste à Payer]]=0,"Soldé",IF(tblSuivi[[#This Row],[Total Payé]]=0,"Non démarré","En cours"))</f>
        <v>En cours</v>
      </c>
      <c r="O339" s="3" t="s">
        <v>604</v>
      </c>
    </row>
    <row r="340" spans="1:15" x14ac:dyDescent="0.25">
      <c r="A340" t="s">
        <v>605</v>
      </c>
      <c r="B340" t="s">
        <v>25</v>
      </c>
      <c r="D340" s="1">
        <f>IF(tblSuivi[[#This Row],[Protégé ?]]="Oui",
   VLOOKUP(tblSuivi[[#This Row],[Classe]],[1]Paramètres!$A:$I,3,FALSE),
   VLOOKUP(tblSuivi[[#This Row],[Classe]],[1]Paramètres!$A:$I,2,FALSE)
)</f>
        <v>100000</v>
      </c>
      <c r="E340" s="1">
        <f>VLOOKUP(B340,[1]Paramètres!A:I,3,FALSE)</f>
        <v>35000</v>
      </c>
      <c r="F340" s="1"/>
      <c r="G340" s="1"/>
      <c r="H340" s="1"/>
      <c r="I340" s="1"/>
      <c r="J340" s="1"/>
      <c r="K340" s="1"/>
      <c r="L340" s="2">
        <f>SUM(tblSuivi[[#This Row],[Inscription]]:tblSuivi[[#This Row],[Mars]])</f>
        <v>35000</v>
      </c>
      <c r="M340" s="2">
        <f>tblSuivi[[#This Row],[Montant dû]]-tblSuivi[[#This Row],[Total Payé]]</f>
        <v>65000</v>
      </c>
      <c r="N340" t="str">
        <f>IF(tblSuivi[[#This Row],[Reste à Payer]]=0,"Soldé",IF(tblSuivi[[#This Row],[Total Payé]]=0,"Non démarré","En cours"))</f>
        <v>En cours</v>
      </c>
      <c r="O340" s="3"/>
    </row>
    <row r="341" spans="1:15" x14ac:dyDescent="0.25">
      <c r="A341" t="s">
        <v>606</v>
      </c>
      <c r="B341" t="s">
        <v>203</v>
      </c>
      <c r="D341" s="1">
        <f>IF(tblSuivi[[#This Row],[Protégé ?]]="Oui",
   VLOOKUP(tblSuivi[[#This Row],[Classe]],[1]Paramètres!$A:$I,3,FALSE),
   VLOOKUP(tblSuivi[[#This Row],[Classe]],[1]Paramètres!$A:$I,2,FALSE)
)</f>
        <v>110000</v>
      </c>
      <c r="E341" s="1">
        <f>VLOOKUP(B341,[1]Paramètres!A:I,3,FALSE)</f>
        <v>35000</v>
      </c>
      <c r="F341" s="1"/>
      <c r="G341" s="1"/>
      <c r="H341" s="1"/>
      <c r="I341" s="1"/>
      <c r="J341" s="1"/>
      <c r="K341" s="1"/>
      <c r="L341" s="2">
        <f>SUM(tblSuivi[[#This Row],[Inscription]]:tblSuivi[[#This Row],[Mars]])</f>
        <v>35000</v>
      </c>
      <c r="M341" s="2">
        <f>tblSuivi[[#This Row],[Montant dû]]-tblSuivi[[#This Row],[Total Payé]]</f>
        <v>75000</v>
      </c>
      <c r="N341" t="str">
        <f>IF(tblSuivi[[#This Row],[Reste à Payer]]=0,"Soldé",IF(tblSuivi[[#This Row],[Total Payé]]=0,"Non démarré","En cours"))</f>
        <v>En cours</v>
      </c>
      <c r="O341" s="3" t="s">
        <v>607</v>
      </c>
    </row>
    <row r="342" spans="1:15" x14ac:dyDescent="0.25">
      <c r="A342" t="s">
        <v>608</v>
      </c>
      <c r="B342" t="s">
        <v>51</v>
      </c>
      <c r="D342" s="1">
        <f>IF(tblSuivi[[#This Row],[Protégé ?]]="Oui",
   VLOOKUP(tblSuivi[[#This Row],[Classe]],[1]Paramètres!$A:$I,3,FALSE),
   VLOOKUP(tblSuivi[[#This Row],[Classe]],[1]Paramètres!$A:$I,2,FALSE)
)</f>
        <v>105000</v>
      </c>
      <c r="E342" s="1">
        <f>VLOOKUP(B342,[1]Paramètres!A:I,3,FALSE)</f>
        <v>35000</v>
      </c>
      <c r="F342" s="1"/>
      <c r="G342" s="1"/>
      <c r="H342" s="1"/>
      <c r="I342" s="1"/>
      <c r="J342" s="1"/>
      <c r="K342" s="1"/>
      <c r="L342" s="2">
        <f>SUM(tblSuivi[[#This Row],[Inscription]]:tblSuivi[[#This Row],[Mars]])</f>
        <v>35000</v>
      </c>
      <c r="M342" s="2">
        <f>tblSuivi[[#This Row],[Montant dû]]-tblSuivi[[#This Row],[Total Payé]]</f>
        <v>70000</v>
      </c>
      <c r="N342" t="str">
        <f>IF(tblSuivi[[#This Row],[Reste à Payer]]=0,"Soldé",IF(tblSuivi[[#This Row],[Total Payé]]=0,"Non démarré","En cours"))</f>
        <v>En cours</v>
      </c>
      <c r="O342" s="3" t="s">
        <v>17</v>
      </c>
    </row>
    <row r="343" spans="1:15" x14ac:dyDescent="0.25">
      <c r="A343" t="s">
        <v>609</v>
      </c>
      <c r="B343" t="s">
        <v>105</v>
      </c>
      <c r="D343" s="1">
        <f>IF(tblSuivi[[#This Row],[Protégé ?]]="Oui",
   VLOOKUP(tblSuivi[[#This Row],[Classe]],[1]Paramètres!$A:$I,3,FALSE),
   VLOOKUP(tblSuivi[[#This Row],[Classe]],[1]Paramètres!$A:$I,2,FALSE)
)</f>
        <v>105000</v>
      </c>
      <c r="E343" s="1">
        <f>VLOOKUP(B343,[1]Paramètres!A:I,3,FALSE)</f>
        <v>35000</v>
      </c>
      <c r="F343" s="1"/>
      <c r="G343" s="1"/>
      <c r="H343" s="1"/>
      <c r="I343" s="1"/>
      <c r="J343" s="1"/>
      <c r="K343" s="1"/>
      <c r="L343" s="2">
        <f>SUM(tblSuivi[[#This Row],[Inscription]]:tblSuivi[[#This Row],[Mars]])</f>
        <v>35000</v>
      </c>
      <c r="M343" s="2">
        <f>tblSuivi[[#This Row],[Montant dû]]-tblSuivi[[#This Row],[Total Payé]]</f>
        <v>70000</v>
      </c>
      <c r="N343" t="str">
        <f>IF(tblSuivi[[#This Row],[Reste à Payer]]=0,"Soldé",IF(tblSuivi[[#This Row],[Total Payé]]=0,"Non démarré","En cours"))</f>
        <v>En cours</v>
      </c>
      <c r="O343" s="3" t="s">
        <v>610</v>
      </c>
    </row>
    <row r="344" spans="1:15" x14ac:dyDescent="0.25">
      <c r="A344" t="s">
        <v>611</v>
      </c>
      <c r="B344" t="s">
        <v>51</v>
      </c>
      <c r="D344" s="1">
        <f>IF(tblSuivi[[#This Row],[Protégé ?]]="Oui",
   VLOOKUP(tblSuivi[[#This Row],[Classe]],[1]Paramètres!$A:$I,3,FALSE),
   VLOOKUP(tblSuivi[[#This Row],[Classe]],[1]Paramètres!$A:$I,2,FALSE)
)</f>
        <v>105000</v>
      </c>
      <c r="E344" s="1">
        <f>VLOOKUP(B344,[1]Paramètres!A:I,3,FALSE)</f>
        <v>35000</v>
      </c>
      <c r="F344" s="1"/>
      <c r="G344" s="1"/>
      <c r="H344" s="1"/>
      <c r="I344" s="1"/>
      <c r="J344" s="1"/>
      <c r="K344" s="1"/>
      <c r="L344" s="2">
        <f>SUM(tblSuivi[[#This Row],[Inscription]]:tblSuivi[[#This Row],[Mars]])</f>
        <v>35000</v>
      </c>
      <c r="M344" s="2">
        <f>tblSuivi[[#This Row],[Montant dû]]-tblSuivi[[#This Row],[Total Payé]]</f>
        <v>70000</v>
      </c>
      <c r="N344" t="str">
        <f>IF(tblSuivi[[#This Row],[Reste à Payer]]=0,"Soldé",IF(tblSuivi[[#This Row],[Total Payé]]=0,"Non démarré","En cours"))</f>
        <v>En cours</v>
      </c>
      <c r="O344" s="3" t="s">
        <v>612</v>
      </c>
    </row>
    <row r="345" spans="1:15" x14ac:dyDescent="0.25">
      <c r="A345" t="s">
        <v>613</v>
      </c>
      <c r="B345" t="s">
        <v>187</v>
      </c>
      <c r="D345" s="1">
        <f>IF(tblSuivi[[#This Row],[Protégé ?]]="Oui",
   VLOOKUP(tblSuivi[[#This Row],[Classe]],[1]Paramètres!$A:$I,3,FALSE),
   VLOOKUP(tblSuivi[[#This Row],[Classe]],[1]Paramètres!$A:$I,2,FALSE)
)</f>
        <v>105000</v>
      </c>
      <c r="E345" s="1">
        <f>VLOOKUP(B345,[1]Paramètres!A:I,3,FALSE)</f>
        <v>35000</v>
      </c>
      <c r="F345" s="1"/>
      <c r="G345" s="1"/>
      <c r="H345" s="1"/>
      <c r="I345" s="1"/>
      <c r="J345" s="1"/>
      <c r="K345" s="1"/>
      <c r="L345" s="2">
        <f>SUM(tblSuivi[[#This Row],[Inscription]]:tblSuivi[[#This Row],[Mars]])</f>
        <v>35000</v>
      </c>
      <c r="M345" s="2">
        <f>tblSuivi[[#This Row],[Montant dû]]-tblSuivi[[#This Row],[Total Payé]]</f>
        <v>70000</v>
      </c>
      <c r="N345" t="str">
        <f>IF(tblSuivi[[#This Row],[Reste à Payer]]=0,"Soldé",IF(tblSuivi[[#This Row],[Total Payé]]=0,"Non démarré","En cours"))</f>
        <v>En cours</v>
      </c>
      <c r="O345" s="3" t="s">
        <v>614</v>
      </c>
    </row>
    <row r="346" spans="1:15" x14ac:dyDescent="0.25">
      <c r="A346" t="s">
        <v>615</v>
      </c>
      <c r="B346" t="s">
        <v>118</v>
      </c>
      <c r="D346" s="1">
        <f>IF(tblSuivi[[#This Row],[Protégé ?]]="Oui",
   VLOOKUP(tblSuivi[[#This Row],[Classe]],[1]Paramètres!$A:$I,3,FALSE),
   VLOOKUP(tblSuivi[[#This Row],[Classe]],[1]Paramètres!$A:$I,2,FALSE)
)</f>
        <v>105000</v>
      </c>
      <c r="E346" s="1">
        <f>VLOOKUP(B346,[1]Paramètres!A:I,3,FALSE)</f>
        <v>35000</v>
      </c>
      <c r="F346" s="1"/>
      <c r="G346" s="1"/>
      <c r="H346" s="1"/>
      <c r="I346" s="1"/>
      <c r="J346" s="1"/>
      <c r="K346" s="1"/>
      <c r="L346" s="2">
        <f>SUM(tblSuivi[[#This Row],[Inscription]]:tblSuivi[[#This Row],[Mars]])</f>
        <v>35000</v>
      </c>
      <c r="M346" s="2">
        <f>tblSuivi[[#This Row],[Montant dû]]-tblSuivi[[#This Row],[Total Payé]]</f>
        <v>70000</v>
      </c>
      <c r="N346" t="str">
        <f>IF(tblSuivi[[#This Row],[Reste à Payer]]=0,"Soldé",IF(tblSuivi[[#This Row],[Total Payé]]=0,"Non démarré","En cours"))</f>
        <v>En cours</v>
      </c>
      <c r="O346" s="3" t="s">
        <v>616</v>
      </c>
    </row>
    <row r="347" spans="1:15" x14ac:dyDescent="0.25">
      <c r="A347" t="s">
        <v>617</v>
      </c>
      <c r="B347" t="s">
        <v>16</v>
      </c>
      <c r="D347" s="1">
        <f>IF(tblSuivi[[#This Row],[Protégé ?]]="Oui",
   VLOOKUP(tblSuivi[[#This Row],[Classe]],[1]Paramètres!$A:$I,3,FALSE),
   VLOOKUP(tblSuivi[[#This Row],[Classe]],[1]Paramètres!$A:$I,2,FALSE)
)</f>
        <v>100000</v>
      </c>
      <c r="E347" s="1">
        <f>VLOOKUP(B347,[1]Paramètres!A:I,3,FALSE)</f>
        <v>35000</v>
      </c>
      <c r="F347" s="1"/>
      <c r="G347" s="1"/>
      <c r="H347" s="1"/>
      <c r="I347" s="1"/>
      <c r="J347" s="1"/>
      <c r="K347" s="1"/>
      <c r="L347" s="2">
        <f>SUM(tblSuivi[[#This Row],[Inscription]]:tblSuivi[[#This Row],[Mars]])</f>
        <v>35000</v>
      </c>
      <c r="M347" s="2">
        <f>tblSuivi[[#This Row],[Montant dû]]-tblSuivi[[#This Row],[Total Payé]]</f>
        <v>65000</v>
      </c>
      <c r="N347" t="str">
        <f>IF(tblSuivi[[#This Row],[Reste à Payer]]=0,"Soldé",IF(tblSuivi[[#This Row],[Total Payé]]=0,"Non démarré","En cours"))</f>
        <v>En cours</v>
      </c>
      <c r="O347" s="3" t="s">
        <v>618</v>
      </c>
    </row>
    <row r="348" spans="1:15" x14ac:dyDescent="0.25">
      <c r="A348" t="s">
        <v>619</v>
      </c>
      <c r="B348" t="s">
        <v>38</v>
      </c>
      <c r="D348" s="1">
        <f>IF(tblSuivi[[#This Row],[Protégé ?]]="Oui",
   VLOOKUP(tblSuivi[[#This Row],[Classe]],[1]Paramètres!$A:$I,3,FALSE),
   VLOOKUP(tblSuivi[[#This Row],[Classe]],[1]Paramètres!$A:$I,2,FALSE)
)</f>
        <v>105000</v>
      </c>
      <c r="E348" s="1">
        <f>VLOOKUP(B348,[1]Paramètres!A:I,3,FALSE)</f>
        <v>35000</v>
      </c>
      <c r="F348" s="1"/>
      <c r="G348" s="1"/>
      <c r="H348" s="1"/>
      <c r="I348" s="1"/>
      <c r="J348" s="1"/>
      <c r="K348" s="1"/>
      <c r="L348" s="2">
        <f>SUM(tblSuivi[[#This Row],[Inscription]]:tblSuivi[[#This Row],[Mars]])</f>
        <v>35000</v>
      </c>
      <c r="M348" s="2">
        <f>tblSuivi[[#This Row],[Montant dû]]-tblSuivi[[#This Row],[Total Payé]]</f>
        <v>70000</v>
      </c>
      <c r="N348" t="str">
        <f>IF(tblSuivi[[#This Row],[Reste à Payer]]=0,"Soldé",IF(tblSuivi[[#This Row],[Total Payé]]=0,"Non démarré","En cours"))</f>
        <v>En cours</v>
      </c>
      <c r="O348" s="3" t="s">
        <v>620</v>
      </c>
    </row>
    <row r="349" spans="1:15" x14ac:dyDescent="0.25">
      <c r="A349">
        <v>0</v>
      </c>
      <c r="B349" t="s">
        <v>118</v>
      </c>
      <c r="D349" s="1">
        <f>IF(tblSuivi[[#This Row],[Protégé ?]]="Oui",
   VLOOKUP(tblSuivi[[#This Row],[Classe]],[1]Paramètres!$A:$I,3,FALSE),
   VLOOKUP(tblSuivi[[#This Row],[Classe]],[1]Paramètres!$A:$I,2,FALSE)
)</f>
        <v>105000</v>
      </c>
      <c r="E349" s="1">
        <f>VLOOKUP(B349,[1]Paramètres!A:I,3,FALSE)</f>
        <v>35000</v>
      </c>
      <c r="F349" s="1"/>
      <c r="G349" s="1"/>
      <c r="H349" s="1"/>
      <c r="I349" s="1"/>
      <c r="J349" s="1"/>
      <c r="K349" s="1"/>
      <c r="L349" s="2">
        <f>SUM(tblSuivi[[#This Row],[Inscription]]:tblSuivi[[#This Row],[Mars]])</f>
        <v>35000</v>
      </c>
      <c r="M349" s="2">
        <f>tblSuivi[[#This Row],[Montant dû]]-tblSuivi[[#This Row],[Total Payé]]</f>
        <v>70000</v>
      </c>
      <c r="N349" t="str">
        <f>IF(tblSuivi[[#This Row],[Reste à Payer]]=0,"Soldé",IF(tblSuivi[[#This Row],[Total Payé]]=0,"Non démarré","En cours"))</f>
        <v>En cours</v>
      </c>
      <c r="O349" s="3"/>
    </row>
    <row r="350" spans="1:15" x14ac:dyDescent="0.25">
      <c r="A350" t="s">
        <v>621</v>
      </c>
      <c r="B350" t="s">
        <v>25</v>
      </c>
      <c r="D350" s="1">
        <f>IF(tblSuivi[[#This Row],[Protégé ?]]="Oui",
   VLOOKUP(tblSuivi[[#This Row],[Classe]],[1]Paramètres!$A:$I,3,FALSE),
   VLOOKUP(tblSuivi[[#This Row],[Classe]],[1]Paramètres!$A:$I,2,FALSE)
)</f>
        <v>100000</v>
      </c>
      <c r="E350" s="1">
        <f>VLOOKUP(B350,[1]Paramètres!A:I,3,FALSE)</f>
        <v>35000</v>
      </c>
      <c r="F350" s="1"/>
      <c r="G350" s="1"/>
      <c r="H350" s="1"/>
      <c r="I350" s="1"/>
      <c r="J350" s="1"/>
      <c r="K350" s="1"/>
      <c r="L350" s="2">
        <f>SUM(tblSuivi[[#This Row],[Inscription]]:tblSuivi[[#This Row],[Mars]])</f>
        <v>35000</v>
      </c>
      <c r="M350" s="2">
        <f>tblSuivi[[#This Row],[Montant dû]]-tblSuivi[[#This Row],[Total Payé]]</f>
        <v>65000</v>
      </c>
      <c r="N350" t="str">
        <f>IF(tblSuivi[[#This Row],[Reste à Payer]]=0,"Soldé",IF(tblSuivi[[#This Row],[Total Payé]]=0,"Non démarré","En cours"))</f>
        <v>En cours</v>
      </c>
      <c r="O350" s="3" t="s">
        <v>622</v>
      </c>
    </row>
    <row r="351" spans="1:15" x14ac:dyDescent="0.25">
      <c r="A351" t="s">
        <v>623</v>
      </c>
      <c r="B351" t="s">
        <v>141</v>
      </c>
      <c r="D351" s="1">
        <f>IF(tblSuivi[[#This Row],[Protégé ?]]="Oui",
   VLOOKUP(tblSuivi[[#This Row],[Classe]],[1]Paramètres!$A:$I,3,FALSE),
   VLOOKUP(tblSuivi[[#This Row],[Classe]],[1]Paramètres!$A:$I,2,FALSE)
)</f>
        <v>105000</v>
      </c>
      <c r="E351" s="1">
        <f>VLOOKUP(B351,[1]Paramètres!A:I,3,FALSE)</f>
        <v>35000</v>
      </c>
      <c r="F351" s="1"/>
      <c r="G351" s="1"/>
      <c r="H351" s="1"/>
      <c r="I351" s="1"/>
      <c r="J351" s="1"/>
      <c r="K351" s="1"/>
      <c r="L351" s="2">
        <f>SUM(tblSuivi[[#This Row],[Inscription]]:tblSuivi[[#This Row],[Mars]])</f>
        <v>35000</v>
      </c>
      <c r="M351" s="2">
        <f>tblSuivi[[#This Row],[Montant dû]]-tblSuivi[[#This Row],[Total Payé]]</f>
        <v>70000</v>
      </c>
      <c r="N351" t="str">
        <f>IF(tblSuivi[[#This Row],[Reste à Payer]]=0,"Soldé",IF(tblSuivi[[#This Row],[Total Payé]]=0,"Non démarré","En cours"))</f>
        <v>En cours</v>
      </c>
      <c r="O351" s="3" t="s">
        <v>624</v>
      </c>
    </row>
    <row r="352" spans="1:15" x14ac:dyDescent="0.25">
      <c r="A352" t="s">
        <v>625</v>
      </c>
      <c r="B352" t="s">
        <v>51</v>
      </c>
      <c r="D352" s="1">
        <f>IF(tblSuivi[[#This Row],[Protégé ?]]="Oui",
   VLOOKUP(tblSuivi[[#This Row],[Classe]],[1]Paramètres!$A:$I,3,FALSE),
   VLOOKUP(tblSuivi[[#This Row],[Classe]],[1]Paramètres!$A:$I,2,FALSE)
)</f>
        <v>105000</v>
      </c>
      <c r="E352" s="1">
        <f>VLOOKUP(B352,[1]Paramètres!A:I,3,FALSE)</f>
        <v>35000</v>
      </c>
      <c r="F352" s="1"/>
      <c r="G352" s="1"/>
      <c r="H352" s="1"/>
      <c r="I352" s="1"/>
      <c r="J352" s="1"/>
      <c r="K352" s="1"/>
      <c r="L352" s="2">
        <f>SUM(tblSuivi[[#This Row],[Inscription]]:tblSuivi[[#This Row],[Mars]])</f>
        <v>35000</v>
      </c>
      <c r="M352" s="2">
        <f>tblSuivi[[#This Row],[Montant dû]]-tblSuivi[[#This Row],[Total Payé]]</f>
        <v>70000</v>
      </c>
      <c r="N352" t="str">
        <f>IF(tblSuivi[[#This Row],[Reste à Payer]]=0,"Soldé",IF(tblSuivi[[#This Row],[Total Payé]]=0,"Non démarré","En cours"))</f>
        <v>En cours</v>
      </c>
      <c r="O352" s="3" t="s">
        <v>626</v>
      </c>
    </row>
    <row r="353" spans="1:15" x14ac:dyDescent="0.25">
      <c r="A353" t="s">
        <v>627</v>
      </c>
      <c r="B353" t="s">
        <v>227</v>
      </c>
      <c r="D353" s="1">
        <f>IF(tblSuivi[[#This Row],[Protégé ?]]="Oui",
   VLOOKUP(tblSuivi[[#This Row],[Classe]],[1]Paramètres!$A:$I,3,FALSE),
   VLOOKUP(tblSuivi[[#This Row],[Classe]],[1]Paramètres!$A:$I,2,FALSE)
)</f>
        <v>120000</v>
      </c>
      <c r="E353" s="1">
        <f>VLOOKUP(B353,[1]Paramètres!A:I,3,FALSE)</f>
        <v>45000</v>
      </c>
      <c r="F353" s="1"/>
      <c r="G353" s="1"/>
      <c r="H353" s="1"/>
      <c r="I353" s="1"/>
      <c r="J353" s="1"/>
      <c r="K353" s="1"/>
      <c r="L353" s="2">
        <f>SUM(tblSuivi[[#This Row],[Inscription]]:tblSuivi[[#This Row],[Mars]])</f>
        <v>45000</v>
      </c>
      <c r="M353" s="2">
        <f>tblSuivi[[#This Row],[Montant dû]]-tblSuivi[[#This Row],[Total Payé]]</f>
        <v>75000</v>
      </c>
      <c r="N353" t="str">
        <f>IF(tblSuivi[[#This Row],[Reste à Payer]]=0,"Soldé",IF(tblSuivi[[#This Row],[Total Payé]]=0,"Non démarré","En cours"))</f>
        <v>En cours</v>
      </c>
      <c r="O353" s="3" t="s">
        <v>628</v>
      </c>
    </row>
    <row r="354" spans="1:15" x14ac:dyDescent="0.25">
      <c r="A354" t="s">
        <v>629</v>
      </c>
      <c r="B354" t="s">
        <v>51</v>
      </c>
      <c r="D354" s="1">
        <f>IF(tblSuivi[[#This Row],[Protégé ?]]="Oui",
   VLOOKUP(tblSuivi[[#This Row],[Classe]],[1]Paramètres!$A:$I,3,FALSE),
   VLOOKUP(tblSuivi[[#This Row],[Classe]],[1]Paramètres!$A:$I,2,FALSE)
)</f>
        <v>105000</v>
      </c>
      <c r="E354" s="1">
        <f>VLOOKUP(B354,[1]Paramètres!A:I,3,FALSE)</f>
        <v>35000</v>
      </c>
      <c r="F354" s="1"/>
      <c r="G354" s="1"/>
      <c r="H354" s="1"/>
      <c r="I354" s="1"/>
      <c r="J354" s="1"/>
      <c r="K354" s="1"/>
      <c r="L354" s="2">
        <f>SUM(tblSuivi[[#This Row],[Inscription]]:tblSuivi[[#This Row],[Mars]])</f>
        <v>35000</v>
      </c>
      <c r="M354" s="2">
        <f>tblSuivi[[#This Row],[Montant dû]]-tblSuivi[[#This Row],[Total Payé]]</f>
        <v>70000</v>
      </c>
      <c r="N354" t="str">
        <f>IF(tblSuivi[[#This Row],[Reste à Payer]]=0,"Soldé",IF(tblSuivi[[#This Row],[Total Payé]]=0,"Non démarré","En cours"))</f>
        <v>En cours</v>
      </c>
      <c r="O354" s="3" t="s">
        <v>630</v>
      </c>
    </row>
    <row r="355" spans="1:15" x14ac:dyDescent="0.25">
      <c r="A355" t="s">
        <v>631</v>
      </c>
      <c r="B355" t="s">
        <v>141</v>
      </c>
      <c r="D355" s="1">
        <f>IF(tblSuivi[[#This Row],[Protégé ?]]="Oui",
   VLOOKUP(tblSuivi[[#This Row],[Classe]],[1]Paramètres!$A:$I,3,FALSE),
   VLOOKUP(tblSuivi[[#This Row],[Classe]],[1]Paramètres!$A:$I,2,FALSE)
)</f>
        <v>105000</v>
      </c>
      <c r="E355" s="1">
        <f>VLOOKUP(B355,[1]Paramètres!A:I,3,FALSE)</f>
        <v>35000</v>
      </c>
      <c r="F355" s="1"/>
      <c r="G355" s="1"/>
      <c r="H355" s="1"/>
      <c r="I355" s="1"/>
      <c r="J355" s="1"/>
      <c r="K355" s="1"/>
      <c r="L355" s="2">
        <f>SUM(tblSuivi[[#This Row],[Inscription]]:tblSuivi[[#This Row],[Mars]])</f>
        <v>35000</v>
      </c>
      <c r="M355" s="2">
        <f>tblSuivi[[#This Row],[Montant dû]]-tblSuivi[[#This Row],[Total Payé]]</f>
        <v>70000</v>
      </c>
      <c r="N355" t="str">
        <f>IF(tblSuivi[[#This Row],[Reste à Payer]]=0,"Soldé",IF(tblSuivi[[#This Row],[Total Payé]]=0,"Non démarré","En cours"))</f>
        <v>En cours</v>
      </c>
      <c r="O355" s="3" t="s">
        <v>632</v>
      </c>
    </row>
    <row r="356" spans="1:15" x14ac:dyDescent="0.25">
      <c r="A356" t="s">
        <v>633</v>
      </c>
      <c r="B356" t="s">
        <v>249</v>
      </c>
      <c r="D356" s="1">
        <f>IF(tblSuivi[[#This Row],[Protégé ?]]="Oui",
   VLOOKUP(tblSuivi[[#This Row],[Classe]],[1]Paramètres!$A:$I,3,FALSE),
   VLOOKUP(tblSuivi[[#This Row],[Classe]],[1]Paramètres!$A:$I,2,FALSE)
)</f>
        <v>120000</v>
      </c>
      <c r="E356" s="1">
        <f>VLOOKUP(B356,[1]Paramètres!A:I,3,FALSE)</f>
        <v>45000</v>
      </c>
      <c r="F356" s="1"/>
      <c r="G356" s="1"/>
      <c r="H356" s="1"/>
      <c r="I356" s="1"/>
      <c r="J356" s="1"/>
      <c r="K356" s="1"/>
      <c r="L356" s="2">
        <f>SUM(tblSuivi[[#This Row],[Inscription]]:tblSuivi[[#This Row],[Mars]])</f>
        <v>45000</v>
      </c>
      <c r="M356" s="2">
        <f>tblSuivi[[#This Row],[Montant dû]]-tblSuivi[[#This Row],[Total Payé]]</f>
        <v>75000</v>
      </c>
      <c r="N356" t="str">
        <f>IF(tblSuivi[[#This Row],[Reste à Payer]]=0,"Soldé",IF(tblSuivi[[#This Row],[Total Payé]]=0,"Non démarré","En cours"))</f>
        <v>En cours</v>
      </c>
      <c r="O356" s="3" t="s">
        <v>634</v>
      </c>
    </row>
    <row r="357" spans="1:15" x14ac:dyDescent="0.25">
      <c r="A357" t="s">
        <v>635</v>
      </c>
      <c r="B357" t="s">
        <v>203</v>
      </c>
      <c r="D357" s="1">
        <f>IF(tblSuivi[[#This Row],[Protégé ?]]="Oui",
   VLOOKUP(tblSuivi[[#This Row],[Classe]],[1]Paramètres!$A:$I,3,FALSE),
   VLOOKUP(tblSuivi[[#This Row],[Classe]],[1]Paramètres!$A:$I,2,FALSE)
)</f>
        <v>110000</v>
      </c>
      <c r="E357" s="1">
        <f>VLOOKUP(B357,[1]Paramètres!A:I,3,FALSE)</f>
        <v>35000</v>
      </c>
      <c r="F357" s="1">
        <v>5000</v>
      </c>
      <c r="G357" s="1"/>
      <c r="H357" s="1"/>
      <c r="I357" s="1"/>
      <c r="J357" s="1"/>
      <c r="K357" s="1"/>
      <c r="L357" s="2">
        <f>SUM(tblSuivi[[#This Row],[Inscription]]:tblSuivi[[#This Row],[Mars]])</f>
        <v>40000</v>
      </c>
      <c r="M357" s="2">
        <f>tblSuivi[[#This Row],[Montant dû]]-tblSuivi[[#This Row],[Total Payé]]</f>
        <v>70000</v>
      </c>
      <c r="N357" t="str">
        <f>IF(tblSuivi[[#This Row],[Reste à Payer]]=0,"Soldé",IF(tblSuivi[[#This Row],[Total Payé]]=0,"Non démarré","En cours"))</f>
        <v>En cours</v>
      </c>
      <c r="O357" s="3" t="s">
        <v>636</v>
      </c>
    </row>
    <row r="358" spans="1:15" x14ac:dyDescent="0.25">
      <c r="A358" t="s">
        <v>637</v>
      </c>
      <c r="B358" t="s">
        <v>166</v>
      </c>
      <c r="D358" s="1">
        <f>IF(tblSuivi[[#This Row],[Protégé ?]]="Oui",
   VLOOKUP(tblSuivi[[#This Row],[Classe]],[1]Paramètres!$A:$I,3,FALSE),
   VLOOKUP(tblSuivi[[#This Row],[Classe]],[1]Paramètres!$A:$I,2,FALSE)
)</f>
        <v>105000</v>
      </c>
      <c r="E358" s="1">
        <f>VLOOKUP(B358,[1]Paramètres!A:I,3,FALSE)</f>
        <v>35000</v>
      </c>
      <c r="F358" s="1"/>
      <c r="G358" s="1"/>
      <c r="H358" s="1"/>
      <c r="I358" s="1"/>
      <c r="J358" s="1"/>
      <c r="K358" s="1"/>
      <c r="L358" s="2">
        <f>SUM(tblSuivi[[#This Row],[Inscription]]:tblSuivi[[#This Row],[Mars]])</f>
        <v>35000</v>
      </c>
      <c r="M358" s="2">
        <f>tblSuivi[[#This Row],[Montant dû]]-tblSuivi[[#This Row],[Total Payé]]</f>
        <v>70000</v>
      </c>
      <c r="N358" t="str">
        <f>IF(tblSuivi[[#This Row],[Reste à Payer]]=0,"Soldé",IF(tblSuivi[[#This Row],[Total Payé]]=0,"Non démarré","En cours"))</f>
        <v>En cours</v>
      </c>
      <c r="O358" s="3" t="s">
        <v>638</v>
      </c>
    </row>
    <row r="359" spans="1:15" x14ac:dyDescent="0.25">
      <c r="A359" t="s">
        <v>639</v>
      </c>
      <c r="B359" t="s">
        <v>219</v>
      </c>
      <c r="D359" s="1">
        <f>IF(tblSuivi[[#This Row],[Protégé ?]]="Oui",
   VLOOKUP(tblSuivi[[#This Row],[Classe]],[1]Paramètres!$A:$I,3,FALSE),
   VLOOKUP(tblSuivi[[#This Row],[Classe]],[1]Paramètres!$A:$I,2,FALSE)
)</f>
        <v>110000</v>
      </c>
      <c r="E359" s="1">
        <f>VLOOKUP(B359,[1]Paramètres!A:I,3,FALSE)</f>
        <v>35000</v>
      </c>
      <c r="F359" s="1"/>
      <c r="G359" s="1"/>
      <c r="H359" s="1"/>
      <c r="I359" s="1"/>
      <c r="J359" s="1"/>
      <c r="K359" s="1"/>
      <c r="L359" s="2">
        <f>SUM(tblSuivi[[#This Row],[Inscription]]:tblSuivi[[#This Row],[Mars]])</f>
        <v>35000</v>
      </c>
      <c r="M359" s="2">
        <f>tblSuivi[[#This Row],[Montant dû]]-tblSuivi[[#This Row],[Total Payé]]</f>
        <v>75000</v>
      </c>
      <c r="N359" t="str">
        <f>IF(tblSuivi[[#This Row],[Reste à Payer]]=0,"Soldé",IF(tblSuivi[[#This Row],[Total Payé]]=0,"Non démarré","En cours"))</f>
        <v>En cours</v>
      </c>
      <c r="O359" s="3" t="s">
        <v>640</v>
      </c>
    </row>
    <row r="360" spans="1:15" x14ac:dyDescent="0.25">
      <c r="A360" t="s">
        <v>641</v>
      </c>
      <c r="B360" t="s">
        <v>74</v>
      </c>
      <c r="D360" s="1">
        <f>IF(tblSuivi[[#This Row],[Protégé ?]]="Oui",
   VLOOKUP(tblSuivi[[#This Row],[Classe]],[1]Paramètres!$A:$I,3,FALSE),
   VLOOKUP(tblSuivi[[#This Row],[Classe]],[1]Paramètres!$A:$I,2,FALSE)
)</f>
        <v>105000</v>
      </c>
      <c r="E360" s="1">
        <f>VLOOKUP(B360,[1]Paramètres!A:I,3,FALSE)</f>
        <v>35000</v>
      </c>
      <c r="F360" s="1"/>
      <c r="G360" s="1"/>
      <c r="H360" s="1"/>
      <c r="I360" s="1"/>
      <c r="J360" s="1"/>
      <c r="K360" s="1"/>
      <c r="L360" s="2">
        <f>SUM(tblSuivi[[#This Row],[Inscription]]:tblSuivi[[#This Row],[Mars]])</f>
        <v>35000</v>
      </c>
      <c r="M360" s="2">
        <f>tblSuivi[[#This Row],[Montant dû]]-tblSuivi[[#This Row],[Total Payé]]</f>
        <v>70000</v>
      </c>
      <c r="N360" t="str">
        <f>IF(tblSuivi[[#This Row],[Reste à Payer]]=0,"Soldé",IF(tblSuivi[[#This Row],[Total Payé]]=0,"Non démarré","En cours"))</f>
        <v>En cours</v>
      </c>
      <c r="O360" s="3" t="s">
        <v>640</v>
      </c>
    </row>
    <row r="361" spans="1:15" x14ac:dyDescent="0.25">
      <c r="A361" t="s">
        <v>642</v>
      </c>
      <c r="B361" t="s">
        <v>25</v>
      </c>
      <c r="D361" s="1">
        <f>IF(tblSuivi[[#This Row],[Protégé ?]]="Oui",
   VLOOKUP(tblSuivi[[#This Row],[Classe]],[1]Paramètres!$A:$I,3,FALSE),
   VLOOKUP(tblSuivi[[#This Row],[Classe]],[1]Paramètres!$A:$I,2,FALSE)
)</f>
        <v>100000</v>
      </c>
      <c r="E361" s="1">
        <f>VLOOKUP(B361,[1]Paramètres!A:I,3,FALSE)</f>
        <v>35000</v>
      </c>
      <c r="F361" s="1"/>
      <c r="G361" s="1"/>
      <c r="H361" s="1"/>
      <c r="I361" s="1"/>
      <c r="J361" s="1"/>
      <c r="K361" s="1"/>
      <c r="L361" s="2">
        <f>SUM(tblSuivi[[#This Row],[Inscription]]:tblSuivi[[#This Row],[Mars]])</f>
        <v>35000</v>
      </c>
      <c r="M361" s="2">
        <f>tblSuivi[[#This Row],[Montant dû]]-tblSuivi[[#This Row],[Total Payé]]</f>
        <v>65000</v>
      </c>
      <c r="N361" t="str">
        <f>IF(tblSuivi[[#This Row],[Reste à Payer]]=0,"Soldé",IF(tblSuivi[[#This Row],[Total Payé]]=0,"Non démarré","En cours"))</f>
        <v>En cours</v>
      </c>
      <c r="O361" s="3" t="s">
        <v>643</v>
      </c>
    </row>
    <row r="362" spans="1:15" x14ac:dyDescent="0.25">
      <c r="A362" t="s">
        <v>644</v>
      </c>
      <c r="B362" t="s">
        <v>16</v>
      </c>
      <c r="D362" s="1">
        <f>IF(tblSuivi[[#This Row],[Protégé ?]]="Oui",
   VLOOKUP(tblSuivi[[#This Row],[Classe]],[1]Paramètres!$A:$I,3,FALSE),
   VLOOKUP(tblSuivi[[#This Row],[Classe]],[1]Paramètres!$A:$I,2,FALSE)
)</f>
        <v>100000</v>
      </c>
      <c r="E362" s="1">
        <f>VLOOKUP(B362,[1]Paramètres!A:I,3,FALSE)</f>
        <v>35000</v>
      </c>
      <c r="F362" s="1"/>
      <c r="G362" s="1"/>
      <c r="H362" s="1"/>
      <c r="I362" s="1"/>
      <c r="J362" s="1"/>
      <c r="K362" s="1"/>
      <c r="L362" s="2">
        <f>SUM(tblSuivi[[#This Row],[Inscription]]:tblSuivi[[#This Row],[Mars]])</f>
        <v>35000</v>
      </c>
      <c r="M362" s="2">
        <f>tblSuivi[[#This Row],[Montant dû]]-tblSuivi[[#This Row],[Total Payé]]</f>
        <v>65000</v>
      </c>
      <c r="N362" t="str">
        <f>IF(tblSuivi[[#This Row],[Reste à Payer]]=0,"Soldé",IF(tblSuivi[[#This Row],[Total Payé]]=0,"Non démarré","En cours"))</f>
        <v>En cours</v>
      </c>
      <c r="O362" s="3" t="s">
        <v>645</v>
      </c>
    </row>
    <row r="363" spans="1:15" x14ac:dyDescent="0.25">
      <c r="A363" t="s">
        <v>646</v>
      </c>
      <c r="B363" t="s">
        <v>38</v>
      </c>
      <c r="D363" s="1">
        <f>IF(tblSuivi[[#This Row],[Protégé ?]]="Oui",
   VLOOKUP(tblSuivi[[#This Row],[Classe]],[1]Paramètres!$A:$I,3,FALSE),
   VLOOKUP(tblSuivi[[#This Row],[Classe]],[1]Paramètres!$A:$I,2,FALSE)
)</f>
        <v>105000</v>
      </c>
      <c r="E363" s="1">
        <f>VLOOKUP(B363,[1]Paramètres!A:I,3,FALSE)</f>
        <v>35000</v>
      </c>
      <c r="F363" s="1"/>
      <c r="G363" s="1"/>
      <c r="H363" s="1"/>
      <c r="I363" s="1"/>
      <c r="J363" s="1"/>
      <c r="K363" s="1"/>
      <c r="L363" s="2">
        <f>SUM(tblSuivi[[#This Row],[Inscription]]:tblSuivi[[#This Row],[Mars]])</f>
        <v>35000</v>
      </c>
      <c r="M363" s="2">
        <f>tblSuivi[[#This Row],[Montant dû]]-tblSuivi[[#This Row],[Total Payé]]</f>
        <v>70000</v>
      </c>
      <c r="N363" t="str">
        <f>IF(tblSuivi[[#This Row],[Reste à Payer]]=0,"Soldé",IF(tblSuivi[[#This Row],[Total Payé]]=0,"Non démarré","En cours"))</f>
        <v>En cours</v>
      </c>
      <c r="O363" s="3" t="s">
        <v>645</v>
      </c>
    </row>
    <row r="364" spans="1:15" x14ac:dyDescent="0.25">
      <c r="A364" t="s">
        <v>647</v>
      </c>
      <c r="B364" t="s">
        <v>51</v>
      </c>
      <c r="D364" s="1">
        <f>IF(tblSuivi[[#This Row],[Protégé ?]]="Oui",
   VLOOKUP(tblSuivi[[#This Row],[Classe]],[1]Paramètres!$A:$I,3,FALSE),
   VLOOKUP(tblSuivi[[#This Row],[Classe]],[1]Paramètres!$A:$I,2,FALSE)
)</f>
        <v>105000</v>
      </c>
      <c r="E364" s="1">
        <f>VLOOKUP(B364,[1]Paramètres!A:I,3,FALSE)</f>
        <v>35000</v>
      </c>
      <c r="F364" s="1"/>
      <c r="G364" s="1"/>
      <c r="H364" s="1"/>
      <c r="I364" s="1"/>
      <c r="J364" s="1"/>
      <c r="K364" s="1"/>
      <c r="L364" s="2">
        <f>SUM(tblSuivi[[#This Row],[Inscription]]:tblSuivi[[#This Row],[Mars]])</f>
        <v>35000</v>
      </c>
      <c r="M364" s="2">
        <f>tblSuivi[[#This Row],[Montant dû]]-tblSuivi[[#This Row],[Total Payé]]</f>
        <v>70000</v>
      </c>
      <c r="N364" t="str">
        <f>IF(tblSuivi[[#This Row],[Reste à Payer]]=0,"Soldé",IF(tblSuivi[[#This Row],[Total Payé]]=0,"Non démarré","En cours"))</f>
        <v>En cours</v>
      </c>
      <c r="O364" s="3" t="s">
        <v>648</v>
      </c>
    </row>
    <row r="365" spans="1:15" x14ac:dyDescent="0.25">
      <c r="A365" t="s">
        <v>649</v>
      </c>
      <c r="B365" t="s">
        <v>51</v>
      </c>
      <c r="D365" s="1">
        <f>IF(tblSuivi[[#This Row],[Protégé ?]]="Oui",
   VLOOKUP(tblSuivi[[#This Row],[Classe]],[1]Paramètres!$A:$I,3,FALSE),
   VLOOKUP(tblSuivi[[#This Row],[Classe]],[1]Paramètres!$A:$I,2,FALSE)
)</f>
        <v>105000</v>
      </c>
      <c r="E365" s="1">
        <f>VLOOKUP(B365,[1]Paramètres!A:I,3,FALSE)</f>
        <v>35000</v>
      </c>
      <c r="F365" s="1"/>
      <c r="G365" s="1"/>
      <c r="H365" s="1"/>
      <c r="I365" s="1"/>
      <c r="J365" s="1"/>
      <c r="K365" s="1"/>
      <c r="L365" s="2">
        <f>SUM(tblSuivi[[#This Row],[Inscription]]:tblSuivi[[#This Row],[Mars]])</f>
        <v>35000</v>
      </c>
      <c r="M365" s="2">
        <f>tblSuivi[[#This Row],[Montant dû]]-tblSuivi[[#This Row],[Total Payé]]</f>
        <v>70000</v>
      </c>
      <c r="N365" t="str">
        <f>IF(tblSuivi[[#This Row],[Reste à Payer]]=0,"Soldé",IF(tblSuivi[[#This Row],[Total Payé]]=0,"Non démarré","En cours"))</f>
        <v>En cours</v>
      </c>
      <c r="O365" s="3" t="s">
        <v>650</v>
      </c>
    </row>
    <row r="366" spans="1:15" x14ac:dyDescent="0.25">
      <c r="A366" t="s">
        <v>651</v>
      </c>
      <c r="B366" t="s">
        <v>25</v>
      </c>
      <c r="D366" s="1">
        <f>IF(tblSuivi[[#This Row],[Protégé ?]]="Oui",
   VLOOKUP(tblSuivi[[#This Row],[Classe]],[1]Paramètres!$A:$I,3,FALSE),
   VLOOKUP(tblSuivi[[#This Row],[Classe]],[1]Paramètres!$A:$I,2,FALSE)
)</f>
        <v>100000</v>
      </c>
      <c r="E366" s="1">
        <f>VLOOKUP(B366,[1]Paramètres!A:I,3,FALSE)</f>
        <v>35000</v>
      </c>
      <c r="F366" s="1"/>
      <c r="G366" s="1"/>
      <c r="H366" s="1"/>
      <c r="I366" s="1"/>
      <c r="J366" s="1"/>
      <c r="K366" s="1"/>
      <c r="L366" s="2">
        <f>SUM(tblSuivi[[#This Row],[Inscription]]:tblSuivi[[#This Row],[Mars]])</f>
        <v>35000</v>
      </c>
      <c r="M366" s="2">
        <f>tblSuivi[[#This Row],[Montant dû]]-tblSuivi[[#This Row],[Total Payé]]</f>
        <v>65000</v>
      </c>
      <c r="N366" t="str">
        <f>IF(tblSuivi[[#This Row],[Reste à Payer]]=0,"Soldé",IF(tblSuivi[[#This Row],[Total Payé]]=0,"Non démarré","En cours"))</f>
        <v>En cours</v>
      </c>
      <c r="O366" s="3" t="s">
        <v>652</v>
      </c>
    </row>
    <row r="367" spans="1:15" x14ac:dyDescent="0.25">
      <c r="A367" t="s">
        <v>653</v>
      </c>
      <c r="B367" t="s">
        <v>105</v>
      </c>
      <c r="D367" s="1">
        <f>IF(tblSuivi[[#This Row],[Protégé ?]]="Oui",
   VLOOKUP(tblSuivi[[#This Row],[Classe]],[1]Paramètres!$A:$I,3,FALSE),
   VLOOKUP(tblSuivi[[#This Row],[Classe]],[1]Paramètres!$A:$I,2,FALSE)
)</f>
        <v>105000</v>
      </c>
      <c r="E367" s="1">
        <f>VLOOKUP(B367,[1]Paramètres!A:I,3,FALSE)</f>
        <v>35000</v>
      </c>
      <c r="F367" s="1"/>
      <c r="G367" s="1"/>
      <c r="H367" s="1"/>
      <c r="I367" s="1"/>
      <c r="J367" s="1"/>
      <c r="K367" s="1"/>
      <c r="L367" s="2">
        <f>SUM(tblSuivi[[#This Row],[Inscription]]:tblSuivi[[#This Row],[Mars]])</f>
        <v>35000</v>
      </c>
      <c r="M367" s="2">
        <f>tblSuivi[[#This Row],[Montant dû]]-tblSuivi[[#This Row],[Total Payé]]</f>
        <v>70000</v>
      </c>
      <c r="N367" t="str">
        <f>IF(tblSuivi[[#This Row],[Reste à Payer]]=0,"Soldé",IF(tblSuivi[[#This Row],[Total Payé]]=0,"Non démarré","En cours"))</f>
        <v>En cours</v>
      </c>
      <c r="O367" s="3" t="s">
        <v>654</v>
      </c>
    </row>
    <row r="368" spans="1:15" x14ac:dyDescent="0.25">
      <c r="A368" t="s">
        <v>655</v>
      </c>
      <c r="B368" t="s">
        <v>51</v>
      </c>
      <c r="D368" s="1">
        <f>IF(tblSuivi[[#This Row],[Protégé ?]]="Oui",
   VLOOKUP(tblSuivi[[#This Row],[Classe]],[1]Paramètres!$A:$I,3,FALSE),
   VLOOKUP(tblSuivi[[#This Row],[Classe]],[1]Paramètres!$A:$I,2,FALSE)
)</f>
        <v>105000</v>
      </c>
      <c r="E368" s="1">
        <f>VLOOKUP(B368,[1]Paramètres!A:I,3,FALSE)</f>
        <v>35000</v>
      </c>
      <c r="F368" s="1"/>
      <c r="G368" s="1"/>
      <c r="H368" s="1"/>
      <c r="I368" s="1"/>
      <c r="J368" s="1"/>
      <c r="K368" s="1"/>
      <c r="L368" s="2">
        <f>SUM(tblSuivi[[#This Row],[Inscription]]:tblSuivi[[#This Row],[Mars]])</f>
        <v>35000</v>
      </c>
      <c r="M368" s="2">
        <f>tblSuivi[[#This Row],[Montant dû]]-tblSuivi[[#This Row],[Total Payé]]</f>
        <v>70000</v>
      </c>
      <c r="N368" t="str">
        <f>IF(tblSuivi[[#This Row],[Reste à Payer]]=0,"Soldé",IF(tblSuivi[[#This Row],[Total Payé]]=0,"Non démarré","En cours"))</f>
        <v>En cours</v>
      </c>
      <c r="O368" s="3" t="s">
        <v>654</v>
      </c>
    </row>
    <row r="369" spans="1:15" x14ac:dyDescent="0.25">
      <c r="A369" t="s">
        <v>656</v>
      </c>
      <c r="B369" t="s">
        <v>21</v>
      </c>
      <c r="D369" s="1">
        <f>IF(tblSuivi[[#This Row],[Protégé ?]]="Oui",
   VLOOKUP(tblSuivi[[#This Row],[Classe]],[1]Paramètres!$A:$I,3,FALSE),
   VLOOKUP(tblSuivi[[#This Row],[Classe]],[1]Paramètres!$A:$I,2,FALSE)
)</f>
        <v>100000</v>
      </c>
      <c r="E369" s="1">
        <f>VLOOKUP(B369,[1]Paramètres!A:I,3,FALSE)</f>
        <v>35000</v>
      </c>
      <c r="F369" s="1"/>
      <c r="G369" s="1"/>
      <c r="H369" s="1"/>
      <c r="I369" s="1"/>
      <c r="J369" s="1"/>
      <c r="K369" s="1"/>
      <c r="L369" s="2">
        <f>SUM(tblSuivi[[#This Row],[Inscription]]:tblSuivi[[#This Row],[Mars]])</f>
        <v>35000</v>
      </c>
      <c r="M369" s="2">
        <f>tblSuivi[[#This Row],[Montant dû]]-tblSuivi[[#This Row],[Total Payé]]</f>
        <v>65000</v>
      </c>
      <c r="N369" t="str">
        <f>IF(tblSuivi[[#This Row],[Reste à Payer]]=0,"Soldé",IF(tblSuivi[[#This Row],[Total Payé]]=0,"Non démarré","En cours"))</f>
        <v>En cours</v>
      </c>
      <c r="O369" s="3" t="s">
        <v>657</v>
      </c>
    </row>
    <row r="370" spans="1:15" x14ac:dyDescent="0.25">
      <c r="A370" t="s">
        <v>658</v>
      </c>
      <c r="B370" t="s">
        <v>38</v>
      </c>
      <c r="D370" s="1">
        <f>IF(tblSuivi[[#This Row],[Protégé ?]]="Oui",
   VLOOKUP(tblSuivi[[#This Row],[Classe]],[1]Paramètres!$A:$I,3,FALSE),
   VLOOKUP(tblSuivi[[#This Row],[Classe]],[1]Paramètres!$A:$I,2,FALSE)
)</f>
        <v>105000</v>
      </c>
      <c r="E370" s="1">
        <f>VLOOKUP(B370,[1]Paramètres!A:I,3,FALSE)</f>
        <v>35000</v>
      </c>
      <c r="F370" s="1"/>
      <c r="G370" s="1"/>
      <c r="H370" s="1"/>
      <c r="I370" s="1"/>
      <c r="J370" s="1"/>
      <c r="K370" s="1"/>
      <c r="L370" s="2">
        <f>SUM(tblSuivi[[#This Row],[Inscription]]:tblSuivi[[#This Row],[Mars]])</f>
        <v>35000</v>
      </c>
      <c r="M370" s="2">
        <f>tblSuivi[[#This Row],[Montant dû]]-tblSuivi[[#This Row],[Total Payé]]</f>
        <v>70000</v>
      </c>
      <c r="N370" t="str">
        <f>IF(tblSuivi[[#This Row],[Reste à Payer]]=0,"Soldé",IF(tblSuivi[[#This Row],[Total Payé]]=0,"Non démarré","En cours"))</f>
        <v>En cours</v>
      </c>
      <c r="O370" s="3"/>
    </row>
  </sheetData>
  <conditionalFormatting sqref="N2:N370">
    <cfRule type="expression" dxfId="20" priority="3">
      <formula>$N2="Non démarré"</formula>
    </cfRule>
    <cfRule type="expression" dxfId="19" priority="4">
      <formula>$N2="En cours"</formula>
    </cfRule>
    <cfRule type="expression" dxfId="18" priority="5">
      <formula>$N2="Soldé"</formula>
    </cfRule>
  </conditionalFormatting>
  <conditionalFormatting sqref="M2:M370">
    <cfRule type="expression" dxfId="14" priority="2">
      <formula>$M2&gt;0</formula>
    </cfRule>
  </conditionalFormatting>
  <conditionalFormatting sqref="E2:K370">
    <cfRule type="expression" dxfId="12" priority="1">
      <formula>$C2="Oui"</formula>
    </cfRule>
  </conditionalFormatting>
  <dataValidations count="1">
    <dataValidation type="list" allowBlank="1" showInputMessage="1" showErrorMessage="1" sqref="B2:B370">
      <formula1>ListeClasses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[1]Paramètres!#REF!</xm:f>
          </x14:formula1>
          <xm:sqref>C2:C370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2025-09-18T13:36:19Z</dcterms:created>
  <dcterms:modified xsi:type="dcterms:W3CDTF">2025-09-18T13:37:35Z</dcterms:modified>
</cp:coreProperties>
</file>