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Elm Partners Dropbox\Elm Partners\Research\Elm Research\AH Portfolio Choice\"/>
    </mc:Choice>
  </mc:AlternateContent>
  <xr:revisionPtr revIDLastSave="0" documentId="13_ncr:1_{BCC1EE10-65B1-4FED-B89F-91D2B4A5575D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Alan_Covar_v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E37" i="1" s="1"/>
  <c r="D37" i="1"/>
  <c r="T22" i="1"/>
  <c r="T23" i="1"/>
  <c r="T24" i="1"/>
  <c r="T25" i="1"/>
  <c r="U22" i="1"/>
  <c r="U23" i="1"/>
  <c r="U24" i="1"/>
  <c r="U25" i="1"/>
  <c r="Q25" i="1"/>
  <c r="P24" i="1"/>
  <c r="O24" i="1"/>
  <c r="N24" i="1"/>
  <c r="M24" i="1"/>
  <c r="L24" i="1"/>
  <c r="K24" i="1"/>
  <c r="J24" i="1"/>
  <c r="I24" i="1"/>
  <c r="H24" i="1"/>
  <c r="T10" i="1"/>
  <c r="T11" i="1"/>
  <c r="T12" i="1"/>
  <c r="U10" i="1"/>
  <c r="U11" i="1"/>
  <c r="U12" i="1" s="1"/>
  <c r="P11" i="1"/>
  <c r="O11" i="1"/>
  <c r="N11" i="1"/>
  <c r="M11" i="1"/>
  <c r="L11" i="1"/>
  <c r="K11" i="1"/>
  <c r="J11" i="1"/>
  <c r="I11" i="1"/>
  <c r="H11" i="1"/>
  <c r="F32" i="1" l="1"/>
  <c r="E32" i="1" s="1"/>
  <c r="F33" i="1"/>
  <c r="E33" i="1" s="1"/>
  <c r="M25" i="1"/>
  <c r="M23" i="1"/>
  <c r="M22" i="1"/>
  <c r="M21" i="1"/>
  <c r="L20" i="1"/>
  <c r="K20" i="1"/>
  <c r="J20" i="1"/>
  <c r="I20" i="1"/>
  <c r="H20" i="1"/>
  <c r="M12" i="1"/>
  <c r="M10" i="1"/>
  <c r="M9" i="1"/>
  <c r="M8" i="1"/>
  <c r="L7" i="1"/>
  <c r="K7" i="1"/>
  <c r="D33" i="1" s="1"/>
  <c r="J7" i="1"/>
  <c r="I7" i="1"/>
  <c r="H7" i="1"/>
  <c r="F28" i="1"/>
  <c r="E28" i="1" s="1"/>
  <c r="D28" i="1"/>
  <c r="D29" i="1"/>
  <c r="D30" i="1"/>
  <c r="D31" i="1"/>
  <c r="F29" i="1"/>
  <c r="E29" i="1" s="1"/>
  <c r="F30" i="1"/>
  <c r="E30" i="1" s="1"/>
  <c r="F31" i="1"/>
  <c r="E31" i="1" s="1"/>
  <c r="F34" i="1"/>
  <c r="E34" i="1" s="1"/>
  <c r="F35" i="1"/>
  <c r="E35" i="1" s="1"/>
  <c r="F36" i="1"/>
  <c r="E36" i="1" s="1"/>
  <c r="F38" i="1"/>
  <c r="E38" i="1" s="1"/>
  <c r="I4" i="1"/>
  <c r="H4" i="1"/>
  <c r="J25" i="1"/>
  <c r="J23" i="1"/>
  <c r="J22" i="1"/>
  <c r="J21" i="1"/>
  <c r="J19" i="1"/>
  <c r="J18" i="1"/>
  <c r="I17" i="1" l="1"/>
  <c r="H17" i="1"/>
  <c r="T15" i="1"/>
  <c r="U16" i="1"/>
  <c r="U17" i="1" s="1"/>
  <c r="T2" i="1"/>
  <c r="U3" i="1"/>
  <c r="J12" i="1"/>
  <c r="J10" i="1"/>
  <c r="J9" i="1"/>
  <c r="J8" i="1"/>
  <c r="J6" i="1"/>
  <c r="J5" i="1"/>
  <c r="U4" i="1" l="1"/>
  <c r="U18" i="1"/>
  <c r="T17" i="1"/>
  <c r="H16" i="1"/>
  <c r="H18" i="1"/>
  <c r="I18" i="1"/>
  <c r="H19" i="1"/>
  <c r="I19" i="1"/>
  <c r="K19" i="1"/>
  <c r="H21" i="1"/>
  <c r="I21" i="1"/>
  <c r="K21" i="1"/>
  <c r="L21" i="1"/>
  <c r="H22" i="1"/>
  <c r="I22" i="1"/>
  <c r="K22" i="1"/>
  <c r="L22" i="1"/>
  <c r="N22" i="1"/>
  <c r="H23" i="1"/>
  <c r="I23" i="1"/>
  <c r="K23" i="1"/>
  <c r="L23" i="1"/>
  <c r="N23" i="1"/>
  <c r="O23" i="1"/>
  <c r="H25" i="1"/>
  <c r="I25" i="1"/>
  <c r="K25" i="1"/>
  <c r="L25" i="1"/>
  <c r="N25" i="1"/>
  <c r="O25" i="1"/>
  <c r="P25" i="1"/>
  <c r="U19" i="1" l="1"/>
  <c r="U20" i="1" s="1"/>
  <c r="U21" i="1" s="1"/>
  <c r="T18" i="1"/>
  <c r="U5" i="1"/>
  <c r="T20" i="1"/>
  <c r="T19" i="1"/>
  <c r="T21" i="1"/>
  <c r="T16" i="1"/>
  <c r="U6" i="1" l="1"/>
  <c r="U7" i="1" s="1"/>
  <c r="U8" i="1" s="1"/>
  <c r="U9" i="1" s="1"/>
  <c r="H8" i="1"/>
  <c r="I8" i="1"/>
  <c r="K8" i="1"/>
  <c r="D34" i="1" s="1"/>
  <c r="L8" i="1"/>
  <c r="P12" i="1"/>
  <c r="O12" i="1"/>
  <c r="N12" i="1"/>
  <c r="L12" i="1"/>
  <c r="K12" i="1"/>
  <c r="D38" i="1" s="1"/>
  <c r="I12" i="1"/>
  <c r="H12" i="1"/>
  <c r="O10" i="1"/>
  <c r="N10" i="1"/>
  <c r="L10" i="1"/>
  <c r="K10" i="1"/>
  <c r="D36" i="1" s="1"/>
  <c r="I10" i="1"/>
  <c r="H10" i="1"/>
  <c r="N9" i="1"/>
  <c r="L9" i="1"/>
  <c r="K9" i="1"/>
  <c r="D35" i="1" s="1"/>
  <c r="I9" i="1"/>
  <c r="H9" i="1"/>
  <c r="K6" i="1"/>
  <c r="D32" i="1" s="1"/>
  <c r="I6" i="1"/>
  <c r="H6" i="1"/>
  <c r="I5" i="1"/>
  <c r="H5" i="1"/>
  <c r="H3" i="1"/>
  <c r="T3" i="1" l="1"/>
  <c r="T4" i="1"/>
  <c r="T5" i="1"/>
  <c r="T8" i="1"/>
  <c r="T9" i="1"/>
  <c r="T7" i="1"/>
  <c r="T6" i="1"/>
</calcChain>
</file>

<file path=xl/sharedStrings.xml><?xml version="1.0" encoding="utf-8"?>
<sst xmlns="http://schemas.openxmlformats.org/spreadsheetml/2006/main" count="74" uniqueCount="27">
  <si>
    <t>Use</t>
  </si>
  <si>
    <t>E[r]</t>
  </si>
  <si>
    <t>Sigma</t>
  </si>
  <si>
    <t>HF</t>
  </si>
  <si>
    <t>Equity</t>
  </si>
  <si>
    <t>Art</t>
  </si>
  <si>
    <t>Bitcoin</t>
  </si>
  <si>
    <t>Cash</t>
  </si>
  <si>
    <t>Det</t>
  </si>
  <si>
    <t>Crisis Beta</t>
  </si>
  <si>
    <t>VC</t>
  </si>
  <si>
    <t>Corr</t>
  </si>
  <si>
    <t>JumpCorr</t>
  </si>
  <si>
    <t>E[Jump]</t>
  </si>
  <si>
    <t>***</t>
  </si>
  <si>
    <t>*****</t>
  </si>
  <si>
    <t>Prob</t>
  </si>
  <si>
    <t>Lbound</t>
  </si>
  <si>
    <t>Ubound</t>
  </si>
  <si>
    <t>BHMC_AM</t>
  </si>
  <si>
    <t>BHMC_xAM</t>
  </si>
  <si>
    <t>E[r] (A)</t>
  </si>
  <si>
    <t>E[r] (G)</t>
  </si>
  <si>
    <t>Equity Beta</t>
  </si>
  <si>
    <t>RE_Resi</t>
  </si>
  <si>
    <t>RE_NonResi</t>
  </si>
  <si>
    <t>Digital 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</si>
</sst>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_(* #,##0.000_);_(* \(#,##0.000\);_(* &quot;-&quot;??_);_(@_)"/>
    <numFmt numFmtId="166" formatCode="0.0000%"/>
    <numFmt numFmtId="167" formatCode="0.00000000000000000%"/>
    <numFmt numFmtId="168" formatCode="0.0%"/>
    <numFmt numFmtId="169" formatCode="0.00000000000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/>
    </xf>
    <xf numFmtId="43" fontId="0" fillId="0" borderId="0" xfId="1" applyFont="1" applyFill="1"/>
    <xf numFmtId="0" fontId="0" fillId="0" borderId="0" xfId="0" applyFill="1"/>
    <xf numFmtId="0" fontId="20" fillId="0" borderId="0" xfId="0" applyFont="1" applyFill="1"/>
    <xf numFmtId="0" fontId="19" fillId="0" borderId="0" xfId="0" applyFont="1" applyFill="1"/>
    <xf numFmtId="9" fontId="19" fillId="0" borderId="0" xfId="0" applyNumberFormat="1" applyFont="1" applyFill="1"/>
    <xf numFmtId="10" fontId="19" fillId="0" borderId="0" xfId="0" applyNumberFormat="1" applyFont="1" applyFill="1"/>
    <xf numFmtId="164" fontId="19" fillId="0" borderId="0" xfId="0" applyNumberFormat="1" applyFont="1" applyFill="1"/>
    <xf numFmtId="43" fontId="20" fillId="0" borderId="0" xfId="1" applyFont="1" applyFill="1"/>
    <xf numFmtId="0" fontId="18" fillId="0" borderId="0" xfId="0" applyFont="1" applyFill="1"/>
    <xf numFmtId="2" fontId="19" fillId="0" borderId="0" xfId="0" applyNumberFormat="1" applyFont="1" applyFill="1"/>
    <xf numFmtId="165" fontId="20" fillId="0" borderId="0" xfId="1" applyNumberFormat="1" applyFont="1" applyFill="1"/>
    <xf numFmtId="166" fontId="0" fillId="0" borderId="0" xfId="0" applyNumberFormat="1"/>
    <xf numFmtId="167" fontId="0" fillId="0" borderId="0" xfId="0" applyNumberFormat="1"/>
    <xf numFmtId="10" fontId="0" fillId="0" borderId="0" xfId="43" applyNumberFormat="1" applyFont="1"/>
    <xf numFmtId="43" fontId="20" fillId="0" borderId="0" xfId="1" applyNumberFormat="1" applyFont="1" applyFill="1"/>
    <xf numFmtId="168" fontId="19" fillId="0" borderId="0" xfId="0" applyNumberFormat="1" applyFont="1" applyFill="1"/>
    <xf numFmtId="0" fontId="21" fillId="0" borderId="0" xfId="0" applyFont="1" applyFill="1"/>
    <xf numFmtId="169" fontId="19" fillId="0" borderId="0" xfId="0" applyNumberFormat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F11" sqref="F11"/>
    </sheetView>
  </sheetViews>
  <sheetFormatPr defaultRowHeight="15" x14ac:dyDescent="0.25"/>
  <cols>
    <col min="2" max="2" width="14.5703125" customWidth="1"/>
    <col min="4" max="4" width="10.140625" bestFit="1" customWidth="1"/>
    <col min="5" max="5" width="8.7109375" customWidth="1"/>
    <col min="6" max="6" width="9.42578125" customWidth="1"/>
    <col min="7" max="7" width="10.85546875" customWidth="1"/>
    <col min="9" max="9" width="21.7109375" bestFit="1" customWidth="1"/>
    <col min="10" max="10" width="10.85546875" bestFit="1" customWidth="1"/>
    <col min="13" max="13" width="11" bestFit="1" customWidth="1"/>
    <col min="22" max="22" width="9.42578125" style="5" customWidth="1"/>
  </cols>
  <sheetData>
    <row r="1" spans="1:23" x14ac:dyDescent="0.25">
      <c r="A1" s="5" t="s">
        <v>0</v>
      </c>
      <c r="B1" s="5" t="s">
        <v>17</v>
      </c>
      <c r="C1" s="5" t="s">
        <v>18</v>
      </c>
      <c r="D1" s="5" t="s">
        <v>1</v>
      </c>
      <c r="E1" s="5" t="s">
        <v>2</v>
      </c>
      <c r="F1" s="5" t="s">
        <v>9</v>
      </c>
      <c r="G1" s="5" t="s">
        <v>11</v>
      </c>
      <c r="H1" s="5" t="s">
        <v>3</v>
      </c>
      <c r="I1" s="5" t="s">
        <v>19</v>
      </c>
      <c r="J1" s="5" t="s">
        <v>20</v>
      </c>
      <c r="K1" s="5" t="s">
        <v>4</v>
      </c>
      <c r="L1" s="5" t="s">
        <v>24</v>
      </c>
      <c r="M1" s="5" t="s">
        <v>25</v>
      </c>
      <c r="N1" s="5" t="s">
        <v>10</v>
      </c>
      <c r="O1" s="5" t="s">
        <v>5</v>
      </c>
      <c r="P1" s="5" t="s">
        <v>6</v>
      </c>
      <c r="Q1" s="5" t="s">
        <v>26</v>
      </c>
      <c r="R1" s="5" t="s">
        <v>7</v>
      </c>
      <c r="S1" s="5"/>
      <c r="T1" s="6" t="s">
        <v>8</v>
      </c>
      <c r="U1" s="5"/>
      <c r="V1" s="3"/>
      <c r="W1" s="2"/>
    </row>
    <row r="2" spans="1:23" x14ac:dyDescent="0.25">
      <c r="A2" s="7">
        <v>1</v>
      </c>
      <c r="B2" s="19">
        <v>0</v>
      </c>
      <c r="C2" s="19">
        <v>1</v>
      </c>
      <c r="D2" s="8">
        <v>0.1</v>
      </c>
      <c r="E2" s="9">
        <v>0.1</v>
      </c>
      <c r="F2" s="10">
        <v>-0.3</v>
      </c>
      <c r="G2" s="5" t="s">
        <v>3</v>
      </c>
      <c r="H2" s="5">
        <v>1</v>
      </c>
      <c r="I2" s="7">
        <v>0.5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5"/>
      <c r="T2" s="14">
        <f t="shared" ref="T2" ca="1" si="0">MDETERM(OFFSET($H$2,0,0,U2,U2))</f>
        <v>1</v>
      </c>
      <c r="U2" s="12">
        <v>1</v>
      </c>
      <c r="V2" s="4"/>
      <c r="W2" s="1"/>
    </row>
    <row r="3" spans="1:23" x14ac:dyDescent="0.25">
      <c r="A3" s="7">
        <v>1</v>
      </c>
      <c r="B3" s="19">
        <v>0.128</v>
      </c>
      <c r="C3" s="19">
        <v>0.12809999999999999</v>
      </c>
      <c r="D3" s="8">
        <v>0.1</v>
      </c>
      <c r="E3" s="9">
        <v>0.25</v>
      </c>
      <c r="F3" s="10">
        <v>-0.1</v>
      </c>
      <c r="G3" s="5" t="s">
        <v>19</v>
      </c>
      <c r="H3" s="5">
        <f>I2</f>
        <v>0.5</v>
      </c>
      <c r="I3" s="5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5"/>
      <c r="T3" s="14">
        <f t="shared" ref="T3:T9" ca="1" si="1">MDETERM(OFFSET($H$2,0,0,U3,U3))</f>
        <v>0.75</v>
      </c>
      <c r="U3" s="12">
        <f t="shared" ref="U3" si="2">U2+1</f>
        <v>2</v>
      </c>
      <c r="V3" s="4"/>
      <c r="W3" s="1"/>
    </row>
    <row r="4" spans="1:23" x14ac:dyDescent="0.25">
      <c r="A4" s="7">
        <v>1</v>
      </c>
      <c r="B4" s="19">
        <v>7.6999999999999999E-2</v>
      </c>
      <c r="C4" s="19">
        <v>7.7100000000000002E-2</v>
      </c>
      <c r="D4" s="8">
        <v>0.1</v>
      </c>
      <c r="E4" s="9">
        <v>0.3</v>
      </c>
      <c r="F4" s="10">
        <v>1</v>
      </c>
      <c r="G4" s="5" t="s">
        <v>20</v>
      </c>
      <c r="H4" s="5">
        <f>J2</f>
        <v>0</v>
      </c>
      <c r="I4" s="5">
        <f>J3</f>
        <v>0</v>
      </c>
      <c r="J4" s="5">
        <v>1</v>
      </c>
      <c r="K4" s="7">
        <v>0.5</v>
      </c>
      <c r="L4" s="7">
        <v>0.5</v>
      </c>
      <c r="M4" s="7">
        <v>0.5</v>
      </c>
      <c r="N4" s="7">
        <v>0.5</v>
      </c>
      <c r="O4" s="7">
        <v>0.5</v>
      </c>
      <c r="P4" s="7">
        <v>0.5</v>
      </c>
      <c r="Q4" s="7">
        <v>0.5</v>
      </c>
      <c r="R4" s="7">
        <v>0</v>
      </c>
      <c r="S4" s="5"/>
      <c r="T4" s="14">
        <f t="shared" ca="1" si="1"/>
        <v>0.75</v>
      </c>
      <c r="U4" s="12">
        <f t="shared" ref="U4:U9" si="3">U3+1</f>
        <v>3</v>
      </c>
      <c r="V4" s="4"/>
      <c r="W4" s="1"/>
    </row>
    <row r="5" spans="1:23" x14ac:dyDescent="0.25">
      <c r="A5" s="7">
        <v>1</v>
      </c>
      <c r="B5" s="19">
        <v>0</v>
      </c>
      <c r="C5" s="19">
        <v>1</v>
      </c>
      <c r="D5" s="8">
        <v>0.08</v>
      </c>
      <c r="E5" s="9">
        <v>0.18</v>
      </c>
      <c r="F5" s="10">
        <v>1</v>
      </c>
      <c r="G5" s="5" t="s">
        <v>4</v>
      </c>
      <c r="H5" s="5">
        <f>K2</f>
        <v>0</v>
      </c>
      <c r="I5" s="5">
        <f>K3</f>
        <v>0</v>
      </c>
      <c r="J5" s="5">
        <f>K4</f>
        <v>0.5</v>
      </c>
      <c r="K5" s="5">
        <v>1</v>
      </c>
      <c r="L5" s="7">
        <v>0.5</v>
      </c>
      <c r="M5" s="7">
        <v>0.5</v>
      </c>
      <c r="N5" s="7">
        <v>0.5</v>
      </c>
      <c r="O5" s="7">
        <v>0.5</v>
      </c>
      <c r="P5" s="7">
        <v>0.5</v>
      </c>
      <c r="Q5" s="7">
        <v>0.5</v>
      </c>
      <c r="R5" s="7">
        <v>0</v>
      </c>
      <c r="S5" s="5"/>
      <c r="T5" s="14">
        <f t="shared" ca="1" si="1"/>
        <v>0.5625</v>
      </c>
      <c r="U5" s="12">
        <f t="shared" si="3"/>
        <v>4</v>
      </c>
      <c r="V5" s="4"/>
      <c r="W5" s="1"/>
    </row>
    <row r="6" spans="1:23" x14ac:dyDescent="0.25">
      <c r="A6" s="7">
        <v>1</v>
      </c>
      <c r="B6" s="19">
        <v>4.4999999999999998E-2</v>
      </c>
      <c r="C6" s="19">
        <v>4.5100000000000001E-2</v>
      </c>
      <c r="D6" s="8">
        <v>0.02</v>
      </c>
      <c r="E6" s="9">
        <v>7.0000000000000007E-2</v>
      </c>
      <c r="F6" s="10">
        <v>0.5</v>
      </c>
      <c r="G6" s="5" t="s">
        <v>24</v>
      </c>
      <c r="H6" s="5">
        <f>L2</f>
        <v>0</v>
      </c>
      <c r="I6" s="5">
        <f>L3</f>
        <v>0</v>
      </c>
      <c r="J6" s="5">
        <f>L4</f>
        <v>0.5</v>
      </c>
      <c r="K6" s="5">
        <f>L5</f>
        <v>0.5</v>
      </c>
      <c r="L6" s="5">
        <v>1</v>
      </c>
      <c r="M6" s="7">
        <v>0.5</v>
      </c>
      <c r="N6" s="7">
        <v>0.5</v>
      </c>
      <c r="O6" s="7">
        <v>0.5</v>
      </c>
      <c r="P6" s="7">
        <v>0.5</v>
      </c>
      <c r="Q6" s="7">
        <v>0.5</v>
      </c>
      <c r="R6" s="7">
        <v>0</v>
      </c>
      <c r="S6" s="5"/>
      <c r="T6" s="14">
        <f t="shared" ca="1" si="1"/>
        <v>0.375</v>
      </c>
      <c r="U6" s="12">
        <f t="shared" si="3"/>
        <v>5</v>
      </c>
      <c r="V6" s="4"/>
      <c r="W6" s="1"/>
    </row>
    <row r="7" spans="1:23" x14ac:dyDescent="0.25">
      <c r="A7" s="7">
        <v>1</v>
      </c>
      <c r="B7" s="19">
        <v>0</v>
      </c>
      <c r="C7" s="19">
        <v>1</v>
      </c>
      <c r="D7" s="8">
        <v>0.15</v>
      </c>
      <c r="E7" s="9">
        <v>0.25</v>
      </c>
      <c r="F7" s="10">
        <v>1</v>
      </c>
      <c r="G7" s="5" t="s">
        <v>25</v>
      </c>
      <c r="H7" s="5">
        <f>M2</f>
        <v>0</v>
      </c>
      <c r="I7" s="5">
        <f>M3</f>
        <v>0</v>
      </c>
      <c r="J7" s="5">
        <f>M4</f>
        <v>0.5</v>
      </c>
      <c r="K7" s="5">
        <f>M5</f>
        <v>0.5</v>
      </c>
      <c r="L7" s="5">
        <f>M6</f>
        <v>0.5</v>
      </c>
      <c r="M7" s="5">
        <v>1</v>
      </c>
      <c r="N7" s="7">
        <v>0.5</v>
      </c>
      <c r="O7" s="7">
        <v>0.5</v>
      </c>
      <c r="P7" s="7">
        <v>0.5</v>
      </c>
      <c r="Q7" s="7">
        <v>0.5</v>
      </c>
      <c r="R7" s="7">
        <v>0</v>
      </c>
      <c r="S7" s="5"/>
      <c r="T7" s="14">
        <f t="shared" ca="1" si="1"/>
        <v>0.234375</v>
      </c>
      <c r="U7" s="12">
        <f t="shared" si="3"/>
        <v>6</v>
      </c>
      <c r="V7" s="4"/>
      <c r="W7" s="1"/>
    </row>
    <row r="8" spans="1:23" x14ac:dyDescent="0.25">
      <c r="A8" s="7">
        <v>1</v>
      </c>
      <c r="B8" s="19">
        <v>0</v>
      </c>
      <c r="C8" s="19">
        <v>1</v>
      </c>
      <c r="D8" s="8">
        <v>0.15</v>
      </c>
      <c r="E8" s="9">
        <v>0.3</v>
      </c>
      <c r="F8" s="10">
        <v>1</v>
      </c>
      <c r="G8" s="5" t="s">
        <v>10</v>
      </c>
      <c r="H8" s="5">
        <f>N2</f>
        <v>0</v>
      </c>
      <c r="I8" s="5">
        <f>N3</f>
        <v>0</v>
      </c>
      <c r="J8" s="5">
        <f>N4</f>
        <v>0.5</v>
      </c>
      <c r="K8" s="5">
        <f>N5</f>
        <v>0.5</v>
      </c>
      <c r="L8" s="5">
        <f>N6</f>
        <v>0.5</v>
      </c>
      <c r="M8" s="5">
        <f>N7</f>
        <v>0.5</v>
      </c>
      <c r="N8" s="5">
        <v>1</v>
      </c>
      <c r="O8" s="7">
        <v>0.5</v>
      </c>
      <c r="P8" s="7">
        <v>0.5</v>
      </c>
      <c r="Q8" s="7">
        <v>0.5</v>
      </c>
      <c r="R8" s="7">
        <v>0</v>
      </c>
      <c r="S8" s="5"/>
      <c r="T8" s="14">
        <f t="shared" ca="1" si="1"/>
        <v>0.140625</v>
      </c>
      <c r="U8" s="12">
        <f t="shared" si="3"/>
        <v>7</v>
      </c>
      <c r="V8" s="4"/>
      <c r="W8" s="1"/>
    </row>
    <row r="9" spans="1:23" x14ac:dyDescent="0.25">
      <c r="A9" s="7">
        <v>1</v>
      </c>
      <c r="B9" s="19">
        <v>0.1</v>
      </c>
      <c r="C9" s="19">
        <v>1</v>
      </c>
      <c r="D9" s="8">
        <v>0.05</v>
      </c>
      <c r="E9" s="9">
        <v>0.2</v>
      </c>
      <c r="F9" s="13">
        <v>0.5</v>
      </c>
      <c r="G9" s="5" t="s">
        <v>5</v>
      </c>
      <c r="H9" s="5">
        <f>O2</f>
        <v>0</v>
      </c>
      <c r="I9" s="5">
        <f>O3</f>
        <v>0</v>
      </c>
      <c r="J9" s="5">
        <f>O4</f>
        <v>0.5</v>
      </c>
      <c r="K9" s="5">
        <f>O5</f>
        <v>0.5</v>
      </c>
      <c r="L9" s="5">
        <f>O6</f>
        <v>0.5</v>
      </c>
      <c r="M9" s="5">
        <f>O7</f>
        <v>0.5</v>
      </c>
      <c r="N9" s="5">
        <f>O8</f>
        <v>0.5</v>
      </c>
      <c r="O9" s="5">
        <v>1</v>
      </c>
      <c r="P9" s="7">
        <v>0.5</v>
      </c>
      <c r="Q9" s="7">
        <v>0.5</v>
      </c>
      <c r="R9" s="7">
        <v>0</v>
      </c>
      <c r="S9" s="5"/>
      <c r="T9" s="14">
        <f t="shared" ca="1" si="1"/>
        <v>8.2031249999999986E-2</v>
      </c>
      <c r="U9" s="12">
        <f t="shared" si="3"/>
        <v>8</v>
      </c>
      <c r="V9" s="4"/>
      <c r="W9" s="1"/>
    </row>
    <row r="10" spans="1:23" x14ac:dyDescent="0.25">
      <c r="A10" s="7">
        <v>1</v>
      </c>
      <c r="B10" s="19">
        <v>0</v>
      </c>
      <c r="C10" s="19">
        <v>1</v>
      </c>
      <c r="D10" s="8">
        <v>0.25</v>
      </c>
      <c r="E10" s="9">
        <v>0.6</v>
      </c>
      <c r="F10" s="10">
        <v>0.4</v>
      </c>
      <c r="G10" s="5" t="s">
        <v>6</v>
      </c>
      <c r="H10" s="5">
        <f>P2</f>
        <v>0</v>
      </c>
      <c r="I10" s="5">
        <f>P3</f>
        <v>0</v>
      </c>
      <c r="J10" s="5">
        <f>P4</f>
        <v>0.5</v>
      </c>
      <c r="K10" s="5">
        <f>P5</f>
        <v>0.5</v>
      </c>
      <c r="L10" s="5">
        <f>P6</f>
        <v>0.5</v>
      </c>
      <c r="M10" s="5">
        <f>P7</f>
        <v>0.5</v>
      </c>
      <c r="N10" s="5">
        <f>P8</f>
        <v>0.5</v>
      </c>
      <c r="O10" s="5">
        <f>P9</f>
        <v>0.5</v>
      </c>
      <c r="P10" s="5">
        <v>1</v>
      </c>
      <c r="Q10" s="7">
        <v>0.75</v>
      </c>
      <c r="R10" s="7">
        <v>0</v>
      </c>
      <c r="S10" s="5"/>
      <c r="T10" s="14">
        <f t="shared" ref="T10:T12" ca="1" si="4">MDETERM(OFFSET($H$2,0,0,U10,U10))</f>
        <v>4.6874999999999986E-2</v>
      </c>
      <c r="U10" s="12">
        <f t="shared" ref="U10:U12" si="5">U9+1</f>
        <v>9</v>
      </c>
      <c r="V10" s="4"/>
      <c r="W10" s="1"/>
    </row>
    <row r="11" spans="1:23" x14ac:dyDescent="0.25">
      <c r="A11" s="7">
        <v>1</v>
      </c>
      <c r="B11" s="19">
        <v>0</v>
      </c>
      <c r="C11" s="19">
        <v>1</v>
      </c>
      <c r="D11" s="8">
        <v>0.2</v>
      </c>
      <c r="E11" s="9">
        <v>0.35</v>
      </c>
      <c r="F11" s="10">
        <v>0.7</v>
      </c>
      <c r="G11" s="5" t="s">
        <v>26</v>
      </c>
      <c r="H11" s="5">
        <f>Q2</f>
        <v>0</v>
      </c>
      <c r="I11" s="5">
        <f>Q3</f>
        <v>0</v>
      </c>
      <c r="J11" s="5">
        <f>Q4</f>
        <v>0.5</v>
      </c>
      <c r="K11" s="5">
        <f>Q5</f>
        <v>0.5</v>
      </c>
      <c r="L11" s="5">
        <f>Q6</f>
        <v>0.5</v>
      </c>
      <c r="M11" s="5">
        <f>Q7</f>
        <v>0.5</v>
      </c>
      <c r="N11" s="5">
        <f>Q8</f>
        <v>0.5</v>
      </c>
      <c r="O11" s="5">
        <f>Q9</f>
        <v>0.5</v>
      </c>
      <c r="P11" s="5">
        <f>Q10</f>
        <v>0.75</v>
      </c>
      <c r="Q11" s="5">
        <v>1</v>
      </c>
      <c r="R11" s="7">
        <v>0</v>
      </c>
      <c r="S11" s="5"/>
      <c r="T11" s="14">
        <f t="shared" ca="1" si="4"/>
        <v>1.8310546874999993E-2</v>
      </c>
      <c r="U11" s="12">
        <f t="shared" si="5"/>
        <v>10</v>
      </c>
      <c r="V11" s="4"/>
      <c r="W11" s="1"/>
    </row>
    <row r="12" spans="1:23" x14ac:dyDescent="0.25">
      <c r="A12" s="7">
        <v>1</v>
      </c>
      <c r="B12" s="19">
        <v>0</v>
      </c>
      <c r="C12" s="19">
        <v>1</v>
      </c>
      <c r="D12" s="8">
        <v>0</v>
      </c>
      <c r="E12" s="9">
        <v>0</v>
      </c>
      <c r="F12" s="10">
        <v>0</v>
      </c>
      <c r="G12" s="5" t="s">
        <v>7</v>
      </c>
      <c r="H12" s="5">
        <f>R2</f>
        <v>0</v>
      </c>
      <c r="I12" s="5">
        <f>R3</f>
        <v>0</v>
      </c>
      <c r="J12" s="5">
        <f>R4</f>
        <v>0</v>
      </c>
      <c r="K12" s="5">
        <f>R5</f>
        <v>0</v>
      </c>
      <c r="L12" s="5">
        <f>R6</f>
        <v>0</v>
      </c>
      <c r="M12" s="5">
        <f>R7</f>
        <v>0</v>
      </c>
      <c r="N12" s="5">
        <f>R8</f>
        <v>0</v>
      </c>
      <c r="O12" s="5">
        <f>R9</f>
        <v>0</v>
      </c>
      <c r="P12" s="5">
        <f>R10</f>
        <v>0</v>
      </c>
      <c r="Q12" s="20">
        <v>0</v>
      </c>
      <c r="R12" s="5">
        <v>1</v>
      </c>
      <c r="S12" s="5"/>
      <c r="T12" s="14">
        <f t="shared" ca="1" si="4"/>
        <v>1.8310546874999993E-2</v>
      </c>
      <c r="U12" s="12">
        <f t="shared" si="5"/>
        <v>11</v>
      </c>
      <c r="V12" s="4"/>
      <c r="W12" s="1"/>
    </row>
    <row r="13" spans="1:23" x14ac:dyDescent="0.25">
      <c r="A13" s="5" t="s">
        <v>14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3" x14ac:dyDescent="0.25">
      <c r="A14" s="5" t="s">
        <v>14</v>
      </c>
      <c r="B14" s="5"/>
      <c r="C14" s="5"/>
      <c r="D14" s="5" t="s">
        <v>13</v>
      </c>
      <c r="E14" s="5" t="s">
        <v>2</v>
      </c>
      <c r="F14" s="5" t="s">
        <v>16</v>
      </c>
      <c r="G14" s="5" t="s">
        <v>12</v>
      </c>
      <c r="H14" s="5" t="s">
        <v>3</v>
      </c>
      <c r="I14" s="5" t="s">
        <v>19</v>
      </c>
      <c r="J14" s="5" t="s">
        <v>20</v>
      </c>
      <c r="K14" s="5" t="s">
        <v>4</v>
      </c>
      <c r="L14" s="5" t="s">
        <v>24</v>
      </c>
      <c r="M14" s="5" t="s">
        <v>25</v>
      </c>
      <c r="N14" s="5" t="s">
        <v>10</v>
      </c>
      <c r="O14" s="5" t="s">
        <v>5</v>
      </c>
      <c r="P14" s="5" t="s">
        <v>6</v>
      </c>
      <c r="Q14" s="5" t="s">
        <v>26</v>
      </c>
      <c r="R14" s="5" t="s">
        <v>7</v>
      </c>
      <c r="S14" s="5"/>
      <c r="T14" s="6" t="s">
        <v>8</v>
      </c>
      <c r="U14" s="5"/>
    </row>
    <row r="15" spans="1:23" x14ac:dyDescent="0.25">
      <c r="A15" s="7"/>
      <c r="B15" s="7"/>
      <c r="C15" s="7"/>
      <c r="D15" s="8">
        <v>-0.15</v>
      </c>
      <c r="E15" s="9">
        <v>0.35</v>
      </c>
      <c r="F15" s="9">
        <v>0.1</v>
      </c>
      <c r="G15" s="5" t="s">
        <v>3</v>
      </c>
      <c r="H15" s="5">
        <v>1</v>
      </c>
      <c r="I15" s="7">
        <v>0.95</v>
      </c>
      <c r="J15" s="7">
        <v>0.5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5"/>
      <c r="T15" s="11">
        <f t="shared" ref="T15:T16" ca="1" si="6">MDETERM(OFFSET($H$15,0,0,U15,U15))</f>
        <v>1</v>
      </c>
      <c r="U15" s="12">
        <v>1</v>
      </c>
    </row>
    <row r="16" spans="1:23" x14ac:dyDescent="0.25">
      <c r="A16" s="7"/>
      <c r="B16" s="21"/>
      <c r="C16" s="7"/>
      <c r="D16" s="8">
        <v>-0.4</v>
      </c>
      <c r="E16" s="9">
        <v>0.5</v>
      </c>
      <c r="F16" s="9">
        <v>0.1</v>
      </c>
      <c r="G16" s="5" t="s">
        <v>19</v>
      </c>
      <c r="H16" s="5">
        <f>I15</f>
        <v>0.95</v>
      </c>
      <c r="I16" s="5">
        <v>1</v>
      </c>
      <c r="J16" s="7">
        <v>0.5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5"/>
      <c r="T16" s="11">
        <f t="shared" ca="1" si="6"/>
        <v>9.7500000000000031E-2</v>
      </c>
      <c r="U16" s="12">
        <f t="shared" ref="U16" si="7">U15+1</f>
        <v>2</v>
      </c>
    </row>
    <row r="17" spans="1:21" x14ac:dyDescent="0.25">
      <c r="A17" s="7"/>
      <c r="B17" s="21"/>
      <c r="C17" s="7"/>
      <c r="D17" s="8">
        <v>-0.9</v>
      </c>
      <c r="E17" s="9">
        <v>0.05</v>
      </c>
      <c r="F17" s="9">
        <v>2.5000000000000001E-3</v>
      </c>
      <c r="G17" s="5" t="s">
        <v>20</v>
      </c>
      <c r="H17" s="5">
        <f>J15</f>
        <v>0.5</v>
      </c>
      <c r="I17" s="5">
        <f>J16</f>
        <v>0.5</v>
      </c>
      <c r="J17" s="5">
        <v>1</v>
      </c>
      <c r="K17" s="7">
        <v>0.5</v>
      </c>
      <c r="L17" s="7">
        <v>0.5</v>
      </c>
      <c r="M17" s="7">
        <v>0.5</v>
      </c>
      <c r="N17" s="7">
        <v>0.5</v>
      </c>
      <c r="O17" s="7">
        <v>0.5</v>
      </c>
      <c r="P17" s="7">
        <v>0.5</v>
      </c>
      <c r="Q17" s="7">
        <v>0.5</v>
      </c>
      <c r="R17" s="7">
        <v>0</v>
      </c>
      <c r="S17" s="5"/>
      <c r="T17" s="11">
        <f t="shared" ref="T17:T21" ca="1" si="8">MDETERM(OFFSET($H$15,0,0,U17,U17))</f>
        <v>7.2500000000000023E-2</v>
      </c>
      <c r="U17" s="12">
        <f t="shared" ref="U17:U21" si="9">U16+1</f>
        <v>3</v>
      </c>
    </row>
    <row r="18" spans="1:21" x14ac:dyDescent="0.25">
      <c r="A18" s="7"/>
      <c r="B18" s="7"/>
      <c r="C18" s="7"/>
      <c r="D18" s="8">
        <v>-0.9</v>
      </c>
      <c r="E18" s="9">
        <v>0.05</v>
      </c>
      <c r="F18" s="9">
        <v>1E-3</v>
      </c>
      <c r="G18" s="5" t="s">
        <v>4</v>
      </c>
      <c r="H18" s="5">
        <f>K15</f>
        <v>0</v>
      </c>
      <c r="I18" s="5">
        <f>K16</f>
        <v>0</v>
      </c>
      <c r="J18" s="5">
        <f>K17</f>
        <v>0.5</v>
      </c>
      <c r="K18" s="5">
        <v>1</v>
      </c>
      <c r="L18" s="7">
        <v>0.5</v>
      </c>
      <c r="M18" s="7">
        <v>0.5</v>
      </c>
      <c r="N18" s="7">
        <v>0.5</v>
      </c>
      <c r="O18" s="7">
        <v>0.5</v>
      </c>
      <c r="P18" s="7">
        <v>0.5</v>
      </c>
      <c r="Q18" s="7">
        <v>0.5</v>
      </c>
      <c r="R18" s="7">
        <v>0</v>
      </c>
      <c r="S18" s="5"/>
      <c r="T18" s="11">
        <f t="shared" ca="1" si="8"/>
        <v>4.8125000000000008E-2</v>
      </c>
      <c r="U18" s="12">
        <f t="shared" si="9"/>
        <v>4</v>
      </c>
    </row>
    <row r="19" spans="1:21" x14ac:dyDescent="0.25">
      <c r="A19" s="7"/>
      <c r="B19" s="7"/>
      <c r="C19" s="7"/>
      <c r="D19" s="8">
        <v>0</v>
      </c>
      <c r="E19" s="9">
        <v>0</v>
      </c>
      <c r="F19" s="9">
        <v>0</v>
      </c>
      <c r="G19" s="5" t="s">
        <v>24</v>
      </c>
      <c r="H19" s="5">
        <f>L15</f>
        <v>0</v>
      </c>
      <c r="I19" s="5">
        <f>L16</f>
        <v>0</v>
      </c>
      <c r="J19" s="5">
        <f>L17</f>
        <v>0.5</v>
      </c>
      <c r="K19" s="5">
        <f>L18</f>
        <v>0.5</v>
      </c>
      <c r="L19" s="5">
        <v>1</v>
      </c>
      <c r="M19" s="7">
        <v>0.5</v>
      </c>
      <c r="N19" s="7">
        <v>0.5</v>
      </c>
      <c r="O19" s="7">
        <v>0.5</v>
      </c>
      <c r="P19" s="7">
        <v>0.5</v>
      </c>
      <c r="Q19" s="7">
        <v>0.5</v>
      </c>
      <c r="R19" s="7">
        <v>0</v>
      </c>
      <c r="S19" s="5"/>
      <c r="T19" s="11">
        <f t="shared" ca="1" si="8"/>
        <v>3.0000000000000006E-2</v>
      </c>
      <c r="U19" s="12">
        <f t="shared" si="9"/>
        <v>5</v>
      </c>
    </row>
    <row r="20" spans="1:21" x14ac:dyDescent="0.25">
      <c r="A20" s="7"/>
      <c r="B20" s="7"/>
      <c r="C20" s="7"/>
      <c r="D20" s="8">
        <v>-0.9</v>
      </c>
      <c r="E20" s="9">
        <v>0.05</v>
      </c>
      <c r="F20" s="9">
        <v>0.01</v>
      </c>
      <c r="G20" s="5" t="s">
        <v>25</v>
      </c>
      <c r="H20" s="5">
        <f>M15</f>
        <v>0</v>
      </c>
      <c r="I20" s="5">
        <f>M16</f>
        <v>0</v>
      </c>
      <c r="J20" s="5">
        <f>M17</f>
        <v>0.5</v>
      </c>
      <c r="K20" s="5">
        <f>M18</f>
        <v>0.5</v>
      </c>
      <c r="L20" s="5">
        <f>M19</f>
        <v>0.5</v>
      </c>
      <c r="M20" s="5">
        <v>1</v>
      </c>
      <c r="N20" s="7">
        <v>0.5</v>
      </c>
      <c r="O20" s="7">
        <v>0.5</v>
      </c>
      <c r="P20" s="7">
        <v>0.5</v>
      </c>
      <c r="Q20" s="7">
        <v>0.5</v>
      </c>
      <c r="R20" s="7">
        <v>0</v>
      </c>
      <c r="S20" s="5"/>
      <c r="T20" s="11">
        <f t="shared" ca="1" si="8"/>
        <v>1.7968750000000006E-2</v>
      </c>
      <c r="U20" s="12">
        <f t="shared" si="9"/>
        <v>6</v>
      </c>
    </row>
    <row r="21" spans="1:21" x14ac:dyDescent="0.25">
      <c r="A21" s="7"/>
      <c r="B21" s="7"/>
      <c r="C21" s="7"/>
      <c r="D21" s="8">
        <v>-0.9</v>
      </c>
      <c r="E21" s="9">
        <v>0.05</v>
      </c>
      <c r="F21" s="9">
        <v>0.01</v>
      </c>
      <c r="G21" s="5" t="s">
        <v>10</v>
      </c>
      <c r="H21" s="5">
        <f>N15</f>
        <v>0</v>
      </c>
      <c r="I21" s="5">
        <f>N16</f>
        <v>0</v>
      </c>
      <c r="J21" s="5">
        <f>N17</f>
        <v>0.5</v>
      </c>
      <c r="K21" s="5">
        <f>N18</f>
        <v>0.5</v>
      </c>
      <c r="L21" s="5">
        <f>N19</f>
        <v>0.5</v>
      </c>
      <c r="M21" s="5">
        <f>N20</f>
        <v>0.5</v>
      </c>
      <c r="N21" s="5">
        <v>1</v>
      </c>
      <c r="O21" s="7">
        <v>0.5</v>
      </c>
      <c r="P21" s="7">
        <v>0.5</v>
      </c>
      <c r="Q21" s="7">
        <v>0.5</v>
      </c>
      <c r="R21" s="7">
        <v>0</v>
      </c>
      <c r="S21" s="5"/>
      <c r="T21" s="18">
        <f t="shared" ca="1" si="8"/>
        <v>1.0468750000000004E-2</v>
      </c>
      <c r="U21" s="12">
        <f t="shared" si="9"/>
        <v>7</v>
      </c>
    </row>
    <row r="22" spans="1:21" x14ac:dyDescent="0.25">
      <c r="A22" s="7"/>
      <c r="B22" s="7"/>
      <c r="C22" s="7"/>
      <c r="D22" s="8">
        <v>-0.5</v>
      </c>
      <c r="E22" s="9">
        <v>0.05</v>
      </c>
      <c r="F22" s="9">
        <v>0.01</v>
      </c>
      <c r="G22" s="5" t="s">
        <v>5</v>
      </c>
      <c r="H22" s="5">
        <f>O15</f>
        <v>0</v>
      </c>
      <c r="I22" s="5">
        <f>O16</f>
        <v>0</v>
      </c>
      <c r="J22" s="5">
        <f>O17</f>
        <v>0.5</v>
      </c>
      <c r="K22" s="5">
        <f>O18</f>
        <v>0.5</v>
      </c>
      <c r="L22" s="5">
        <f>O19</f>
        <v>0.5</v>
      </c>
      <c r="M22" s="5">
        <f>O20</f>
        <v>0.5</v>
      </c>
      <c r="N22" s="5">
        <f>O21</f>
        <v>0.5</v>
      </c>
      <c r="O22" s="5">
        <v>1</v>
      </c>
      <c r="P22" s="7">
        <v>0.5</v>
      </c>
      <c r="Q22" s="7">
        <v>0.5</v>
      </c>
      <c r="R22" s="7">
        <v>0</v>
      </c>
      <c r="S22" s="5"/>
      <c r="T22" s="18">
        <f t="shared" ref="T22:T25" ca="1" si="10">MDETERM(OFFSET($H$15,0,0,U22,U22))</f>
        <v>5.9765625000000027E-3</v>
      </c>
      <c r="U22" s="12">
        <f t="shared" ref="U22:U25" si="11">U21+1</f>
        <v>8</v>
      </c>
    </row>
    <row r="23" spans="1:21" x14ac:dyDescent="0.25">
      <c r="A23" s="7"/>
      <c r="B23" s="7"/>
      <c r="C23" s="7"/>
      <c r="D23" s="8">
        <v>-0.99</v>
      </c>
      <c r="E23" s="9">
        <v>0.01</v>
      </c>
      <c r="F23" s="9">
        <v>0.05</v>
      </c>
      <c r="G23" s="5" t="s">
        <v>6</v>
      </c>
      <c r="H23" s="5">
        <f>P15</f>
        <v>0</v>
      </c>
      <c r="I23" s="5">
        <f>P16</f>
        <v>0</v>
      </c>
      <c r="J23" s="5">
        <f>P17</f>
        <v>0.5</v>
      </c>
      <c r="K23" s="5">
        <f>P18</f>
        <v>0.5</v>
      </c>
      <c r="L23" s="5">
        <f>P19</f>
        <v>0.5</v>
      </c>
      <c r="M23" s="5">
        <f>P20</f>
        <v>0.5</v>
      </c>
      <c r="N23" s="5">
        <f>P21</f>
        <v>0.5</v>
      </c>
      <c r="O23" s="5">
        <f>P22</f>
        <v>0.5</v>
      </c>
      <c r="P23" s="5">
        <v>1</v>
      </c>
      <c r="Q23" s="7">
        <v>0.75</v>
      </c>
      <c r="R23" s="7">
        <v>0</v>
      </c>
      <c r="S23" s="5"/>
      <c r="T23" s="18">
        <f t="shared" ca="1" si="10"/>
        <v>3.3593750000000017E-3</v>
      </c>
      <c r="U23" s="12">
        <f t="shared" si="11"/>
        <v>9</v>
      </c>
    </row>
    <row r="24" spans="1:21" x14ac:dyDescent="0.25">
      <c r="A24" s="7"/>
      <c r="B24" s="7"/>
      <c r="C24" s="7"/>
      <c r="D24" s="8">
        <v>-0.8</v>
      </c>
      <c r="E24" s="9">
        <v>0.01</v>
      </c>
      <c r="F24" s="9">
        <v>0.05</v>
      </c>
      <c r="G24" s="5" t="s">
        <v>26</v>
      </c>
      <c r="H24" s="5">
        <f>Q15</f>
        <v>0</v>
      </c>
      <c r="I24" s="5">
        <f>Q16</f>
        <v>0</v>
      </c>
      <c r="J24" s="5">
        <f>Q17</f>
        <v>0.5</v>
      </c>
      <c r="K24" s="5">
        <f>Q18</f>
        <v>0.5</v>
      </c>
      <c r="L24" s="5">
        <f>Q19</f>
        <v>0.5</v>
      </c>
      <c r="M24" s="5">
        <f>Q20</f>
        <v>0.5</v>
      </c>
      <c r="N24" s="5">
        <f>Q21</f>
        <v>0.5</v>
      </c>
      <c r="O24" s="5">
        <f>Q22</f>
        <v>0.5</v>
      </c>
      <c r="P24" s="5">
        <f>Q23</f>
        <v>0.75</v>
      </c>
      <c r="Q24" s="5">
        <v>1</v>
      </c>
      <c r="R24" s="7">
        <v>0</v>
      </c>
      <c r="S24" s="5"/>
      <c r="T24" s="18">
        <f t="shared" ca="1" si="10"/>
        <v>1.3061523437500006E-3</v>
      </c>
      <c r="U24" s="12">
        <f t="shared" si="11"/>
        <v>10</v>
      </c>
    </row>
    <row r="25" spans="1:21" x14ac:dyDescent="0.25">
      <c r="A25" s="7"/>
      <c r="B25" s="7"/>
      <c r="C25" s="7"/>
      <c r="D25" s="8">
        <v>0</v>
      </c>
      <c r="E25" s="9">
        <v>0</v>
      </c>
      <c r="F25" s="9">
        <v>0</v>
      </c>
      <c r="G25" s="5" t="s">
        <v>7</v>
      </c>
      <c r="H25" s="5">
        <f>R15</f>
        <v>0</v>
      </c>
      <c r="I25" s="5">
        <f>R16</f>
        <v>0</v>
      </c>
      <c r="J25" s="5">
        <f>R17</f>
        <v>0</v>
      </c>
      <c r="K25" s="5">
        <f>R18</f>
        <v>0</v>
      </c>
      <c r="L25" s="5">
        <f>R19</f>
        <v>0</v>
      </c>
      <c r="M25" s="5">
        <f>R20</f>
        <v>0</v>
      </c>
      <c r="N25" s="5">
        <f>R21</f>
        <v>0</v>
      </c>
      <c r="O25" s="5">
        <f>R22</f>
        <v>0</v>
      </c>
      <c r="P25" s="5">
        <f>R23</f>
        <v>0</v>
      </c>
      <c r="Q25" s="20">
        <f>R24</f>
        <v>0</v>
      </c>
      <c r="R25" s="5">
        <v>1</v>
      </c>
      <c r="S25" s="5"/>
      <c r="T25" s="18">
        <f t="shared" ca="1" si="10"/>
        <v>1.3061523437500006E-3</v>
      </c>
      <c r="U25" s="12">
        <f t="shared" si="11"/>
        <v>11</v>
      </c>
    </row>
    <row r="26" spans="1:21" x14ac:dyDescent="0.25">
      <c r="A26" t="s">
        <v>15</v>
      </c>
    </row>
    <row r="27" spans="1:21" x14ac:dyDescent="0.25">
      <c r="D27" t="s">
        <v>23</v>
      </c>
      <c r="E27" t="s">
        <v>22</v>
      </c>
      <c r="F27" t="s">
        <v>21</v>
      </c>
    </row>
    <row r="28" spans="1:21" x14ac:dyDescent="0.25">
      <c r="D28" s="1">
        <f t="shared" ref="D28:D38" si="12">K2*E2/$E$5</f>
        <v>0</v>
      </c>
      <c r="E28" s="17">
        <f t="shared" ref="E28:E38" si="13">F28-0.5*E2^2</f>
        <v>8.4500000000000006E-2</v>
      </c>
      <c r="F28" s="17">
        <f t="shared" ref="F28:F38" si="14">D2-0.075*2*E2*F2+D15*F15</f>
        <v>8.950000000000001E-2</v>
      </c>
      <c r="G28" s="5" t="s">
        <v>3</v>
      </c>
      <c r="I28" s="15"/>
    </row>
    <row r="29" spans="1:21" x14ac:dyDescent="0.25">
      <c r="D29" s="1">
        <f t="shared" si="12"/>
        <v>0</v>
      </c>
      <c r="E29" s="17">
        <f t="shared" si="13"/>
        <v>3.2500000000000001E-2</v>
      </c>
      <c r="F29" s="17">
        <f t="shared" si="14"/>
        <v>6.3750000000000001E-2</v>
      </c>
      <c r="G29" s="5" t="s">
        <v>19</v>
      </c>
    </row>
    <row r="30" spans="1:21" x14ac:dyDescent="0.25">
      <c r="D30" s="1">
        <f t="shared" si="12"/>
        <v>0.83333333333333337</v>
      </c>
      <c r="E30" s="17">
        <f t="shared" si="13"/>
        <v>7.7500000000000069E-3</v>
      </c>
      <c r="F30" s="17">
        <f t="shared" si="14"/>
        <v>5.2750000000000005E-2</v>
      </c>
      <c r="G30" s="5" t="s">
        <v>20</v>
      </c>
      <c r="I30" s="16"/>
    </row>
    <row r="31" spans="1:21" x14ac:dyDescent="0.25">
      <c r="D31" s="1">
        <f t="shared" si="12"/>
        <v>1</v>
      </c>
      <c r="E31" s="17">
        <f t="shared" si="13"/>
        <v>3.5900000000000008E-2</v>
      </c>
      <c r="F31" s="17">
        <f t="shared" si="14"/>
        <v>5.2100000000000007E-2</v>
      </c>
      <c r="G31" s="5" t="s">
        <v>4</v>
      </c>
    </row>
    <row r="32" spans="1:21" x14ac:dyDescent="0.25">
      <c r="D32" s="1">
        <f t="shared" si="12"/>
        <v>0.19444444444444448</v>
      </c>
      <c r="E32" s="17">
        <f t="shared" si="13"/>
        <v>1.2299999999999998E-2</v>
      </c>
      <c r="F32" s="17">
        <f t="shared" si="14"/>
        <v>1.4749999999999999E-2</v>
      </c>
      <c r="G32" s="5" t="s">
        <v>24</v>
      </c>
    </row>
    <row r="33" spans="4:7" x14ac:dyDescent="0.25">
      <c r="D33" s="1">
        <f t="shared" si="12"/>
        <v>0.69444444444444442</v>
      </c>
      <c r="E33" s="17">
        <f t="shared" si="13"/>
        <v>7.2249999999999981E-2</v>
      </c>
      <c r="F33" s="17">
        <f t="shared" si="14"/>
        <v>0.10349999999999998</v>
      </c>
      <c r="G33" s="5" t="s">
        <v>25</v>
      </c>
    </row>
    <row r="34" spans="4:7" x14ac:dyDescent="0.25">
      <c r="D34" s="1">
        <f t="shared" si="12"/>
        <v>0.83333333333333337</v>
      </c>
      <c r="E34" s="17">
        <f t="shared" si="13"/>
        <v>5.1000000000000004E-2</v>
      </c>
      <c r="F34" s="17">
        <f t="shared" si="14"/>
        <v>9.6000000000000002E-2</v>
      </c>
      <c r="G34" s="5" t="s">
        <v>10</v>
      </c>
    </row>
    <row r="35" spans="4:7" x14ac:dyDescent="0.25">
      <c r="D35" s="1">
        <f t="shared" si="12"/>
        <v>0.55555555555555558</v>
      </c>
      <c r="E35" s="17">
        <f t="shared" si="13"/>
        <v>9.9999999999999985E-3</v>
      </c>
      <c r="F35" s="17">
        <f t="shared" si="14"/>
        <v>3.0000000000000002E-2</v>
      </c>
      <c r="G35" s="5" t="s">
        <v>5</v>
      </c>
    </row>
    <row r="36" spans="4:7" x14ac:dyDescent="0.25">
      <c r="D36" s="1">
        <f t="shared" si="12"/>
        <v>1.6666666666666667</v>
      </c>
      <c r="E36" s="17">
        <f t="shared" si="13"/>
        <v>-1.5500000000000014E-2</v>
      </c>
      <c r="F36" s="17">
        <f t="shared" si="14"/>
        <v>0.16449999999999998</v>
      </c>
      <c r="G36" s="5" t="s">
        <v>6</v>
      </c>
    </row>
    <row r="37" spans="4:7" x14ac:dyDescent="0.25">
      <c r="D37" s="1">
        <f t="shared" si="12"/>
        <v>0.97222222222222221</v>
      </c>
      <c r="E37" s="17">
        <f t="shared" si="13"/>
        <v>6.2000000000000006E-2</v>
      </c>
      <c r="F37" s="17">
        <f t="shared" si="14"/>
        <v>0.12325</v>
      </c>
      <c r="G37" s="5" t="s">
        <v>26</v>
      </c>
    </row>
    <row r="38" spans="4:7" x14ac:dyDescent="0.25">
      <c r="D38" s="1">
        <f t="shared" si="12"/>
        <v>0</v>
      </c>
      <c r="E38" s="17">
        <f t="shared" si="13"/>
        <v>0</v>
      </c>
      <c r="F38" s="17">
        <f t="shared" si="14"/>
        <v>0</v>
      </c>
      <c r="G38" s="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Alan_Covar_v8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White</dc:creator>
  <cp:lastModifiedBy>James White</cp:lastModifiedBy>
  <dcterms:created xsi:type="dcterms:W3CDTF">2020-11-26T18:04:53Z</dcterms:created>
  <dcterms:modified xsi:type="dcterms:W3CDTF">2021-03-16T16:42:49Z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08e341db-7b2b-40fc-8cf9-343b9b2921e0</vt:lpwstr>
  </property>
</Properties>
</file>