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n Nurk Fever\Desktop\"/>
    </mc:Choice>
  </mc:AlternateContent>
  <xr:revisionPtr revIDLastSave="0" documentId="13_ncr:1_{01E7A574-60D7-4259-88BD-AC4A77FD56EE}" xr6:coauthVersionLast="47" xr6:coauthVersionMax="47" xr10:uidLastSave="{00000000-0000-0000-0000-000000000000}"/>
  <bookViews>
    <workbookView xWindow="-120" yWindow="-120" windowWidth="29040" windowHeight="15840" activeTab="3" xr2:uid="{126FAB2F-1D46-4866-B316-6430397A392A}"/>
  </bookViews>
  <sheets>
    <sheet name="Problem 74" sheetId="4" r:id="rId1"/>
    <sheet name="Problem 27" sheetId="1" r:id="rId2"/>
    <sheet name="Problem 36" sheetId="2" r:id="rId3"/>
    <sheet name="Problem 17" sheetId="3" r:id="rId4"/>
  </sheets>
  <definedNames>
    <definedName name="_xlnm._FilterDatabase" localSheetId="2" hidden="1">'Problem 36'!$A$3:$D$27</definedName>
  </definedNames>
  <calcPr calcId="191029" iterate="1" iterateCount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4" l="1"/>
  <c r="M9" i="4"/>
  <c r="M5" i="4"/>
  <c r="M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4" i="4"/>
  <c r="F23" i="3"/>
  <c r="F21" i="3"/>
  <c r="S24" i="2"/>
  <c r="R24" i="2"/>
  <c r="M24" i="2"/>
  <c r="L24" i="2"/>
  <c r="I3" i="1"/>
  <c r="I12" i="1"/>
  <c r="I13" i="1"/>
  <c r="I14" i="1"/>
  <c r="I15" i="1"/>
  <c r="I16" i="1"/>
  <c r="I21" i="1"/>
</calcChain>
</file>

<file path=xl/sharedStrings.xml><?xml version="1.0" encoding="utf-8"?>
<sst xmlns="http://schemas.openxmlformats.org/spreadsheetml/2006/main" count="192" uniqueCount="91">
  <si>
    <t>Gender</t>
  </si>
  <si>
    <t>Probability =</t>
  </si>
  <si>
    <t>27/70</t>
  </si>
  <si>
    <t>n=</t>
  </si>
  <si>
    <t>P(X=6)</t>
  </si>
  <si>
    <t>P(X=7)</t>
  </si>
  <si>
    <t xml:space="preserve">what is the probability that among ten potential hires, more than half of them will have experience? </t>
  </si>
  <si>
    <t>P(X&gt;5)=</t>
  </si>
  <si>
    <t>P(X=8)</t>
  </si>
  <si>
    <t>P(X=9)</t>
  </si>
  <si>
    <t>P(X=10)</t>
  </si>
  <si>
    <t>x</t>
  </si>
  <si>
    <t>Bindom.dist</t>
  </si>
  <si>
    <t>Probability is .1433516 that among ten potential hires, more than half of them will have experience</t>
  </si>
  <si>
    <t>Education and Income</t>
  </si>
  <si>
    <t>Age</t>
  </si>
  <si>
    <t>Level of Education</t>
  </si>
  <si>
    <t>Gross Annual Income</t>
  </si>
  <si>
    <t>Female</t>
  </si>
  <si>
    <t>40-60</t>
  </si>
  <si>
    <t>Graduate Degree</t>
  </si>
  <si>
    <t>25-39</t>
  </si>
  <si>
    <t>Bachelor's Degree</t>
  </si>
  <si>
    <t>Male</t>
  </si>
  <si>
    <t>High School/GED</t>
  </si>
  <si>
    <t>Some College</t>
  </si>
  <si>
    <t>18-24</t>
  </si>
  <si>
    <t>Associates Degree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</si>
  <si>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</si>
  <si>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</si>
  <si>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</si>
  <si>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</si>
  <si>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</si>
  <si>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</si>
  <si>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</si>
  <si>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</si>
  <si>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</si>
  <si>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</si>
  <si>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</si>
  <si>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</si>
  <si>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</si>
  <si>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</si>
  <si>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For Females</t>
  </si>
  <si>
    <t>For Male</t>
  </si>
  <si>
    <t>The data above was found by using data analysis under the Data tab, and choosing descriptive analytics.</t>
  </si>
  <si>
    <t>We can conclude that the mean income for males is higher than females</t>
  </si>
  <si>
    <t>Lower</t>
  </si>
  <si>
    <t>Higher</t>
  </si>
  <si>
    <t xml:space="preserve">The 95% confidence interval for the mean annual income of </t>
  </si>
  <si>
    <t>females is between 33027 and 65206</t>
  </si>
  <si>
    <t>males is between 19413 and 112831.8</t>
  </si>
  <si>
    <t>Computer Repair Times</t>
  </si>
  <si>
    <t>Sample</t>
  </si>
  <si>
    <t>Repair Time (Days)</t>
  </si>
  <si>
    <t>Z=</t>
  </si>
  <si>
    <r>
      <t>H</t>
    </r>
    <r>
      <rPr>
        <sz val="8"/>
        <color theme="1"/>
        <rFont val="Arial"/>
        <family val="2"/>
      </rPr>
      <t>0</t>
    </r>
    <r>
      <rPr>
        <sz val="12"/>
        <color theme="1"/>
        <rFont val="Arial"/>
        <family val="2"/>
      </rPr>
      <t>=14 days</t>
    </r>
  </si>
  <si>
    <r>
      <t>H</t>
    </r>
    <r>
      <rPr>
        <sz val="8"/>
        <color theme="1"/>
        <rFont val="Arial"/>
        <family val="2"/>
      </rPr>
      <t>1</t>
    </r>
    <r>
      <rPr>
        <sz val="12"/>
        <color theme="1"/>
        <rFont val="Arial"/>
        <family val="2"/>
      </rPr>
      <t>≠14 days</t>
    </r>
  </si>
  <si>
    <t>LOS= .05</t>
  </si>
  <si>
    <t>p-value=</t>
  </si>
  <si>
    <t xml:space="preserve">average repair time is not equal to 14 days </t>
  </si>
  <si>
    <t>so the company can't continue to support the claim</t>
  </si>
  <si>
    <t>Syringe Samples</t>
  </si>
  <si>
    <t>Sample Observations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</si>
  <si>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</si>
  <si>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</si>
  <si>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</si>
  <si>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</si>
  <si>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</si>
  <si>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</si>
  <si>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</si>
  <si>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</si>
  <si>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</si>
  <si>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</si>
  <si>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</si>
  <si>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</si>
  <si>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</si>
  <si>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</si>
  <si>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</si>
  <si>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AVG</t>
  </si>
  <si>
    <t>Estimate for sample mean</t>
  </si>
  <si>
    <t>Estimate for sample S.D</t>
  </si>
  <si>
    <t>LCL</t>
  </si>
  <si>
    <t>UCL</t>
  </si>
  <si>
    <t>No sample lies outside the control limits.</t>
  </si>
  <si>
    <t>There is a sudden large shift from the sample No.2</t>
  </si>
  <si>
    <t>And samples from 11 to 15 show slower shifts</t>
  </si>
  <si>
    <t>from the upward trend. Which is why this process</t>
  </si>
  <si>
    <t>may require further inspection to detect the production</t>
  </si>
  <si>
    <t xml:space="preserve">of scrap and reworked syringes, since the small </t>
  </si>
  <si>
    <t xml:space="preserve">deviations may indicate a chance that the process </t>
  </si>
  <si>
    <t>may get out of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</si>
</sst>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0.0000"/>
    <numFmt numFmtId="165" formatCode="0.0000000"/>
    <numFmt numFmtId="166" formatCode="0.000000"/>
    <numFmt numFmtId="167" formatCode="0.000000000"/>
    <numFmt numFmtId="168" formatCode="&quot;$&quot;#,##0"/>
    <numFmt numFmtId="169" formatCode="#,##0.000"/>
    <numFmt numFmtId="170" formatCode="#,##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rgb="FF22222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4" fillId="0" borderId="0" xfId="0" applyFont="1"/>
    <xf numFmtId="9" fontId="3" fillId="0" borderId="0" xfId="1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4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44" fontId="5" fillId="0" borderId="1" xfId="0" applyNumberFormat="1" applyFont="1" applyBorder="1" applyAlignment="1">
      <alignment horizontal="right"/>
    </xf>
    <xf numFmtId="168" fontId="6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Continuous"/>
    </xf>
    <xf numFmtId="0" fontId="6" fillId="2" borderId="0" xfId="0" applyFont="1" applyFill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1" xfId="0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2" fontId="6" fillId="0" borderId="0" xfId="0" applyNumberFormat="1" applyFont="1"/>
    <xf numFmtId="166" fontId="0" fillId="0" borderId="0" xfId="0" applyNumberFormat="1" applyFill="1" applyBorder="1" applyAlignment="1"/>
    <xf numFmtId="2" fontId="6" fillId="0" borderId="0" xfId="0" applyNumberFormat="1" applyFont="1" applyAlignment="1">
      <alignment horizontal="left" indent="7"/>
    </xf>
    <xf numFmtId="0" fontId="2" fillId="0" borderId="0" xfId="0" applyFont="1"/>
    <xf numFmtId="0" fontId="2" fillId="0" borderId="0" xfId="0" applyFont="1" applyAlignment="1">
      <alignment horizontal="center"/>
    </xf>
    <xf numFmtId="170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2" borderId="0" xfId="0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6" fillId="2" borderId="0" xfId="0" applyFont="1" applyFill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74'!$G$3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74'!$G$4:$G$18</c:f>
              <c:numCache>
                <c:formatCode>0.0000</c:formatCode>
                <c:ptCount val="15"/>
                <c:pt idx="0">
                  <c:v>4.9539999999999988</c:v>
                </c:pt>
                <c:pt idx="1">
                  <c:v>4.9420000000000002</c:v>
                </c:pt>
                <c:pt idx="2">
                  <c:v>4.9509999999999996</c:v>
                </c:pt>
                <c:pt idx="3">
                  <c:v>4.9610000000000003</c:v>
                </c:pt>
                <c:pt idx="4">
                  <c:v>4.9569999999999999</c:v>
                </c:pt>
                <c:pt idx="5">
                  <c:v>4.9590000000000005</c:v>
                </c:pt>
                <c:pt idx="6">
                  <c:v>4.952</c:v>
                </c:pt>
                <c:pt idx="7">
                  <c:v>4.9589999999999996</c:v>
                </c:pt>
                <c:pt idx="8">
                  <c:v>4.9539999999999988</c:v>
                </c:pt>
                <c:pt idx="9">
                  <c:v>4.9539999999999997</c:v>
                </c:pt>
                <c:pt idx="10">
                  <c:v>4.9669999999999996</c:v>
                </c:pt>
                <c:pt idx="11">
                  <c:v>4.9590000000000005</c:v>
                </c:pt>
                <c:pt idx="12">
                  <c:v>4.9700000000000006</c:v>
                </c:pt>
                <c:pt idx="13">
                  <c:v>4.9630000000000001</c:v>
                </c:pt>
                <c:pt idx="14">
                  <c:v>4.9700000000000006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5-40AC-BA1B-70966D6B1545}"/>
            </c:ext>
          </c:extLst>
        </c:ser>
        <c:ser>
          <c:idx val="1"/>
          <c:order val="1"/>
          <c:tx>
            <c:strRef>
              <c:f>'Problem 74'!$H$3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'Problem 74'!$H$4:$H$18</c:f>
              <c:numCache>
                <c:formatCode>General</c:formatCode>
                <c:ptCount val="15"/>
                <c:pt idx="0">
                  <c:v>4.9355200000000004</c:v>
                </c:pt>
                <c:pt idx="1">
                  <c:v>4.9355200000000004</c:v>
                </c:pt>
                <c:pt idx="2">
                  <c:v>4.9355200000000004</c:v>
                </c:pt>
                <c:pt idx="3">
                  <c:v>4.9355200000000004</c:v>
                </c:pt>
                <c:pt idx="4">
                  <c:v>4.9355200000000004</c:v>
                </c:pt>
                <c:pt idx="5">
                  <c:v>4.9355200000000004</c:v>
                </c:pt>
                <c:pt idx="6">
                  <c:v>4.9355200000000004</c:v>
                </c:pt>
                <c:pt idx="7">
                  <c:v>4.9355200000000004</c:v>
                </c:pt>
                <c:pt idx="8">
                  <c:v>4.9355200000000004</c:v>
                </c:pt>
                <c:pt idx="9">
                  <c:v>4.9355200000000004</c:v>
                </c:pt>
                <c:pt idx="10">
                  <c:v>4.9355200000000004</c:v>
                </c:pt>
                <c:pt idx="11">
                  <c:v>4.9355200000000004</c:v>
                </c:pt>
                <c:pt idx="12">
                  <c:v>4.9355200000000004</c:v>
                </c:pt>
                <c:pt idx="13">
                  <c:v>4.9355200000000004</c:v>
                </c:pt>
                <c:pt idx="14">
                  <c:v>4.9355200000000004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5-40AC-BA1B-70966D6B1545}"/>
            </c:ext>
          </c:extLst>
        </c:ser>
        <c:ser>
          <c:idx val="2"/>
          <c:order val="2"/>
          <c:tx>
            <c:strRef>
              <c:f>'Problem 74'!$I$3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'Problem 74'!$I$4:$I$18</c:f>
              <c:numCache>
                <c:formatCode>General</c:formatCode>
                <c:ptCount val="15"/>
                <c:pt idx="0">
                  <c:v>4.9807499999999996</c:v>
                </c:pt>
                <c:pt idx="1">
                  <c:v>4.9807499999999996</c:v>
                </c:pt>
                <c:pt idx="2">
                  <c:v>4.9807499999999996</c:v>
                </c:pt>
                <c:pt idx="3">
                  <c:v>4.9807499999999996</c:v>
                </c:pt>
                <c:pt idx="4">
                  <c:v>4.9807499999999996</c:v>
                </c:pt>
                <c:pt idx="5">
                  <c:v>4.9807499999999996</c:v>
                </c:pt>
                <c:pt idx="6">
                  <c:v>4.9807499999999996</c:v>
                </c:pt>
                <c:pt idx="7">
                  <c:v>4.9807499999999996</c:v>
                </c:pt>
                <c:pt idx="8">
                  <c:v>4.9807499999999996</c:v>
                </c:pt>
                <c:pt idx="9">
                  <c:v>4.9807499999999996</c:v>
                </c:pt>
                <c:pt idx="10">
                  <c:v>4.9807499999999996</c:v>
                </c:pt>
                <c:pt idx="11">
                  <c:v>4.9807499999999996</c:v>
                </c:pt>
                <c:pt idx="12">
                  <c:v>4.9807499999999996</c:v>
                </c:pt>
                <c:pt idx="13">
                  <c:v>4.9807499999999996</c:v>
                </c:pt>
                <c:pt idx="14">
                  <c:v>4.9807499999999996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5-40AC-BA1B-70966D6B1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89087"/>
        <c:axId val="622198655"/>
      </c:lineChart>
      <c:catAx>
        <c:axId val="62218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98655"/>
        <c:crosses val="autoZero"/>
        <c:auto val="1"/>
        <c:lblAlgn val="ctr"/>
        <c:lblOffset val="100"/>
        <c:noMultiLvlLbl val="0"/>
      </c:catAx>
      <c:valAx>
        <c:axId val="6221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8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11</xdr:row>
      <xdr:rowOff>147637</xdr:rowOff>
    </xdr:from>
    <xdr:to>
      <xdr:col>15</xdr:col>
      <xdr:colOff>228600</xdr:colOff>
      <xdr:row>26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6A3FA-2A7E-A01A-769D-D81F70E64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361950</xdr:colOff>
      <xdr:row>0</xdr:row>
      <xdr:rowOff>95250</xdr:rowOff>
    </xdr:from>
    <xdr:to>
      <xdr:col>26</xdr:col>
      <xdr:colOff>590550</xdr:colOff>
      <xdr:row>28</xdr:row>
      <xdr:rowOff>123021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062E73-A872-E3B8-335E-A258E5E82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95250"/>
          <a:ext cx="7772400" cy="53998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1</xdr:row>
      <xdr:rowOff>0</xdr:rowOff>
    </xdr:from>
    <xdr:to>
      <xdr:col>4</xdr:col>
      <xdr:colOff>1578311</xdr:colOff>
      <xdr:row>5</xdr:row>
      <xdr:rowOff>162122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02EDB2-49AD-67B2-282E-162012A28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200025"/>
          <a:ext cx="4950161" cy="9526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95250</xdr:colOff>
      <xdr:row>0</xdr:row>
      <xdr:rowOff>190500</xdr:rowOff>
    </xdr:from>
    <xdr:to>
      <xdr:col>28</xdr:col>
      <xdr:colOff>172475</xdr:colOff>
      <xdr:row>5</xdr:row>
      <xdr:rowOff>38220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39165D-5914-B5B0-A138-ACD42F3BB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190500"/>
          <a:ext cx="7344800" cy="8573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371475</xdr:colOff>
      <xdr:row>1</xdr:row>
      <xdr:rowOff>104775</xdr:rowOff>
    </xdr:from>
    <xdr:to>
      <xdr:col>17</xdr:col>
      <xdr:colOff>448696</xdr:colOff>
      <xdr:row>5</xdr:row>
      <xdr:rowOff>76310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F565C-6E68-E1BF-7AEC-17184F7BB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1375" y="304800"/>
          <a:ext cx="731622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AA35-6C58-4A04-B4B3-A786C76B262E}">
  <dimension ref="A1:M56"/>
  <sheetViews>
    <sheetView topLeftCell="B1" workbookViewId="0">
      <selection activeCell="Y34" sqref="Y34"/>
    </sheetView>
  </sheetViews>
  <sheetFormatPr defaultColWidth="10.28515625" defaultRowHeight="15" x14ac:dyDescent="0.2"/>
  <cols>
    <col min="1" max="1" width="11.85546875" style="7" customWidth="1"/>
    <col min="2" max="3" width="8.85546875" style="7" customWidth="1"/>
    <col min="4" max="5" width="8.42578125" style="7" customWidth="1"/>
    <col min="6" max="6" width="8" style="7" customWidth="1"/>
    <col min="7" max="7" width="10.28515625" style="7"/>
    <col min="8" max="8" width="10.28515625" style="7" bestFit="1" customWidth="1"/>
    <col min="9" max="11" width="10.28515625" style="7"/>
    <col min="12" max="12" width="27.85546875" style="7" bestFit="1" customWidth="1"/>
    <col min="13" max="1999" width="10.28515625" style="7"/>
    <col min="2000" max="2000" width="2.7109375" style="7" customWidth="1"/>
    <col min="2001" max="16384" width="10.28515625" style="7"/>
  </cols>
  <sheetData>
    <row r="1" spans="1:13" ht="15.75" x14ac:dyDescent="0.25">
      <c r="A1" s="40" t="s">
        <v>61</v>
      </c>
    </row>
    <row r="3" spans="1:13" ht="15.75" x14ac:dyDescent="0.25">
      <c r="A3" s="40" t="s">
        <v>52</v>
      </c>
      <c r="B3" s="47" t="s">
        <v>62</v>
      </c>
      <c r="C3" s="47"/>
      <c r="D3" s="47"/>
      <c r="E3" s="47"/>
      <c r="F3" s="47"/>
      <c r="G3" s="7" t="s">
        <v>78</v>
      </c>
      <c r="H3" s="7" t="s">
        <v>81</v>
      </c>
      <c r="I3" s="7" t="s">
        <v>82</v>
      </c>
    </row>
    <row r="4" spans="1:13" x14ac:dyDescent="0.2">
      <c r="A4" s="2" t="s">
        <v>63</v>
      </c>
      <c r="B4" s="10">
        <v>4.96</v>
      </c>
      <c r="C4" s="10">
        <v>4.9459999999999997</v>
      </c>
      <c r="D4" s="10">
        <v>4.95</v>
      </c>
      <c r="E4" s="10">
        <v>4.9560000000000004</v>
      </c>
      <c r="F4" s="10">
        <v>4.9580000000000002</v>
      </c>
      <c r="G4" s="43">
        <f>AVERAGE(B4:F4)</f>
        <v>4.9539999999999988</v>
      </c>
      <c r="H4" s="7">
        <v>4.9355200000000004</v>
      </c>
      <c r="I4" s="7">
        <v>4.9807499999999996</v>
      </c>
      <c r="L4" s="7" t="s">
        <v>79</v>
      </c>
      <c r="M4" s="43">
        <f>AVERAGE(G4:G18)</f>
        <v>4.9581333333333335</v>
      </c>
    </row>
    <row r="5" spans="1:13" x14ac:dyDescent="0.2">
      <c r="A5" s="2" t="s">
        <v>64</v>
      </c>
      <c r="B5" s="10">
        <v>4.9580000000000002</v>
      </c>
      <c r="C5" s="10">
        <v>4.9269999999999996</v>
      </c>
      <c r="D5" s="10">
        <v>4.9349999999999996</v>
      </c>
      <c r="E5" s="10">
        <v>4.9400000000000004</v>
      </c>
      <c r="F5" s="10">
        <v>4.95</v>
      </c>
      <c r="G5" s="43">
        <f t="shared" ref="G5:G18" si="0">AVERAGE(B5:F5)</f>
        <v>4.9420000000000002</v>
      </c>
      <c r="H5" s="7">
        <v>4.9355200000000004</v>
      </c>
      <c r="I5" s="7">
        <v>4.9807499999999996</v>
      </c>
      <c r="L5" s="7" t="s">
        <v>80</v>
      </c>
      <c r="M5" s="7">
        <f>_xlfn.STDEV.S(G4:G18)</f>
        <v>7.5391044055709141E-3</v>
      </c>
    </row>
    <row r="6" spans="1:13" x14ac:dyDescent="0.2">
      <c r="A6" s="2" t="s">
        <v>65</v>
      </c>
      <c r="B6" s="10">
        <v>4.9710000000000001</v>
      </c>
      <c r="C6" s="10">
        <v>4.9290000000000003</v>
      </c>
      <c r="D6" s="10">
        <v>4.9649999999999999</v>
      </c>
      <c r="E6" s="10">
        <v>4.952</v>
      </c>
      <c r="F6" s="10">
        <v>4.9379999999999997</v>
      </c>
      <c r="G6" s="43">
        <f t="shared" si="0"/>
        <v>4.9509999999999996</v>
      </c>
      <c r="H6" s="7">
        <v>4.9355200000000004</v>
      </c>
      <c r="I6" s="7">
        <v>4.9807499999999996</v>
      </c>
    </row>
    <row r="7" spans="1:13" x14ac:dyDescent="0.2">
      <c r="A7" s="2" t="s">
        <v>66</v>
      </c>
      <c r="B7" s="10">
        <v>4.9400000000000004</v>
      </c>
      <c r="C7" s="10">
        <v>4.9820000000000002</v>
      </c>
      <c r="D7" s="10">
        <v>4.97</v>
      </c>
      <c r="E7" s="10">
        <v>4.9530000000000003</v>
      </c>
      <c r="F7" s="10">
        <v>4.96</v>
      </c>
      <c r="G7" s="43">
        <f t="shared" si="0"/>
        <v>4.9610000000000003</v>
      </c>
      <c r="H7" s="7">
        <v>4.9355200000000004</v>
      </c>
      <c r="I7" s="7">
        <v>4.9807499999999996</v>
      </c>
    </row>
    <row r="8" spans="1:13" x14ac:dyDescent="0.2">
      <c r="A8" s="2" t="s">
        <v>67</v>
      </c>
      <c r="B8" s="10">
        <v>4.9640000000000004</v>
      </c>
      <c r="C8" s="10">
        <v>4.95</v>
      </c>
      <c r="D8" s="10">
        <v>4.9530000000000003</v>
      </c>
      <c r="E8" s="10">
        <v>4.9619999999999997</v>
      </c>
      <c r="F8" s="10">
        <v>4.9560000000000004</v>
      </c>
      <c r="G8" s="43">
        <f t="shared" si="0"/>
        <v>4.9569999999999999</v>
      </c>
      <c r="H8" s="7">
        <v>4.9355200000000004</v>
      </c>
      <c r="I8" s="7">
        <v>4.9807499999999996</v>
      </c>
    </row>
    <row r="9" spans="1:13" x14ac:dyDescent="0.2">
      <c r="A9" s="2" t="s">
        <v>68</v>
      </c>
      <c r="B9" s="10">
        <v>4.9690000000000003</v>
      </c>
      <c r="C9" s="10">
        <v>4.9509999999999996</v>
      </c>
      <c r="D9" s="10">
        <v>4.9550000000000001</v>
      </c>
      <c r="E9" s="10">
        <v>4.9660000000000002</v>
      </c>
      <c r="F9" s="10">
        <v>4.9539999999999997</v>
      </c>
      <c r="G9" s="43">
        <f t="shared" si="0"/>
        <v>4.9590000000000005</v>
      </c>
      <c r="H9" s="7">
        <v>4.9355200000000004</v>
      </c>
      <c r="I9" s="7">
        <v>4.9807499999999996</v>
      </c>
      <c r="M9" s="7">
        <f>M4-3*M5</f>
        <v>4.935516020116621</v>
      </c>
    </row>
    <row r="10" spans="1:13" x14ac:dyDescent="0.2">
      <c r="A10" s="2" t="s">
        <v>69</v>
      </c>
      <c r="B10" s="10">
        <v>4.96</v>
      </c>
      <c r="C10" s="10">
        <v>4.944</v>
      </c>
      <c r="D10" s="10">
        <v>4.9569999999999999</v>
      </c>
      <c r="E10" s="10">
        <v>4.9480000000000004</v>
      </c>
      <c r="F10" s="10">
        <v>4.9509999999999996</v>
      </c>
      <c r="G10" s="43">
        <f t="shared" si="0"/>
        <v>4.952</v>
      </c>
      <c r="H10" s="7">
        <v>4.9355200000000004</v>
      </c>
      <c r="I10" s="7">
        <v>4.9807499999999996</v>
      </c>
      <c r="M10" s="7">
        <f>M4+3*M5</f>
        <v>4.980750646550046</v>
      </c>
    </row>
    <row r="11" spans="1:13" x14ac:dyDescent="0.2">
      <c r="A11" s="2" t="s">
        <v>70</v>
      </c>
      <c r="B11" s="10">
        <v>4.9690000000000003</v>
      </c>
      <c r="C11" s="10">
        <v>4.9489999999999998</v>
      </c>
      <c r="D11" s="10">
        <v>4.9630000000000001</v>
      </c>
      <c r="E11" s="10">
        <v>4.952</v>
      </c>
      <c r="F11" s="10">
        <v>4.9619999999999997</v>
      </c>
      <c r="G11" s="43">
        <f t="shared" si="0"/>
        <v>4.9589999999999996</v>
      </c>
      <c r="H11" s="7">
        <v>4.9355200000000004</v>
      </c>
      <c r="I11" s="7">
        <v>4.9807499999999996</v>
      </c>
    </row>
    <row r="12" spans="1:13" x14ac:dyDescent="0.2">
      <c r="A12" s="2" t="s">
        <v>71</v>
      </c>
      <c r="B12" s="10">
        <v>4.984</v>
      </c>
      <c r="C12" s="10">
        <v>4.9279999999999999</v>
      </c>
      <c r="D12" s="10">
        <v>4.96</v>
      </c>
      <c r="E12" s="10">
        <v>4.9429999999999996</v>
      </c>
      <c r="F12" s="10">
        <v>4.9550000000000001</v>
      </c>
      <c r="G12" s="43">
        <f t="shared" si="0"/>
        <v>4.9539999999999988</v>
      </c>
      <c r="H12" s="7">
        <v>4.9355200000000004</v>
      </c>
      <c r="I12" s="7">
        <v>4.9807499999999996</v>
      </c>
    </row>
    <row r="13" spans="1:13" x14ac:dyDescent="0.2">
      <c r="A13" s="2" t="s">
        <v>72</v>
      </c>
      <c r="B13" s="10">
        <v>4.97</v>
      </c>
      <c r="C13" s="10">
        <v>4.9340000000000002</v>
      </c>
      <c r="D13" s="10">
        <v>4.9610000000000003</v>
      </c>
      <c r="E13" s="10">
        <v>4.9400000000000004</v>
      </c>
      <c r="F13" s="10">
        <v>4.9649999999999999</v>
      </c>
      <c r="G13" s="43">
        <f t="shared" si="0"/>
        <v>4.9539999999999997</v>
      </c>
      <c r="H13" s="7">
        <v>4.9355200000000004</v>
      </c>
      <c r="I13" s="7">
        <v>4.9807499999999996</v>
      </c>
    </row>
    <row r="14" spans="1:13" x14ac:dyDescent="0.2">
      <c r="A14" s="2" t="s">
        <v>73</v>
      </c>
      <c r="B14" s="10">
        <v>4.9749999999999996</v>
      </c>
      <c r="C14" s="10">
        <v>4.9589999999999996</v>
      </c>
      <c r="D14" s="10">
        <v>4.9619999999999997</v>
      </c>
      <c r="E14" s="10">
        <v>4.9710000000000001</v>
      </c>
      <c r="F14" s="10">
        <v>4.968</v>
      </c>
      <c r="G14" s="43">
        <f t="shared" si="0"/>
        <v>4.9669999999999996</v>
      </c>
      <c r="H14" s="7">
        <v>4.9355200000000004</v>
      </c>
      <c r="I14" s="7">
        <v>4.9807499999999996</v>
      </c>
    </row>
    <row r="15" spans="1:13" x14ac:dyDescent="0.2">
      <c r="A15" s="2" t="s">
        <v>74</v>
      </c>
      <c r="B15" s="10">
        <v>4.9450000000000003</v>
      </c>
      <c r="C15" s="10">
        <v>4.9770000000000003</v>
      </c>
      <c r="D15" s="10">
        <v>4.95</v>
      </c>
      <c r="E15" s="10">
        <v>4.9690000000000003</v>
      </c>
      <c r="F15" s="10">
        <v>4.9539999999999997</v>
      </c>
      <c r="G15" s="43">
        <f t="shared" si="0"/>
        <v>4.9590000000000005</v>
      </c>
      <c r="H15" s="7">
        <v>4.9355200000000004</v>
      </c>
      <c r="I15" s="7">
        <v>4.9807499999999996</v>
      </c>
    </row>
    <row r="16" spans="1:13" x14ac:dyDescent="0.2">
      <c r="A16" s="2" t="s">
        <v>75</v>
      </c>
      <c r="B16" s="10">
        <v>4.976</v>
      </c>
      <c r="C16" s="10">
        <v>4.9640000000000004</v>
      </c>
      <c r="D16" s="10">
        <v>4.97</v>
      </c>
      <c r="E16" s="10">
        <v>4.968</v>
      </c>
      <c r="F16" s="10">
        <v>4.9720000000000004</v>
      </c>
      <c r="G16" s="43">
        <f t="shared" si="0"/>
        <v>4.9700000000000006</v>
      </c>
      <c r="H16" s="7">
        <v>4.9355200000000004</v>
      </c>
      <c r="I16" s="7">
        <v>4.9807499999999996</v>
      </c>
    </row>
    <row r="17" spans="1:9" x14ac:dyDescent="0.2">
      <c r="A17" s="2" t="s">
        <v>76</v>
      </c>
      <c r="B17" s="10">
        <v>4.97</v>
      </c>
      <c r="C17" s="10">
        <v>4.9539999999999997</v>
      </c>
      <c r="D17" s="10">
        <v>4.9640000000000004</v>
      </c>
      <c r="E17" s="10">
        <v>4.9589999999999996</v>
      </c>
      <c r="F17" s="10">
        <v>4.968</v>
      </c>
      <c r="G17" s="43">
        <f t="shared" si="0"/>
        <v>4.9630000000000001</v>
      </c>
      <c r="H17" s="7">
        <v>4.9355200000000004</v>
      </c>
      <c r="I17" s="7">
        <v>4.9807499999999996</v>
      </c>
    </row>
    <row r="18" spans="1:9" x14ac:dyDescent="0.2">
      <c r="A18" s="2" t="s">
        <v>77</v>
      </c>
      <c r="B18" s="10">
        <v>4.9820000000000002</v>
      </c>
      <c r="C18" s="10">
        <v>4.9619999999999997</v>
      </c>
      <c r="D18" s="10">
        <v>4.968</v>
      </c>
      <c r="E18" s="10">
        <v>4.9749999999999996</v>
      </c>
      <c r="F18" s="10">
        <v>4.9630000000000001</v>
      </c>
      <c r="G18" s="43">
        <f t="shared" si="0"/>
        <v>4.9700000000000006</v>
      </c>
      <c r="H18" s="7">
        <v>4.9355200000000004</v>
      </c>
      <c r="I18" s="7">
        <v>4.9807499999999996</v>
      </c>
    </row>
    <row r="19" spans="1:9" x14ac:dyDescent="0.2">
      <c r="A19" s="2"/>
      <c r="B19" s="10"/>
      <c r="C19" s="10"/>
      <c r="D19" s="10"/>
      <c r="E19" s="10"/>
      <c r="F19" s="10"/>
    </row>
    <row r="20" spans="1:9" ht="15.75" x14ac:dyDescent="0.25">
      <c r="A20" s="41"/>
      <c r="B20" s="41"/>
      <c r="C20" s="10"/>
      <c r="D20" s="10"/>
      <c r="E20" s="10"/>
      <c r="F20" s="10"/>
    </row>
    <row r="21" spans="1:9" ht="15.75" x14ac:dyDescent="0.25">
      <c r="A21" s="40"/>
      <c r="B21" s="41"/>
      <c r="C21" s="41"/>
      <c r="D21" s="41"/>
      <c r="E21" s="41"/>
      <c r="F21" s="41"/>
    </row>
    <row r="22" spans="1:9" x14ac:dyDescent="0.2">
      <c r="A22" s="44"/>
      <c r="B22" s="45"/>
      <c r="C22" s="45"/>
      <c r="D22" s="45"/>
      <c r="E22" s="45"/>
      <c r="F22" s="45" t="s">
        <v>83</v>
      </c>
    </row>
    <row r="23" spans="1:9" x14ac:dyDescent="0.2">
      <c r="A23" s="44"/>
      <c r="B23" s="45"/>
      <c r="C23" s="45"/>
      <c r="D23" s="45"/>
      <c r="E23" s="45"/>
      <c r="F23" s="45" t="s">
        <v>84</v>
      </c>
    </row>
    <row r="24" spans="1:9" x14ac:dyDescent="0.2">
      <c r="A24" s="44"/>
      <c r="B24" s="45"/>
      <c r="C24" s="45"/>
      <c r="D24" s="45"/>
      <c r="E24" s="45"/>
      <c r="F24" s="45" t="s">
        <v>85</v>
      </c>
    </row>
    <row r="25" spans="1:9" x14ac:dyDescent="0.2">
      <c r="A25" s="44"/>
      <c r="B25" s="45"/>
      <c r="C25" s="45"/>
      <c r="D25" s="45"/>
      <c r="E25" s="45"/>
      <c r="F25" s="45" t="s">
        <v>86</v>
      </c>
    </row>
    <row r="26" spans="1:9" x14ac:dyDescent="0.2">
      <c r="A26" s="44"/>
      <c r="B26" s="45"/>
      <c r="C26" s="45"/>
      <c r="D26" s="45"/>
      <c r="E26" s="45"/>
      <c r="F26" s="45" t="s">
        <v>87</v>
      </c>
    </row>
    <row r="27" spans="1:9" x14ac:dyDescent="0.2">
      <c r="A27" s="44"/>
      <c r="B27" s="45"/>
      <c r="C27" s="45"/>
      <c r="D27" s="45"/>
      <c r="E27" s="45"/>
      <c r="F27" s="45" t="s">
        <v>88</v>
      </c>
    </row>
    <row r="28" spans="1:9" x14ac:dyDescent="0.2">
      <c r="A28" s="44"/>
      <c r="B28" s="45"/>
      <c r="C28" s="45"/>
      <c r="D28" s="45"/>
      <c r="E28" s="45"/>
      <c r="F28" s="45" t="s">
        <v>89</v>
      </c>
    </row>
    <row r="29" spans="1:9" x14ac:dyDescent="0.2">
      <c r="A29" s="44"/>
      <c r="B29" s="45"/>
      <c r="C29" s="45"/>
      <c r="D29" s="45"/>
      <c r="E29" s="45"/>
      <c r="F29" s="45" t="s">
        <v>90</v>
      </c>
    </row>
    <row r="30" spans="1:9" x14ac:dyDescent="0.2">
      <c r="A30" s="44"/>
      <c r="B30" s="45"/>
      <c r="C30" s="45"/>
      <c r="D30" s="45"/>
      <c r="E30" s="45"/>
      <c r="F30" s="45"/>
    </row>
    <row r="31" spans="1:9" x14ac:dyDescent="0.2">
      <c r="A31" s="2"/>
      <c r="B31" s="10"/>
      <c r="C31" s="10"/>
      <c r="D31" s="10"/>
      <c r="E31" s="10"/>
      <c r="F31" s="10"/>
    </row>
    <row r="32" spans="1:9" x14ac:dyDescent="0.2">
      <c r="A32" s="2"/>
      <c r="B32" s="10"/>
      <c r="C32" s="10"/>
      <c r="D32" s="10"/>
      <c r="E32" s="10"/>
      <c r="F32" s="10"/>
    </row>
    <row r="33" spans="1:6" x14ac:dyDescent="0.2">
      <c r="A33" s="2"/>
      <c r="B33" s="10"/>
      <c r="C33" s="10"/>
      <c r="D33" s="10"/>
      <c r="E33" s="10"/>
      <c r="F33" s="10"/>
    </row>
    <row r="34" spans="1:6" x14ac:dyDescent="0.2">
      <c r="A34" s="2"/>
      <c r="B34" s="10"/>
      <c r="C34" s="10"/>
      <c r="D34" s="10"/>
      <c r="E34" s="10"/>
      <c r="F34" s="10"/>
    </row>
    <row r="35" spans="1:6" x14ac:dyDescent="0.2">
      <c r="A35" s="2"/>
      <c r="B35" s="10"/>
      <c r="C35" s="10"/>
      <c r="D35" s="10"/>
      <c r="E35" s="10"/>
      <c r="F35" s="10"/>
    </row>
    <row r="36" spans="1:6" x14ac:dyDescent="0.2">
      <c r="A36" s="2"/>
      <c r="B36" s="10"/>
      <c r="C36" s="10"/>
      <c r="D36" s="10"/>
      <c r="E36" s="10"/>
      <c r="F36" s="10"/>
    </row>
    <row r="37" spans="1:6" x14ac:dyDescent="0.2">
      <c r="A37" s="2"/>
      <c r="B37" s="10"/>
      <c r="C37" s="42"/>
      <c r="D37" s="10"/>
      <c r="E37" s="10"/>
      <c r="F37" s="10"/>
    </row>
    <row r="38" spans="1:6" x14ac:dyDescent="0.2">
      <c r="A38" s="2"/>
      <c r="B38" s="10"/>
      <c r="C38" s="10"/>
      <c r="D38" s="10"/>
      <c r="E38" s="10"/>
      <c r="F38" s="10"/>
    </row>
    <row r="39" spans="1:6" x14ac:dyDescent="0.2">
      <c r="A39" s="2"/>
      <c r="B39" s="10"/>
      <c r="C39" s="10"/>
      <c r="D39" s="10"/>
      <c r="E39" s="10"/>
      <c r="F39" s="10"/>
    </row>
    <row r="40" spans="1:6" ht="15.75" x14ac:dyDescent="0.25">
      <c r="A40" s="41"/>
      <c r="B40" s="41"/>
      <c r="C40" s="10"/>
      <c r="D40" s="10"/>
      <c r="E40" s="10"/>
      <c r="F40" s="10"/>
    </row>
    <row r="41" spans="1:6" ht="15.75" x14ac:dyDescent="0.25">
      <c r="A41" s="40"/>
      <c r="B41" s="41"/>
      <c r="C41" s="41"/>
      <c r="D41" s="41"/>
      <c r="E41" s="41"/>
      <c r="F41" s="41"/>
    </row>
    <row r="42" spans="1:6" x14ac:dyDescent="0.2">
      <c r="A42" s="2"/>
      <c r="B42" s="10"/>
      <c r="C42" s="10"/>
      <c r="D42" s="10"/>
      <c r="E42" s="10"/>
      <c r="F42" s="10"/>
    </row>
    <row r="43" spans="1:6" x14ac:dyDescent="0.2">
      <c r="A43" s="2"/>
      <c r="B43" s="10"/>
      <c r="C43" s="10"/>
      <c r="D43" s="10"/>
      <c r="E43" s="10"/>
      <c r="F43" s="10"/>
    </row>
    <row r="44" spans="1:6" x14ac:dyDescent="0.2">
      <c r="A44" s="2"/>
      <c r="B44" s="10"/>
      <c r="C44" s="10"/>
      <c r="D44" s="10"/>
      <c r="E44" s="10"/>
      <c r="F44" s="10"/>
    </row>
    <row r="45" spans="1:6" x14ac:dyDescent="0.2">
      <c r="A45" s="2"/>
      <c r="B45" s="10"/>
      <c r="C45" s="10"/>
      <c r="D45" s="10"/>
      <c r="E45" s="10"/>
      <c r="F45" s="10"/>
    </row>
    <row r="46" spans="1:6" x14ac:dyDescent="0.2">
      <c r="A46" s="2"/>
      <c r="B46" s="10"/>
      <c r="C46" s="10"/>
      <c r="D46" s="10"/>
      <c r="E46" s="10"/>
      <c r="F46" s="10"/>
    </row>
    <row r="47" spans="1:6" x14ac:dyDescent="0.2">
      <c r="A47" s="2"/>
      <c r="B47" s="10"/>
      <c r="C47" s="10"/>
      <c r="D47" s="10"/>
      <c r="E47" s="10"/>
      <c r="F47" s="10"/>
    </row>
    <row r="48" spans="1:6" x14ac:dyDescent="0.2">
      <c r="A48" s="2"/>
      <c r="B48" s="10"/>
      <c r="C48" s="10"/>
      <c r="D48" s="10"/>
      <c r="E48" s="10"/>
      <c r="F48" s="10"/>
    </row>
    <row r="49" spans="1:6" x14ac:dyDescent="0.2">
      <c r="A49" s="2"/>
      <c r="B49" s="10"/>
      <c r="C49" s="10"/>
      <c r="D49" s="10"/>
      <c r="E49" s="10"/>
      <c r="F49" s="10"/>
    </row>
    <row r="50" spans="1:6" x14ac:dyDescent="0.2">
      <c r="A50" s="2"/>
      <c r="B50" s="10"/>
      <c r="C50" s="10"/>
      <c r="D50" s="10"/>
      <c r="E50" s="10"/>
      <c r="F50" s="10"/>
    </row>
    <row r="51" spans="1:6" x14ac:dyDescent="0.2">
      <c r="A51" s="2"/>
      <c r="B51" s="10"/>
      <c r="C51" s="10"/>
      <c r="D51" s="10"/>
      <c r="E51" s="10"/>
      <c r="F51" s="10"/>
    </row>
    <row r="52" spans="1:6" x14ac:dyDescent="0.2">
      <c r="A52" s="2"/>
      <c r="B52" s="10"/>
      <c r="C52" s="10"/>
      <c r="D52" s="10"/>
      <c r="E52" s="10"/>
      <c r="F52" s="10"/>
    </row>
    <row r="53" spans="1:6" x14ac:dyDescent="0.2">
      <c r="A53" s="2"/>
      <c r="B53" s="10"/>
      <c r="C53" s="10"/>
      <c r="D53" s="10"/>
      <c r="E53" s="10"/>
      <c r="F53" s="10"/>
    </row>
    <row r="54" spans="1:6" x14ac:dyDescent="0.2">
      <c r="A54" s="2"/>
      <c r="B54" s="10"/>
      <c r="C54" s="10"/>
      <c r="D54" s="10"/>
      <c r="E54" s="10"/>
      <c r="F54" s="10"/>
    </row>
    <row r="55" spans="1:6" x14ac:dyDescent="0.2">
      <c r="A55" s="2"/>
      <c r="B55" s="10"/>
      <c r="C55" s="10"/>
      <c r="D55" s="10"/>
      <c r="E55" s="10"/>
      <c r="F55" s="10"/>
    </row>
    <row r="56" spans="1:6" x14ac:dyDescent="0.2">
      <c r="A56" s="2"/>
      <c r="B56" s="10"/>
      <c r="C56" s="10"/>
      <c r="D56" s="10"/>
      <c r="E56" s="10"/>
      <c r="F56" s="10"/>
    </row>
  </sheetData>
  <mergeCells count="1">
    <mergeCell ref="B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AD6A-9418-42C6-9835-6A9E9BF143FF}">
  <dimension ref="B1:O74"/>
  <sheetViews>
    <sheetView topLeftCell="B1" workbookViewId="0">
      <selection activeCell="F17" sqref="F17"/>
    </sheetView>
  </sheetViews>
  <sheetFormatPr defaultColWidth="10.28515625" defaultRowHeight="15" x14ac:dyDescent="0.2"/>
  <cols>
    <col min="1" max="1" width="16.42578125" style="2" bestFit="1" customWidth="1"/>
    <col min="2" max="2" width="13" style="2" bestFit="1" customWidth="1"/>
    <col min="3" max="3" width="28.140625" style="2" bestFit="1" customWidth="1"/>
    <col min="4" max="4" width="15.7109375" style="2" bestFit="1" customWidth="1"/>
    <col min="5" max="5" width="25" style="2" bestFit="1" customWidth="1"/>
    <col min="6" max="6" width="26.42578125" style="2" bestFit="1" customWidth="1"/>
    <col min="7" max="7" width="10.28515625" style="2"/>
    <col min="8" max="8" width="7" style="2" bestFit="1" customWidth="1"/>
    <col min="9" max="9" width="15.5703125" style="2" bestFit="1" customWidth="1"/>
    <col min="10" max="16384" width="10.28515625" style="2"/>
  </cols>
  <sheetData>
    <row r="1" spans="2:15" ht="15.75" x14ac:dyDescent="0.25">
      <c r="B1" s="1"/>
    </row>
    <row r="2" spans="2:15" ht="15.75" x14ac:dyDescent="0.25">
      <c r="B2" s="1"/>
    </row>
    <row r="3" spans="2:15" ht="15.75" x14ac:dyDescent="0.25">
      <c r="B3" s="3"/>
      <c r="C3" s="4"/>
      <c r="D3" s="3"/>
      <c r="E3" s="3"/>
      <c r="F3" s="4"/>
      <c r="G3" s="2" t="s">
        <v>1</v>
      </c>
      <c r="H3" s="2" t="s">
        <v>2</v>
      </c>
      <c r="I3" s="2">
        <f>27/70</f>
        <v>0.38571428571428573</v>
      </c>
    </row>
    <row r="4" spans="2:15" ht="15.75" x14ac:dyDescent="0.25">
      <c r="B4" s="26"/>
      <c r="C4" s="26"/>
      <c r="D4" s="26"/>
      <c r="E4" s="26"/>
      <c r="F4" s="26"/>
    </row>
    <row r="5" spans="2:15" x14ac:dyDescent="0.2">
      <c r="B5" s="27"/>
      <c r="C5" s="27"/>
      <c r="D5" s="27"/>
      <c r="E5" s="27"/>
      <c r="F5" s="28"/>
      <c r="G5" s="2" t="s">
        <v>3</v>
      </c>
      <c r="H5" s="2">
        <v>10</v>
      </c>
    </row>
    <row r="6" spans="2:15" x14ac:dyDescent="0.2">
      <c r="F6" s="5"/>
    </row>
    <row r="7" spans="2:15" x14ac:dyDescent="0.2">
      <c r="F7" s="5"/>
      <c r="M7" s="2" t="s">
        <v>6</v>
      </c>
    </row>
    <row r="8" spans="2:15" x14ac:dyDescent="0.2">
      <c r="F8" s="5"/>
    </row>
    <row r="9" spans="2:15" x14ac:dyDescent="0.2">
      <c r="F9" s="5"/>
      <c r="G9" s="2" t="s">
        <v>7</v>
      </c>
    </row>
    <row r="10" spans="2:15" x14ac:dyDescent="0.2">
      <c r="F10" s="5"/>
    </row>
    <row r="11" spans="2:15" x14ac:dyDescent="0.2">
      <c r="F11" s="5"/>
      <c r="H11" s="2" t="s">
        <v>11</v>
      </c>
      <c r="I11" s="2" t="s">
        <v>12</v>
      </c>
    </row>
    <row r="12" spans="2:15" x14ac:dyDescent="0.2">
      <c r="F12" s="5"/>
      <c r="G12" s="2" t="s">
        <v>4</v>
      </c>
      <c r="H12" s="2">
        <v>6</v>
      </c>
      <c r="I12" s="9">
        <f t="shared" ref="I12:I16" si="0">_xlfn.BINOM.DIST(H12,H$5,I$3,FALSE)</f>
        <v>9.8468041918559304E-2</v>
      </c>
      <c r="O12" s="14"/>
    </row>
    <row r="13" spans="2:15" x14ac:dyDescent="0.2">
      <c r="F13" s="5"/>
      <c r="G13" s="2" t="s">
        <v>5</v>
      </c>
      <c r="H13" s="2">
        <v>7</v>
      </c>
      <c r="I13" s="9">
        <f t="shared" si="0"/>
        <v>3.5330726004001334E-2</v>
      </c>
    </row>
    <row r="14" spans="2:15" x14ac:dyDescent="0.2">
      <c r="F14" s="5"/>
      <c r="G14" s="2" t="s">
        <v>8</v>
      </c>
      <c r="H14" s="2">
        <v>8</v>
      </c>
      <c r="I14" s="9">
        <f t="shared" si="0"/>
        <v>8.3191535067561311E-3</v>
      </c>
    </row>
    <row r="15" spans="2:15" x14ac:dyDescent="0.2">
      <c r="F15" s="5"/>
      <c r="G15" s="2" t="s">
        <v>9</v>
      </c>
      <c r="H15" s="2">
        <v>9</v>
      </c>
      <c r="I15" s="9">
        <f t="shared" si="0"/>
        <v>1.1608121172217844E-3</v>
      </c>
    </row>
    <row r="16" spans="2:15" x14ac:dyDescent="0.2">
      <c r="F16" s="5"/>
      <c r="G16" s="2" t="s">
        <v>10</v>
      </c>
      <c r="H16" s="2">
        <v>10</v>
      </c>
      <c r="I16" s="9">
        <f t="shared" si="0"/>
        <v>7.2888202709274927E-5</v>
      </c>
    </row>
    <row r="17" spans="4:12" x14ac:dyDescent="0.2">
      <c r="F17" s="5"/>
    </row>
    <row r="18" spans="4:12" x14ac:dyDescent="0.2">
      <c r="F18" s="5"/>
      <c r="H18" s="11"/>
      <c r="I18" s="9"/>
    </row>
    <row r="19" spans="4:12" x14ac:dyDescent="0.2">
      <c r="F19" s="5"/>
    </row>
    <row r="20" spans="4:12" x14ac:dyDescent="0.2">
      <c r="F20" s="5"/>
    </row>
    <row r="21" spans="4:12" x14ac:dyDescent="0.2">
      <c r="F21" s="5"/>
      <c r="I21" s="12">
        <f>SUM(I12:I16)</f>
        <v>0.14335162174924782</v>
      </c>
      <c r="L21" s="13" t="s">
        <v>13</v>
      </c>
    </row>
    <row r="22" spans="4:12" x14ac:dyDescent="0.2">
      <c r="F22" s="5"/>
    </row>
    <row r="23" spans="4:12" x14ac:dyDescent="0.2">
      <c r="F23" s="5"/>
    </row>
    <row r="24" spans="4:12" x14ac:dyDescent="0.2">
      <c r="F24" s="5"/>
    </row>
    <row r="25" spans="4:12" x14ac:dyDescent="0.2">
      <c r="D25" s="6"/>
      <c r="F25" s="5"/>
    </row>
    <row r="26" spans="4:12" x14ac:dyDescent="0.2">
      <c r="D26" s="6"/>
      <c r="F26" s="5"/>
    </row>
    <row r="27" spans="4:12" x14ac:dyDescent="0.2">
      <c r="D27" s="6"/>
      <c r="F27" s="5"/>
    </row>
    <row r="28" spans="4:12" x14ac:dyDescent="0.2">
      <c r="D28" s="6"/>
      <c r="F28" s="5"/>
    </row>
    <row r="29" spans="4:12" x14ac:dyDescent="0.2">
      <c r="D29" s="6"/>
      <c r="F29" s="5"/>
    </row>
    <row r="30" spans="4:12" x14ac:dyDescent="0.2">
      <c r="F30" s="5"/>
    </row>
    <row r="31" spans="4:12" x14ac:dyDescent="0.2">
      <c r="F31" s="5"/>
    </row>
    <row r="32" spans="4:12" x14ac:dyDescent="0.2">
      <c r="F32" s="5"/>
    </row>
    <row r="33" spans="2:6" x14ac:dyDescent="0.2">
      <c r="F33" s="5"/>
    </row>
    <row r="34" spans="2:6" x14ac:dyDescent="0.2">
      <c r="F34" s="5"/>
    </row>
    <row r="35" spans="2:6" x14ac:dyDescent="0.2">
      <c r="F35" s="5"/>
    </row>
    <row r="36" spans="2:6" x14ac:dyDescent="0.2">
      <c r="F36" s="5"/>
    </row>
    <row r="37" spans="2:6" x14ac:dyDescent="0.2">
      <c r="F37" s="5"/>
    </row>
    <row r="38" spans="2:6" x14ac:dyDescent="0.2">
      <c r="F38" s="5"/>
    </row>
    <row r="39" spans="2:6" x14ac:dyDescent="0.2">
      <c r="F39" s="5"/>
    </row>
    <row r="40" spans="2:6" x14ac:dyDescent="0.2">
      <c r="F40" s="5"/>
    </row>
    <row r="41" spans="2:6" x14ac:dyDescent="0.2">
      <c r="F41" s="5"/>
    </row>
    <row r="42" spans="2:6" x14ac:dyDescent="0.2">
      <c r="F42" s="5"/>
    </row>
    <row r="43" spans="2:6" x14ac:dyDescent="0.2">
      <c r="F43" s="5"/>
    </row>
    <row r="44" spans="2:6" x14ac:dyDescent="0.2">
      <c r="F44" s="5"/>
    </row>
    <row r="45" spans="2:6" x14ac:dyDescent="0.2">
      <c r="F45" s="5"/>
    </row>
    <row r="46" spans="2:6" x14ac:dyDescent="0.2">
      <c r="F46" s="5"/>
    </row>
    <row r="47" spans="2:6" x14ac:dyDescent="0.2">
      <c r="B47" s="7"/>
      <c r="C47" s="7"/>
      <c r="F47" s="5"/>
    </row>
    <row r="48" spans="2:6" x14ac:dyDescent="0.2">
      <c r="B48" s="7"/>
      <c r="C48" s="7"/>
      <c r="D48" s="7"/>
      <c r="E48" s="7"/>
      <c r="F48" s="5"/>
    </row>
    <row r="49" spans="2:6" x14ac:dyDescent="0.2">
      <c r="B49" s="7"/>
      <c r="D49" s="7"/>
      <c r="F49" s="5"/>
    </row>
    <row r="50" spans="2:6" x14ac:dyDescent="0.2">
      <c r="D50" s="7"/>
      <c r="F50" s="5"/>
    </row>
    <row r="51" spans="2:6" x14ac:dyDescent="0.2">
      <c r="B51" s="7"/>
      <c r="D51" s="7"/>
      <c r="F51" s="5"/>
    </row>
    <row r="52" spans="2:6" x14ac:dyDescent="0.2">
      <c r="D52" s="7"/>
      <c r="F52" s="5"/>
    </row>
    <row r="53" spans="2:6" x14ac:dyDescent="0.2">
      <c r="D53" s="7"/>
      <c r="F53" s="5"/>
    </row>
    <row r="54" spans="2:6" x14ac:dyDescent="0.2">
      <c r="F54" s="5"/>
    </row>
    <row r="55" spans="2:6" x14ac:dyDescent="0.2">
      <c r="D55" s="7"/>
      <c r="F55" s="5"/>
    </row>
    <row r="56" spans="2:6" x14ac:dyDescent="0.2">
      <c r="D56" s="7"/>
      <c r="F56" s="5"/>
    </row>
    <row r="57" spans="2:6" x14ac:dyDescent="0.2">
      <c r="F57" s="5"/>
    </row>
    <row r="58" spans="2:6" x14ac:dyDescent="0.2">
      <c r="E58" s="8"/>
      <c r="F58" s="5"/>
    </row>
    <row r="59" spans="2:6" x14ac:dyDescent="0.2">
      <c r="F59" s="5"/>
    </row>
    <row r="60" spans="2:6" x14ac:dyDescent="0.2">
      <c r="F60" s="5"/>
    </row>
    <row r="61" spans="2:6" x14ac:dyDescent="0.2">
      <c r="F61" s="5"/>
    </row>
    <row r="62" spans="2:6" x14ac:dyDescent="0.2">
      <c r="F62" s="5"/>
    </row>
    <row r="63" spans="2:6" x14ac:dyDescent="0.2">
      <c r="F63" s="5"/>
    </row>
    <row r="64" spans="2:6" x14ac:dyDescent="0.2">
      <c r="E64" s="6"/>
      <c r="F64" s="5"/>
    </row>
    <row r="65" spans="6:6" x14ac:dyDescent="0.2">
      <c r="F65" s="5"/>
    </row>
    <row r="66" spans="6:6" x14ac:dyDescent="0.2">
      <c r="F66" s="5"/>
    </row>
    <row r="67" spans="6:6" x14ac:dyDescent="0.2">
      <c r="F67" s="5"/>
    </row>
    <row r="68" spans="6:6" x14ac:dyDescent="0.2">
      <c r="F68" s="5"/>
    </row>
    <row r="69" spans="6:6" x14ac:dyDescent="0.2">
      <c r="F69" s="5"/>
    </row>
    <row r="70" spans="6:6" x14ac:dyDescent="0.2">
      <c r="F70" s="5"/>
    </row>
    <row r="71" spans="6:6" x14ac:dyDescent="0.2">
      <c r="F71" s="5"/>
    </row>
    <row r="72" spans="6:6" x14ac:dyDescent="0.2">
      <c r="F72" s="5"/>
    </row>
    <row r="73" spans="6:6" x14ac:dyDescent="0.2">
      <c r="F73" s="5"/>
    </row>
    <row r="74" spans="6:6" x14ac:dyDescent="0.2">
      <c r="F74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C3284-DC50-429C-AB1D-663FA49AF7B2}">
  <dimension ref="A1:T42"/>
  <sheetViews>
    <sheetView workbookViewId="0">
      <selection activeCell="L24" sqref="L24"/>
    </sheetView>
  </sheetViews>
  <sheetFormatPr defaultColWidth="8.85546875" defaultRowHeight="15" x14ac:dyDescent="0.2"/>
  <cols>
    <col min="1" max="1" width="22.42578125" style="16" bestFit="1" customWidth="1"/>
    <col min="2" max="2" width="9.28515625" style="16" customWidth="1"/>
    <col min="3" max="3" width="21.42578125" style="16" customWidth="1"/>
    <col min="4" max="4" width="23.140625" style="17" bestFit="1" customWidth="1"/>
    <col min="5" max="8" width="8.85546875" style="18"/>
    <col min="9" max="9" width="23.28515625" style="18" bestFit="1" customWidth="1"/>
    <col min="10" max="14" width="8.85546875" style="18"/>
    <col min="15" max="15" width="23.28515625" style="18" bestFit="1" customWidth="1"/>
    <col min="16" max="16" width="12" style="18" bestFit="1" customWidth="1"/>
    <col min="17" max="18" width="8.85546875" style="18"/>
    <col min="19" max="19" width="11.5703125" style="18" bestFit="1" customWidth="1"/>
    <col min="20" max="16384" width="8.85546875" style="18"/>
  </cols>
  <sheetData>
    <row r="1" spans="1:19" ht="15.75" x14ac:dyDescent="0.25">
      <c r="A1" s="15" t="s">
        <v>14</v>
      </c>
    </row>
    <row r="2" spans="1:19" x14ac:dyDescent="0.2">
      <c r="I2" s="18" t="s">
        <v>42</v>
      </c>
      <c r="O2" s="18" t="s">
        <v>43</v>
      </c>
    </row>
    <row r="3" spans="1:19" ht="16.5" thickBot="1" x14ac:dyDescent="0.3">
      <c r="A3" s="19" t="s">
        <v>0</v>
      </c>
      <c r="B3" s="19" t="s">
        <v>15</v>
      </c>
      <c r="C3" s="19" t="s">
        <v>16</v>
      </c>
      <c r="D3" s="20" t="s">
        <v>17</v>
      </c>
      <c r="R3" s="29"/>
      <c r="S3" s="29"/>
    </row>
    <row r="4" spans="1:19" ht="16.5" thickTop="1" x14ac:dyDescent="0.25">
      <c r="A4" s="16" t="s">
        <v>18</v>
      </c>
      <c r="B4" s="16" t="s">
        <v>19</v>
      </c>
      <c r="C4" s="16" t="s">
        <v>20</v>
      </c>
      <c r="D4" s="21">
        <v>75000</v>
      </c>
      <c r="I4" s="24" t="s">
        <v>17</v>
      </c>
      <c r="J4" s="24"/>
      <c r="O4" s="24" t="s">
        <v>17</v>
      </c>
      <c r="P4" s="24"/>
      <c r="R4" s="30"/>
      <c r="S4" s="30"/>
    </row>
    <row r="5" spans="1:19" ht="15.75" x14ac:dyDescent="0.25">
      <c r="A5" s="16" t="s">
        <v>18</v>
      </c>
      <c r="B5" s="16" t="s">
        <v>21</v>
      </c>
      <c r="C5" s="16" t="s">
        <v>22</v>
      </c>
      <c r="D5" s="21">
        <v>47000</v>
      </c>
      <c r="I5" s="22"/>
      <c r="J5" s="22"/>
      <c r="O5" s="22"/>
      <c r="P5" s="22"/>
      <c r="R5" s="22"/>
      <c r="S5" s="22"/>
    </row>
    <row r="6" spans="1:19" ht="15.75" x14ac:dyDescent="0.25">
      <c r="A6" s="16" t="s">
        <v>18</v>
      </c>
      <c r="B6" s="16" t="s">
        <v>21</v>
      </c>
      <c r="C6" s="16" t="s">
        <v>25</v>
      </c>
      <c r="D6" s="21">
        <v>30000</v>
      </c>
      <c r="I6" s="22" t="s">
        <v>28</v>
      </c>
      <c r="J6" s="22">
        <v>49116.666666666664</v>
      </c>
      <c r="O6" s="22" t="s">
        <v>28</v>
      </c>
      <c r="P6" s="22">
        <v>66122.222222222219</v>
      </c>
      <c r="R6" s="22"/>
      <c r="S6" s="22"/>
    </row>
    <row r="7" spans="1:19" ht="15.75" x14ac:dyDescent="0.25">
      <c r="A7" s="16" t="s">
        <v>18</v>
      </c>
      <c r="B7" s="16" t="s">
        <v>21</v>
      </c>
      <c r="C7" s="16" t="s">
        <v>25</v>
      </c>
      <c r="D7" s="21">
        <v>60000</v>
      </c>
      <c r="I7" s="22" t="s">
        <v>29</v>
      </c>
      <c r="J7" s="22">
        <v>7501.8233406899581</v>
      </c>
      <c r="O7" s="22" t="s">
        <v>29</v>
      </c>
      <c r="P7" s="22">
        <v>20255.6149813232</v>
      </c>
      <c r="R7" s="22"/>
      <c r="S7" s="22"/>
    </row>
    <row r="8" spans="1:19" ht="15.75" x14ac:dyDescent="0.25">
      <c r="A8" s="16" t="s">
        <v>18</v>
      </c>
      <c r="B8" s="16" t="s">
        <v>19</v>
      </c>
      <c r="C8" s="16" t="s">
        <v>22</v>
      </c>
      <c r="D8" s="21">
        <v>80000</v>
      </c>
      <c r="I8" s="22" t="s">
        <v>30</v>
      </c>
      <c r="J8" s="22">
        <v>47000</v>
      </c>
      <c r="O8" s="22" t="s">
        <v>30</v>
      </c>
      <c r="P8" s="22">
        <v>46100</v>
      </c>
      <c r="R8" s="22"/>
      <c r="S8" s="22"/>
    </row>
    <row r="9" spans="1:19" ht="15.75" x14ac:dyDescent="0.25">
      <c r="A9" s="16" t="s">
        <v>18</v>
      </c>
      <c r="B9" s="16" t="s">
        <v>21</v>
      </c>
      <c r="C9" s="16" t="s">
        <v>22</v>
      </c>
      <c r="D9" s="21">
        <v>10000</v>
      </c>
      <c r="I9" s="22" t="s">
        <v>31</v>
      </c>
      <c r="J9" s="22">
        <v>10000</v>
      </c>
      <c r="O9" s="22" t="s">
        <v>31</v>
      </c>
      <c r="P9" s="22" t="e">
        <v>#N/A</v>
      </c>
      <c r="R9" s="22"/>
      <c r="S9" s="22"/>
    </row>
    <row r="10" spans="1:19" ht="15.75" x14ac:dyDescent="0.25">
      <c r="A10" s="16" t="s">
        <v>18</v>
      </c>
      <c r="B10" s="16" t="s">
        <v>21</v>
      </c>
      <c r="C10" s="16" t="s">
        <v>22</v>
      </c>
      <c r="D10" s="21">
        <v>43000</v>
      </c>
      <c r="I10" s="22" t="s">
        <v>32</v>
      </c>
      <c r="J10" s="22">
        <v>29054.436864682299</v>
      </c>
      <c r="O10" s="22" t="s">
        <v>32</v>
      </c>
      <c r="P10" s="22">
        <v>60766.844943969605</v>
      </c>
      <c r="R10" s="22"/>
      <c r="S10" s="22"/>
    </row>
    <row r="11" spans="1:19" ht="15.75" x14ac:dyDescent="0.25">
      <c r="A11" s="16" t="s">
        <v>18</v>
      </c>
      <c r="B11" s="16" t="s">
        <v>19</v>
      </c>
      <c r="C11" s="16" t="s">
        <v>22</v>
      </c>
      <c r="D11" s="21">
        <v>89000</v>
      </c>
      <c r="I11" s="22" t="s">
        <v>33</v>
      </c>
      <c r="J11" s="22">
        <v>844160301.52380967</v>
      </c>
      <c r="O11" s="22" t="s">
        <v>33</v>
      </c>
      <c r="P11" s="22">
        <v>3692609444.4444447</v>
      </c>
      <c r="R11" s="22"/>
      <c r="S11" s="22"/>
    </row>
    <row r="12" spans="1:19" ht="15.75" x14ac:dyDescent="0.25">
      <c r="A12" s="16" t="s">
        <v>18</v>
      </c>
      <c r="B12" s="16" t="s">
        <v>19</v>
      </c>
      <c r="C12" s="16" t="s">
        <v>20</v>
      </c>
      <c r="D12" s="21">
        <v>50000</v>
      </c>
      <c r="I12" s="22" t="s">
        <v>34</v>
      </c>
      <c r="J12" s="22">
        <v>-1.4618741684523786</v>
      </c>
      <c r="O12" s="22" t="s">
        <v>34</v>
      </c>
      <c r="P12" s="22">
        <v>2.3526300036227763</v>
      </c>
      <c r="R12" s="22"/>
      <c r="S12" s="22"/>
    </row>
    <row r="13" spans="1:19" ht="15.75" x14ac:dyDescent="0.25">
      <c r="A13" s="16" t="s">
        <v>18</v>
      </c>
      <c r="B13" s="16" t="s">
        <v>26</v>
      </c>
      <c r="C13" s="16" t="s">
        <v>25</v>
      </c>
      <c r="D13" s="21">
        <v>13462</v>
      </c>
      <c r="I13" s="22" t="s">
        <v>35</v>
      </c>
      <c r="J13" s="22">
        <v>-2.4086066501077742E-2</v>
      </c>
      <c r="O13" s="22" t="s">
        <v>35</v>
      </c>
      <c r="P13" s="22">
        <v>1.6740121565372628</v>
      </c>
      <c r="R13" s="22"/>
      <c r="S13" s="22"/>
    </row>
    <row r="14" spans="1:19" ht="15.75" x14ac:dyDescent="0.25">
      <c r="A14" s="16" t="s">
        <v>18</v>
      </c>
      <c r="B14" s="16" t="s">
        <v>21</v>
      </c>
      <c r="C14" s="16" t="s">
        <v>22</v>
      </c>
      <c r="D14" s="21">
        <v>85000</v>
      </c>
      <c r="I14" s="22" t="s">
        <v>36</v>
      </c>
      <c r="J14" s="22">
        <v>79000</v>
      </c>
      <c r="O14" s="22" t="s">
        <v>36</v>
      </c>
      <c r="P14" s="22">
        <v>185000</v>
      </c>
      <c r="R14" s="22"/>
      <c r="S14" s="22"/>
    </row>
    <row r="15" spans="1:19" ht="15.75" x14ac:dyDescent="0.25">
      <c r="A15" s="16" t="s">
        <v>18</v>
      </c>
      <c r="B15" s="16" t="s">
        <v>21</v>
      </c>
      <c r="C15" s="16" t="s">
        <v>27</v>
      </c>
      <c r="D15" s="21">
        <v>44000</v>
      </c>
      <c r="I15" s="22" t="s">
        <v>37</v>
      </c>
      <c r="J15" s="22">
        <v>10000</v>
      </c>
      <c r="O15" s="22" t="s">
        <v>37</v>
      </c>
      <c r="P15" s="22">
        <v>15000</v>
      </c>
      <c r="R15" s="22"/>
      <c r="S15" s="22"/>
    </row>
    <row r="16" spans="1:19" ht="15.75" x14ac:dyDescent="0.25">
      <c r="A16" s="16" t="s">
        <v>18</v>
      </c>
      <c r="B16" s="16" t="s">
        <v>21</v>
      </c>
      <c r="C16" s="16" t="s">
        <v>25</v>
      </c>
      <c r="D16" s="21">
        <v>15288</v>
      </c>
      <c r="I16" s="22" t="s">
        <v>38</v>
      </c>
      <c r="J16" s="22">
        <v>89000</v>
      </c>
      <c r="O16" s="22" t="s">
        <v>38</v>
      </c>
      <c r="P16" s="22">
        <v>200000</v>
      </c>
      <c r="R16" s="22"/>
      <c r="S16" s="22"/>
    </row>
    <row r="17" spans="1:20" ht="15.75" x14ac:dyDescent="0.25">
      <c r="A17" s="16" t="s">
        <v>18</v>
      </c>
      <c r="B17" s="16" t="s">
        <v>26</v>
      </c>
      <c r="C17" s="16" t="s">
        <v>22</v>
      </c>
      <c r="D17" s="21">
        <v>10000</v>
      </c>
      <c r="I17" s="22" t="s">
        <v>39</v>
      </c>
      <c r="J17" s="22">
        <v>736750</v>
      </c>
      <c r="O17" s="22" t="s">
        <v>39</v>
      </c>
      <c r="P17" s="22">
        <v>595100</v>
      </c>
      <c r="R17" s="22"/>
      <c r="S17" s="22"/>
    </row>
    <row r="18" spans="1:20" ht="15.75" x14ac:dyDescent="0.25">
      <c r="A18" s="16" t="s">
        <v>18</v>
      </c>
      <c r="B18" s="16" t="s">
        <v>21</v>
      </c>
      <c r="C18" s="16" t="s">
        <v>22</v>
      </c>
      <c r="D18" s="21">
        <v>85000</v>
      </c>
      <c r="I18" s="22" t="s">
        <v>40</v>
      </c>
      <c r="J18" s="22">
        <v>15</v>
      </c>
      <c r="O18" s="22" t="s">
        <v>40</v>
      </c>
      <c r="P18" s="22">
        <v>9</v>
      </c>
      <c r="R18" s="22"/>
      <c r="S18" s="22"/>
    </row>
    <row r="19" spans="1:20" ht="16.5" thickBot="1" x14ac:dyDescent="0.3">
      <c r="A19" s="16" t="s">
        <v>23</v>
      </c>
      <c r="B19" s="16" t="s">
        <v>19</v>
      </c>
      <c r="C19" s="16" t="s">
        <v>24</v>
      </c>
      <c r="D19" s="21">
        <v>40000</v>
      </c>
      <c r="I19" s="23" t="s">
        <v>41</v>
      </c>
      <c r="J19" s="23">
        <v>16089.810836222887</v>
      </c>
      <c r="O19" s="23" t="s">
        <v>41</v>
      </c>
      <c r="P19" s="23">
        <v>46709.531908034762</v>
      </c>
      <c r="R19" s="22"/>
      <c r="S19" s="22"/>
    </row>
    <row r="20" spans="1:20" x14ac:dyDescent="0.2">
      <c r="A20" s="16" t="s">
        <v>23</v>
      </c>
      <c r="B20" s="16" t="s">
        <v>21</v>
      </c>
      <c r="C20" s="16" t="s">
        <v>22</v>
      </c>
      <c r="D20" s="21">
        <v>130000</v>
      </c>
      <c r="R20" s="29"/>
      <c r="S20" s="29"/>
    </row>
    <row r="21" spans="1:20" x14ac:dyDescent="0.2">
      <c r="A21" s="16" t="s">
        <v>23</v>
      </c>
      <c r="B21" s="16" t="s">
        <v>21</v>
      </c>
      <c r="C21" s="16" t="s">
        <v>22</v>
      </c>
      <c r="D21" s="21">
        <v>60000</v>
      </c>
    </row>
    <row r="22" spans="1:20" x14ac:dyDescent="0.2">
      <c r="A22" s="16" t="s">
        <v>23</v>
      </c>
      <c r="B22" s="16" t="s">
        <v>19</v>
      </c>
      <c r="C22" s="16" t="s">
        <v>20</v>
      </c>
      <c r="D22" s="21">
        <v>200000</v>
      </c>
    </row>
    <row r="23" spans="1:20" ht="15.75" x14ac:dyDescent="0.25">
      <c r="A23" s="16" t="s">
        <v>23</v>
      </c>
      <c r="B23" s="16" t="s">
        <v>21</v>
      </c>
      <c r="C23" s="16" t="s">
        <v>24</v>
      </c>
      <c r="D23" s="21">
        <v>26000</v>
      </c>
      <c r="I23" s="22" t="s">
        <v>28</v>
      </c>
      <c r="J23" s="22">
        <v>49116.666666666664</v>
      </c>
      <c r="L23" s="18" t="s">
        <v>46</v>
      </c>
      <c r="M23" s="18" t="s">
        <v>47</v>
      </c>
      <c r="O23" s="22" t="s">
        <v>28</v>
      </c>
      <c r="P23" s="22">
        <v>66122.222222222219</v>
      </c>
      <c r="R23" s="18" t="s">
        <v>46</v>
      </c>
      <c r="S23" s="18" t="s">
        <v>47</v>
      </c>
    </row>
    <row r="24" spans="1:20" ht="16.5" thickBot="1" x14ac:dyDescent="0.3">
      <c r="A24" s="16" t="s">
        <v>23</v>
      </c>
      <c r="B24" s="16" t="s">
        <v>21</v>
      </c>
      <c r="C24" s="16" t="s">
        <v>25</v>
      </c>
      <c r="D24" s="21">
        <v>46100</v>
      </c>
      <c r="F24" s="31"/>
      <c r="G24" s="31"/>
      <c r="H24" s="31"/>
      <c r="I24" s="23" t="s">
        <v>41</v>
      </c>
      <c r="J24" s="23">
        <v>16089.810836222887</v>
      </c>
      <c r="K24" s="31"/>
      <c r="L24" s="31">
        <f>J23-J24</f>
        <v>33026.855830443776</v>
      </c>
      <c r="M24" s="31">
        <f>J23+J24</f>
        <v>65206.477502889553</v>
      </c>
      <c r="N24" s="31"/>
      <c r="O24" s="23" t="s">
        <v>41</v>
      </c>
      <c r="P24" s="23">
        <v>46709.531908034762</v>
      </c>
      <c r="Q24" s="31"/>
      <c r="R24" s="18">
        <f>P23-P24</f>
        <v>19412.690314187457</v>
      </c>
      <c r="S24" s="18">
        <f>P23+P24</f>
        <v>112831.75413025697</v>
      </c>
    </row>
    <row r="25" spans="1:20" x14ac:dyDescent="0.2">
      <c r="A25" s="16" t="s">
        <v>23</v>
      </c>
      <c r="B25" s="16" t="s">
        <v>21</v>
      </c>
      <c r="C25" s="16" t="s">
        <v>20</v>
      </c>
      <c r="D25" s="21">
        <v>15000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20" x14ac:dyDescent="0.2">
      <c r="A26" s="16" t="s">
        <v>23</v>
      </c>
      <c r="B26" s="16" t="s">
        <v>21</v>
      </c>
      <c r="C26" s="16" t="s">
        <v>22</v>
      </c>
      <c r="D26" s="21">
        <v>58000</v>
      </c>
      <c r="F26" s="25"/>
      <c r="G26" s="25"/>
      <c r="H26" s="25"/>
      <c r="I26" s="25" t="s">
        <v>48</v>
      </c>
      <c r="J26" s="25"/>
      <c r="K26" s="25"/>
      <c r="L26" s="31"/>
      <c r="M26" s="31"/>
      <c r="N26" s="31"/>
      <c r="O26" s="25"/>
      <c r="P26" s="25"/>
      <c r="Q26" s="25" t="s">
        <v>48</v>
      </c>
      <c r="R26" s="25"/>
      <c r="S26" s="25"/>
      <c r="T26" s="25"/>
    </row>
    <row r="27" spans="1:20" x14ac:dyDescent="0.2">
      <c r="A27" s="16" t="s">
        <v>23</v>
      </c>
      <c r="B27" s="16" t="s">
        <v>26</v>
      </c>
      <c r="C27" s="16" t="s">
        <v>22</v>
      </c>
      <c r="D27" s="21">
        <v>20000</v>
      </c>
      <c r="F27" s="25"/>
      <c r="G27" s="25"/>
      <c r="H27" s="25"/>
      <c r="I27" s="25" t="s">
        <v>49</v>
      </c>
      <c r="J27" s="25"/>
      <c r="K27" s="25"/>
      <c r="L27" s="31"/>
      <c r="M27" s="31"/>
      <c r="N27" s="31"/>
      <c r="O27" s="25"/>
      <c r="P27" s="25"/>
      <c r="Q27" s="25" t="s">
        <v>50</v>
      </c>
      <c r="R27" s="25"/>
      <c r="S27" s="25"/>
      <c r="T27" s="25"/>
    </row>
    <row r="28" spans="1:20" x14ac:dyDescent="0.2"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20" x14ac:dyDescent="0.2"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20" x14ac:dyDescent="0.2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20" x14ac:dyDescent="0.2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6" spans="3:14" x14ac:dyDescent="0.2">
      <c r="C36" s="18"/>
      <c r="D36" s="25"/>
      <c r="E36" s="25"/>
      <c r="F36" s="25"/>
      <c r="G36" s="25"/>
      <c r="H36" s="25"/>
      <c r="I36" s="25" t="s">
        <v>44</v>
      </c>
      <c r="J36" s="25"/>
      <c r="K36" s="25"/>
      <c r="L36" s="25"/>
      <c r="M36" s="25"/>
      <c r="N36" s="25"/>
    </row>
    <row r="37" spans="3:14" x14ac:dyDescent="0.2">
      <c r="C37" s="18"/>
      <c r="D37" s="18"/>
    </row>
    <row r="38" spans="3:14" x14ac:dyDescent="0.2">
      <c r="C38" s="18"/>
      <c r="D38" s="18"/>
    </row>
    <row r="39" spans="3:14" x14ac:dyDescent="0.2">
      <c r="C39" s="18"/>
      <c r="D39" s="18"/>
    </row>
    <row r="40" spans="3:14" x14ac:dyDescent="0.2">
      <c r="C40" s="25"/>
      <c r="D40" s="25"/>
      <c r="E40" s="25"/>
      <c r="F40" s="25" t="s">
        <v>45</v>
      </c>
      <c r="G40" s="25"/>
      <c r="H40" s="25"/>
      <c r="I40" s="25"/>
    </row>
    <row r="41" spans="3:14" x14ac:dyDescent="0.2">
      <c r="C41" s="18"/>
      <c r="D41" s="18"/>
    </row>
    <row r="42" spans="3:14" x14ac:dyDescent="0.2">
      <c r="C42" s="18"/>
      <c r="D42" s="18"/>
    </row>
  </sheetData>
  <autoFilter ref="A3:D27" xr:uid="{562C3284-DC50-429C-AB1D-663FA49AF7B2}">
    <sortState xmlns:xlrd2="http://schemas.microsoft.com/office/spreadsheetml/2017/richdata2" ref="A4:D27">
      <sortCondition ref="A3:A2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565C-506E-423D-8BBF-498A083E6E63}">
  <dimension ref="A1:P255"/>
  <sheetViews>
    <sheetView tabSelected="1" workbookViewId="0">
      <selection activeCell="L14" sqref="L14"/>
    </sheetView>
  </sheetViews>
  <sheetFormatPr defaultColWidth="8.85546875" defaultRowHeight="15" x14ac:dyDescent="0.2"/>
  <cols>
    <col min="1" max="1" width="23.7109375" style="18" bestFit="1" customWidth="1"/>
    <col min="2" max="2" width="19.140625" style="18" bestFit="1" customWidth="1"/>
    <col min="3" max="5" width="8.85546875" style="33"/>
    <col min="6" max="6" width="23.28515625" style="33" bestFit="1" customWidth="1"/>
    <col min="7" max="7" width="9.5703125" style="33" bestFit="1" customWidth="1"/>
    <col min="8" max="8" width="8.85546875" style="33"/>
    <col min="9" max="9" width="12.85546875" style="33" bestFit="1" customWidth="1"/>
    <col min="10" max="15" width="8.85546875" style="33"/>
    <col min="16" max="16" width="24.85546875" style="33" bestFit="1" customWidth="1"/>
    <col min="17" max="1999" width="8.85546875" style="33"/>
    <col min="2000" max="2000" width="2.7109375" style="33" customWidth="1"/>
    <col min="2001" max="16384" width="8.85546875" style="33"/>
  </cols>
  <sheetData>
    <row r="1" spans="1:9" ht="15.75" x14ac:dyDescent="0.25">
      <c r="A1" s="32" t="s">
        <v>51</v>
      </c>
    </row>
    <row r="2" spans="1:9" ht="15.75" thickBot="1" x14ac:dyDescent="0.25"/>
    <row r="3" spans="1:9" ht="16.5" thickBot="1" x14ac:dyDescent="0.3">
      <c r="A3" s="34" t="s">
        <v>52</v>
      </c>
      <c r="B3" s="34" t="s">
        <v>53</v>
      </c>
      <c r="F3" s="24" t="s">
        <v>53</v>
      </c>
      <c r="G3" s="24"/>
    </row>
    <row r="4" spans="1:9" ht="16.5" thickTop="1" x14ac:dyDescent="0.25">
      <c r="A4" s="18">
        <v>1</v>
      </c>
      <c r="B4" s="35">
        <v>18</v>
      </c>
      <c r="F4" s="22"/>
      <c r="G4" s="22"/>
    </row>
    <row r="5" spans="1:9" ht="15.75" x14ac:dyDescent="0.25">
      <c r="A5" s="18">
        <v>2</v>
      </c>
      <c r="B5" s="35">
        <v>15</v>
      </c>
      <c r="F5" s="22" t="s">
        <v>28</v>
      </c>
      <c r="G5" s="22">
        <v>14.912000000000001</v>
      </c>
    </row>
    <row r="6" spans="1:9" ht="15.75" x14ac:dyDescent="0.25">
      <c r="A6" s="18">
        <v>3</v>
      </c>
      <c r="B6" s="35">
        <v>17</v>
      </c>
      <c r="F6" s="22" t="s">
        <v>29</v>
      </c>
      <c r="G6" s="22">
        <v>0.37684089512812147</v>
      </c>
    </row>
    <row r="7" spans="1:9" ht="15.75" x14ac:dyDescent="0.25">
      <c r="A7" s="18">
        <v>4</v>
      </c>
      <c r="B7" s="35">
        <v>9</v>
      </c>
      <c r="F7" s="22" t="s">
        <v>30</v>
      </c>
      <c r="G7" s="22">
        <v>14</v>
      </c>
    </row>
    <row r="8" spans="1:9" ht="15.75" x14ac:dyDescent="0.25">
      <c r="A8" s="18">
        <v>5</v>
      </c>
      <c r="B8" s="35">
        <v>37</v>
      </c>
      <c r="F8" s="22" t="s">
        <v>31</v>
      </c>
      <c r="G8" s="22">
        <v>15</v>
      </c>
    </row>
    <row r="9" spans="1:9" ht="15.75" x14ac:dyDescent="0.25">
      <c r="A9" s="18">
        <v>6</v>
      </c>
      <c r="B9" s="35">
        <v>15</v>
      </c>
      <c r="F9" s="22" t="s">
        <v>32</v>
      </c>
      <c r="G9" s="38">
        <v>5.9583777205075679</v>
      </c>
    </row>
    <row r="10" spans="1:9" ht="15.75" x14ac:dyDescent="0.25">
      <c r="A10" s="18">
        <v>7</v>
      </c>
      <c r="B10" s="35">
        <v>8</v>
      </c>
      <c r="F10" s="22" t="s">
        <v>33</v>
      </c>
      <c r="G10" s="22">
        <v>35.502265060240958</v>
      </c>
    </row>
    <row r="11" spans="1:9" ht="15.75" x14ac:dyDescent="0.25">
      <c r="A11" s="18">
        <v>8</v>
      </c>
      <c r="B11" s="35">
        <v>29</v>
      </c>
      <c r="F11" s="22" t="s">
        <v>34</v>
      </c>
      <c r="G11" s="22">
        <v>4.0790234088286432</v>
      </c>
    </row>
    <row r="12" spans="1:9" ht="15.75" x14ac:dyDescent="0.25">
      <c r="A12" s="18">
        <v>9</v>
      </c>
      <c r="B12" s="35">
        <v>10</v>
      </c>
      <c r="F12" s="22" t="s">
        <v>35</v>
      </c>
      <c r="G12" s="22">
        <v>1.6952755753095283</v>
      </c>
    </row>
    <row r="13" spans="1:9" ht="15.75" x14ac:dyDescent="0.25">
      <c r="A13" s="18">
        <v>10</v>
      </c>
      <c r="B13" s="35">
        <v>14</v>
      </c>
      <c r="F13" s="22" t="s">
        <v>36</v>
      </c>
      <c r="G13" s="22">
        <v>35</v>
      </c>
    </row>
    <row r="14" spans="1:9" ht="15.75" x14ac:dyDescent="0.25">
      <c r="A14" s="18">
        <v>11</v>
      </c>
      <c r="B14" s="35">
        <v>17</v>
      </c>
      <c r="F14" s="22" t="s">
        <v>37</v>
      </c>
      <c r="G14" s="22">
        <v>5</v>
      </c>
    </row>
    <row r="15" spans="1:9" ht="15.75" x14ac:dyDescent="0.25">
      <c r="A15" s="18">
        <v>12</v>
      </c>
      <c r="B15" s="35">
        <v>12</v>
      </c>
      <c r="F15" s="22" t="s">
        <v>38</v>
      </c>
      <c r="G15" s="22">
        <v>40</v>
      </c>
    </row>
    <row r="16" spans="1:9" ht="15.75" x14ac:dyDescent="0.25">
      <c r="A16" s="18">
        <v>13</v>
      </c>
      <c r="B16" s="35">
        <v>13</v>
      </c>
      <c r="F16" s="22" t="s">
        <v>39</v>
      </c>
      <c r="G16" s="22">
        <v>3728</v>
      </c>
      <c r="I16" s="33" t="s">
        <v>57</v>
      </c>
    </row>
    <row r="17" spans="1:16" ht="15.75" x14ac:dyDescent="0.25">
      <c r="A17" s="18">
        <v>14</v>
      </c>
      <c r="B17" s="35">
        <v>12</v>
      </c>
      <c r="F17" s="22" t="s">
        <v>40</v>
      </c>
      <c r="G17" s="22">
        <v>250</v>
      </c>
    </row>
    <row r="18" spans="1:16" ht="16.5" thickBot="1" x14ac:dyDescent="0.3">
      <c r="A18" s="18">
        <v>15</v>
      </c>
      <c r="B18" s="35">
        <v>11</v>
      </c>
      <c r="F18" s="23" t="s">
        <v>41</v>
      </c>
      <c r="G18" s="23">
        <v>0.74220203618942582</v>
      </c>
      <c r="I18" s="33" t="s">
        <v>55</v>
      </c>
    </row>
    <row r="19" spans="1:16" x14ac:dyDescent="0.2">
      <c r="A19" s="18">
        <v>16</v>
      </c>
      <c r="B19" s="35">
        <v>14</v>
      </c>
      <c r="I19" s="33" t="s">
        <v>56</v>
      </c>
    </row>
    <row r="20" spans="1:16" x14ac:dyDescent="0.2">
      <c r="A20" s="18">
        <v>17</v>
      </c>
      <c r="B20" s="35">
        <v>13</v>
      </c>
    </row>
    <row r="21" spans="1:16" x14ac:dyDescent="0.2">
      <c r="A21" s="18">
        <v>18</v>
      </c>
      <c r="B21" s="35">
        <v>16</v>
      </c>
      <c r="E21" s="33" t="s">
        <v>54</v>
      </c>
      <c r="F21" s="37">
        <f>(G5-G7)/(G9/SQRT(250))</f>
        <v>2.420119503457637</v>
      </c>
    </row>
    <row r="22" spans="1:16" x14ac:dyDescent="0.2">
      <c r="A22" s="18">
        <v>19</v>
      </c>
      <c r="B22" s="35">
        <v>13</v>
      </c>
    </row>
    <row r="23" spans="1:16" x14ac:dyDescent="0.2">
      <c r="A23" s="18">
        <v>20</v>
      </c>
      <c r="B23" s="35">
        <v>15</v>
      </c>
      <c r="E23" s="33" t="s">
        <v>58</v>
      </c>
      <c r="F23" s="33">
        <f>_xlfn.T.DIST(F21,249,TRUE)</f>
        <v>0.99188399496947477</v>
      </c>
    </row>
    <row r="24" spans="1:16" x14ac:dyDescent="0.2">
      <c r="A24" s="18">
        <v>21</v>
      </c>
      <c r="B24" s="35">
        <v>16</v>
      </c>
      <c r="P24" s="39"/>
    </row>
    <row r="25" spans="1:16" x14ac:dyDescent="0.2">
      <c r="A25" s="18">
        <v>22</v>
      </c>
      <c r="B25" s="35">
        <v>12</v>
      </c>
    </row>
    <row r="26" spans="1:16" x14ac:dyDescent="0.2">
      <c r="A26" s="18">
        <v>23</v>
      </c>
      <c r="B26" s="35">
        <v>34</v>
      </c>
      <c r="E26" s="46"/>
      <c r="F26" s="46" t="s">
        <v>59</v>
      </c>
      <c r="G26" s="46"/>
      <c r="H26" s="46"/>
      <c r="I26" s="46"/>
    </row>
    <row r="27" spans="1:16" x14ac:dyDescent="0.2">
      <c r="A27" s="18">
        <v>24</v>
      </c>
      <c r="B27" s="35">
        <v>29</v>
      </c>
      <c r="E27" s="46"/>
      <c r="F27" s="46" t="s">
        <v>60</v>
      </c>
      <c r="G27" s="46"/>
      <c r="H27" s="46"/>
      <c r="I27" s="46"/>
    </row>
    <row r="28" spans="1:16" x14ac:dyDescent="0.2">
      <c r="A28" s="18">
        <v>25</v>
      </c>
      <c r="B28" s="35">
        <v>13</v>
      </c>
    </row>
    <row r="29" spans="1:16" x14ac:dyDescent="0.2">
      <c r="A29" s="18">
        <v>26</v>
      </c>
      <c r="B29" s="35">
        <v>19</v>
      </c>
    </row>
    <row r="30" spans="1:16" x14ac:dyDescent="0.2">
      <c r="A30" s="18">
        <v>27</v>
      </c>
      <c r="B30" s="35">
        <v>12</v>
      </c>
    </row>
    <row r="31" spans="1:16" x14ac:dyDescent="0.2">
      <c r="A31" s="18">
        <v>28</v>
      </c>
      <c r="B31" s="35">
        <v>15</v>
      </c>
    </row>
    <row r="32" spans="1:16" x14ac:dyDescent="0.2">
      <c r="A32" s="18">
        <v>29</v>
      </c>
      <c r="B32" s="35">
        <v>16</v>
      </c>
    </row>
    <row r="33" spans="1:2" x14ac:dyDescent="0.2">
      <c r="A33" s="18">
        <v>30</v>
      </c>
      <c r="B33" s="35">
        <v>14</v>
      </c>
    </row>
    <row r="34" spans="1:2" x14ac:dyDescent="0.2">
      <c r="A34" s="18">
        <v>31</v>
      </c>
      <c r="B34" s="35">
        <v>15</v>
      </c>
    </row>
    <row r="35" spans="1:2" x14ac:dyDescent="0.2">
      <c r="A35" s="18">
        <v>32</v>
      </c>
      <c r="B35" s="35">
        <v>7</v>
      </c>
    </row>
    <row r="36" spans="1:2" x14ac:dyDescent="0.2">
      <c r="A36" s="18">
        <v>33</v>
      </c>
      <c r="B36" s="35">
        <v>40</v>
      </c>
    </row>
    <row r="37" spans="1:2" x14ac:dyDescent="0.2">
      <c r="A37" s="18">
        <v>34</v>
      </c>
      <c r="B37" s="35">
        <v>16</v>
      </c>
    </row>
    <row r="38" spans="1:2" x14ac:dyDescent="0.2">
      <c r="A38" s="18">
        <v>35</v>
      </c>
      <c r="B38" s="35">
        <v>11</v>
      </c>
    </row>
    <row r="39" spans="1:2" x14ac:dyDescent="0.2">
      <c r="A39" s="18">
        <v>36</v>
      </c>
      <c r="B39" s="35">
        <v>11</v>
      </c>
    </row>
    <row r="40" spans="1:2" x14ac:dyDescent="0.2">
      <c r="A40" s="18">
        <v>37</v>
      </c>
      <c r="B40" s="35">
        <v>10</v>
      </c>
    </row>
    <row r="41" spans="1:2" x14ac:dyDescent="0.2">
      <c r="A41" s="18">
        <v>38</v>
      </c>
      <c r="B41" s="35">
        <v>13</v>
      </c>
    </row>
    <row r="42" spans="1:2" x14ac:dyDescent="0.2">
      <c r="A42" s="18">
        <v>39</v>
      </c>
      <c r="B42" s="35">
        <v>14</v>
      </c>
    </row>
    <row r="43" spans="1:2" x14ac:dyDescent="0.2">
      <c r="A43" s="18">
        <v>40</v>
      </c>
      <c r="B43" s="35">
        <v>9</v>
      </c>
    </row>
    <row r="44" spans="1:2" x14ac:dyDescent="0.2">
      <c r="A44" s="18">
        <v>41</v>
      </c>
      <c r="B44" s="35">
        <v>18</v>
      </c>
    </row>
    <row r="45" spans="1:2" x14ac:dyDescent="0.2">
      <c r="A45" s="18">
        <v>42</v>
      </c>
      <c r="B45" s="35">
        <v>8</v>
      </c>
    </row>
    <row r="46" spans="1:2" x14ac:dyDescent="0.2">
      <c r="A46" s="18">
        <v>43</v>
      </c>
      <c r="B46" s="35">
        <v>13</v>
      </c>
    </row>
    <row r="47" spans="1:2" x14ac:dyDescent="0.2">
      <c r="A47" s="18">
        <v>44</v>
      </c>
      <c r="B47" s="35">
        <v>8</v>
      </c>
    </row>
    <row r="48" spans="1:2" x14ac:dyDescent="0.2">
      <c r="A48" s="18">
        <v>45</v>
      </c>
      <c r="B48" s="35">
        <v>10</v>
      </c>
    </row>
    <row r="49" spans="1:2" x14ac:dyDescent="0.2">
      <c r="A49" s="18">
        <v>46</v>
      </c>
      <c r="B49" s="35">
        <v>13</v>
      </c>
    </row>
    <row r="50" spans="1:2" x14ac:dyDescent="0.2">
      <c r="A50" s="18">
        <v>47</v>
      </c>
      <c r="B50" s="35">
        <v>16</v>
      </c>
    </row>
    <row r="51" spans="1:2" x14ac:dyDescent="0.2">
      <c r="A51" s="18">
        <v>48</v>
      </c>
      <c r="B51" s="35">
        <v>9</v>
      </c>
    </row>
    <row r="52" spans="1:2" x14ac:dyDescent="0.2">
      <c r="A52" s="18">
        <v>49</v>
      </c>
      <c r="B52" s="35">
        <v>9</v>
      </c>
    </row>
    <row r="53" spans="1:2" x14ac:dyDescent="0.2">
      <c r="A53" s="18">
        <v>50</v>
      </c>
      <c r="B53" s="35">
        <v>12</v>
      </c>
    </row>
    <row r="54" spans="1:2" x14ac:dyDescent="0.2">
      <c r="A54" s="18">
        <v>51</v>
      </c>
      <c r="B54" s="35">
        <v>16</v>
      </c>
    </row>
    <row r="55" spans="1:2" x14ac:dyDescent="0.2">
      <c r="A55" s="18">
        <v>52</v>
      </c>
      <c r="B55" s="35">
        <v>9</v>
      </c>
    </row>
    <row r="56" spans="1:2" x14ac:dyDescent="0.2">
      <c r="A56" s="18">
        <v>53</v>
      </c>
      <c r="B56" s="35">
        <v>15</v>
      </c>
    </row>
    <row r="57" spans="1:2" x14ac:dyDescent="0.2">
      <c r="A57" s="18">
        <v>54</v>
      </c>
      <c r="B57" s="35">
        <v>17</v>
      </c>
    </row>
    <row r="58" spans="1:2" x14ac:dyDescent="0.2">
      <c r="A58" s="18">
        <v>55</v>
      </c>
      <c r="B58" s="35">
        <v>38</v>
      </c>
    </row>
    <row r="59" spans="1:2" x14ac:dyDescent="0.2">
      <c r="A59" s="18">
        <v>56</v>
      </c>
      <c r="B59" s="35">
        <v>11</v>
      </c>
    </row>
    <row r="60" spans="1:2" x14ac:dyDescent="0.2">
      <c r="A60" s="18">
        <v>57</v>
      </c>
      <c r="B60" s="35">
        <v>15</v>
      </c>
    </row>
    <row r="61" spans="1:2" x14ac:dyDescent="0.2">
      <c r="A61" s="18">
        <v>58</v>
      </c>
      <c r="B61" s="35">
        <v>16</v>
      </c>
    </row>
    <row r="62" spans="1:2" x14ac:dyDescent="0.2">
      <c r="A62" s="18">
        <v>59</v>
      </c>
      <c r="B62" s="35">
        <v>10</v>
      </c>
    </row>
    <row r="63" spans="1:2" x14ac:dyDescent="0.2">
      <c r="A63" s="18">
        <v>60</v>
      </c>
      <c r="B63" s="35">
        <v>9</v>
      </c>
    </row>
    <row r="64" spans="1:2" x14ac:dyDescent="0.2">
      <c r="A64" s="18">
        <v>61</v>
      </c>
      <c r="B64" s="35">
        <v>25</v>
      </c>
    </row>
    <row r="65" spans="1:2" x14ac:dyDescent="0.2">
      <c r="A65" s="18">
        <v>62</v>
      </c>
      <c r="B65" s="35">
        <v>15</v>
      </c>
    </row>
    <row r="66" spans="1:2" x14ac:dyDescent="0.2">
      <c r="A66" s="18">
        <v>63</v>
      </c>
      <c r="B66" s="35">
        <v>7</v>
      </c>
    </row>
    <row r="67" spans="1:2" x14ac:dyDescent="0.2">
      <c r="A67" s="18">
        <v>64</v>
      </c>
      <c r="B67" s="35">
        <v>11</v>
      </c>
    </row>
    <row r="68" spans="1:2" x14ac:dyDescent="0.2">
      <c r="A68" s="18">
        <v>65</v>
      </c>
      <c r="B68" s="35">
        <v>19</v>
      </c>
    </row>
    <row r="69" spans="1:2" x14ac:dyDescent="0.2">
      <c r="A69" s="18">
        <v>66</v>
      </c>
      <c r="B69" s="35">
        <v>13</v>
      </c>
    </row>
    <row r="70" spans="1:2" x14ac:dyDescent="0.2">
      <c r="A70" s="18">
        <v>67</v>
      </c>
      <c r="B70" s="35">
        <v>12</v>
      </c>
    </row>
    <row r="71" spans="1:2" x14ac:dyDescent="0.2">
      <c r="A71" s="18">
        <v>68</v>
      </c>
      <c r="B71" s="35">
        <v>20</v>
      </c>
    </row>
    <row r="72" spans="1:2" x14ac:dyDescent="0.2">
      <c r="A72" s="18">
        <v>69</v>
      </c>
      <c r="B72" s="35">
        <v>12</v>
      </c>
    </row>
    <row r="73" spans="1:2" x14ac:dyDescent="0.2">
      <c r="A73" s="18">
        <v>70</v>
      </c>
      <c r="B73" s="35">
        <v>13</v>
      </c>
    </row>
    <row r="74" spans="1:2" x14ac:dyDescent="0.2">
      <c r="A74" s="18">
        <v>71</v>
      </c>
      <c r="B74" s="35">
        <v>11</v>
      </c>
    </row>
    <row r="75" spans="1:2" x14ac:dyDescent="0.2">
      <c r="A75" s="18">
        <v>72</v>
      </c>
      <c r="B75" s="35">
        <v>8</v>
      </c>
    </row>
    <row r="76" spans="1:2" x14ac:dyDescent="0.2">
      <c r="A76" s="18">
        <v>73</v>
      </c>
      <c r="B76" s="35">
        <v>14</v>
      </c>
    </row>
    <row r="77" spans="1:2" x14ac:dyDescent="0.2">
      <c r="A77" s="18">
        <v>74</v>
      </c>
      <c r="B77" s="35">
        <v>10</v>
      </c>
    </row>
    <row r="78" spans="1:2" x14ac:dyDescent="0.2">
      <c r="A78" s="18">
        <v>75</v>
      </c>
      <c r="B78" s="35">
        <v>12</v>
      </c>
    </row>
    <row r="79" spans="1:2" x14ac:dyDescent="0.2">
      <c r="A79" s="18">
        <v>76</v>
      </c>
      <c r="B79" s="35">
        <v>15</v>
      </c>
    </row>
    <row r="80" spans="1:2" x14ac:dyDescent="0.2">
      <c r="A80" s="18">
        <v>77</v>
      </c>
      <c r="B80" s="35">
        <v>17</v>
      </c>
    </row>
    <row r="81" spans="1:2" x14ac:dyDescent="0.2">
      <c r="A81" s="18">
        <v>78</v>
      </c>
      <c r="B81" s="35">
        <v>10</v>
      </c>
    </row>
    <row r="82" spans="1:2" x14ac:dyDescent="0.2">
      <c r="A82" s="18">
        <v>79</v>
      </c>
      <c r="B82" s="35">
        <v>13</v>
      </c>
    </row>
    <row r="83" spans="1:2" x14ac:dyDescent="0.2">
      <c r="A83" s="18">
        <v>80</v>
      </c>
      <c r="B83" s="35">
        <v>18</v>
      </c>
    </row>
    <row r="84" spans="1:2" x14ac:dyDescent="0.2">
      <c r="A84" s="18">
        <v>81</v>
      </c>
      <c r="B84" s="35">
        <v>26</v>
      </c>
    </row>
    <row r="85" spans="1:2" x14ac:dyDescent="0.2">
      <c r="A85" s="18">
        <v>82</v>
      </c>
      <c r="B85" s="35">
        <v>14</v>
      </c>
    </row>
    <row r="86" spans="1:2" x14ac:dyDescent="0.2">
      <c r="A86" s="18">
        <v>83</v>
      </c>
      <c r="B86" s="35">
        <v>15</v>
      </c>
    </row>
    <row r="87" spans="1:2" x14ac:dyDescent="0.2">
      <c r="A87" s="18">
        <v>84</v>
      </c>
      <c r="B87" s="35">
        <v>12</v>
      </c>
    </row>
    <row r="88" spans="1:2" x14ac:dyDescent="0.2">
      <c r="A88" s="18">
        <v>85</v>
      </c>
      <c r="B88" s="35">
        <v>15</v>
      </c>
    </row>
    <row r="89" spans="1:2" x14ac:dyDescent="0.2">
      <c r="A89" s="18">
        <v>86</v>
      </c>
      <c r="B89" s="35">
        <v>9</v>
      </c>
    </row>
    <row r="90" spans="1:2" x14ac:dyDescent="0.2">
      <c r="A90" s="18">
        <v>87</v>
      </c>
      <c r="B90" s="35">
        <v>10</v>
      </c>
    </row>
    <row r="91" spans="1:2" x14ac:dyDescent="0.2">
      <c r="A91" s="18">
        <v>88</v>
      </c>
      <c r="B91" s="35">
        <v>21</v>
      </c>
    </row>
    <row r="92" spans="1:2" x14ac:dyDescent="0.2">
      <c r="A92" s="18">
        <v>89</v>
      </c>
      <c r="B92" s="35">
        <v>11</v>
      </c>
    </row>
    <row r="93" spans="1:2" x14ac:dyDescent="0.2">
      <c r="A93" s="18">
        <v>90</v>
      </c>
      <c r="B93" s="35">
        <v>36</v>
      </c>
    </row>
    <row r="94" spans="1:2" x14ac:dyDescent="0.2">
      <c r="A94" s="18">
        <v>91</v>
      </c>
      <c r="B94" s="35">
        <v>8</v>
      </c>
    </row>
    <row r="95" spans="1:2" x14ac:dyDescent="0.2">
      <c r="A95" s="18">
        <v>92</v>
      </c>
      <c r="B95" s="35">
        <v>20</v>
      </c>
    </row>
    <row r="96" spans="1:2" x14ac:dyDescent="0.2">
      <c r="A96" s="18">
        <v>93</v>
      </c>
      <c r="B96" s="35">
        <v>14</v>
      </c>
    </row>
    <row r="97" spans="1:2" x14ac:dyDescent="0.2">
      <c r="A97" s="18">
        <v>94</v>
      </c>
      <c r="B97" s="35">
        <v>18</v>
      </c>
    </row>
    <row r="98" spans="1:2" x14ac:dyDescent="0.2">
      <c r="A98" s="18">
        <v>95</v>
      </c>
      <c r="B98" s="35">
        <v>19</v>
      </c>
    </row>
    <row r="99" spans="1:2" x14ac:dyDescent="0.2">
      <c r="A99" s="18">
        <v>96</v>
      </c>
      <c r="B99" s="35">
        <v>14</v>
      </c>
    </row>
    <row r="100" spans="1:2" x14ac:dyDescent="0.2">
      <c r="A100" s="18">
        <v>97</v>
      </c>
      <c r="B100" s="35">
        <v>12</v>
      </c>
    </row>
    <row r="101" spans="1:2" x14ac:dyDescent="0.2">
      <c r="A101" s="18">
        <v>98</v>
      </c>
      <c r="B101" s="35">
        <v>16</v>
      </c>
    </row>
    <row r="102" spans="1:2" x14ac:dyDescent="0.2">
      <c r="A102" s="18">
        <v>99</v>
      </c>
      <c r="B102" s="35">
        <v>17</v>
      </c>
    </row>
    <row r="103" spans="1:2" x14ac:dyDescent="0.2">
      <c r="A103" s="18">
        <v>100</v>
      </c>
      <c r="B103" s="35">
        <v>12</v>
      </c>
    </row>
    <row r="104" spans="1:2" x14ac:dyDescent="0.2">
      <c r="A104" s="18">
        <v>101</v>
      </c>
      <c r="B104" s="35">
        <v>10</v>
      </c>
    </row>
    <row r="105" spans="1:2" x14ac:dyDescent="0.2">
      <c r="A105" s="18">
        <v>102</v>
      </c>
      <c r="B105" s="35">
        <v>10</v>
      </c>
    </row>
    <row r="106" spans="1:2" x14ac:dyDescent="0.2">
      <c r="A106" s="18">
        <v>103</v>
      </c>
      <c r="B106" s="35">
        <v>15</v>
      </c>
    </row>
    <row r="107" spans="1:2" x14ac:dyDescent="0.2">
      <c r="A107" s="18">
        <v>104</v>
      </c>
      <c r="B107" s="35">
        <v>23</v>
      </c>
    </row>
    <row r="108" spans="1:2" x14ac:dyDescent="0.2">
      <c r="A108" s="18">
        <v>105</v>
      </c>
      <c r="B108" s="35">
        <v>13</v>
      </c>
    </row>
    <row r="109" spans="1:2" x14ac:dyDescent="0.2">
      <c r="A109" s="18">
        <v>106</v>
      </c>
      <c r="B109" s="35">
        <v>19</v>
      </c>
    </row>
    <row r="110" spans="1:2" x14ac:dyDescent="0.2">
      <c r="A110" s="18">
        <v>107</v>
      </c>
      <c r="B110" s="35">
        <v>19</v>
      </c>
    </row>
    <row r="111" spans="1:2" x14ac:dyDescent="0.2">
      <c r="A111" s="18">
        <v>108</v>
      </c>
      <c r="B111" s="35">
        <v>12</v>
      </c>
    </row>
    <row r="112" spans="1:2" x14ac:dyDescent="0.2">
      <c r="A112" s="18">
        <v>109</v>
      </c>
      <c r="B112" s="35">
        <v>13</v>
      </c>
    </row>
    <row r="113" spans="1:2" x14ac:dyDescent="0.2">
      <c r="A113" s="18">
        <v>110</v>
      </c>
      <c r="B113" s="35">
        <v>12</v>
      </c>
    </row>
    <row r="114" spans="1:2" x14ac:dyDescent="0.2">
      <c r="A114" s="18">
        <v>111</v>
      </c>
      <c r="B114" s="35">
        <v>16</v>
      </c>
    </row>
    <row r="115" spans="1:2" x14ac:dyDescent="0.2">
      <c r="A115" s="18">
        <v>112</v>
      </c>
      <c r="B115" s="35">
        <v>12</v>
      </c>
    </row>
    <row r="116" spans="1:2" x14ac:dyDescent="0.2">
      <c r="A116" s="18">
        <v>113</v>
      </c>
      <c r="B116" s="35">
        <v>14</v>
      </c>
    </row>
    <row r="117" spans="1:2" x14ac:dyDescent="0.2">
      <c r="A117" s="18">
        <v>114</v>
      </c>
      <c r="B117" s="35">
        <v>11</v>
      </c>
    </row>
    <row r="118" spans="1:2" x14ac:dyDescent="0.2">
      <c r="A118" s="18">
        <v>115</v>
      </c>
      <c r="B118" s="35">
        <v>14</v>
      </c>
    </row>
    <row r="119" spans="1:2" x14ac:dyDescent="0.2">
      <c r="A119" s="18">
        <v>116</v>
      </c>
      <c r="B119" s="35">
        <v>7</v>
      </c>
    </row>
    <row r="120" spans="1:2" x14ac:dyDescent="0.2">
      <c r="A120" s="18">
        <v>117</v>
      </c>
      <c r="B120" s="35">
        <v>16</v>
      </c>
    </row>
    <row r="121" spans="1:2" x14ac:dyDescent="0.2">
      <c r="A121" s="18">
        <v>118</v>
      </c>
      <c r="B121" s="35">
        <v>12</v>
      </c>
    </row>
    <row r="122" spans="1:2" x14ac:dyDescent="0.2">
      <c r="A122" s="18">
        <v>119</v>
      </c>
      <c r="B122" s="35">
        <v>16</v>
      </c>
    </row>
    <row r="123" spans="1:2" x14ac:dyDescent="0.2">
      <c r="A123" s="18">
        <v>120</v>
      </c>
      <c r="B123" s="35">
        <v>10</v>
      </c>
    </row>
    <row r="124" spans="1:2" x14ac:dyDescent="0.2">
      <c r="A124" s="18">
        <v>121</v>
      </c>
      <c r="B124" s="35">
        <v>12</v>
      </c>
    </row>
    <row r="125" spans="1:2" x14ac:dyDescent="0.2">
      <c r="A125" s="18">
        <v>122</v>
      </c>
      <c r="B125" s="35">
        <v>36</v>
      </c>
    </row>
    <row r="126" spans="1:2" x14ac:dyDescent="0.2">
      <c r="A126" s="18">
        <v>123</v>
      </c>
      <c r="B126" s="35">
        <v>9</v>
      </c>
    </row>
    <row r="127" spans="1:2" x14ac:dyDescent="0.2">
      <c r="A127" s="18">
        <v>124</v>
      </c>
      <c r="B127" s="35">
        <v>9</v>
      </c>
    </row>
    <row r="128" spans="1:2" x14ac:dyDescent="0.2">
      <c r="A128" s="18">
        <v>125</v>
      </c>
      <c r="B128" s="35">
        <v>22</v>
      </c>
    </row>
    <row r="129" spans="1:2" x14ac:dyDescent="0.2">
      <c r="A129" s="18">
        <v>126</v>
      </c>
      <c r="B129" s="35">
        <v>16</v>
      </c>
    </row>
    <row r="130" spans="1:2" x14ac:dyDescent="0.2">
      <c r="A130" s="18">
        <v>127</v>
      </c>
      <c r="B130" s="35">
        <v>12</v>
      </c>
    </row>
    <row r="131" spans="1:2" x14ac:dyDescent="0.2">
      <c r="A131" s="18">
        <v>128</v>
      </c>
      <c r="B131" s="35">
        <v>17</v>
      </c>
    </row>
    <row r="132" spans="1:2" x14ac:dyDescent="0.2">
      <c r="A132" s="18">
        <v>129</v>
      </c>
      <c r="B132" s="35">
        <v>9</v>
      </c>
    </row>
    <row r="133" spans="1:2" x14ac:dyDescent="0.2">
      <c r="A133" s="18">
        <v>130</v>
      </c>
      <c r="B133" s="35">
        <v>25</v>
      </c>
    </row>
    <row r="134" spans="1:2" x14ac:dyDescent="0.2">
      <c r="A134" s="18">
        <v>131</v>
      </c>
      <c r="B134" s="35">
        <v>14</v>
      </c>
    </row>
    <row r="135" spans="1:2" x14ac:dyDescent="0.2">
      <c r="A135" s="18">
        <v>132</v>
      </c>
      <c r="B135" s="35">
        <v>13</v>
      </c>
    </row>
    <row r="136" spans="1:2" x14ac:dyDescent="0.2">
      <c r="A136" s="18">
        <v>133</v>
      </c>
      <c r="B136" s="35">
        <v>13</v>
      </c>
    </row>
    <row r="137" spans="1:2" x14ac:dyDescent="0.2">
      <c r="A137" s="18">
        <v>134</v>
      </c>
      <c r="B137" s="35">
        <v>8</v>
      </c>
    </row>
    <row r="138" spans="1:2" x14ac:dyDescent="0.2">
      <c r="A138" s="18">
        <v>135</v>
      </c>
      <c r="B138" s="35">
        <v>14</v>
      </c>
    </row>
    <row r="139" spans="1:2" x14ac:dyDescent="0.2">
      <c r="A139" s="18">
        <v>136</v>
      </c>
      <c r="B139" s="35">
        <v>8</v>
      </c>
    </row>
    <row r="140" spans="1:2" x14ac:dyDescent="0.2">
      <c r="A140" s="18">
        <v>137</v>
      </c>
      <c r="B140" s="35">
        <v>17</v>
      </c>
    </row>
    <row r="141" spans="1:2" x14ac:dyDescent="0.2">
      <c r="A141" s="18">
        <v>138</v>
      </c>
      <c r="B141" s="35">
        <v>13</v>
      </c>
    </row>
    <row r="142" spans="1:2" x14ac:dyDescent="0.2">
      <c r="A142" s="18">
        <v>139</v>
      </c>
      <c r="B142" s="35">
        <v>12</v>
      </c>
    </row>
    <row r="143" spans="1:2" x14ac:dyDescent="0.2">
      <c r="A143" s="18">
        <v>140</v>
      </c>
      <c r="B143" s="35">
        <v>8</v>
      </c>
    </row>
    <row r="144" spans="1:2" x14ac:dyDescent="0.2">
      <c r="A144" s="18">
        <v>141</v>
      </c>
      <c r="B144" s="35">
        <v>12</v>
      </c>
    </row>
    <row r="145" spans="1:2" x14ac:dyDescent="0.2">
      <c r="A145" s="18">
        <v>142</v>
      </c>
      <c r="B145" s="35">
        <v>17</v>
      </c>
    </row>
    <row r="146" spans="1:2" x14ac:dyDescent="0.2">
      <c r="A146" s="18">
        <v>143</v>
      </c>
      <c r="B146" s="35">
        <v>22</v>
      </c>
    </row>
    <row r="147" spans="1:2" x14ac:dyDescent="0.2">
      <c r="A147" s="18">
        <v>144</v>
      </c>
      <c r="B147" s="35">
        <v>19</v>
      </c>
    </row>
    <row r="148" spans="1:2" x14ac:dyDescent="0.2">
      <c r="A148" s="18">
        <v>145</v>
      </c>
      <c r="B148" s="35">
        <v>10</v>
      </c>
    </row>
    <row r="149" spans="1:2" x14ac:dyDescent="0.2">
      <c r="A149" s="18">
        <v>146</v>
      </c>
      <c r="B149" s="35">
        <v>19</v>
      </c>
    </row>
    <row r="150" spans="1:2" x14ac:dyDescent="0.2">
      <c r="A150" s="18">
        <v>147</v>
      </c>
      <c r="B150" s="35">
        <v>10</v>
      </c>
    </row>
    <row r="151" spans="1:2" x14ac:dyDescent="0.2">
      <c r="A151" s="18">
        <v>148</v>
      </c>
      <c r="B151" s="35">
        <v>17</v>
      </c>
    </row>
    <row r="152" spans="1:2" x14ac:dyDescent="0.2">
      <c r="A152" s="18">
        <v>149</v>
      </c>
      <c r="B152" s="35">
        <v>13</v>
      </c>
    </row>
    <row r="153" spans="1:2" x14ac:dyDescent="0.2">
      <c r="A153" s="18">
        <v>150</v>
      </c>
      <c r="B153" s="35">
        <v>9</v>
      </c>
    </row>
    <row r="154" spans="1:2" x14ac:dyDescent="0.2">
      <c r="A154" s="18">
        <v>151</v>
      </c>
      <c r="B154" s="35">
        <v>13</v>
      </c>
    </row>
    <row r="155" spans="1:2" x14ac:dyDescent="0.2">
      <c r="A155" s="18">
        <v>152</v>
      </c>
      <c r="B155" s="35">
        <v>9</v>
      </c>
    </row>
    <row r="156" spans="1:2" x14ac:dyDescent="0.2">
      <c r="A156" s="18">
        <v>153</v>
      </c>
      <c r="B156" s="35">
        <v>11</v>
      </c>
    </row>
    <row r="157" spans="1:2" x14ac:dyDescent="0.2">
      <c r="A157" s="18">
        <v>154</v>
      </c>
      <c r="B157" s="35">
        <v>12</v>
      </c>
    </row>
    <row r="158" spans="1:2" x14ac:dyDescent="0.2">
      <c r="A158" s="18">
        <v>155</v>
      </c>
      <c r="B158" s="35">
        <v>17</v>
      </c>
    </row>
    <row r="159" spans="1:2" x14ac:dyDescent="0.2">
      <c r="A159" s="18">
        <v>156</v>
      </c>
      <c r="B159" s="35">
        <v>15</v>
      </c>
    </row>
    <row r="160" spans="1:2" x14ac:dyDescent="0.2">
      <c r="A160" s="18">
        <v>157</v>
      </c>
      <c r="B160" s="35">
        <v>15</v>
      </c>
    </row>
    <row r="161" spans="1:2" x14ac:dyDescent="0.2">
      <c r="A161" s="18">
        <v>158</v>
      </c>
      <c r="B161" s="35">
        <v>27</v>
      </c>
    </row>
    <row r="162" spans="1:2" x14ac:dyDescent="0.2">
      <c r="A162" s="18">
        <v>159</v>
      </c>
      <c r="B162" s="35">
        <v>17</v>
      </c>
    </row>
    <row r="163" spans="1:2" x14ac:dyDescent="0.2">
      <c r="A163" s="18">
        <v>160</v>
      </c>
      <c r="B163" s="35">
        <v>10</v>
      </c>
    </row>
    <row r="164" spans="1:2" x14ac:dyDescent="0.2">
      <c r="A164" s="18">
        <v>161</v>
      </c>
      <c r="B164" s="35">
        <v>20</v>
      </c>
    </row>
    <row r="165" spans="1:2" x14ac:dyDescent="0.2">
      <c r="A165" s="18">
        <v>162</v>
      </c>
      <c r="B165" s="35">
        <v>15</v>
      </c>
    </row>
    <row r="166" spans="1:2" x14ac:dyDescent="0.2">
      <c r="A166" s="18">
        <v>163</v>
      </c>
      <c r="B166" s="35">
        <v>12</v>
      </c>
    </row>
    <row r="167" spans="1:2" x14ac:dyDescent="0.2">
      <c r="A167" s="18">
        <v>164</v>
      </c>
      <c r="B167" s="35">
        <v>15</v>
      </c>
    </row>
    <row r="168" spans="1:2" x14ac:dyDescent="0.2">
      <c r="A168" s="18">
        <v>165</v>
      </c>
      <c r="B168" s="35">
        <v>23</v>
      </c>
    </row>
    <row r="169" spans="1:2" x14ac:dyDescent="0.2">
      <c r="A169" s="18">
        <v>166</v>
      </c>
      <c r="B169" s="35">
        <v>17</v>
      </c>
    </row>
    <row r="170" spans="1:2" x14ac:dyDescent="0.2">
      <c r="A170" s="18">
        <v>167</v>
      </c>
      <c r="B170" s="35">
        <v>8</v>
      </c>
    </row>
    <row r="171" spans="1:2" x14ac:dyDescent="0.2">
      <c r="A171" s="18">
        <v>168</v>
      </c>
      <c r="B171" s="35">
        <v>17</v>
      </c>
    </row>
    <row r="172" spans="1:2" x14ac:dyDescent="0.2">
      <c r="A172" s="18">
        <v>169</v>
      </c>
      <c r="B172" s="35">
        <v>10</v>
      </c>
    </row>
    <row r="173" spans="1:2" x14ac:dyDescent="0.2">
      <c r="A173" s="18">
        <v>170</v>
      </c>
      <c r="B173" s="35">
        <v>20</v>
      </c>
    </row>
    <row r="174" spans="1:2" x14ac:dyDescent="0.2">
      <c r="A174" s="18">
        <v>171</v>
      </c>
      <c r="B174" s="35">
        <v>16</v>
      </c>
    </row>
    <row r="175" spans="1:2" x14ac:dyDescent="0.2">
      <c r="A175" s="18">
        <v>172</v>
      </c>
      <c r="B175" s="35">
        <v>12</v>
      </c>
    </row>
    <row r="176" spans="1:2" x14ac:dyDescent="0.2">
      <c r="A176" s="18">
        <v>173</v>
      </c>
      <c r="B176" s="35">
        <v>11</v>
      </c>
    </row>
    <row r="177" spans="1:2" x14ac:dyDescent="0.2">
      <c r="A177" s="18">
        <v>174</v>
      </c>
      <c r="B177" s="35">
        <v>22</v>
      </c>
    </row>
    <row r="178" spans="1:2" x14ac:dyDescent="0.2">
      <c r="A178" s="18">
        <v>175</v>
      </c>
      <c r="B178" s="35">
        <v>11</v>
      </c>
    </row>
    <row r="179" spans="1:2" x14ac:dyDescent="0.2">
      <c r="A179" s="18">
        <v>176</v>
      </c>
      <c r="B179" s="35">
        <v>14</v>
      </c>
    </row>
    <row r="180" spans="1:2" x14ac:dyDescent="0.2">
      <c r="A180" s="18">
        <v>177</v>
      </c>
      <c r="B180" s="35">
        <v>17</v>
      </c>
    </row>
    <row r="181" spans="1:2" x14ac:dyDescent="0.2">
      <c r="A181" s="18">
        <v>178</v>
      </c>
      <c r="B181" s="35">
        <v>18</v>
      </c>
    </row>
    <row r="182" spans="1:2" x14ac:dyDescent="0.2">
      <c r="A182" s="18">
        <v>179</v>
      </c>
      <c r="B182" s="35">
        <v>11</v>
      </c>
    </row>
    <row r="183" spans="1:2" x14ac:dyDescent="0.2">
      <c r="A183" s="18">
        <v>180</v>
      </c>
      <c r="B183" s="35">
        <v>21</v>
      </c>
    </row>
    <row r="184" spans="1:2" x14ac:dyDescent="0.2">
      <c r="A184" s="18">
        <v>181</v>
      </c>
      <c r="B184" s="35">
        <v>15</v>
      </c>
    </row>
    <row r="185" spans="1:2" x14ac:dyDescent="0.2">
      <c r="A185" s="18">
        <v>182</v>
      </c>
      <c r="B185" s="35">
        <v>14</v>
      </c>
    </row>
    <row r="186" spans="1:2" x14ac:dyDescent="0.2">
      <c r="A186" s="18">
        <v>183</v>
      </c>
      <c r="B186" s="35">
        <v>16</v>
      </c>
    </row>
    <row r="187" spans="1:2" x14ac:dyDescent="0.2">
      <c r="A187" s="18">
        <v>184</v>
      </c>
      <c r="B187" s="35">
        <v>10</v>
      </c>
    </row>
    <row r="188" spans="1:2" x14ac:dyDescent="0.2">
      <c r="A188" s="18">
        <v>185</v>
      </c>
      <c r="B188" s="35">
        <v>19</v>
      </c>
    </row>
    <row r="189" spans="1:2" x14ac:dyDescent="0.2">
      <c r="A189" s="18">
        <v>186</v>
      </c>
      <c r="B189" s="35">
        <v>14</v>
      </c>
    </row>
    <row r="190" spans="1:2" x14ac:dyDescent="0.2">
      <c r="A190" s="18">
        <v>187</v>
      </c>
      <c r="B190" s="35">
        <v>20</v>
      </c>
    </row>
    <row r="191" spans="1:2" x14ac:dyDescent="0.2">
      <c r="A191" s="18">
        <v>188</v>
      </c>
      <c r="B191" s="35">
        <v>27</v>
      </c>
    </row>
    <row r="192" spans="1:2" x14ac:dyDescent="0.2">
      <c r="A192" s="18">
        <v>189</v>
      </c>
      <c r="B192" s="35">
        <v>20</v>
      </c>
    </row>
    <row r="193" spans="1:2" x14ac:dyDescent="0.2">
      <c r="A193" s="18">
        <v>190</v>
      </c>
      <c r="B193" s="35">
        <v>15</v>
      </c>
    </row>
    <row r="194" spans="1:2" x14ac:dyDescent="0.2">
      <c r="A194" s="18">
        <v>191</v>
      </c>
      <c r="B194" s="35">
        <v>20</v>
      </c>
    </row>
    <row r="195" spans="1:2" x14ac:dyDescent="0.2">
      <c r="A195" s="18">
        <v>192</v>
      </c>
      <c r="B195" s="35">
        <v>11</v>
      </c>
    </row>
    <row r="196" spans="1:2" x14ac:dyDescent="0.2">
      <c r="A196" s="18">
        <v>193</v>
      </c>
      <c r="B196" s="35">
        <v>14</v>
      </c>
    </row>
    <row r="197" spans="1:2" x14ac:dyDescent="0.2">
      <c r="A197" s="18">
        <v>194</v>
      </c>
      <c r="B197" s="35">
        <v>13</v>
      </c>
    </row>
    <row r="198" spans="1:2" x14ac:dyDescent="0.2">
      <c r="A198" s="18">
        <v>195</v>
      </c>
      <c r="B198" s="35">
        <v>26</v>
      </c>
    </row>
    <row r="199" spans="1:2" x14ac:dyDescent="0.2">
      <c r="A199" s="18">
        <v>196</v>
      </c>
      <c r="B199" s="35">
        <v>9</v>
      </c>
    </row>
    <row r="200" spans="1:2" x14ac:dyDescent="0.2">
      <c r="A200" s="18">
        <v>197</v>
      </c>
      <c r="B200" s="35">
        <v>8</v>
      </c>
    </row>
    <row r="201" spans="1:2" x14ac:dyDescent="0.2">
      <c r="A201" s="18">
        <v>198</v>
      </c>
      <c r="B201" s="35">
        <v>15</v>
      </c>
    </row>
    <row r="202" spans="1:2" x14ac:dyDescent="0.2">
      <c r="A202" s="18">
        <v>199</v>
      </c>
      <c r="B202" s="35">
        <v>16</v>
      </c>
    </row>
    <row r="203" spans="1:2" x14ac:dyDescent="0.2">
      <c r="A203" s="18">
        <v>200</v>
      </c>
      <c r="B203" s="35">
        <v>21</v>
      </c>
    </row>
    <row r="204" spans="1:2" x14ac:dyDescent="0.2">
      <c r="A204" s="18">
        <v>201</v>
      </c>
      <c r="B204" s="35">
        <v>14</v>
      </c>
    </row>
    <row r="205" spans="1:2" x14ac:dyDescent="0.2">
      <c r="A205" s="18">
        <v>202</v>
      </c>
      <c r="B205" s="35">
        <v>15</v>
      </c>
    </row>
    <row r="206" spans="1:2" x14ac:dyDescent="0.2">
      <c r="A206" s="18">
        <v>203</v>
      </c>
      <c r="B206" s="35">
        <v>15</v>
      </c>
    </row>
    <row r="207" spans="1:2" x14ac:dyDescent="0.2">
      <c r="A207" s="18">
        <v>204</v>
      </c>
      <c r="B207" s="35">
        <v>14</v>
      </c>
    </row>
    <row r="208" spans="1:2" x14ac:dyDescent="0.2">
      <c r="A208" s="18">
        <v>205</v>
      </c>
      <c r="B208" s="35">
        <v>15</v>
      </c>
    </row>
    <row r="209" spans="1:2" x14ac:dyDescent="0.2">
      <c r="A209" s="18">
        <v>206</v>
      </c>
      <c r="B209" s="35">
        <v>15</v>
      </c>
    </row>
    <row r="210" spans="1:2" x14ac:dyDescent="0.2">
      <c r="A210" s="18">
        <v>207</v>
      </c>
      <c r="B210" s="35">
        <v>16</v>
      </c>
    </row>
    <row r="211" spans="1:2" x14ac:dyDescent="0.2">
      <c r="A211" s="18">
        <v>208</v>
      </c>
      <c r="B211" s="35">
        <v>5</v>
      </c>
    </row>
    <row r="212" spans="1:2" x14ac:dyDescent="0.2">
      <c r="A212" s="18">
        <v>209</v>
      </c>
      <c r="B212" s="35">
        <v>11</v>
      </c>
    </row>
    <row r="213" spans="1:2" x14ac:dyDescent="0.2">
      <c r="A213" s="18">
        <v>210</v>
      </c>
      <c r="B213" s="35">
        <v>14</v>
      </c>
    </row>
    <row r="214" spans="1:2" x14ac:dyDescent="0.2">
      <c r="A214" s="18">
        <v>211</v>
      </c>
      <c r="B214" s="35">
        <v>8</v>
      </c>
    </row>
    <row r="215" spans="1:2" x14ac:dyDescent="0.2">
      <c r="A215" s="18">
        <v>212</v>
      </c>
      <c r="B215" s="35">
        <v>21</v>
      </c>
    </row>
    <row r="216" spans="1:2" x14ac:dyDescent="0.2">
      <c r="A216" s="18">
        <v>213</v>
      </c>
      <c r="B216" s="35">
        <v>10</v>
      </c>
    </row>
    <row r="217" spans="1:2" x14ac:dyDescent="0.2">
      <c r="A217" s="18">
        <v>214</v>
      </c>
      <c r="B217" s="35">
        <v>18</v>
      </c>
    </row>
    <row r="218" spans="1:2" x14ac:dyDescent="0.2">
      <c r="A218" s="18">
        <v>215</v>
      </c>
      <c r="B218" s="35">
        <v>13</v>
      </c>
    </row>
    <row r="219" spans="1:2" x14ac:dyDescent="0.2">
      <c r="A219" s="18">
        <v>216</v>
      </c>
      <c r="B219" s="35">
        <v>16</v>
      </c>
    </row>
    <row r="220" spans="1:2" x14ac:dyDescent="0.2">
      <c r="A220" s="18">
        <v>217</v>
      </c>
      <c r="B220" s="35">
        <v>11</v>
      </c>
    </row>
    <row r="221" spans="1:2" x14ac:dyDescent="0.2">
      <c r="A221" s="18">
        <v>218</v>
      </c>
      <c r="B221" s="35">
        <v>11</v>
      </c>
    </row>
    <row r="222" spans="1:2" x14ac:dyDescent="0.2">
      <c r="A222" s="18">
        <v>219</v>
      </c>
      <c r="B222" s="35">
        <v>10</v>
      </c>
    </row>
    <row r="223" spans="1:2" x14ac:dyDescent="0.2">
      <c r="A223" s="18">
        <v>220</v>
      </c>
      <c r="B223" s="35">
        <v>18</v>
      </c>
    </row>
    <row r="224" spans="1:2" x14ac:dyDescent="0.2">
      <c r="A224" s="18">
        <v>221</v>
      </c>
      <c r="B224" s="35">
        <v>11</v>
      </c>
    </row>
    <row r="225" spans="1:2" x14ac:dyDescent="0.2">
      <c r="A225" s="18">
        <v>222</v>
      </c>
      <c r="B225" s="35">
        <v>18</v>
      </c>
    </row>
    <row r="226" spans="1:2" x14ac:dyDescent="0.2">
      <c r="A226" s="18">
        <v>223</v>
      </c>
      <c r="B226" s="35">
        <v>23</v>
      </c>
    </row>
    <row r="227" spans="1:2" x14ac:dyDescent="0.2">
      <c r="A227" s="18">
        <v>224</v>
      </c>
      <c r="B227" s="35">
        <v>22</v>
      </c>
    </row>
    <row r="228" spans="1:2" x14ac:dyDescent="0.2">
      <c r="A228" s="18">
        <v>225</v>
      </c>
      <c r="B228" s="35">
        <v>19</v>
      </c>
    </row>
    <row r="229" spans="1:2" x14ac:dyDescent="0.2">
      <c r="A229" s="18">
        <v>226</v>
      </c>
      <c r="B229" s="35">
        <v>9</v>
      </c>
    </row>
    <row r="230" spans="1:2" x14ac:dyDescent="0.2">
      <c r="A230" s="18">
        <v>227</v>
      </c>
      <c r="B230" s="35">
        <v>11</v>
      </c>
    </row>
    <row r="231" spans="1:2" x14ac:dyDescent="0.2">
      <c r="A231" s="18">
        <v>228</v>
      </c>
      <c r="B231" s="35">
        <v>10</v>
      </c>
    </row>
    <row r="232" spans="1:2" x14ac:dyDescent="0.2">
      <c r="A232" s="18">
        <v>229</v>
      </c>
      <c r="B232" s="35">
        <v>6</v>
      </c>
    </row>
    <row r="233" spans="1:2" x14ac:dyDescent="0.2">
      <c r="A233" s="18">
        <v>230</v>
      </c>
      <c r="B233" s="35">
        <v>39</v>
      </c>
    </row>
    <row r="234" spans="1:2" x14ac:dyDescent="0.2">
      <c r="A234" s="18">
        <v>231</v>
      </c>
      <c r="B234" s="35">
        <v>14</v>
      </c>
    </row>
    <row r="235" spans="1:2" x14ac:dyDescent="0.2">
      <c r="A235" s="18">
        <v>232</v>
      </c>
      <c r="B235" s="35">
        <v>10</v>
      </c>
    </row>
    <row r="236" spans="1:2" x14ac:dyDescent="0.2">
      <c r="A236" s="18">
        <v>233</v>
      </c>
      <c r="B236" s="35">
        <v>11</v>
      </c>
    </row>
    <row r="237" spans="1:2" x14ac:dyDescent="0.2">
      <c r="A237" s="18">
        <v>234</v>
      </c>
      <c r="B237" s="35">
        <v>7</v>
      </c>
    </row>
    <row r="238" spans="1:2" x14ac:dyDescent="0.2">
      <c r="A238" s="18">
        <v>235</v>
      </c>
      <c r="B238" s="35">
        <v>13</v>
      </c>
    </row>
    <row r="239" spans="1:2" x14ac:dyDescent="0.2">
      <c r="A239" s="18">
        <v>236</v>
      </c>
      <c r="B239" s="35">
        <v>17</v>
      </c>
    </row>
    <row r="240" spans="1:2" x14ac:dyDescent="0.2">
      <c r="A240" s="18">
        <v>237</v>
      </c>
      <c r="B240" s="35">
        <v>8</v>
      </c>
    </row>
    <row r="241" spans="1:2" x14ac:dyDescent="0.2">
      <c r="A241" s="18">
        <v>238</v>
      </c>
      <c r="B241" s="35">
        <v>25</v>
      </c>
    </row>
    <row r="242" spans="1:2" x14ac:dyDescent="0.2">
      <c r="A242" s="18">
        <v>239</v>
      </c>
      <c r="B242" s="35">
        <v>20</v>
      </c>
    </row>
    <row r="243" spans="1:2" x14ac:dyDescent="0.2">
      <c r="A243" s="18">
        <v>240</v>
      </c>
      <c r="B243" s="35">
        <v>13</v>
      </c>
    </row>
    <row r="244" spans="1:2" x14ac:dyDescent="0.2">
      <c r="A244" s="18">
        <v>241</v>
      </c>
      <c r="B244" s="35">
        <v>21</v>
      </c>
    </row>
    <row r="245" spans="1:2" x14ac:dyDescent="0.2">
      <c r="A245" s="18">
        <v>242</v>
      </c>
      <c r="B245" s="35">
        <v>7</v>
      </c>
    </row>
    <row r="246" spans="1:2" x14ac:dyDescent="0.2">
      <c r="A246" s="18">
        <v>243</v>
      </c>
      <c r="B246" s="35">
        <v>12</v>
      </c>
    </row>
    <row r="247" spans="1:2" x14ac:dyDescent="0.2">
      <c r="A247" s="18">
        <v>244</v>
      </c>
      <c r="B247" s="35">
        <v>16</v>
      </c>
    </row>
    <row r="248" spans="1:2" x14ac:dyDescent="0.2">
      <c r="A248" s="18">
        <v>245</v>
      </c>
      <c r="B248" s="35">
        <v>23</v>
      </c>
    </row>
    <row r="249" spans="1:2" x14ac:dyDescent="0.2">
      <c r="A249" s="18">
        <v>246</v>
      </c>
      <c r="B249" s="35">
        <v>18</v>
      </c>
    </row>
    <row r="250" spans="1:2" x14ac:dyDescent="0.2">
      <c r="A250" s="18">
        <v>247</v>
      </c>
      <c r="B250" s="35">
        <v>31</v>
      </c>
    </row>
    <row r="251" spans="1:2" x14ac:dyDescent="0.2">
      <c r="A251" s="18">
        <v>248</v>
      </c>
      <c r="B251" s="35">
        <v>6</v>
      </c>
    </row>
    <row r="252" spans="1:2" x14ac:dyDescent="0.2">
      <c r="A252" s="18">
        <v>249</v>
      </c>
      <c r="B252" s="35">
        <v>17</v>
      </c>
    </row>
    <row r="253" spans="1:2" x14ac:dyDescent="0.2">
      <c r="A253" s="18">
        <v>250</v>
      </c>
      <c r="B253" s="35">
        <v>13</v>
      </c>
    </row>
    <row r="255" spans="1:2" x14ac:dyDescent="0.2">
      <c r="B255" s="3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 74</vt:lpstr>
      <vt:lpstr>Problem 27</vt:lpstr>
      <vt:lpstr>Problem 36</vt:lpstr>
      <vt:lpstr>Problem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Elmin Nurk Fever</dc:creator>
  <cp:lastModifiedBy>Elmin Nurk Fever</cp:lastModifiedBy>
  <dcterms:created xsi:type="dcterms:W3CDTF">2022-07-07T02:24:37Z</dcterms:created>
  <dcterms:modified xsi:type="dcterms:W3CDTF">2022-07-20T08:20:09Z</dcterms:modified>
</cp:coreProperties>
</file>