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in Nurk Fever\Desktop\"/>
    </mc:Choice>
  </mc:AlternateContent>
  <xr:revisionPtr revIDLastSave="0" documentId="13_ncr:1_{4FF74E9A-DFA3-4BAD-AFDB-A0A091405567}" xr6:coauthVersionLast="47" xr6:coauthVersionMax="47" xr10:uidLastSave="{00000000-0000-0000-0000-000000000000}"/>
  <bookViews>
    <workbookView xWindow="-120" yWindow="-120" windowWidth="29040" windowHeight="15840" xr2:uid="{0E2B2D19-FAB1-4B16-B5DB-6FFA41630A23}"/>
  </bookViews>
  <sheets>
    <sheet name="Problem 13" sheetId="1" r:id="rId1"/>
    <sheet name="Problem 25" sheetId="2" r:id="rId2"/>
    <sheet name="Problem 15" sheetId="4" r:id="rId3"/>
  </sheets>
  <calcPr calcId="191029" iterate="1" iterateCount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1" i="4" l="1"/>
  <c r="AD29" i="4"/>
  <c r="AD27" i="4"/>
  <c r="I29" i="4"/>
  <c r="I27" i="4"/>
  <c r="I25" i="4"/>
  <c r="T29" i="4"/>
  <c r="T27" i="4"/>
  <c r="T25" i="4"/>
  <c r="C42" i="2"/>
  <c r="J44" i="1"/>
</calcChain>
</file>

<file path=xl/sharedStrings.xml><?xml version="1.0" encoding="utf-8"?>
<sst xmlns="http://schemas.openxmlformats.org/spreadsheetml/2006/main" count="245" uniqueCount="103">
  <si>
    <t>Weddings</t>
  </si>
  <si>
    <t>Couple's Income</t>
  </si>
  <si>
    <t xml:space="preserve">Bride's age </t>
  </si>
  <si>
    <t>Payor</t>
  </si>
  <si>
    <t>Wedding cost</t>
  </si>
  <si>
    <t>Attendance</t>
  </si>
  <si>
    <t>Value Rating</t>
  </si>
  <si>
    <t>Bride's Parents</t>
  </si>
  <si>
    <t>Bride &amp; Groom</t>
  </si>
  <si>
    <t>Groom's Parents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</si>
  <si>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</si>
  <si>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</si>
  <si>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</si>
  <si>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</si>
  <si>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</si>
  <si>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</si>
  <si>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</si>
  <si>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</si>
  <si>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</si>
  <si>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</si>
  <si>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</si>
  <si>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</si>
  <si>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</si>
  <si>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</si>
  <si>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</si>
  <si>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</si>
  <si>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</si>
  <si>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</si>
  <si>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</si>
  <si>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</si>
  <si>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</si>
  <si>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</si>
  <si>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</si>
  <si>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</si>
  <si>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a)</t>
  </si>
  <si>
    <t>b)</t>
  </si>
  <si>
    <t>The intercept of 1905.7 implies that the wedding cost will be $1905.7 if the attendance is 0.</t>
  </si>
  <si>
    <t>The confidence interval (78.079,182.163) implies that the number of attendances could be as low</t>
  </si>
  <si>
    <t xml:space="preserve">as 78.079 and as high as 182.163. Since this range doesn't include zero, it can be said with </t>
  </si>
  <si>
    <t>95% confidence that the attendance has an impact on the wedding cost.</t>
  </si>
  <si>
    <t>The coefficient of 130.121 implies that for every unit increase in the attendance the wedding cost will change by the amount of the coefficient 130.121.</t>
  </si>
  <si>
    <t>R2=0.5377</t>
  </si>
  <si>
    <t>implies that the regression model indicates that 53.77% of the variation in wedding cost is explained by attendance</t>
  </si>
  <si>
    <t>c)</t>
  </si>
  <si>
    <t>y=</t>
  </si>
  <si>
    <t>130.121(175)+1905.7</t>
  </si>
  <si>
    <t>Cost of Living Adjustments</t>
  </si>
  <si>
    <t>City</t>
  </si>
  <si>
    <t>Comparative Salary</t>
  </si>
  <si>
    <t>Groceries</t>
  </si>
  <si>
    <t>Housing</t>
  </si>
  <si>
    <t>Utilities</t>
  </si>
  <si>
    <t>Transportation</t>
  </si>
  <si>
    <t>Healthcare</t>
  </si>
  <si>
    <t>Atlanta</t>
  </si>
  <si>
    <t>Austin</t>
  </si>
  <si>
    <t>Boston</t>
  </si>
  <si>
    <t>Charleston</t>
  </si>
  <si>
    <t>Charlotte</t>
  </si>
  <si>
    <t>Chicago</t>
  </si>
  <si>
    <t>Columbus</t>
  </si>
  <si>
    <t>Dallas</t>
  </si>
  <si>
    <t>DC</t>
  </si>
  <si>
    <t>Denver</t>
  </si>
  <si>
    <t xml:space="preserve">Detroit </t>
  </si>
  <si>
    <t>Indianapolis</t>
  </si>
  <si>
    <t>Los Angeles</t>
  </si>
  <si>
    <t>Lousiville</t>
  </si>
  <si>
    <t>Minneapolis</t>
  </si>
  <si>
    <t>New Orleans</t>
  </si>
  <si>
    <t>New York</t>
  </si>
  <si>
    <t>Philadelphia</t>
  </si>
  <si>
    <t>Phoenix</t>
  </si>
  <si>
    <t>Pittsburgh</t>
  </si>
  <si>
    <t>Portland</t>
  </si>
  <si>
    <t>San Diego</t>
  </si>
  <si>
    <t>San Francisco</t>
  </si>
  <si>
    <t>Seattle</t>
  </si>
  <si>
    <t xml:space="preserve">St. Louis </t>
  </si>
  <si>
    <t>Source: CNN Money Cost of Living Calculator, December 2015</t>
  </si>
  <si>
    <t>Transportaion</t>
  </si>
  <si>
    <t>Comparative Salary =120.56*grocceries + 14337.28*housing + 6711.18*utilities + 5162.17*transportation + 12307.68*healthcare + 55278.32</t>
  </si>
  <si>
    <t>Comparative Salary = 12020.56 * .04 + 14337.28 *.09 + 6711.18*.02 + 5162.17*.01 + 12307.68*.08 + 55278.32</t>
  </si>
  <si>
    <t>reg equation</t>
  </si>
  <si>
    <t xml:space="preserve"> groceries 4%; housing: 9%; utilities: 2%; transportation: 1%; and health care: 8%</t>
  </si>
  <si>
    <t>given</t>
  </si>
  <si>
    <t>comparable salary=</t>
  </si>
  <si>
    <t>or $58220 if rounding</t>
  </si>
  <si>
    <t>Nuclear Electric Power Production (Billion KWH)</t>
  </si>
  <si>
    <t>Year</t>
  </si>
  <si>
    <t>US</t>
  </si>
  <si>
    <t>Canada</t>
  </si>
  <si>
    <t>France</t>
  </si>
  <si>
    <t>So simple linear equation is=</t>
  </si>
  <si>
    <t>"-43324.9+22.02842 *year"</t>
  </si>
  <si>
    <t>For 2007=</t>
  </si>
  <si>
    <t>For 2008=</t>
  </si>
  <si>
    <t>For 2009=</t>
  </si>
  <si>
    <t>USA</t>
  </si>
  <si>
    <t>"-2999.4 + 1.5407 *year"</t>
  </si>
  <si>
    <t>"-26181.1 + 13.28933 *year"</t>
  </si>
  <si>
    <t>CANADA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</si>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</sst>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0" fontId="2" fillId="0" borderId="0" xfId="0" applyFont="1"/>
    <xf numFmtId="165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3" fillId="0" borderId="0" xfId="0" applyFont="1" applyBorder="1"/>
    <xf numFmtId="0" fontId="0" fillId="0" borderId="0" xfId="0" applyBorder="1"/>
    <xf numFmtId="0" fontId="2" fillId="0" borderId="0" xfId="0" applyFont="1" applyBorder="1"/>
    <xf numFmtId="0" fontId="4" fillId="0" borderId="0" xfId="0" applyFont="1" applyFill="1" applyBorder="1" applyAlignment="1">
      <alignment horizontal="centerContinuous"/>
    </xf>
    <xf numFmtId="0" fontId="4" fillId="0" borderId="0" xfId="0" applyFont="1" applyFill="1" applyBorder="1" applyAlignment="1">
      <alignment horizontal="center"/>
    </xf>
    <xf numFmtId="0" fontId="3" fillId="2" borderId="0" xfId="0" applyFont="1" applyFill="1"/>
    <xf numFmtId="0" fontId="0" fillId="2" borderId="0" xfId="0" applyFill="1" applyBorder="1" applyAlignment="1"/>
    <xf numFmtId="0" fontId="3" fillId="2" borderId="0" xfId="0" applyFont="1" applyFill="1" applyBorder="1"/>
    <xf numFmtId="0" fontId="3" fillId="2" borderId="0" xfId="0" applyFont="1" applyFill="1" applyAlignment="1">
      <alignment horizontal="left"/>
    </xf>
    <xf numFmtId="166" fontId="3" fillId="0" borderId="0" xfId="0" quotePrefix="1" applyNumberFormat="1" applyFont="1" applyAlignment="1">
      <alignment horizontal="center"/>
    </xf>
    <xf numFmtId="164" fontId="2" fillId="0" borderId="0" xfId="0" applyNumberFormat="1" applyFont="1"/>
    <xf numFmtId="9" fontId="2" fillId="0" borderId="0" xfId="0" applyNumberFormat="1" applyFont="1"/>
    <xf numFmtId="164" fontId="3" fillId="0" borderId="0" xfId="0" applyNumberFormat="1" applyFont="1"/>
    <xf numFmtId="9" fontId="3" fillId="0" borderId="0" xfId="0" applyNumberFormat="1" applyFont="1"/>
    <xf numFmtId="0" fontId="3" fillId="2" borderId="0" xfId="1" applyNumberFormat="1" applyFont="1" applyFill="1"/>
    <xf numFmtId="0" fontId="3" fillId="0" borderId="0" xfId="0" applyFont="1" applyAlignment="1">
      <alignment horizontal="center"/>
    </xf>
    <xf numFmtId="0" fontId="2" fillId="0" borderId="3" xfId="0" applyFont="1" applyBorder="1"/>
    <xf numFmtId="0" fontId="5" fillId="0" borderId="0" xfId="0" applyFont="1"/>
    <xf numFmtId="0" fontId="6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Wedding cost and attendance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1790244969378827E-2"/>
                  <c:y val="0.336745042286380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'Problem 13'!$E$4:$E$28</c:f>
              <c:numCache>
                <c:formatCode>General</c:formatCode>
                <c:ptCount val="25"/>
                <c:pt idx="0">
                  <c:v>300</c:v>
                </c:pt>
                <c:pt idx="1">
                  <c:v>350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150</c:v>
                </c:pt>
                <c:pt idx="6">
                  <c:v>250</c:v>
                </c:pt>
                <c:pt idx="7">
                  <c:v>300</c:v>
                </c:pt>
                <c:pt idx="8">
                  <c:v>250</c:v>
                </c:pt>
                <c:pt idx="9">
                  <c:v>200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100</c:v>
                </c:pt>
                <c:pt idx="17">
                  <c:v>150</c:v>
                </c:pt>
                <c:pt idx="18">
                  <c:v>200</c:v>
                </c:pt>
                <c:pt idx="19">
                  <c:v>150</c:v>
                </c:pt>
                <c:pt idx="20">
                  <c:v>100</c:v>
                </c:pt>
                <c:pt idx="21">
                  <c:v>100</c:v>
                </c:pt>
                <c:pt idx="22">
                  <c:v>150</c:v>
                </c:pt>
                <c:pt idx="23">
                  <c:v>50</c:v>
                </c:pt>
                <c:pt idx="24">
                  <c:v>50</c:v>
                </c:pt>
              </c:numCache>
            </c:numRef>
          </c:xVal>
          <c:yVal>
            <c:numRef>
              <c:f>'Problem 13'!$D$4:$D$28</c:f>
              <c:numCache>
                <c:formatCode>"$"#,##0.00</c:formatCode>
                <c:ptCount val="25"/>
                <c:pt idx="0">
                  <c:v>60700</c:v>
                </c:pt>
                <c:pt idx="1">
                  <c:v>52000</c:v>
                </c:pt>
                <c:pt idx="2">
                  <c:v>47000</c:v>
                </c:pt>
                <c:pt idx="3">
                  <c:v>42000</c:v>
                </c:pt>
                <c:pt idx="4">
                  <c:v>34000</c:v>
                </c:pt>
                <c:pt idx="5">
                  <c:v>30500</c:v>
                </c:pt>
                <c:pt idx="6">
                  <c:v>30000</c:v>
                </c:pt>
                <c:pt idx="7">
                  <c:v>30000</c:v>
                </c:pt>
                <c:pt idx="8">
                  <c:v>28000</c:v>
                </c:pt>
                <c:pt idx="9">
                  <c:v>26000</c:v>
                </c:pt>
                <c:pt idx="10">
                  <c:v>25000</c:v>
                </c:pt>
                <c:pt idx="11">
                  <c:v>24000</c:v>
                </c:pt>
                <c:pt idx="12">
                  <c:v>24000</c:v>
                </c:pt>
                <c:pt idx="13">
                  <c:v>22000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19000</c:v>
                </c:pt>
                <c:pt idx="18">
                  <c:v>19000</c:v>
                </c:pt>
                <c:pt idx="19">
                  <c:v>18000</c:v>
                </c:pt>
                <c:pt idx="20">
                  <c:v>16000</c:v>
                </c:pt>
                <c:pt idx="21">
                  <c:v>14000</c:v>
                </c:pt>
                <c:pt idx="22">
                  <c:v>13000</c:v>
                </c:pt>
                <c:pt idx="23">
                  <c:v>7000</c:v>
                </c:pt>
                <c:pt idx="24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7-4451-89DD-0C72DE656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53615"/>
        <c:axId val="630747375"/>
      </c:scatterChart>
      <c:valAx>
        <c:axId val="630753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47375"/>
        <c:crosses val="autoZero"/>
        <c:crossBetween val="midCat"/>
      </c:valAx>
      <c:valAx>
        <c:axId val="63074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53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24</xdr:row>
      <xdr:rowOff>100012</xdr:rowOff>
    </xdr:from>
    <xdr:to>
      <xdr:col>12</xdr:col>
      <xdr:colOff>276225</xdr:colOff>
      <xdr:row>38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C0346-C220-1106-DF7C-F6CFE75B0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26</xdr:row>
      <xdr:rowOff>76200</xdr:rowOff>
    </xdr:from>
    <xdr:to>
      <xdr:col>8</xdr:col>
      <xdr:colOff>676275</xdr:colOff>
      <xdr:row>28</xdr:row>
      <xdr:rowOff>133350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65A8DE-AD44-F866-2DC1-9F8A393AB460}"/>
            </a:ext>
          </a:extLst>
        </xdr:cNvPr>
        <xdr:cNvSpPr txBox="1"/>
      </xdr:nvSpPr>
      <xdr:spPr>
        <a:xfrm>
          <a:off x="8439150" y="5524500"/>
          <a:ext cx="163830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</a:t>
          </a:r>
          <a:r>
            <a:rPr lang="en-US" sz="1100" baseline="0"/>
            <a:t> = 130.12x + 1905.7</a:t>
          </a:r>
          <a:endParaRPr lang="en-US" sz="1100"/>
        </a:p>
      </xdr:txBody>
    </xdr:sp>
    <xdr:clientData/>
  </xdr:twoCellAnchor>
  <xdr:twoCellAnchor editAs="oneCell">
    <xdr:from>
      <xdr:col>6</xdr:col>
      <xdr:colOff>276225</xdr:colOff>
      <xdr:row>0</xdr:row>
      <xdr:rowOff>47625</xdr:rowOff>
    </xdr:from>
    <xdr:to>
      <xdr:col>11</xdr:col>
      <xdr:colOff>544006</xdr:colOff>
      <xdr:row>4</xdr:row>
      <xdr:rowOff>152553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4413706-3CAE-985E-985E-9C191CA82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7744906" cy="10955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85725</xdr:colOff>
      <xdr:row>1</xdr:row>
      <xdr:rowOff>171450</xdr:rowOff>
    </xdr:from>
    <xdr:to>
      <xdr:col>16</xdr:col>
      <xdr:colOff>152400</xdr:colOff>
      <xdr:row>5</xdr:row>
      <xdr:rowOff>16085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02ACEC-1A91-618A-30C6-7B7D3169A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371475"/>
          <a:ext cx="7772400" cy="6256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561975</xdr:colOff>
      <xdr:row>32</xdr:row>
      <xdr:rowOff>0</xdr:rowOff>
    </xdr:from>
    <xdr:to>
      <xdr:col>22</xdr:col>
      <xdr:colOff>66675</xdr:colOff>
      <xdr:row>34</xdr:row>
      <xdr:rowOff>159327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7356AE-FFCE-239F-0D20-DEE557BAEE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0" y="6448425"/>
          <a:ext cx="7772400" cy="5403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C8C24-1D61-45EF-9ACC-C2C92DB2F63C}">
  <dimension ref="A1:R44"/>
  <sheetViews>
    <sheetView tabSelected="1" workbookViewId="0">
      <selection activeCell="K11" sqref="K11"/>
    </sheetView>
  </sheetViews>
  <sheetFormatPr defaultColWidth="22.42578125" defaultRowHeight="15" x14ac:dyDescent="0.2"/>
  <cols>
    <col min="1" max="1" width="19.42578125" style="2" bestFit="1" customWidth="1"/>
    <col min="2" max="2" width="13.5703125" style="2" bestFit="1" customWidth="1"/>
    <col min="3" max="3" width="18.28515625" style="2" bestFit="1" customWidth="1"/>
    <col min="4" max="4" width="16.140625" style="2" bestFit="1" customWidth="1"/>
    <col min="5" max="5" width="13.7109375" style="2" bestFit="1" customWidth="1"/>
    <col min="6" max="6" width="15" style="2" bestFit="1" customWidth="1"/>
    <col min="7" max="1999" width="22.42578125" style="3"/>
    <col min="2000" max="2000" width="2.7109375" style="3" customWidth="1"/>
    <col min="2001" max="16384" width="22.42578125" style="3"/>
  </cols>
  <sheetData>
    <row r="1" spans="1:18" ht="15.75" x14ac:dyDescent="0.25">
      <c r="A1" s="1" t="s">
        <v>0</v>
      </c>
    </row>
    <row r="2" spans="1:18" x14ac:dyDescent="0.2"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s="6" customFormat="1" ht="31.5" x14ac:dyDescent="0.25">
      <c r="A3" s="4" t="s">
        <v>1</v>
      </c>
      <c r="B3" s="4" t="s">
        <v>2</v>
      </c>
      <c r="C3" s="4" t="s">
        <v>3</v>
      </c>
      <c r="D3" s="5" t="s">
        <v>4</v>
      </c>
      <c r="E3" s="4" t="s">
        <v>5</v>
      </c>
      <c r="F3" s="4" t="s">
        <v>6</v>
      </c>
      <c r="I3" s="16"/>
      <c r="J3" s="16"/>
      <c r="K3" s="16"/>
      <c r="L3" s="16"/>
      <c r="M3" s="16"/>
      <c r="N3" s="16"/>
      <c r="O3" s="16"/>
      <c r="P3" s="16"/>
      <c r="Q3" s="16"/>
      <c r="R3" s="17"/>
    </row>
    <row r="4" spans="1:18" ht="15.75" x14ac:dyDescent="0.25">
      <c r="A4" s="7">
        <v>130000</v>
      </c>
      <c r="B4" s="8">
        <v>22</v>
      </c>
      <c r="C4" s="8" t="s">
        <v>7</v>
      </c>
      <c r="D4" s="9">
        <v>60700</v>
      </c>
      <c r="E4" s="8">
        <v>300</v>
      </c>
      <c r="F4" s="2">
        <v>3</v>
      </c>
      <c r="I4" s="16"/>
      <c r="J4" s="16"/>
      <c r="K4" s="16"/>
      <c r="L4" s="16"/>
      <c r="M4" s="16"/>
      <c r="N4" s="16"/>
      <c r="O4" s="16"/>
      <c r="P4" s="16"/>
      <c r="Q4" s="16"/>
      <c r="R4" s="15"/>
    </row>
    <row r="5" spans="1:18" ht="15.75" x14ac:dyDescent="0.25">
      <c r="A5" s="7">
        <v>157000</v>
      </c>
      <c r="B5" s="8">
        <v>23</v>
      </c>
      <c r="C5" s="8" t="s">
        <v>7</v>
      </c>
      <c r="D5" s="10">
        <v>52000</v>
      </c>
      <c r="E5" s="8">
        <v>350</v>
      </c>
      <c r="F5" s="2">
        <v>1</v>
      </c>
      <c r="I5" s="18"/>
      <c r="J5" s="18"/>
      <c r="K5" s="16"/>
      <c r="L5" s="16"/>
      <c r="M5" s="16"/>
      <c r="N5" s="16"/>
      <c r="O5" s="16"/>
      <c r="P5" s="16"/>
      <c r="Q5" s="16"/>
      <c r="R5" s="15"/>
    </row>
    <row r="6" spans="1:18" ht="15.75" x14ac:dyDescent="0.25">
      <c r="A6" s="7">
        <v>98000</v>
      </c>
      <c r="B6" s="8">
        <v>27</v>
      </c>
      <c r="C6" s="8" t="s">
        <v>8</v>
      </c>
      <c r="D6" s="9">
        <v>47000</v>
      </c>
      <c r="E6" s="8">
        <v>150</v>
      </c>
      <c r="F6" s="2">
        <v>3</v>
      </c>
      <c r="H6" t="s">
        <v>10</v>
      </c>
      <c r="I6"/>
      <c r="J6"/>
      <c r="K6"/>
      <c r="L6"/>
      <c r="M6"/>
      <c r="N6"/>
      <c r="O6"/>
      <c r="P6"/>
      <c r="Q6" s="16"/>
      <c r="R6" s="15"/>
    </row>
    <row r="7" spans="1:18" ht="16.5" thickBot="1" x14ac:dyDescent="0.3">
      <c r="A7" s="7">
        <v>72000</v>
      </c>
      <c r="B7" s="8">
        <v>29</v>
      </c>
      <c r="C7" s="8" t="s">
        <v>8</v>
      </c>
      <c r="D7" s="9">
        <v>42000</v>
      </c>
      <c r="E7" s="8">
        <v>200</v>
      </c>
      <c r="F7" s="2">
        <v>5</v>
      </c>
      <c r="H7"/>
      <c r="I7"/>
      <c r="J7"/>
      <c r="K7"/>
      <c r="L7"/>
      <c r="M7"/>
      <c r="N7"/>
      <c r="O7"/>
      <c r="P7"/>
      <c r="Q7" s="16"/>
      <c r="R7" s="15"/>
    </row>
    <row r="8" spans="1:18" ht="15.75" x14ac:dyDescent="0.25">
      <c r="A8" s="7">
        <v>86000</v>
      </c>
      <c r="B8" s="8">
        <v>25</v>
      </c>
      <c r="C8" s="8" t="s">
        <v>7</v>
      </c>
      <c r="D8" s="9">
        <v>34000</v>
      </c>
      <c r="E8" s="8">
        <v>250</v>
      </c>
      <c r="F8" s="2">
        <v>3</v>
      </c>
      <c r="H8" s="14" t="s">
        <v>11</v>
      </c>
      <c r="I8" s="14"/>
      <c r="J8"/>
      <c r="K8"/>
      <c r="L8"/>
      <c r="M8"/>
      <c r="N8"/>
      <c r="O8"/>
      <c r="P8"/>
      <c r="Q8" s="16"/>
      <c r="R8" s="15"/>
    </row>
    <row r="9" spans="1:18" ht="15.75" x14ac:dyDescent="0.25">
      <c r="A9" s="7">
        <v>90000</v>
      </c>
      <c r="B9" s="8">
        <v>28</v>
      </c>
      <c r="C9" s="8" t="s">
        <v>8</v>
      </c>
      <c r="D9" s="9">
        <v>30500</v>
      </c>
      <c r="E9" s="8">
        <v>150</v>
      </c>
      <c r="F9" s="2">
        <v>3</v>
      </c>
      <c r="H9" s="11" t="s">
        <v>12</v>
      </c>
      <c r="I9" s="11">
        <v>0.73329291503204641</v>
      </c>
      <c r="J9"/>
      <c r="K9"/>
      <c r="L9"/>
      <c r="M9"/>
      <c r="N9"/>
      <c r="O9"/>
      <c r="P9"/>
      <c r="Q9" s="16"/>
      <c r="R9" s="15"/>
    </row>
    <row r="10" spans="1:18" ht="15.75" x14ac:dyDescent="0.25">
      <c r="A10" s="7">
        <v>43000</v>
      </c>
      <c r="B10" s="8">
        <v>19</v>
      </c>
      <c r="C10" s="8" t="s">
        <v>8</v>
      </c>
      <c r="D10" s="9">
        <v>30000</v>
      </c>
      <c r="E10" s="8">
        <v>250</v>
      </c>
      <c r="F10" s="2">
        <v>3</v>
      </c>
      <c r="H10" s="11" t="s">
        <v>13</v>
      </c>
      <c r="I10" s="11">
        <v>0.53771849923619597</v>
      </c>
      <c r="J10"/>
      <c r="K10"/>
      <c r="L10"/>
      <c r="M10"/>
      <c r="N10"/>
      <c r="O10"/>
      <c r="P10"/>
      <c r="Q10" s="16"/>
      <c r="R10" s="15"/>
    </row>
    <row r="11" spans="1:18" ht="15.75" x14ac:dyDescent="0.25">
      <c r="A11" s="7">
        <v>100000</v>
      </c>
      <c r="B11" s="8">
        <v>30</v>
      </c>
      <c r="C11" s="8" t="s">
        <v>8</v>
      </c>
      <c r="D11" s="9">
        <v>30000</v>
      </c>
      <c r="E11" s="8">
        <v>300</v>
      </c>
      <c r="F11" s="2">
        <v>3</v>
      </c>
      <c r="H11" s="11" t="s">
        <v>14</v>
      </c>
      <c r="I11" s="11">
        <v>0.5176193035508132</v>
      </c>
      <c r="J11"/>
      <c r="K11"/>
      <c r="L11"/>
      <c r="M11"/>
      <c r="N11"/>
      <c r="O11"/>
      <c r="P11"/>
      <c r="Q11" s="16"/>
      <c r="R11" s="15"/>
    </row>
    <row r="12" spans="1:18" ht="15.75" x14ac:dyDescent="0.25">
      <c r="A12" s="7">
        <v>65000</v>
      </c>
      <c r="B12" s="8">
        <v>24</v>
      </c>
      <c r="C12" s="8" t="s">
        <v>7</v>
      </c>
      <c r="D12" s="9">
        <v>28000</v>
      </c>
      <c r="E12" s="8">
        <v>250</v>
      </c>
      <c r="F12" s="2">
        <v>3</v>
      </c>
      <c r="H12" s="11" t="s">
        <v>15</v>
      </c>
      <c r="I12" s="11">
        <v>9195.2455475376264</v>
      </c>
      <c r="J12"/>
      <c r="K12"/>
      <c r="L12"/>
      <c r="M12"/>
      <c r="N12"/>
      <c r="O12"/>
      <c r="P12"/>
      <c r="Q12" s="16"/>
      <c r="R12" s="15"/>
    </row>
    <row r="13" spans="1:18" ht="16.5" thickBot="1" x14ac:dyDescent="0.3">
      <c r="A13" s="7">
        <v>78000</v>
      </c>
      <c r="B13" s="8">
        <v>35</v>
      </c>
      <c r="C13" s="8" t="s">
        <v>8</v>
      </c>
      <c r="D13" s="9">
        <v>26000</v>
      </c>
      <c r="E13" s="8">
        <v>200</v>
      </c>
      <c r="F13" s="2">
        <v>5</v>
      </c>
      <c r="H13" s="12" t="s">
        <v>16</v>
      </c>
      <c r="I13" s="12">
        <v>25</v>
      </c>
      <c r="J13"/>
      <c r="K13"/>
      <c r="L13"/>
      <c r="M13"/>
      <c r="N13"/>
      <c r="O13"/>
      <c r="P13"/>
      <c r="Q13" s="16"/>
      <c r="R13" s="15"/>
    </row>
    <row r="14" spans="1:18" ht="15.75" x14ac:dyDescent="0.25">
      <c r="A14" s="7">
        <v>73000</v>
      </c>
      <c r="B14" s="8">
        <v>25</v>
      </c>
      <c r="C14" s="8" t="s">
        <v>7</v>
      </c>
      <c r="D14" s="9">
        <v>25000</v>
      </c>
      <c r="E14" s="8">
        <v>150</v>
      </c>
      <c r="F14" s="2">
        <v>5</v>
      </c>
      <c r="H14"/>
      <c r="I14"/>
      <c r="J14"/>
      <c r="K14"/>
      <c r="L14"/>
      <c r="M14"/>
      <c r="N14"/>
      <c r="O14"/>
      <c r="P14"/>
      <c r="Q14" s="16"/>
      <c r="R14" s="15"/>
    </row>
    <row r="15" spans="1:18" ht="16.5" thickBot="1" x14ac:dyDescent="0.3">
      <c r="A15" s="7">
        <v>75000</v>
      </c>
      <c r="B15" s="8">
        <v>27</v>
      </c>
      <c r="C15" s="8" t="s">
        <v>8</v>
      </c>
      <c r="D15" s="9">
        <v>24000</v>
      </c>
      <c r="E15" s="8">
        <v>200</v>
      </c>
      <c r="F15" s="2">
        <v>5</v>
      </c>
      <c r="H15" t="s">
        <v>17</v>
      </c>
      <c r="I15"/>
      <c r="J15"/>
      <c r="K15"/>
      <c r="L15"/>
      <c r="M15"/>
      <c r="N15"/>
      <c r="O15"/>
      <c r="P15"/>
      <c r="Q15" s="16"/>
      <c r="R15" s="15"/>
    </row>
    <row r="16" spans="1:18" ht="15.75" x14ac:dyDescent="0.25">
      <c r="A16" s="7">
        <v>64000</v>
      </c>
      <c r="B16" s="8">
        <v>25</v>
      </c>
      <c r="C16" s="8" t="s">
        <v>7</v>
      </c>
      <c r="D16" s="9">
        <v>24000</v>
      </c>
      <c r="E16" s="8">
        <v>200</v>
      </c>
      <c r="F16" s="2">
        <v>1</v>
      </c>
      <c r="H16" s="13"/>
      <c r="I16" s="13" t="s">
        <v>22</v>
      </c>
      <c r="J16" s="13" t="s">
        <v>23</v>
      </c>
      <c r="K16" s="13" t="s">
        <v>24</v>
      </c>
      <c r="L16" s="13" t="s">
        <v>25</v>
      </c>
      <c r="M16" s="13" t="s">
        <v>26</v>
      </c>
      <c r="N16"/>
      <c r="O16"/>
      <c r="P16"/>
      <c r="Q16" s="16"/>
      <c r="R16" s="15"/>
    </row>
    <row r="17" spans="1:18" ht="15.75" x14ac:dyDescent="0.25">
      <c r="A17" s="7">
        <v>67000</v>
      </c>
      <c r="B17" s="8">
        <v>27</v>
      </c>
      <c r="C17" s="8" t="s">
        <v>9</v>
      </c>
      <c r="D17" s="9">
        <v>22000</v>
      </c>
      <c r="E17" s="8">
        <v>200</v>
      </c>
      <c r="F17" s="2">
        <v>5</v>
      </c>
      <c r="H17" s="11" t="s">
        <v>18</v>
      </c>
      <c r="I17" s="11">
        <v>1</v>
      </c>
      <c r="J17" s="11">
        <v>2262053964.3712578</v>
      </c>
      <c r="K17" s="11">
        <v>2262053964.3712578</v>
      </c>
      <c r="L17" s="11">
        <v>26.75323468924946</v>
      </c>
      <c r="M17" s="11">
        <v>3.0450756000699635E-5</v>
      </c>
      <c r="N17"/>
      <c r="O17"/>
      <c r="P17"/>
      <c r="Q17" s="16"/>
      <c r="R17" s="15"/>
    </row>
    <row r="18" spans="1:18" ht="15.75" x14ac:dyDescent="0.25">
      <c r="A18" s="7">
        <v>75000</v>
      </c>
      <c r="B18" s="8">
        <v>25</v>
      </c>
      <c r="C18" s="8" t="s">
        <v>7</v>
      </c>
      <c r="D18" s="9">
        <v>20000</v>
      </c>
      <c r="E18" s="8">
        <v>200</v>
      </c>
      <c r="F18" s="2">
        <v>5</v>
      </c>
      <c r="H18" s="11" t="s">
        <v>19</v>
      </c>
      <c r="I18" s="11">
        <v>23</v>
      </c>
      <c r="J18" s="11">
        <v>1944708435.6287425</v>
      </c>
      <c r="K18" s="11">
        <v>84552540.679510549</v>
      </c>
      <c r="L18" s="11"/>
      <c r="M18" s="11"/>
      <c r="N18"/>
      <c r="O18"/>
      <c r="P18"/>
      <c r="Q18" s="19"/>
      <c r="R18" s="15"/>
    </row>
    <row r="19" spans="1:18" ht="16.5" thickBot="1" x14ac:dyDescent="0.3">
      <c r="A19" s="7">
        <v>67000</v>
      </c>
      <c r="B19" s="8">
        <v>30</v>
      </c>
      <c r="C19" s="8" t="s">
        <v>7</v>
      </c>
      <c r="D19" s="9">
        <v>20000</v>
      </c>
      <c r="E19" s="8">
        <v>200</v>
      </c>
      <c r="F19" s="2">
        <v>5</v>
      </c>
      <c r="H19" s="12" t="s">
        <v>20</v>
      </c>
      <c r="I19" s="12">
        <v>24</v>
      </c>
      <c r="J19" s="12">
        <v>4206762400</v>
      </c>
      <c r="K19" s="12"/>
      <c r="L19" s="12"/>
      <c r="M19" s="12"/>
      <c r="N19"/>
      <c r="O19"/>
      <c r="P19"/>
      <c r="Q19" s="11"/>
      <c r="R19" s="15"/>
    </row>
    <row r="20" spans="1:18" ht="16.5" thickBot="1" x14ac:dyDescent="0.3">
      <c r="A20" s="7">
        <v>62000</v>
      </c>
      <c r="B20" s="8">
        <v>21</v>
      </c>
      <c r="C20" s="8" t="s">
        <v>9</v>
      </c>
      <c r="D20" s="9">
        <v>20000</v>
      </c>
      <c r="E20" s="8">
        <v>100</v>
      </c>
      <c r="F20" s="2">
        <v>1</v>
      </c>
      <c r="H20"/>
      <c r="I20"/>
      <c r="J20"/>
      <c r="K20"/>
      <c r="L20"/>
      <c r="M20"/>
      <c r="N20"/>
      <c r="O20"/>
      <c r="P20"/>
      <c r="Q20" s="11"/>
      <c r="R20" s="15"/>
    </row>
    <row r="21" spans="1:18" ht="15.75" x14ac:dyDescent="0.25">
      <c r="A21" s="7">
        <v>75000</v>
      </c>
      <c r="B21" s="8">
        <v>19</v>
      </c>
      <c r="C21" s="8" t="s">
        <v>7</v>
      </c>
      <c r="D21" s="9">
        <v>19000</v>
      </c>
      <c r="E21" s="8">
        <v>150</v>
      </c>
      <c r="F21" s="2">
        <v>3</v>
      </c>
      <c r="H21" s="13"/>
      <c r="I21" s="13" t="s">
        <v>27</v>
      </c>
      <c r="J21" s="13" t="s">
        <v>15</v>
      </c>
      <c r="K21" s="13" t="s">
        <v>28</v>
      </c>
      <c r="L21" s="13" t="s">
        <v>29</v>
      </c>
      <c r="M21" s="13" t="s">
        <v>30</v>
      </c>
      <c r="N21" s="13" t="s">
        <v>31</v>
      </c>
      <c r="O21" s="13" t="s">
        <v>32</v>
      </c>
      <c r="P21" s="13" t="s">
        <v>33</v>
      </c>
      <c r="Q21" s="16"/>
      <c r="R21" s="15"/>
    </row>
    <row r="22" spans="1:18" ht="15.75" x14ac:dyDescent="0.25">
      <c r="A22" s="7">
        <v>52000</v>
      </c>
      <c r="B22" s="8">
        <v>23</v>
      </c>
      <c r="C22" s="8" t="s">
        <v>7</v>
      </c>
      <c r="D22" s="9">
        <v>19000</v>
      </c>
      <c r="E22" s="8">
        <v>200</v>
      </c>
      <c r="F22" s="2">
        <v>1</v>
      </c>
      <c r="H22" s="11" t="s">
        <v>21</v>
      </c>
      <c r="I22" s="11">
        <v>1905.6886227544892</v>
      </c>
      <c r="J22" s="11">
        <v>4980.8462434784869</v>
      </c>
      <c r="K22" s="11">
        <v>0.38260338295919938</v>
      </c>
      <c r="L22" s="11">
        <v>0.7055267608698389</v>
      </c>
      <c r="M22" s="11">
        <v>-8397.9768651444138</v>
      </c>
      <c r="N22" s="11">
        <v>12209.354110653392</v>
      </c>
      <c r="O22" s="11">
        <v>-8397.9768651444138</v>
      </c>
      <c r="P22" s="11">
        <v>12209.354110653392</v>
      </c>
      <c r="Q22" s="16"/>
      <c r="R22" s="15"/>
    </row>
    <row r="23" spans="1:18" ht="16.5" thickBot="1" x14ac:dyDescent="0.3">
      <c r="A23" s="7">
        <v>64000</v>
      </c>
      <c r="B23" s="8">
        <v>22</v>
      </c>
      <c r="C23" s="8" t="s">
        <v>7</v>
      </c>
      <c r="D23" s="9">
        <v>18000</v>
      </c>
      <c r="E23" s="8">
        <v>150</v>
      </c>
      <c r="F23" s="2">
        <v>1</v>
      </c>
      <c r="H23" s="12" t="s">
        <v>5</v>
      </c>
      <c r="I23" s="12">
        <v>130.12125748502996</v>
      </c>
      <c r="J23" s="12">
        <v>25.157072534365565</v>
      </c>
      <c r="K23" s="12">
        <v>5.1723529161542592</v>
      </c>
      <c r="L23" s="12">
        <v>3.0450756000699527E-5</v>
      </c>
      <c r="M23" s="12">
        <v>78.079887930950605</v>
      </c>
      <c r="N23" s="12">
        <v>182.16262703910931</v>
      </c>
      <c r="O23" s="12">
        <v>78.079887930950605</v>
      </c>
      <c r="P23" s="12">
        <v>182.16262703910931</v>
      </c>
      <c r="Q23" s="16"/>
      <c r="R23" s="15"/>
    </row>
    <row r="24" spans="1:18" ht="15.75" x14ac:dyDescent="0.25">
      <c r="A24" s="7">
        <v>55000</v>
      </c>
      <c r="B24" s="8">
        <v>28</v>
      </c>
      <c r="C24" s="8" t="s">
        <v>7</v>
      </c>
      <c r="D24" s="9">
        <v>16000</v>
      </c>
      <c r="E24" s="8">
        <v>100</v>
      </c>
      <c r="F24" s="2">
        <v>5</v>
      </c>
      <c r="H24"/>
      <c r="I24"/>
      <c r="J24"/>
      <c r="K24"/>
      <c r="L24"/>
      <c r="M24"/>
      <c r="N24"/>
      <c r="O24"/>
      <c r="P24"/>
      <c r="Q24" s="15"/>
      <c r="R24" s="15"/>
    </row>
    <row r="25" spans="1:18" ht="15.75" x14ac:dyDescent="0.25">
      <c r="A25" s="7">
        <v>53000</v>
      </c>
      <c r="B25" s="8">
        <v>31</v>
      </c>
      <c r="C25" s="8" t="s">
        <v>8</v>
      </c>
      <c r="D25" s="9">
        <v>14000</v>
      </c>
      <c r="E25" s="8">
        <v>100</v>
      </c>
      <c r="F25" s="2">
        <v>1</v>
      </c>
      <c r="H25"/>
      <c r="I25"/>
      <c r="J25"/>
      <c r="K25"/>
      <c r="L25"/>
      <c r="M25"/>
      <c r="N25"/>
      <c r="O25"/>
      <c r="P25"/>
      <c r="Q25" s="15"/>
      <c r="R25" s="15"/>
    </row>
    <row r="26" spans="1:18" ht="15.75" x14ac:dyDescent="0.25">
      <c r="A26" s="7">
        <v>62000</v>
      </c>
      <c r="B26" s="8">
        <v>24</v>
      </c>
      <c r="C26" s="8" t="s">
        <v>7</v>
      </c>
      <c r="D26" s="9">
        <v>13000</v>
      </c>
      <c r="E26" s="8">
        <v>150</v>
      </c>
      <c r="F26" s="2">
        <v>1</v>
      </c>
      <c r="H26"/>
      <c r="I26"/>
      <c r="J26"/>
      <c r="K26"/>
      <c r="L26"/>
      <c r="M26"/>
      <c r="N26"/>
      <c r="O26"/>
      <c r="P26"/>
      <c r="Q26" s="15"/>
      <c r="R26" s="15"/>
    </row>
    <row r="27" spans="1:18" ht="15.75" x14ac:dyDescent="0.25">
      <c r="A27" s="7">
        <v>40000</v>
      </c>
      <c r="B27" s="8">
        <v>26</v>
      </c>
      <c r="C27" s="8" t="s">
        <v>7</v>
      </c>
      <c r="D27" s="9">
        <v>7000</v>
      </c>
      <c r="E27" s="8">
        <v>50</v>
      </c>
      <c r="F27" s="2">
        <v>3</v>
      </c>
      <c r="G27" s="20"/>
      <c r="H27" s="20" t="s">
        <v>34</v>
      </c>
      <c r="I27" s="21"/>
      <c r="J27" s="15"/>
      <c r="K27" s="15"/>
      <c r="L27" s="15"/>
      <c r="M27" s="15"/>
      <c r="N27" s="15"/>
      <c r="O27" s="15"/>
      <c r="P27" s="15"/>
      <c r="Q27" s="15"/>
      <c r="R27" s="15"/>
    </row>
    <row r="28" spans="1:18" x14ac:dyDescent="0.2">
      <c r="A28" s="7">
        <v>45000</v>
      </c>
      <c r="B28" s="8">
        <v>32</v>
      </c>
      <c r="C28" s="8" t="s">
        <v>8</v>
      </c>
      <c r="D28" s="9">
        <v>5000</v>
      </c>
      <c r="E28" s="8">
        <v>50</v>
      </c>
      <c r="F28" s="2">
        <v>5</v>
      </c>
      <c r="G28" s="20"/>
      <c r="H28" s="20"/>
      <c r="I28" s="22"/>
      <c r="J28" s="15"/>
      <c r="K28" s="15"/>
      <c r="L28" s="15"/>
      <c r="M28" s="15"/>
      <c r="N28" s="15"/>
      <c r="O28" s="15"/>
      <c r="P28" s="15"/>
      <c r="Q28" s="15"/>
      <c r="R28" s="15"/>
    </row>
    <row r="29" spans="1:18" x14ac:dyDescent="0.2">
      <c r="G29" s="20"/>
      <c r="H29" s="20"/>
      <c r="I29" s="22"/>
      <c r="J29" s="15"/>
      <c r="K29" s="15"/>
      <c r="L29" s="15"/>
      <c r="M29" s="15"/>
      <c r="N29" s="15"/>
      <c r="O29" s="15"/>
      <c r="P29" s="15"/>
      <c r="Q29" s="15"/>
      <c r="R29" s="15"/>
    </row>
    <row r="30" spans="1:18" x14ac:dyDescent="0.2">
      <c r="G30" s="20"/>
      <c r="H30" s="20"/>
      <c r="I30" s="22"/>
      <c r="J30" s="15"/>
      <c r="K30" s="15"/>
      <c r="L30" s="15"/>
      <c r="M30" s="15"/>
      <c r="N30" s="15"/>
      <c r="O30" s="15"/>
      <c r="P30" s="15"/>
      <c r="Q30" s="15"/>
      <c r="R30" s="15"/>
    </row>
    <row r="31" spans="1:18" x14ac:dyDescent="0.2">
      <c r="I31" s="15"/>
      <c r="J31" s="15"/>
      <c r="K31" s="15"/>
      <c r="L31" s="15"/>
      <c r="M31" s="15"/>
      <c r="N31" s="15"/>
      <c r="O31" s="15"/>
      <c r="P31" s="15"/>
      <c r="Q31" s="15"/>
      <c r="R31" s="15"/>
    </row>
    <row r="32" spans="1:18" x14ac:dyDescent="0.2">
      <c r="I32" s="15"/>
      <c r="J32" s="15"/>
      <c r="K32" s="15"/>
      <c r="L32" s="15"/>
      <c r="M32" s="15"/>
      <c r="N32" s="15"/>
      <c r="O32" s="15"/>
      <c r="P32" s="15"/>
      <c r="Q32" s="15"/>
      <c r="R32" s="15"/>
    </row>
    <row r="33" spans="1:10" x14ac:dyDescent="0.2">
      <c r="A33" s="23"/>
      <c r="B33" s="23"/>
      <c r="C33" s="23" t="s">
        <v>35</v>
      </c>
      <c r="D33" s="23" t="s">
        <v>36</v>
      </c>
      <c r="E33" s="23"/>
      <c r="F33" s="23"/>
      <c r="G33" s="20"/>
      <c r="H33" s="20"/>
      <c r="I33" s="20"/>
    </row>
    <row r="34" spans="1:10" x14ac:dyDescent="0.2">
      <c r="A34" s="23"/>
      <c r="B34" s="23"/>
      <c r="C34" s="23"/>
      <c r="D34" s="23"/>
      <c r="E34" s="23"/>
      <c r="F34" s="23"/>
      <c r="G34" s="20"/>
      <c r="H34" s="20"/>
      <c r="I34" s="20"/>
    </row>
    <row r="35" spans="1:10" x14ac:dyDescent="0.2">
      <c r="A35" s="23" t="s">
        <v>40</v>
      </c>
      <c r="B35" s="23"/>
      <c r="C35" s="23"/>
      <c r="D35" s="23"/>
      <c r="E35" s="23"/>
      <c r="F35" s="23"/>
      <c r="G35" s="20"/>
      <c r="H35" s="20"/>
      <c r="I35" s="20"/>
    </row>
    <row r="36" spans="1:10" x14ac:dyDescent="0.2">
      <c r="A36" s="23"/>
      <c r="B36" s="23"/>
      <c r="C36" s="23"/>
      <c r="D36" s="23"/>
      <c r="E36" s="23"/>
      <c r="F36" s="23"/>
      <c r="G36" s="20"/>
      <c r="H36" s="20"/>
      <c r="I36" s="20"/>
    </row>
    <row r="37" spans="1:10" x14ac:dyDescent="0.2">
      <c r="A37" s="23"/>
      <c r="B37" s="23" t="s">
        <v>37</v>
      </c>
      <c r="C37" s="23"/>
      <c r="D37" s="23"/>
      <c r="E37" s="23"/>
      <c r="F37" s="23"/>
      <c r="G37" s="20"/>
      <c r="H37" s="20"/>
      <c r="I37" s="20"/>
    </row>
    <row r="38" spans="1:10" x14ac:dyDescent="0.2">
      <c r="A38" s="23"/>
      <c r="B38" s="23" t="s">
        <v>38</v>
      </c>
      <c r="C38" s="23"/>
      <c r="D38" s="23"/>
      <c r="E38" s="23"/>
      <c r="F38" s="23"/>
      <c r="G38" s="20"/>
      <c r="H38" s="20"/>
      <c r="I38" s="20"/>
    </row>
    <row r="39" spans="1:10" x14ac:dyDescent="0.2">
      <c r="A39" s="23"/>
      <c r="B39" s="23" t="s">
        <v>39</v>
      </c>
      <c r="C39" s="23"/>
      <c r="D39" s="23"/>
      <c r="E39" s="23"/>
      <c r="F39" s="23"/>
      <c r="G39" s="20"/>
      <c r="H39" s="20"/>
      <c r="I39" s="20"/>
    </row>
    <row r="40" spans="1:10" x14ac:dyDescent="0.2">
      <c r="A40" s="23"/>
      <c r="B40" s="23"/>
      <c r="C40" s="23"/>
      <c r="D40" s="23"/>
      <c r="E40" s="23"/>
      <c r="F40" s="23"/>
      <c r="G40" s="20"/>
      <c r="H40" s="20"/>
      <c r="I40" s="20"/>
    </row>
    <row r="41" spans="1:10" x14ac:dyDescent="0.2">
      <c r="A41" s="23"/>
      <c r="B41" s="23" t="s">
        <v>41</v>
      </c>
      <c r="C41" s="23" t="s">
        <v>42</v>
      </c>
      <c r="D41" s="23"/>
      <c r="E41" s="23"/>
      <c r="F41" s="23"/>
      <c r="G41" s="20"/>
      <c r="H41" s="20"/>
      <c r="I41" s="20"/>
    </row>
    <row r="42" spans="1:10" x14ac:dyDescent="0.2">
      <c r="A42" s="23"/>
      <c r="B42" s="23"/>
      <c r="C42" s="23"/>
      <c r="D42" s="23"/>
      <c r="E42" s="23"/>
      <c r="F42" s="23"/>
      <c r="G42" s="20"/>
      <c r="H42" s="20"/>
      <c r="I42" s="20"/>
    </row>
    <row r="44" spans="1:10" x14ac:dyDescent="0.2">
      <c r="E44" s="2" t="s">
        <v>43</v>
      </c>
      <c r="F44" s="2" t="s">
        <v>44</v>
      </c>
      <c r="G44" s="24" t="s">
        <v>45</v>
      </c>
      <c r="J44" s="20">
        <f>I23*175+I22</f>
        <v>24676.90868263473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35ED0-8F4B-4B03-ADB5-6798667247EB}">
  <dimension ref="A1:Q42"/>
  <sheetViews>
    <sheetView workbookViewId="0">
      <selection activeCell="O10" sqref="O10"/>
    </sheetView>
  </sheetViews>
  <sheetFormatPr defaultColWidth="8.85546875" defaultRowHeight="15" x14ac:dyDescent="0.2"/>
  <cols>
    <col min="1" max="1" width="17" style="3" customWidth="1"/>
    <col min="2" max="2" width="23" style="27" bestFit="1" customWidth="1"/>
    <col min="3" max="3" width="12.42578125" style="28" customWidth="1"/>
    <col min="4" max="4" width="11.85546875" style="28" bestFit="1" customWidth="1"/>
    <col min="5" max="5" width="11.140625" style="28" bestFit="1" customWidth="1"/>
    <col min="6" max="6" width="17.85546875" style="28" bestFit="1" customWidth="1"/>
    <col min="7" max="7" width="14.140625" style="28" bestFit="1" customWidth="1"/>
    <col min="8" max="8" width="35.140625" style="3" customWidth="1"/>
    <col min="9" max="9" width="18.42578125" style="3" customWidth="1"/>
    <col min="10" max="16384" width="8.85546875" style="3"/>
  </cols>
  <sheetData>
    <row r="1" spans="1:17" s="6" customFormat="1" ht="15.75" x14ac:dyDescent="0.25">
      <c r="A1" s="6" t="s">
        <v>46</v>
      </c>
      <c r="B1" s="25"/>
      <c r="C1" s="26"/>
      <c r="D1" s="26"/>
      <c r="E1" s="26"/>
      <c r="F1" s="26"/>
      <c r="G1" s="26"/>
    </row>
    <row r="2" spans="1:17" s="6" customFormat="1" ht="15.75" x14ac:dyDescent="0.25">
      <c r="B2" s="25"/>
      <c r="C2" s="26"/>
      <c r="D2" s="26"/>
      <c r="E2" s="26"/>
      <c r="F2" s="26"/>
      <c r="G2" s="26"/>
    </row>
    <row r="3" spans="1:17" s="6" customFormat="1" ht="15.75" x14ac:dyDescent="0.25">
      <c r="A3" s="6" t="s">
        <v>47</v>
      </c>
      <c r="B3" s="25" t="s">
        <v>48</v>
      </c>
      <c r="C3" s="26" t="s">
        <v>49</v>
      </c>
      <c r="D3" s="26" t="s">
        <v>50</v>
      </c>
      <c r="E3" s="26" t="s">
        <v>51</v>
      </c>
      <c r="F3" s="26" t="s">
        <v>52</v>
      </c>
      <c r="G3" s="26" t="s">
        <v>53</v>
      </c>
    </row>
    <row r="4" spans="1:17" x14ac:dyDescent="0.2">
      <c r="A4" s="3" t="s">
        <v>54</v>
      </c>
      <c r="B4" s="27">
        <v>60482</v>
      </c>
      <c r="C4" s="28">
        <v>0.15</v>
      </c>
      <c r="D4" s="28">
        <v>0.25</v>
      </c>
      <c r="E4" s="28">
        <v>-0.1</v>
      </c>
      <c r="F4" s="28">
        <v>0.06</v>
      </c>
      <c r="G4" s="28">
        <v>0.05</v>
      </c>
      <c r="H4" s="27"/>
    </row>
    <row r="5" spans="1:17" x14ac:dyDescent="0.2">
      <c r="A5" s="3" t="s">
        <v>55</v>
      </c>
      <c r="B5" s="27">
        <v>57530</v>
      </c>
      <c r="C5" s="28">
        <v>-0.08</v>
      </c>
      <c r="D5" s="28">
        <v>0.13</v>
      </c>
      <c r="E5" s="28">
        <v>-0.01</v>
      </c>
      <c r="F5" s="28">
        <v>-0.01</v>
      </c>
      <c r="G5" s="28">
        <v>0.06</v>
      </c>
    </row>
    <row r="6" spans="1:17" x14ac:dyDescent="0.2">
      <c r="A6" s="3" t="s">
        <v>56</v>
      </c>
      <c r="B6" s="27">
        <v>85904</v>
      </c>
      <c r="C6" s="28">
        <v>0.16</v>
      </c>
      <c r="D6" s="28">
        <v>1.41</v>
      </c>
      <c r="E6" s="28">
        <v>0.43</v>
      </c>
      <c r="F6" s="28">
        <v>0.11</v>
      </c>
      <c r="G6" s="28">
        <v>0.33</v>
      </c>
    </row>
    <row r="7" spans="1:17" x14ac:dyDescent="0.2">
      <c r="A7" s="3" t="s">
        <v>57</v>
      </c>
      <c r="B7" s="27">
        <v>60904</v>
      </c>
      <c r="C7" s="28">
        <v>0.18</v>
      </c>
      <c r="D7" s="28">
        <v>0.22</v>
      </c>
      <c r="E7" s="28">
        <v>0.11</v>
      </c>
      <c r="F7" s="28">
        <v>-7.0000000000000007E-2</v>
      </c>
      <c r="G7" s="28">
        <v>0.1</v>
      </c>
      <c r="I7" s="27"/>
    </row>
    <row r="8" spans="1:17" ht="15.75" x14ac:dyDescent="0.25">
      <c r="A8" s="3" t="s">
        <v>58</v>
      </c>
      <c r="B8" s="27">
        <v>58012</v>
      </c>
      <c r="C8" s="28">
        <v>0.11</v>
      </c>
      <c r="D8" s="28">
        <v>0.05</v>
      </c>
      <c r="E8" s="28">
        <v>0.02</v>
      </c>
      <c r="F8" s="28">
        <v>-0.02</v>
      </c>
      <c r="G8" s="28">
        <v>0.06</v>
      </c>
      <c r="I8" t="s">
        <v>10</v>
      </c>
      <c r="J8"/>
      <c r="K8"/>
      <c r="L8"/>
      <c r="M8"/>
      <c r="N8"/>
      <c r="O8"/>
      <c r="P8"/>
      <c r="Q8"/>
    </row>
    <row r="9" spans="1:17" ht="16.5" thickBot="1" x14ac:dyDescent="0.3">
      <c r="A9" s="3" t="s">
        <v>59</v>
      </c>
      <c r="B9" s="27">
        <v>70000</v>
      </c>
      <c r="C9" s="28">
        <v>0.23</v>
      </c>
      <c r="D9" s="28">
        <v>0.73</v>
      </c>
      <c r="E9" s="28">
        <v>0.01</v>
      </c>
      <c r="F9" s="28">
        <v>0.18</v>
      </c>
      <c r="G9" s="28">
        <v>0.02</v>
      </c>
      <c r="I9"/>
      <c r="J9"/>
      <c r="K9"/>
      <c r="L9"/>
      <c r="M9"/>
      <c r="N9"/>
      <c r="O9"/>
      <c r="P9"/>
      <c r="Q9"/>
    </row>
    <row r="10" spans="1:17" ht="15.75" x14ac:dyDescent="0.25">
      <c r="A10" s="3" t="s">
        <v>60</v>
      </c>
      <c r="B10" s="27">
        <v>54578</v>
      </c>
      <c r="C10" s="28">
        <v>0.01</v>
      </c>
      <c r="D10" s="28">
        <v>-0.01</v>
      </c>
      <c r="E10" s="28">
        <v>-0.05</v>
      </c>
      <c r="F10" s="28">
        <v>-0.06</v>
      </c>
      <c r="G10" s="28">
        <v>-0.01</v>
      </c>
      <c r="I10" s="14" t="s">
        <v>11</v>
      </c>
      <c r="J10" s="14"/>
      <c r="K10"/>
      <c r="L10"/>
      <c r="M10"/>
      <c r="N10"/>
      <c r="O10"/>
      <c r="P10"/>
      <c r="Q10"/>
    </row>
    <row r="11" spans="1:17" ht="15.75" x14ac:dyDescent="0.25">
      <c r="A11" s="3" t="s">
        <v>61</v>
      </c>
      <c r="B11" s="27">
        <v>58072</v>
      </c>
      <c r="C11" s="28">
        <v>0.12</v>
      </c>
      <c r="D11" s="28">
        <v>-0.04</v>
      </c>
      <c r="E11" s="28">
        <v>-0.03</v>
      </c>
      <c r="F11" s="28">
        <v>0.01</v>
      </c>
      <c r="G11" s="28">
        <v>0.05</v>
      </c>
      <c r="I11" s="11" t="s">
        <v>12</v>
      </c>
      <c r="J11" s="11">
        <v>0.99802518396389273</v>
      </c>
      <c r="K11"/>
      <c r="L11"/>
      <c r="M11"/>
      <c r="N11"/>
      <c r="O11"/>
      <c r="P11"/>
      <c r="Q11"/>
    </row>
    <row r="12" spans="1:17" ht="15.75" x14ac:dyDescent="0.25">
      <c r="A12" s="3" t="s">
        <v>62</v>
      </c>
      <c r="B12" s="27">
        <v>87892</v>
      </c>
      <c r="C12" s="28">
        <v>0.2</v>
      </c>
      <c r="D12" s="28">
        <v>2.14</v>
      </c>
      <c r="E12" s="28">
        <v>-0.06</v>
      </c>
      <c r="F12" s="28">
        <v>0.13</v>
      </c>
      <c r="G12" s="28">
        <v>-0.03</v>
      </c>
      <c r="I12" s="11" t="s">
        <v>13</v>
      </c>
      <c r="J12" s="11">
        <v>0.99605426782616202</v>
      </c>
      <c r="K12"/>
      <c r="L12"/>
      <c r="M12"/>
      <c r="N12"/>
      <c r="O12"/>
      <c r="P12"/>
      <c r="Q12"/>
    </row>
    <row r="13" spans="1:17" ht="15.75" x14ac:dyDescent="0.25">
      <c r="A13" s="3" t="s">
        <v>63</v>
      </c>
      <c r="B13" s="27">
        <v>65843</v>
      </c>
      <c r="C13" s="28">
        <v>7.0000000000000007E-2</v>
      </c>
      <c r="D13" s="28">
        <v>0.64</v>
      </c>
      <c r="E13" s="28">
        <v>-0.08</v>
      </c>
      <c r="F13" s="28">
        <v>0.01</v>
      </c>
      <c r="G13" s="28">
        <v>0.11</v>
      </c>
      <c r="I13" s="11" t="s">
        <v>14</v>
      </c>
      <c r="J13" s="11">
        <v>0.99501591725409932</v>
      </c>
      <c r="K13"/>
      <c r="L13"/>
      <c r="M13"/>
      <c r="N13"/>
      <c r="O13"/>
      <c r="P13"/>
      <c r="Q13"/>
    </row>
    <row r="14" spans="1:17" ht="15.75" x14ac:dyDescent="0.25">
      <c r="A14" s="3" t="s">
        <v>64</v>
      </c>
      <c r="B14" s="27">
        <v>57590</v>
      </c>
      <c r="C14" s="28">
        <v>-0.02</v>
      </c>
      <c r="D14" s="28">
        <v>0.15</v>
      </c>
      <c r="E14" s="28">
        <v>0</v>
      </c>
      <c r="F14" s="28">
        <v>0.06</v>
      </c>
      <c r="G14" s="28">
        <v>-0.01</v>
      </c>
      <c r="I14" s="11" t="s">
        <v>15</v>
      </c>
      <c r="J14" s="11">
        <v>1362.8453669339872</v>
      </c>
      <c r="K14"/>
      <c r="L14"/>
      <c r="M14"/>
      <c r="N14"/>
      <c r="O14"/>
      <c r="P14"/>
      <c r="Q14"/>
    </row>
    <row r="15" spans="1:17" ht="16.5" thickBot="1" x14ac:dyDescent="0.3">
      <c r="A15" s="3" t="s">
        <v>65</v>
      </c>
      <c r="B15" s="27">
        <v>55120</v>
      </c>
      <c r="C15" s="28">
        <v>0.03</v>
      </c>
      <c r="D15" s="28">
        <v>0.04</v>
      </c>
      <c r="E15" s="28">
        <v>-0.11</v>
      </c>
      <c r="F15" s="28">
        <v>-0.06</v>
      </c>
      <c r="G15" s="28">
        <v>0.01</v>
      </c>
      <c r="I15" s="12" t="s">
        <v>16</v>
      </c>
      <c r="J15" s="12">
        <v>25</v>
      </c>
      <c r="K15"/>
      <c r="L15"/>
      <c r="M15"/>
      <c r="N15"/>
      <c r="O15"/>
      <c r="P15"/>
      <c r="Q15"/>
    </row>
    <row r="16" spans="1:17" ht="15.75" x14ac:dyDescent="0.25">
      <c r="A16" s="3" t="s">
        <v>66</v>
      </c>
      <c r="B16" s="27">
        <v>83795</v>
      </c>
      <c r="C16" s="28">
        <v>0.16</v>
      </c>
      <c r="D16" s="28">
        <v>1.68</v>
      </c>
      <c r="E16" s="28">
        <v>0.1</v>
      </c>
      <c r="F16" s="28">
        <v>0.28999999999999998</v>
      </c>
      <c r="G16" s="28">
        <v>0.13</v>
      </c>
      <c r="I16"/>
      <c r="J16"/>
      <c r="K16"/>
      <c r="L16"/>
      <c r="M16"/>
      <c r="N16"/>
      <c r="O16"/>
      <c r="P16"/>
      <c r="Q16"/>
    </row>
    <row r="17" spans="1:17" ht="16.5" thickBot="1" x14ac:dyDescent="0.3">
      <c r="A17" s="3" t="s">
        <v>67</v>
      </c>
      <c r="B17" s="27">
        <v>55602</v>
      </c>
      <c r="C17" s="28">
        <v>0.01</v>
      </c>
      <c r="D17" s="28">
        <v>0.02</v>
      </c>
      <c r="E17" s="28">
        <v>-0.13</v>
      </c>
      <c r="F17" s="28">
        <v>0.05</v>
      </c>
      <c r="G17" s="28">
        <v>-0.08</v>
      </c>
      <c r="I17" t="s">
        <v>17</v>
      </c>
      <c r="J17"/>
      <c r="K17"/>
      <c r="L17"/>
      <c r="M17"/>
      <c r="N17"/>
      <c r="O17"/>
      <c r="P17"/>
      <c r="Q17"/>
    </row>
    <row r="18" spans="1:17" ht="15.75" x14ac:dyDescent="0.25">
      <c r="A18" s="3" t="s">
        <v>68</v>
      </c>
      <c r="B18" s="27">
        <v>65060</v>
      </c>
      <c r="C18" s="28">
        <v>0.16</v>
      </c>
      <c r="D18" s="28">
        <v>0.43</v>
      </c>
      <c r="E18" s="28">
        <v>-0.1</v>
      </c>
      <c r="F18" s="28">
        <v>0.1</v>
      </c>
      <c r="G18" s="28">
        <v>0.08</v>
      </c>
      <c r="I18" s="13"/>
      <c r="J18" s="13" t="s">
        <v>22</v>
      </c>
      <c r="K18" s="13" t="s">
        <v>23</v>
      </c>
      <c r="L18" s="13" t="s">
        <v>24</v>
      </c>
      <c r="M18" s="13" t="s">
        <v>25</v>
      </c>
      <c r="N18" s="13" t="s">
        <v>26</v>
      </c>
      <c r="O18"/>
      <c r="P18"/>
      <c r="Q18"/>
    </row>
    <row r="19" spans="1:17" ht="15.75" x14ac:dyDescent="0.25">
      <c r="A19" s="3" t="s">
        <v>69</v>
      </c>
      <c r="B19" s="27">
        <v>57530</v>
      </c>
      <c r="C19" s="28">
        <v>0.1</v>
      </c>
      <c r="D19" s="28">
        <v>0.24</v>
      </c>
      <c r="E19" s="28">
        <v>-0.17</v>
      </c>
      <c r="F19" s="28">
        <v>-0.05</v>
      </c>
      <c r="G19" s="28">
        <v>0.01</v>
      </c>
      <c r="I19" s="11" t="s">
        <v>18</v>
      </c>
      <c r="J19" s="11">
        <v>5</v>
      </c>
      <c r="K19" s="11">
        <v>8908450325.8507023</v>
      </c>
      <c r="L19" s="11">
        <v>1781690065.1701405</v>
      </c>
      <c r="M19" s="11">
        <v>959.26587284251661</v>
      </c>
      <c r="N19" s="11">
        <v>3.8376501939850008E-22</v>
      </c>
      <c r="O19"/>
      <c r="P19"/>
      <c r="Q19"/>
    </row>
    <row r="20" spans="1:17" ht="15.75" x14ac:dyDescent="0.25">
      <c r="A20" s="3" t="s">
        <v>70</v>
      </c>
      <c r="B20" s="27">
        <v>136024</v>
      </c>
      <c r="C20" s="28">
        <v>0.37</v>
      </c>
      <c r="D20" s="28">
        <v>4.79</v>
      </c>
      <c r="E20" s="28">
        <v>0.26</v>
      </c>
      <c r="F20" s="28">
        <v>0.3</v>
      </c>
      <c r="G20" s="28">
        <v>0.19</v>
      </c>
      <c r="I20" s="11" t="s">
        <v>19</v>
      </c>
      <c r="J20" s="11">
        <v>19</v>
      </c>
      <c r="K20" s="11">
        <v>35289602.38929525</v>
      </c>
      <c r="L20" s="11">
        <v>1857347.4941734343</v>
      </c>
      <c r="M20" s="11"/>
      <c r="N20" s="11"/>
      <c r="O20"/>
      <c r="P20"/>
      <c r="Q20"/>
    </row>
    <row r="21" spans="1:17" ht="16.5" thickBot="1" x14ac:dyDescent="0.3">
      <c r="A21" s="3" t="s">
        <v>71</v>
      </c>
      <c r="B21" s="27">
        <v>72048</v>
      </c>
      <c r="C21" s="28">
        <v>0.26</v>
      </c>
      <c r="D21" s="28">
        <v>0.72</v>
      </c>
      <c r="E21" s="28">
        <v>0.17</v>
      </c>
      <c r="F21" s="28">
        <v>0.1</v>
      </c>
      <c r="G21" s="28">
        <v>0.03</v>
      </c>
      <c r="I21" s="12" t="s">
        <v>20</v>
      </c>
      <c r="J21" s="12">
        <v>24</v>
      </c>
      <c r="K21" s="12">
        <v>8943739928.2399979</v>
      </c>
      <c r="L21" s="12"/>
      <c r="M21" s="12"/>
      <c r="N21" s="12"/>
      <c r="O21"/>
      <c r="P21"/>
      <c r="Q21"/>
    </row>
    <row r="22" spans="1:17" ht="16.5" thickBot="1" x14ac:dyDescent="0.3">
      <c r="A22" s="3" t="s">
        <v>72</v>
      </c>
      <c r="B22" s="27">
        <v>57651</v>
      </c>
      <c r="C22" s="28">
        <v>7.0000000000000007E-2</v>
      </c>
      <c r="D22" s="28">
        <v>0.21</v>
      </c>
      <c r="E22" s="28">
        <v>-0.08</v>
      </c>
      <c r="F22" s="28">
        <v>0.02</v>
      </c>
      <c r="G22" s="28">
        <v>0.01</v>
      </c>
      <c r="I22"/>
      <c r="J22"/>
      <c r="K22"/>
      <c r="L22"/>
      <c r="M22"/>
      <c r="N22"/>
      <c r="O22"/>
      <c r="P22"/>
      <c r="Q22"/>
    </row>
    <row r="23" spans="1:17" ht="15.75" x14ac:dyDescent="0.25">
      <c r="A23" s="3" t="s">
        <v>73</v>
      </c>
      <c r="B23" s="27">
        <v>59578</v>
      </c>
      <c r="C23" s="28">
        <v>0.09</v>
      </c>
      <c r="D23" s="28">
        <v>0.21</v>
      </c>
      <c r="E23" s="28">
        <v>-0.03</v>
      </c>
      <c r="F23" s="28">
        <v>0.14000000000000001</v>
      </c>
      <c r="G23" s="28">
        <v>-0.01</v>
      </c>
      <c r="I23" s="13"/>
      <c r="J23" s="13" t="s">
        <v>27</v>
      </c>
      <c r="K23" s="13" t="s">
        <v>15</v>
      </c>
      <c r="L23" s="13" t="s">
        <v>28</v>
      </c>
      <c r="M23" s="13" t="s">
        <v>29</v>
      </c>
      <c r="N23" s="13" t="s">
        <v>30</v>
      </c>
      <c r="O23" s="13" t="s">
        <v>31</v>
      </c>
      <c r="P23" s="13" t="s">
        <v>32</v>
      </c>
      <c r="Q23" s="13" t="s">
        <v>33</v>
      </c>
    </row>
    <row r="24" spans="1:17" ht="15.75" x14ac:dyDescent="0.25">
      <c r="A24" s="3" t="s">
        <v>74</v>
      </c>
      <c r="B24" s="27">
        <v>77349</v>
      </c>
      <c r="C24" s="28">
        <v>0.25</v>
      </c>
      <c r="D24" s="28">
        <v>1.08</v>
      </c>
      <c r="E24" s="28">
        <v>-0.18</v>
      </c>
      <c r="F24" s="28">
        <v>0.19</v>
      </c>
      <c r="G24" s="28">
        <v>0.15</v>
      </c>
      <c r="I24" s="11" t="s">
        <v>21</v>
      </c>
      <c r="J24" s="11">
        <v>55278.317534797039</v>
      </c>
      <c r="K24" s="11">
        <v>468.49327002483346</v>
      </c>
      <c r="L24" s="11">
        <v>117.99170035434425</v>
      </c>
      <c r="M24" s="11">
        <v>1.082615100206172E-28</v>
      </c>
      <c r="N24" s="11">
        <v>54297.749851306653</v>
      </c>
      <c r="O24" s="11">
        <v>56258.885218287425</v>
      </c>
      <c r="P24" s="11">
        <v>54297.749851306653</v>
      </c>
      <c r="Q24" s="11">
        <v>56258.885218287425</v>
      </c>
    </row>
    <row r="25" spans="1:17" ht="15.75" x14ac:dyDescent="0.25">
      <c r="A25" s="3" t="s">
        <v>75</v>
      </c>
      <c r="B25" s="27">
        <v>86446</v>
      </c>
      <c r="C25" s="28">
        <v>0.18</v>
      </c>
      <c r="D25" s="28">
        <v>1.87</v>
      </c>
      <c r="E25" s="28">
        <v>0.18</v>
      </c>
      <c r="F25" s="28">
        <v>0.27</v>
      </c>
      <c r="G25" s="28">
        <v>0.15</v>
      </c>
      <c r="I25" s="11" t="s">
        <v>49</v>
      </c>
      <c r="J25" s="11">
        <v>12020.560178084512</v>
      </c>
      <c r="K25" s="11">
        <v>3897.0214513455508</v>
      </c>
      <c r="L25" s="11">
        <v>3.0845506826589553</v>
      </c>
      <c r="M25" s="11">
        <v>6.1015549990118727E-3</v>
      </c>
      <c r="N25" s="11">
        <v>3864.0005398730918</v>
      </c>
      <c r="O25" s="11">
        <v>20177.119816295934</v>
      </c>
      <c r="P25" s="11">
        <v>3864.0005398730918</v>
      </c>
      <c r="Q25" s="11">
        <v>20177.119816295934</v>
      </c>
    </row>
    <row r="26" spans="1:17" ht="15.75" x14ac:dyDescent="0.25">
      <c r="A26" s="3" t="s">
        <v>76</v>
      </c>
      <c r="B26" s="27">
        <v>105241</v>
      </c>
      <c r="C26" s="28">
        <v>0.38</v>
      </c>
      <c r="D26" s="28">
        <v>3.04</v>
      </c>
      <c r="E26" s="28">
        <v>0.03</v>
      </c>
      <c r="F26" s="28">
        <v>0.26</v>
      </c>
      <c r="G26" s="28">
        <v>0.22</v>
      </c>
      <c r="I26" s="11" t="s">
        <v>50</v>
      </c>
      <c r="J26" s="11">
        <v>14337.282873957509</v>
      </c>
      <c r="K26" s="11">
        <v>447.26919181293459</v>
      </c>
      <c r="L26" s="11">
        <v>32.055154113887461</v>
      </c>
      <c r="M26" s="11">
        <v>5.2596298772508043E-18</v>
      </c>
      <c r="N26" s="11">
        <v>13401.137696697273</v>
      </c>
      <c r="O26" s="11">
        <v>15273.428051217745</v>
      </c>
      <c r="P26" s="11">
        <v>13401.137696697273</v>
      </c>
      <c r="Q26" s="11">
        <v>15273.428051217745</v>
      </c>
    </row>
    <row r="27" spans="1:17" ht="15.75" x14ac:dyDescent="0.25">
      <c r="A27" s="3" t="s">
        <v>77</v>
      </c>
      <c r="B27" s="27">
        <v>83253</v>
      </c>
      <c r="C27" s="28">
        <v>0.33</v>
      </c>
      <c r="D27" s="28">
        <v>1.33</v>
      </c>
      <c r="E27" s="28">
        <v>0.02</v>
      </c>
      <c r="F27" s="28">
        <v>0.21</v>
      </c>
      <c r="G27" s="28">
        <v>0.24</v>
      </c>
      <c r="I27" s="11" t="s">
        <v>51</v>
      </c>
      <c r="J27" s="11">
        <v>6711.1804883448604</v>
      </c>
      <c r="K27" s="11">
        <v>2546.4601700434932</v>
      </c>
      <c r="L27" s="11">
        <v>2.6354939956630989</v>
      </c>
      <c r="M27" s="11">
        <v>1.6300050085144988E-2</v>
      </c>
      <c r="N27" s="11">
        <v>1381.3780988511544</v>
      </c>
      <c r="O27" s="11">
        <v>12040.982877838567</v>
      </c>
      <c r="P27" s="11">
        <v>1381.3780988511544</v>
      </c>
      <c r="Q27" s="11">
        <v>12040.982877838567</v>
      </c>
    </row>
    <row r="28" spans="1:17" ht="15.75" x14ac:dyDescent="0.25">
      <c r="A28" s="3" t="s">
        <v>78</v>
      </c>
      <c r="B28" s="27">
        <v>56084</v>
      </c>
      <c r="C28" s="28">
        <v>0.14000000000000001</v>
      </c>
      <c r="D28" s="28">
        <v>-0.09</v>
      </c>
      <c r="E28" s="28">
        <v>0.13</v>
      </c>
      <c r="F28" s="28">
        <v>0.01</v>
      </c>
      <c r="G28" s="28">
        <v>0.04</v>
      </c>
      <c r="I28" s="11" t="s">
        <v>80</v>
      </c>
      <c r="J28" s="11">
        <v>5162.1708690189016</v>
      </c>
      <c r="K28" s="11">
        <v>4067.2572595336874</v>
      </c>
      <c r="L28" s="11">
        <v>1.2692019559172774</v>
      </c>
      <c r="M28" s="11">
        <v>0.21969676493713228</v>
      </c>
      <c r="N28" s="11">
        <v>-3350.6964106519272</v>
      </c>
      <c r="O28" s="11">
        <v>13675.038148689731</v>
      </c>
      <c r="P28" s="11">
        <v>-3350.6964106519272</v>
      </c>
      <c r="Q28" s="11">
        <v>13675.038148689731</v>
      </c>
    </row>
    <row r="29" spans="1:17" ht="16.5" thickBot="1" x14ac:dyDescent="0.3">
      <c r="H29"/>
      <c r="I29" s="12" t="s">
        <v>53</v>
      </c>
      <c r="J29" s="12">
        <v>12307.680282295478</v>
      </c>
      <c r="K29" s="12">
        <v>4295.8523096989347</v>
      </c>
      <c r="L29" s="12">
        <v>2.8650147619153215</v>
      </c>
      <c r="M29" s="12">
        <v>9.9110200251017813E-3</v>
      </c>
      <c r="N29" s="12">
        <v>3316.3580639101128</v>
      </c>
      <c r="O29" s="12">
        <v>21299.002500680843</v>
      </c>
      <c r="P29" s="12">
        <v>3316.3580639101128</v>
      </c>
      <c r="Q29" s="12">
        <v>21299.002500680843</v>
      </c>
    </row>
    <row r="30" spans="1:17" ht="15.75" x14ac:dyDescent="0.25">
      <c r="A30" s="3" t="s">
        <v>79</v>
      </c>
      <c r="H30"/>
      <c r="I30"/>
      <c r="J30"/>
      <c r="K30"/>
      <c r="L30"/>
      <c r="M30"/>
      <c r="N30"/>
      <c r="O30"/>
      <c r="P30"/>
      <c r="Q30"/>
    </row>
    <row r="33" spans="2:5" x14ac:dyDescent="0.2">
      <c r="B33" s="27" t="s">
        <v>83</v>
      </c>
      <c r="C33" s="28" t="s">
        <v>81</v>
      </c>
    </row>
    <row r="36" spans="2:5" x14ac:dyDescent="0.2">
      <c r="B36" s="27" t="s">
        <v>85</v>
      </c>
      <c r="C36" s="28" t="s">
        <v>84</v>
      </c>
    </row>
    <row r="38" spans="2:5" x14ac:dyDescent="0.2">
      <c r="C38" s="28" t="s">
        <v>82</v>
      </c>
    </row>
    <row r="42" spans="2:5" x14ac:dyDescent="0.2">
      <c r="B42" s="27" t="s">
        <v>86</v>
      </c>
      <c r="C42" s="29">
        <f>J25*0.04+J26*0.09+J27*0.02+J28*0.01+J29*0.08+55278.32</f>
        <v>58219.95760682028</v>
      </c>
      <c r="E42" s="28" t="s">
        <v>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CBF1-2133-479E-A25C-C404A1C7FE60}">
  <dimension ref="A1:AJ31"/>
  <sheetViews>
    <sheetView topLeftCell="A23" workbookViewId="0">
      <selection activeCell="M40" sqref="M40"/>
    </sheetView>
  </sheetViews>
  <sheetFormatPr defaultColWidth="8.85546875" defaultRowHeight="15" x14ac:dyDescent="0.2"/>
  <cols>
    <col min="1" max="1" width="8" style="3" customWidth="1"/>
    <col min="2" max="2" width="8.140625" style="3" bestFit="1" customWidth="1"/>
    <col min="3" max="3" width="8.42578125" style="3" bestFit="1" customWidth="1"/>
    <col min="4" max="4" width="8.140625" style="3" bestFit="1" customWidth="1"/>
    <col min="5" max="1999" width="8.85546875" style="3"/>
    <col min="2000" max="2000" width="2.7109375" style="3" customWidth="1"/>
    <col min="2001" max="16384" width="8.85546875" style="3"/>
  </cols>
  <sheetData>
    <row r="1" spans="1:36" ht="15.75" x14ac:dyDescent="0.25">
      <c r="A1" s="6" t="s">
        <v>88</v>
      </c>
      <c r="E1" s="30"/>
      <c r="H1" s="3" t="s">
        <v>98</v>
      </c>
      <c r="R1" s="3" t="s">
        <v>101</v>
      </c>
      <c r="AB1" s="3" t="s">
        <v>102</v>
      </c>
    </row>
    <row r="2" spans="1:36" x14ac:dyDescent="0.2">
      <c r="H2" s="15"/>
      <c r="I2" s="15"/>
      <c r="J2" s="15"/>
      <c r="K2" s="15"/>
      <c r="L2" s="15"/>
      <c r="M2" s="15"/>
      <c r="N2" s="15"/>
      <c r="O2" s="15"/>
      <c r="P2" s="15"/>
      <c r="Q2" s="15"/>
    </row>
    <row r="3" spans="1:36" ht="16.5" thickBot="1" x14ac:dyDescent="0.3">
      <c r="A3" s="31" t="s">
        <v>89</v>
      </c>
      <c r="B3" s="31" t="s">
        <v>90</v>
      </c>
      <c r="C3" s="31" t="s">
        <v>91</v>
      </c>
      <c r="D3" s="31" t="s">
        <v>92</v>
      </c>
      <c r="H3" t="s">
        <v>10</v>
      </c>
      <c r="I3"/>
      <c r="J3"/>
      <c r="K3"/>
      <c r="L3"/>
      <c r="M3"/>
      <c r="N3"/>
      <c r="O3"/>
      <c r="P3"/>
      <c r="Q3" s="15"/>
      <c r="R3" t="s">
        <v>10</v>
      </c>
      <c r="S3"/>
      <c r="T3"/>
      <c r="U3"/>
      <c r="V3"/>
      <c r="W3"/>
      <c r="X3"/>
      <c r="Y3"/>
      <c r="Z3"/>
    </row>
    <row r="4" spans="1:36" ht="17.25" thickTop="1" thickBot="1" x14ac:dyDescent="0.3">
      <c r="A4" s="3">
        <v>1980</v>
      </c>
      <c r="B4" s="3">
        <v>251.12</v>
      </c>
      <c r="C4" s="3">
        <v>35.880000000000003</v>
      </c>
      <c r="D4" s="3">
        <v>63.42</v>
      </c>
      <c r="H4"/>
      <c r="I4"/>
      <c r="J4"/>
      <c r="K4"/>
      <c r="L4"/>
      <c r="M4"/>
      <c r="N4"/>
      <c r="O4"/>
      <c r="P4"/>
      <c r="Q4" s="15"/>
      <c r="R4"/>
      <c r="S4"/>
      <c r="T4"/>
      <c r="U4"/>
      <c r="V4"/>
      <c r="W4"/>
      <c r="X4"/>
      <c r="Y4"/>
      <c r="Z4"/>
    </row>
    <row r="5" spans="1:36" ht="15.75" x14ac:dyDescent="0.25">
      <c r="A5" s="3">
        <v>1981</v>
      </c>
      <c r="B5" s="3">
        <v>272.67</v>
      </c>
      <c r="C5" s="3">
        <v>37.799999999999997</v>
      </c>
      <c r="D5" s="3">
        <v>99.24</v>
      </c>
      <c r="H5" s="14" t="s">
        <v>11</v>
      </c>
      <c r="I5" s="14"/>
      <c r="J5"/>
      <c r="K5"/>
      <c r="L5"/>
      <c r="M5"/>
      <c r="N5"/>
      <c r="O5"/>
      <c r="P5"/>
      <c r="Q5" s="15"/>
      <c r="R5" s="14" t="s">
        <v>11</v>
      </c>
      <c r="S5" s="14"/>
      <c r="T5"/>
      <c r="U5"/>
      <c r="V5"/>
      <c r="W5"/>
      <c r="X5"/>
      <c r="Y5"/>
      <c r="Z5"/>
      <c r="AB5" t="s">
        <v>10</v>
      </c>
      <c r="AC5"/>
      <c r="AD5"/>
      <c r="AE5"/>
      <c r="AF5"/>
      <c r="AG5"/>
      <c r="AH5"/>
      <c r="AI5"/>
      <c r="AJ5"/>
    </row>
    <row r="6" spans="1:36" ht="16.5" thickBot="1" x14ac:dyDescent="0.3">
      <c r="A6" s="3">
        <v>1982</v>
      </c>
      <c r="B6" s="3">
        <v>282.77</v>
      </c>
      <c r="C6" s="3">
        <v>36.17</v>
      </c>
      <c r="D6" s="3">
        <v>102.63</v>
      </c>
      <c r="H6" s="11" t="s">
        <v>12</v>
      </c>
      <c r="I6" s="11">
        <v>0.96793651227684141</v>
      </c>
      <c r="J6"/>
      <c r="K6"/>
      <c r="L6"/>
      <c r="M6"/>
      <c r="N6"/>
      <c r="O6"/>
      <c r="P6"/>
      <c r="Q6" s="15"/>
      <c r="R6" s="11" t="s">
        <v>12</v>
      </c>
      <c r="S6" s="11">
        <v>0.6879318198879032</v>
      </c>
      <c r="T6"/>
      <c r="U6"/>
      <c r="V6"/>
      <c r="W6"/>
      <c r="X6"/>
      <c r="Y6"/>
      <c r="Z6"/>
      <c r="AB6"/>
      <c r="AC6"/>
      <c r="AD6"/>
      <c r="AE6"/>
      <c r="AF6"/>
      <c r="AG6"/>
      <c r="AH6"/>
      <c r="AI6"/>
      <c r="AJ6"/>
    </row>
    <row r="7" spans="1:36" ht="15.75" x14ac:dyDescent="0.25">
      <c r="A7" s="3">
        <v>1983</v>
      </c>
      <c r="B7" s="3">
        <v>293.68</v>
      </c>
      <c r="C7" s="3">
        <v>46.22</v>
      </c>
      <c r="D7" s="3">
        <v>135.99</v>
      </c>
      <c r="H7" s="11" t="s">
        <v>13</v>
      </c>
      <c r="I7" s="11">
        <v>0.93690109179865588</v>
      </c>
      <c r="J7"/>
      <c r="K7"/>
      <c r="L7"/>
      <c r="M7"/>
      <c r="N7"/>
      <c r="O7"/>
      <c r="P7"/>
      <c r="Q7" s="15"/>
      <c r="R7" s="11" t="s">
        <v>13</v>
      </c>
      <c r="S7" s="11">
        <v>0.47325018881428255</v>
      </c>
      <c r="T7"/>
      <c r="U7"/>
      <c r="V7"/>
      <c r="W7"/>
      <c r="X7"/>
      <c r="Y7"/>
      <c r="Z7"/>
      <c r="AB7" s="14" t="s">
        <v>11</v>
      </c>
      <c r="AC7" s="14"/>
      <c r="AD7"/>
      <c r="AE7"/>
      <c r="AF7"/>
      <c r="AG7"/>
      <c r="AH7"/>
      <c r="AI7"/>
      <c r="AJ7"/>
    </row>
    <row r="8" spans="1:36" ht="15.75" x14ac:dyDescent="0.25">
      <c r="A8" s="3">
        <v>1984</v>
      </c>
      <c r="B8" s="3">
        <v>327.63</v>
      </c>
      <c r="C8" s="3">
        <v>49.26</v>
      </c>
      <c r="D8" s="3">
        <v>180.47</v>
      </c>
      <c r="H8" s="11" t="s">
        <v>14</v>
      </c>
      <c r="I8" s="11">
        <v>0.93437713547060208</v>
      </c>
      <c r="J8"/>
      <c r="K8"/>
      <c r="L8"/>
      <c r="M8"/>
      <c r="N8"/>
      <c r="O8"/>
      <c r="P8"/>
      <c r="Q8" s="15"/>
      <c r="R8" s="11" t="s">
        <v>14</v>
      </c>
      <c r="S8" s="11">
        <v>0.45218019636685386</v>
      </c>
      <c r="T8"/>
      <c r="U8"/>
      <c r="V8"/>
      <c r="W8"/>
      <c r="X8"/>
      <c r="Y8"/>
      <c r="Z8"/>
      <c r="AB8" s="11" t="s">
        <v>12</v>
      </c>
      <c r="AC8" s="11">
        <v>0.95520095436445818</v>
      </c>
      <c r="AD8"/>
      <c r="AE8"/>
      <c r="AF8"/>
      <c r="AG8"/>
      <c r="AH8"/>
      <c r="AI8"/>
      <c r="AJ8"/>
    </row>
    <row r="9" spans="1:36" ht="15.75" x14ac:dyDescent="0.25">
      <c r="A9" s="3">
        <v>1985</v>
      </c>
      <c r="B9" s="3">
        <v>383.69</v>
      </c>
      <c r="C9" s="3">
        <v>57.1</v>
      </c>
      <c r="D9" s="3">
        <v>211.19</v>
      </c>
      <c r="H9" s="11" t="s">
        <v>15</v>
      </c>
      <c r="I9" s="11">
        <v>46.273722652464599</v>
      </c>
      <c r="J9"/>
      <c r="K9"/>
      <c r="L9"/>
      <c r="M9"/>
      <c r="N9"/>
      <c r="O9"/>
      <c r="P9"/>
      <c r="Q9" s="15"/>
      <c r="R9" s="11" t="s">
        <v>15</v>
      </c>
      <c r="S9" s="11">
        <v>13.157167645251709</v>
      </c>
      <c r="T9"/>
      <c r="U9"/>
      <c r="V9"/>
      <c r="W9"/>
      <c r="X9"/>
      <c r="Y9"/>
      <c r="Z9"/>
      <c r="AB9" s="11" t="s">
        <v>13</v>
      </c>
      <c r="AC9" s="11">
        <v>0.91240886321877179</v>
      </c>
      <c r="AD9"/>
      <c r="AE9"/>
      <c r="AF9"/>
      <c r="AG9"/>
      <c r="AH9"/>
      <c r="AI9"/>
      <c r="AJ9"/>
    </row>
    <row r="10" spans="1:36" ht="16.5" thickBot="1" x14ac:dyDescent="0.3">
      <c r="A10" s="3">
        <v>1986</v>
      </c>
      <c r="B10" s="3">
        <v>414.04</v>
      </c>
      <c r="C10" s="3">
        <v>67.23</v>
      </c>
      <c r="D10" s="3">
        <v>239.56</v>
      </c>
      <c r="H10" s="12" t="s">
        <v>16</v>
      </c>
      <c r="I10" s="12">
        <v>27</v>
      </c>
      <c r="J10"/>
      <c r="K10"/>
      <c r="L10"/>
      <c r="M10"/>
      <c r="N10"/>
      <c r="O10"/>
      <c r="P10"/>
      <c r="Q10" s="15"/>
      <c r="R10" s="12" t="s">
        <v>16</v>
      </c>
      <c r="S10" s="12">
        <v>27</v>
      </c>
      <c r="T10"/>
      <c r="U10"/>
      <c r="V10"/>
      <c r="W10"/>
      <c r="X10"/>
      <c r="Y10"/>
      <c r="Z10"/>
      <c r="AB10" s="11" t="s">
        <v>14</v>
      </c>
      <c r="AC10" s="11">
        <v>0.90890521774752275</v>
      </c>
      <c r="AD10"/>
      <c r="AE10"/>
      <c r="AF10"/>
      <c r="AG10"/>
      <c r="AH10"/>
      <c r="AI10"/>
      <c r="AJ10"/>
    </row>
    <row r="11" spans="1:36" ht="15.75" x14ac:dyDescent="0.25">
      <c r="A11" s="3">
        <v>1987</v>
      </c>
      <c r="B11" s="3">
        <v>455.27</v>
      </c>
      <c r="C11" s="3">
        <v>72.89</v>
      </c>
      <c r="D11" s="3">
        <v>249.27</v>
      </c>
      <c r="H11"/>
      <c r="I11"/>
      <c r="J11"/>
      <c r="K11"/>
      <c r="L11"/>
      <c r="M11"/>
      <c r="N11"/>
      <c r="O11"/>
      <c r="P11"/>
      <c r="Q11" s="15"/>
      <c r="R11"/>
      <c r="S11"/>
      <c r="T11"/>
      <c r="U11"/>
      <c r="V11"/>
      <c r="W11"/>
      <c r="X11"/>
      <c r="Y11"/>
      <c r="Z11"/>
      <c r="AB11" s="11" t="s">
        <v>15</v>
      </c>
      <c r="AC11" s="11">
        <v>33.329232531194542</v>
      </c>
      <c r="AD11"/>
      <c r="AE11"/>
      <c r="AF11"/>
      <c r="AG11"/>
      <c r="AH11"/>
      <c r="AI11"/>
      <c r="AJ11"/>
    </row>
    <row r="12" spans="1:36" ht="16.5" thickBot="1" x14ac:dyDescent="0.3">
      <c r="A12" s="3">
        <v>1988</v>
      </c>
      <c r="B12" s="3">
        <v>526.97</v>
      </c>
      <c r="C12" s="3">
        <v>78.180000000000007</v>
      </c>
      <c r="D12" s="3">
        <v>260.29000000000002</v>
      </c>
      <c r="H12" t="s">
        <v>17</v>
      </c>
      <c r="I12"/>
      <c r="J12"/>
      <c r="K12"/>
      <c r="L12"/>
      <c r="M12"/>
      <c r="N12"/>
      <c r="O12"/>
      <c r="P12"/>
      <c r="Q12" s="15"/>
      <c r="R12" t="s">
        <v>17</v>
      </c>
      <c r="S12"/>
      <c r="T12"/>
      <c r="U12"/>
      <c r="V12"/>
      <c r="W12"/>
      <c r="X12"/>
      <c r="Y12"/>
      <c r="Z12"/>
      <c r="AB12" s="12" t="s">
        <v>16</v>
      </c>
      <c r="AC12" s="12">
        <v>27</v>
      </c>
      <c r="AD12"/>
      <c r="AE12"/>
      <c r="AF12"/>
      <c r="AG12"/>
      <c r="AH12"/>
      <c r="AI12"/>
      <c r="AJ12"/>
    </row>
    <row r="13" spans="1:36" ht="15.75" x14ac:dyDescent="0.25">
      <c r="A13" s="3">
        <v>1989</v>
      </c>
      <c r="B13" s="3">
        <v>529.35</v>
      </c>
      <c r="C13" s="3">
        <v>75.349999999999994</v>
      </c>
      <c r="D13" s="3">
        <v>288.72000000000003</v>
      </c>
      <c r="H13" s="13"/>
      <c r="I13" s="13" t="s">
        <v>22</v>
      </c>
      <c r="J13" s="13" t="s">
        <v>23</v>
      </c>
      <c r="K13" s="13" t="s">
        <v>24</v>
      </c>
      <c r="L13" s="13" t="s">
        <v>25</v>
      </c>
      <c r="M13" s="13" t="s">
        <v>26</v>
      </c>
      <c r="N13"/>
      <c r="O13"/>
      <c r="P13"/>
      <c r="Q13" s="15"/>
      <c r="R13" s="13"/>
      <c r="S13" s="13" t="s">
        <v>22</v>
      </c>
      <c r="T13" s="13" t="s">
        <v>23</v>
      </c>
      <c r="U13" s="13" t="s">
        <v>24</v>
      </c>
      <c r="V13" s="13" t="s">
        <v>25</v>
      </c>
      <c r="W13" s="13" t="s">
        <v>26</v>
      </c>
      <c r="X13"/>
      <c r="Y13"/>
      <c r="Z13"/>
      <c r="AB13"/>
      <c r="AC13"/>
      <c r="AD13"/>
      <c r="AE13"/>
      <c r="AF13"/>
      <c r="AG13"/>
      <c r="AH13"/>
      <c r="AI13"/>
      <c r="AJ13"/>
    </row>
    <row r="14" spans="1:36" ht="16.5" thickBot="1" x14ac:dyDescent="0.3">
      <c r="A14" s="3">
        <v>1990</v>
      </c>
      <c r="B14" s="3">
        <v>576.86</v>
      </c>
      <c r="C14" s="3">
        <v>69.239999999999995</v>
      </c>
      <c r="D14" s="3">
        <v>298.38</v>
      </c>
      <c r="H14" s="11" t="s">
        <v>18</v>
      </c>
      <c r="I14" s="11">
        <v>1</v>
      </c>
      <c r="J14" s="11">
        <v>794841.96346373623</v>
      </c>
      <c r="K14" s="11">
        <v>794841.96346373623</v>
      </c>
      <c r="L14" s="11">
        <v>371.20336884794824</v>
      </c>
      <c r="M14" s="11">
        <v>1.6292108244974209E-16</v>
      </c>
      <c r="N14"/>
      <c r="O14"/>
      <c r="P14"/>
      <c r="Q14" s="15"/>
      <c r="R14" s="11" t="s">
        <v>18</v>
      </c>
      <c r="S14" s="11">
        <v>1</v>
      </c>
      <c r="T14" s="11">
        <v>3888.2236073870554</v>
      </c>
      <c r="U14" s="11">
        <v>3888.2236073870554</v>
      </c>
      <c r="V14" s="11">
        <v>22.460861815450542</v>
      </c>
      <c r="W14" s="11">
        <v>7.3229573215798286E-5</v>
      </c>
      <c r="X14"/>
      <c r="Y14"/>
      <c r="Z14"/>
      <c r="AB14" t="s">
        <v>17</v>
      </c>
      <c r="AC14"/>
      <c r="AD14"/>
      <c r="AE14"/>
      <c r="AF14"/>
      <c r="AG14"/>
      <c r="AH14"/>
      <c r="AI14"/>
      <c r="AJ14"/>
    </row>
    <row r="15" spans="1:36" ht="15.75" x14ac:dyDescent="0.25">
      <c r="A15" s="3">
        <v>1991</v>
      </c>
      <c r="B15" s="3">
        <v>612.57000000000005</v>
      </c>
      <c r="C15" s="3">
        <v>80.680000000000007</v>
      </c>
      <c r="D15" s="3">
        <v>314.77</v>
      </c>
      <c r="H15" s="11" t="s">
        <v>19</v>
      </c>
      <c r="I15" s="11">
        <v>25</v>
      </c>
      <c r="J15" s="11">
        <v>53531.435202930385</v>
      </c>
      <c r="K15" s="11">
        <v>2141.2574081172152</v>
      </c>
      <c r="L15" s="11"/>
      <c r="M15" s="11"/>
      <c r="N15"/>
      <c r="O15"/>
      <c r="P15"/>
      <c r="Q15" s="15"/>
      <c r="R15" s="11" t="s">
        <v>19</v>
      </c>
      <c r="S15" s="11">
        <v>25</v>
      </c>
      <c r="T15" s="11">
        <v>4327.7765111314602</v>
      </c>
      <c r="U15" s="11">
        <v>173.1110604452584</v>
      </c>
      <c r="V15" s="11"/>
      <c r="W15" s="11"/>
      <c r="X15"/>
      <c r="Y15"/>
      <c r="Z15"/>
      <c r="AB15" s="13"/>
      <c r="AC15" s="13" t="s">
        <v>22</v>
      </c>
      <c r="AD15" s="13" t="s">
        <v>23</v>
      </c>
      <c r="AE15" s="13" t="s">
        <v>24</v>
      </c>
      <c r="AF15" s="13" t="s">
        <v>25</v>
      </c>
      <c r="AG15" s="13" t="s">
        <v>26</v>
      </c>
      <c r="AH15"/>
      <c r="AI15"/>
      <c r="AJ15"/>
    </row>
    <row r="16" spans="1:36" ht="16.5" thickBot="1" x14ac:dyDescent="0.3">
      <c r="A16" s="3">
        <v>1992</v>
      </c>
      <c r="B16" s="3">
        <v>618.78</v>
      </c>
      <c r="C16" s="3">
        <v>76.55</v>
      </c>
      <c r="D16" s="3">
        <v>321.52</v>
      </c>
      <c r="H16" s="12" t="s">
        <v>20</v>
      </c>
      <c r="I16" s="12">
        <v>26</v>
      </c>
      <c r="J16" s="12">
        <v>848373.39866666659</v>
      </c>
      <c r="K16" s="12"/>
      <c r="L16" s="12"/>
      <c r="M16" s="12"/>
      <c r="N16"/>
      <c r="O16"/>
      <c r="P16"/>
      <c r="Q16" s="15"/>
      <c r="R16" s="12" t="s">
        <v>20</v>
      </c>
      <c r="S16" s="12">
        <v>26</v>
      </c>
      <c r="T16" s="12">
        <v>8216.0001185185156</v>
      </c>
      <c r="U16" s="12"/>
      <c r="V16" s="12"/>
      <c r="W16" s="12"/>
      <c r="X16"/>
      <c r="Y16"/>
      <c r="Z16"/>
      <c r="AB16" s="11" t="s">
        <v>18</v>
      </c>
      <c r="AC16" s="11">
        <v>1</v>
      </c>
      <c r="AD16" s="11">
        <v>289281.03853870573</v>
      </c>
      <c r="AE16" s="11">
        <v>289281.03853870573</v>
      </c>
      <c r="AF16" s="11">
        <v>260.41700586032113</v>
      </c>
      <c r="AG16" s="11">
        <v>9.9484129294362797E-15</v>
      </c>
      <c r="AH16"/>
      <c r="AI16"/>
      <c r="AJ16"/>
    </row>
    <row r="17" spans="1:36" ht="16.5" thickBot="1" x14ac:dyDescent="0.3">
      <c r="A17" s="3">
        <v>1993</v>
      </c>
      <c r="B17" s="3">
        <v>610.29</v>
      </c>
      <c r="C17" s="3">
        <v>90.08</v>
      </c>
      <c r="D17" s="3">
        <v>349.78</v>
      </c>
      <c r="H17"/>
      <c r="I17"/>
      <c r="J17"/>
      <c r="K17"/>
      <c r="L17"/>
      <c r="M17"/>
      <c r="N17"/>
      <c r="O17"/>
      <c r="P17"/>
      <c r="Q17" s="15"/>
      <c r="R17"/>
      <c r="S17"/>
      <c r="T17"/>
      <c r="U17"/>
      <c r="V17"/>
      <c r="W17"/>
      <c r="X17"/>
      <c r="Y17"/>
      <c r="Z17"/>
      <c r="AB17" s="11" t="s">
        <v>19</v>
      </c>
      <c r="AC17" s="11">
        <v>25</v>
      </c>
      <c r="AD17" s="11">
        <v>27770.94352796091</v>
      </c>
      <c r="AE17" s="11">
        <v>1110.8377411184365</v>
      </c>
      <c r="AF17" s="11"/>
      <c r="AG17" s="11"/>
      <c r="AH17"/>
      <c r="AI17"/>
      <c r="AJ17"/>
    </row>
    <row r="18" spans="1:36" ht="16.5" thickBot="1" x14ac:dyDescent="0.3">
      <c r="A18" s="3">
        <v>1994</v>
      </c>
      <c r="B18" s="3">
        <v>640.44000000000005</v>
      </c>
      <c r="C18" s="3">
        <v>102.44</v>
      </c>
      <c r="D18" s="3">
        <v>341.98</v>
      </c>
      <c r="H18" s="13"/>
      <c r="I18" s="13" t="s">
        <v>27</v>
      </c>
      <c r="J18" s="13" t="s">
        <v>15</v>
      </c>
      <c r="K18" s="13" t="s">
        <v>28</v>
      </c>
      <c r="L18" s="13" t="s">
        <v>29</v>
      </c>
      <c r="M18" s="13" t="s">
        <v>30</v>
      </c>
      <c r="N18" s="13" t="s">
        <v>31</v>
      </c>
      <c r="O18" s="13" t="s">
        <v>32</v>
      </c>
      <c r="P18" s="13" t="s">
        <v>33</v>
      </c>
      <c r="Q18" s="15"/>
      <c r="R18" s="13"/>
      <c r="S18" s="13" t="s">
        <v>27</v>
      </c>
      <c r="T18" s="13" t="s">
        <v>15</v>
      </c>
      <c r="U18" s="13" t="s">
        <v>28</v>
      </c>
      <c r="V18" s="13" t="s">
        <v>29</v>
      </c>
      <c r="W18" s="13" t="s">
        <v>30</v>
      </c>
      <c r="X18" s="13" t="s">
        <v>31</v>
      </c>
      <c r="Y18" s="13" t="s">
        <v>32</v>
      </c>
      <c r="Z18" s="13" t="s">
        <v>33</v>
      </c>
      <c r="AB18" s="12" t="s">
        <v>20</v>
      </c>
      <c r="AC18" s="12">
        <v>26</v>
      </c>
      <c r="AD18" s="12">
        <v>317051.98206666665</v>
      </c>
      <c r="AE18" s="12"/>
      <c r="AF18" s="12"/>
      <c r="AG18" s="12"/>
      <c r="AH18"/>
      <c r="AI18"/>
      <c r="AJ18"/>
    </row>
    <row r="19" spans="1:36" ht="16.5" thickBot="1" x14ac:dyDescent="0.3">
      <c r="A19" s="3">
        <v>1995</v>
      </c>
      <c r="B19" s="3">
        <v>673.4</v>
      </c>
      <c r="C19" s="3">
        <v>92.95</v>
      </c>
      <c r="D19" s="3">
        <v>358.37</v>
      </c>
      <c r="H19" s="11" t="s">
        <v>21</v>
      </c>
      <c r="I19" s="11">
        <v>-43324.906398046391</v>
      </c>
      <c r="J19" s="11">
        <v>2278.7050027109112</v>
      </c>
      <c r="K19" s="11">
        <v>-19.012950928928479</v>
      </c>
      <c r="L19" s="11">
        <v>2.2234773987510209E-16</v>
      </c>
      <c r="M19" s="11">
        <v>-48017.987201481323</v>
      </c>
      <c r="N19" s="11">
        <v>-38631.825594611459</v>
      </c>
      <c r="O19" s="11">
        <v>-48017.987201481323</v>
      </c>
      <c r="P19" s="11">
        <v>-38631.825594611459</v>
      </c>
      <c r="Q19" s="15"/>
      <c r="R19" s="11" t="s">
        <v>21</v>
      </c>
      <c r="S19" s="11">
        <v>-2999.4018294668303</v>
      </c>
      <c r="T19" s="11">
        <v>647.9120765777501</v>
      </c>
      <c r="U19" s="11">
        <v>-4.6293346549574599</v>
      </c>
      <c r="V19" s="11">
        <v>9.738979407856416E-5</v>
      </c>
      <c r="W19" s="11">
        <v>-4333.8017299731537</v>
      </c>
      <c r="X19" s="11">
        <v>-1665.001928960507</v>
      </c>
      <c r="Y19" s="11">
        <v>-4333.8017299731537</v>
      </c>
      <c r="Z19" s="11">
        <v>-1665.001928960507</v>
      </c>
      <c r="AB19"/>
      <c r="AC19"/>
      <c r="AD19"/>
      <c r="AE19"/>
      <c r="AF19"/>
      <c r="AG19"/>
      <c r="AH19"/>
      <c r="AI19"/>
      <c r="AJ19"/>
    </row>
    <row r="20" spans="1:36" ht="16.5" thickBot="1" x14ac:dyDescent="0.3">
      <c r="A20" s="3">
        <v>1996</v>
      </c>
      <c r="B20" s="3">
        <v>674.73</v>
      </c>
      <c r="C20" s="3">
        <v>88.13</v>
      </c>
      <c r="D20" s="3">
        <v>377.47</v>
      </c>
      <c r="H20" s="12" t="s">
        <v>89</v>
      </c>
      <c r="I20" s="12">
        <v>22.028424908424903</v>
      </c>
      <c r="J20" s="12">
        <v>1.1433455098501568</v>
      </c>
      <c r="K20" s="12">
        <v>19.266638753242557</v>
      </c>
      <c r="L20" s="12">
        <v>1.6292108244974324E-16</v>
      </c>
      <c r="M20" s="12">
        <v>19.673660751771131</v>
      </c>
      <c r="N20" s="12">
        <v>24.383189065078675</v>
      </c>
      <c r="O20" s="12">
        <v>19.673660751771131</v>
      </c>
      <c r="P20" s="12">
        <v>24.383189065078675</v>
      </c>
      <c r="Q20" s="15"/>
      <c r="R20" s="12" t="s">
        <v>89</v>
      </c>
      <c r="S20" s="12">
        <v>1.5407020757020762</v>
      </c>
      <c r="T20" s="12">
        <v>0.32509138420794603</v>
      </c>
      <c r="U20" s="12">
        <v>4.7392891677392468</v>
      </c>
      <c r="V20" s="12">
        <v>7.3229573215797595E-5</v>
      </c>
      <c r="W20" s="12">
        <v>0.87116383675787679</v>
      </c>
      <c r="X20" s="12">
        <v>2.2102403146462755</v>
      </c>
      <c r="Y20" s="12">
        <v>0.87116383675787679</v>
      </c>
      <c r="Z20" s="12">
        <v>2.2102403146462755</v>
      </c>
      <c r="AB20" s="13"/>
      <c r="AC20" s="13" t="s">
        <v>27</v>
      </c>
      <c r="AD20" s="13" t="s">
        <v>15</v>
      </c>
      <c r="AE20" s="13" t="s">
        <v>28</v>
      </c>
      <c r="AF20" s="13" t="s">
        <v>29</v>
      </c>
      <c r="AG20" s="13" t="s">
        <v>30</v>
      </c>
      <c r="AH20" s="13" t="s">
        <v>31</v>
      </c>
      <c r="AI20" s="13" t="s">
        <v>32</v>
      </c>
      <c r="AJ20" s="13" t="s">
        <v>33</v>
      </c>
    </row>
    <row r="21" spans="1:36" ht="15.75" x14ac:dyDescent="0.25">
      <c r="A21" s="3">
        <v>1997</v>
      </c>
      <c r="B21" s="3">
        <v>628.64</v>
      </c>
      <c r="C21" s="3">
        <v>77.86</v>
      </c>
      <c r="D21" s="3">
        <v>375.71</v>
      </c>
      <c r="H21"/>
      <c r="I21"/>
      <c r="J21"/>
      <c r="K21"/>
      <c r="L21"/>
      <c r="M21"/>
      <c r="N21"/>
      <c r="O21"/>
      <c r="P21"/>
      <c r="Q21" s="15"/>
      <c r="R21"/>
      <c r="S21"/>
      <c r="T21"/>
      <c r="U21"/>
      <c r="V21"/>
      <c r="W21"/>
      <c r="X21"/>
      <c r="Y21"/>
      <c r="Z21"/>
      <c r="AB21" s="11" t="s">
        <v>21</v>
      </c>
      <c r="AC21" s="11">
        <v>-26181.087155067147</v>
      </c>
      <c r="AD21" s="11">
        <v>1641.2660264173317</v>
      </c>
      <c r="AE21" s="11">
        <v>-15.951763293496683</v>
      </c>
      <c r="AF21" s="11">
        <v>1.2962529807268272E-14</v>
      </c>
      <c r="AG21" s="11">
        <v>-29561.337811797854</v>
      </c>
      <c r="AH21" s="11">
        <v>-22800.836498336441</v>
      </c>
      <c r="AI21" s="11">
        <v>-29561.337811797854</v>
      </c>
      <c r="AJ21" s="11">
        <v>-22800.836498336441</v>
      </c>
    </row>
    <row r="22" spans="1:36" ht="16.5" thickBot="1" x14ac:dyDescent="0.3">
      <c r="A22" s="3">
        <v>1998</v>
      </c>
      <c r="B22" s="3">
        <v>673.7</v>
      </c>
      <c r="C22" s="3">
        <v>67.739999999999995</v>
      </c>
      <c r="D22" s="3">
        <v>368.59</v>
      </c>
      <c r="H22"/>
      <c r="I22"/>
      <c r="J22"/>
      <c r="K22"/>
      <c r="L22"/>
      <c r="M22"/>
      <c r="N22"/>
      <c r="O22"/>
      <c r="P22"/>
      <c r="Q22" s="15"/>
      <c r="R22"/>
      <c r="S22"/>
      <c r="T22"/>
      <c r="U22"/>
      <c r="V22"/>
      <c r="W22"/>
      <c r="X22"/>
      <c r="Y22"/>
      <c r="Z22"/>
      <c r="AB22" s="12" t="s">
        <v>89</v>
      </c>
      <c r="AC22" s="12">
        <v>13.289328449328446</v>
      </c>
      <c r="AD22" s="12">
        <v>0.8235090279528966</v>
      </c>
      <c r="AE22" s="12">
        <v>16.137441118725143</v>
      </c>
      <c r="AF22" s="12">
        <v>9.9484129294363886E-15</v>
      </c>
      <c r="AG22" s="12">
        <v>11.593279857719063</v>
      </c>
      <c r="AH22" s="12">
        <v>14.985377040937829</v>
      </c>
      <c r="AI22" s="12">
        <v>11.593279857719063</v>
      </c>
      <c r="AJ22" s="12">
        <v>14.985377040937829</v>
      </c>
    </row>
    <row r="23" spans="1:36" ht="15.75" x14ac:dyDescent="0.25">
      <c r="A23" s="3">
        <v>1999</v>
      </c>
      <c r="B23" s="3">
        <v>728.25</v>
      </c>
      <c r="C23" s="3">
        <v>69.819999999999993</v>
      </c>
      <c r="D23" s="3">
        <v>374.53</v>
      </c>
      <c r="G23" s="32" t="s">
        <v>93</v>
      </c>
      <c r="H23"/>
      <c r="I23"/>
      <c r="J23"/>
      <c r="K23" s="11" t="s">
        <v>94</v>
      </c>
      <c r="L23"/>
      <c r="M23"/>
      <c r="N23"/>
      <c r="O23"/>
      <c r="P23"/>
      <c r="Q23" s="15" t="s">
        <v>93</v>
      </c>
      <c r="R23"/>
      <c r="S23"/>
      <c r="T23"/>
      <c r="U23" t="s">
        <v>99</v>
      </c>
      <c r="V23"/>
      <c r="W23"/>
      <c r="X23"/>
      <c r="Y23"/>
      <c r="Z23"/>
      <c r="AB23"/>
      <c r="AC23"/>
      <c r="AD23"/>
      <c r="AE23"/>
      <c r="AF23"/>
      <c r="AG23"/>
      <c r="AH23"/>
      <c r="AI23"/>
      <c r="AJ23"/>
    </row>
    <row r="24" spans="1:36" ht="15.75" x14ac:dyDescent="0.25">
      <c r="A24" s="3">
        <v>2000</v>
      </c>
      <c r="B24" s="3">
        <v>753.89</v>
      </c>
      <c r="C24" s="3">
        <v>69.16</v>
      </c>
      <c r="D24" s="3">
        <v>394.4</v>
      </c>
      <c r="G24" s="3" t="s">
        <v>98</v>
      </c>
      <c r="Q24" s="3" t="s">
        <v>91</v>
      </c>
      <c r="AB24" s="15" t="s">
        <v>93</v>
      </c>
      <c r="AC24"/>
      <c r="AD24"/>
      <c r="AE24"/>
      <c r="AF24" t="s">
        <v>100</v>
      </c>
      <c r="AG24"/>
      <c r="AH24"/>
      <c r="AI24"/>
      <c r="AJ24"/>
    </row>
    <row r="25" spans="1:36" ht="15.75" x14ac:dyDescent="0.25">
      <c r="A25" s="3">
        <v>2001</v>
      </c>
      <c r="B25" s="3">
        <v>768.83</v>
      </c>
      <c r="C25" s="3">
        <v>72.86</v>
      </c>
      <c r="D25" s="3">
        <v>400.02</v>
      </c>
      <c r="G25" s="3" t="s">
        <v>95</v>
      </c>
      <c r="I25" s="20">
        <f>I19+I20*2007</f>
        <v>886.14239316238672</v>
      </c>
      <c r="R25" s="3" t="s">
        <v>95</v>
      </c>
      <c r="T25" s="20">
        <f>S19+S20*2007</f>
        <v>92.787236467236653</v>
      </c>
      <c r="AB25" s="33" t="s">
        <v>92</v>
      </c>
      <c r="AC25"/>
      <c r="AD25"/>
      <c r="AE25"/>
      <c r="AF25"/>
      <c r="AG25"/>
      <c r="AH25"/>
      <c r="AI25"/>
      <c r="AJ25"/>
    </row>
    <row r="26" spans="1:36" x14ac:dyDescent="0.2">
      <c r="A26" s="3">
        <v>2002</v>
      </c>
      <c r="B26" s="3">
        <v>780.06</v>
      </c>
      <c r="C26" s="3">
        <v>71.75</v>
      </c>
      <c r="D26" s="3">
        <v>414.92</v>
      </c>
    </row>
    <row r="27" spans="1:36" x14ac:dyDescent="0.2">
      <c r="A27" s="3">
        <v>2003</v>
      </c>
      <c r="B27" s="3">
        <v>763.73</v>
      </c>
      <c r="C27" s="3">
        <v>71.150000000000006</v>
      </c>
      <c r="D27" s="3">
        <v>419.02</v>
      </c>
      <c r="G27" s="3" t="s">
        <v>96</v>
      </c>
      <c r="I27" s="20">
        <f>I19+I20*2008</f>
        <v>908.17081807081559</v>
      </c>
      <c r="R27" s="3" t="s">
        <v>96</v>
      </c>
      <c r="T27" s="20">
        <f>S19+S20*2008</f>
        <v>94.327938542938682</v>
      </c>
      <c r="AB27" s="3" t="s">
        <v>95</v>
      </c>
      <c r="AD27" s="20">
        <f>AC21+AC22*2007</f>
        <v>490.59504273504353</v>
      </c>
    </row>
    <row r="28" spans="1:36" x14ac:dyDescent="0.2">
      <c r="A28" s="3">
        <v>2004</v>
      </c>
      <c r="B28" s="3">
        <v>788.53</v>
      </c>
      <c r="C28" s="3">
        <v>85.87</v>
      </c>
      <c r="D28" s="3">
        <v>425.83</v>
      </c>
    </row>
    <row r="29" spans="1:36" x14ac:dyDescent="0.2">
      <c r="A29" s="3">
        <v>2005</v>
      </c>
      <c r="B29" s="3">
        <v>781.99</v>
      </c>
      <c r="C29" s="3">
        <v>87.44</v>
      </c>
      <c r="D29" s="3">
        <v>428.95</v>
      </c>
      <c r="G29" s="3" t="s">
        <v>97</v>
      </c>
      <c r="I29" s="20">
        <f>I19+I20*2009</f>
        <v>930.19924297923717</v>
      </c>
      <c r="R29" s="3" t="s">
        <v>97</v>
      </c>
      <c r="T29" s="20">
        <f>S19+S20*2009</f>
        <v>95.868640618640711</v>
      </c>
      <c r="AB29" s="3" t="s">
        <v>96</v>
      </c>
      <c r="AD29" s="20">
        <f>AC21+AC22*2008</f>
        <v>503.88437118437287</v>
      </c>
    </row>
    <row r="30" spans="1:36" x14ac:dyDescent="0.2">
      <c r="A30" s="3">
        <v>2006</v>
      </c>
      <c r="B30" s="3">
        <v>787.22</v>
      </c>
      <c r="C30" s="3">
        <v>93.07</v>
      </c>
      <c r="D30" s="3">
        <v>427.68</v>
      </c>
    </row>
    <row r="31" spans="1:36" x14ac:dyDescent="0.2">
      <c r="AB31" s="3" t="s">
        <v>97</v>
      </c>
      <c r="AD31" s="20">
        <f>AC21+AC22*2009</f>
        <v>517.1736996337022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13</vt:lpstr>
      <vt:lpstr>Problem 25</vt:lpstr>
      <vt:lpstr>Problem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Elmin Nurk Fever</dc:creator>
  <cp:lastModifiedBy>Elmin Nurk Fever</cp:lastModifiedBy>
  <dcterms:created xsi:type="dcterms:W3CDTF">2022-07-09T19:10:52Z</dcterms:created>
  <dcterms:modified xsi:type="dcterms:W3CDTF">2022-07-20T08:21:03Z</dcterms:modified>
</cp:coreProperties>
</file>