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F4A83707-9A27-45A6-92DF-AC099A02156A}" xr6:coauthVersionLast="47" xr6:coauthVersionMax="47" xr10:uidLastSave="{00000000-0000-0000-0000-000000000000}"/>
  <bookViews>
    <workbookView xWindow="2820" yWindow="1935" windowWidth="28800" windowHeight="15195" tabRatio="834" firstSheet="23" activeTab="37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09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externalReferences>
    <externalReference r:id="rId81"/>
  </externalReferences>
  <definedNames>
    <definedName name="_xlnm._FilterDatabase" localSheetId="66" hidden="1">#REF!</definedName>
    <definedName name="_xlnm.Extract" localSheetId="6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6" l="1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Z3" i="116"/>
  <c r="AA3" i="116"/>
  <c r="AB3" i="116"/>
  <c r="AC3" i="116"/>
  <c r="AD3" i="116"/>
  <c r="AE3" i="116"/>
  <c r="AF3" i="116"/>
  <c r="AG3" i="116"/>
  <c r="AH3" i="116"/>
  <c r="AI3" i="116"/>
  <c r="AJ3" i="116"/>
  <c r="AK3" i="116"/>
  <c r="AL3" i="116"/>
  <c r="AM3" i="116"/>
  <c r="AN3" i="116"/>
  <c r="AO3" i="116"/>
  <c r="AP3" i="116"/>
  <c r="AQ3" i="116"/>
  <c r="AR3" i="116"/>
  <c r="AS3" i="116"/>
  <c r="AT3" i="116"/>
  <c r="AU3" i="116"/>
  <c r="AV3" i="116"/>
  <c r="AW3" i="116"/>
  <c r="AX3" i="116"/>
  <c r="AY3" i="116"/>
  <c r="AZ3" i="116"/>
  <c r="BA3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Z4" i="116"/>
  <c r="AA4" i="116"/>
  <c r="AB4" i="116"/>
  <c r="AC4" i="116"/>
  <c r="AD4" i="116"/>
  <c r="AE4" i="116"/>
  <c r="AF4" i="116"/>
  <c r="AG4" i="116"/>
  <c r="AH4" i="116"/>
  <c r="AI4" i="116"/>
  <c r="AJ4" i="116"/>
  <c r="AK4" i="116"/>
  <c r="AL4" i="116"/>
  <c r="AM4" i="116"/>
  <c r="AN4" i="116"/>
  <c r="AO4" i="116"/>
  <c r="AP4" i="116"/>
  <c r="AQ4" i="116"/>
  <c r="AR4" i="116"/>
  <c r="AS4" i="116"/>
  <c r="AT4" i="116"/>
  <c r="AU4" i="116"/>
  <c r="AV4" i="116"/>
  <c r="AW4" i="116"/>
  <c r="AX4" i="116"/>
  <c r="AY4" i="116"/>
  <c r="AZ4" i="116"/>
  <c r="BA4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Z5" i="116"/>
  <c r="AA5" i="116"/>
  <c r="AB5" i="116"/>
  <c r="AC5" i="116"/>
  <c r="AD5" i="116"/>
  <c r="AE5" i="116"/>
  <c r="AF5" i="116"/>
  <c r="AG5" i="116"/>
  <c r="AH5" i="116"/>
  <c r="AI5" i="116"/>
  <c r="AJ5" i="116"/>
  <c r="AK5" i="116"/>
  <c r="AL5" i="116"/>
  <c r="AM5" i="116"/>
  <c r="AN5" i="116"/>
  <c r="AO5" i="116"/>
  <c r="AP5" i="116"/>
  <c r="AQ5" i="116"/>
  <c r="AR5" i="116"/>
  <c r="AS5" i="116"/>
  <c r="AT5" i="116"/>
  <c r="AU5" i="116"/>
  <c r="AV5" i="116"/>
  <c r="AW5" i="116"/>
  <c r="AX5" i="116"/>
  <c r="AY5" i="116"/>
  <c r="AZ5" i="116"/>
  <c r="BA5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Z6" i="116"/>
  <c r="AA6" i="116"/>
  <c r="AB6" i="116"/>
  <c r="AC6" i="116"/>
  <c r="AD6" i="116"/>
  <c r="AE6" i="116"/>
  <c r="AF6" i="116"/>
  <c r="AG6" i="116"/>
  <c r="AH6" i="116"/>
  <c r="AI6" i="116"/>
  <c r="AJ6" i="116"/>
  <c r="AK6" i="116"/>
  <c r="AL6" i="116"/>
  <c r="AM6" i="116"/>
  <c r="AN6" i="116"/>
  <c r="AO6" i="116"/>
  <c r="AP6" i="116"/>
  <c r="AQ6" i="116"/>
  <c r="AR6" i="116"/>
  <c r="AS6" i="116"/>
  <c r="AT6" i="116"/>
  <c r="AU6" i="116"/>
  <c r="AV6" i="116"/>
  <c r="AW6" i="116"/>
  <c r="AX6" i="116"/>
  <c r="AY6" i="116"/>
  <c r="AZ6" i="116"/>
  <c r="BA6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Z7" i="116"/>
  <c r="AA7" i="116"/>
  <c r="AB7" i="116"/>
  <c r="AC7" i="116"/>
  <c r="AD7" i="116"/>
  <c r="AE7" i="116"/>
  <c r="AF7" i="116"/>
  <c r="AG7" i="116"/>
  <c r="AH7" i="116"/>
  <c r="AI7" i="116"/>
  <c r="AJ7" i="116"/>
  <c r="AK7" i="116"/>
  <c r="AL7" i="116"/>
  <c r="AM7" i="116"/>
  <c r="AN7" i="116"/>
  <c r="AO7" i="116"/>
  <c r="AP7" i="116"/>
  <c r="AQ7" i="116"/>
  <c r="AR7" i="116"/>
  <c r="AS7" i="116"/>
  <c r="AT7" i="116"/>
  <c r="AU7" i="116"/>
  <c r="AV7" i="116"/>
  <c r="AW7" i="116"/>
  <c r="AX7" i="116"/>
  <c r="AY7" i="116"/>
  <c r="AZ7" i="116"/>
  <c r="BA7" i="116"/>
  <c r="B7" i="116"/>
  <c r="B4" i="116"/>
  <c r="B5" i="116"/>
  <c r="B6" i="116"/>
  <c r="B3" i="116"/>
  <c r="A1" i="116"/>
  <c r="A1" i="99" l="1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AX3" i="65"/>
  <c r="O4" i="65"/>
  <c r="P4" i="65"/>
  <c r="AA4" i="65"/>
  <c r="AB4" i="65"/>
  <c r="AM4" i="65"/>
  <c r="AN4" i="65"/>
  <c r="AY4" i="65"/>
  <c r="J5" i="65"/>
  <c r="T5" i="65"/>
  <c r="U5" i="65"/>
  <c r="AP5" i="65"/>
  <c r="AQ5" i="65"/>
  <c r="BA4" i="65"/>
  <c r="AZ4" i="65"/>
  <c r="AZ3" i="65"/>
  <c r="BA3" i="65"/>
  <c r="M6" i="65" l="1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<sst xmlns="http://schemas.openxmlformats.org/spreadsheetml/2006/main" count="1333" uniqueCount="271">
  <si>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</si>
  <si>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</si>
  <si>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</si>
  <si>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</si>
  <si>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</si>
  <si>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</si>
  <si>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</si>
  <si>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</si>
  <si>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</si>
  <si>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</si>
  <si>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</si>
  <si>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</si>
  <si>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</si>
  <si>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</si>
  <si>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</si>
  <si>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</si>
  <si>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</si>
  <si>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</si>
  <si>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</si>
  <si>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</si>
  <si>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</si>
  <si>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</si>
  <si>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</si>
  <si>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</si>
  <si>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</si>
  <si>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</si>
  <si>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</si>
  <si>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</si>
  <si>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</si>
  <si>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</si>
  <si>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</si>
  <si>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</si>
  <si>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</si>
  <si>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</si>
  <si>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</si>
  <si>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</si>
  <si>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</si>
  <si>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</si>
  <si>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</si>
  <si>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</si>
  <si>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</si>
  <si>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</si>
  <si>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</si>
  <si>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</si>
  <si>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</si>
  <si>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</si>
  <si>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</si>
  <si>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</si>
  <si>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</si>
  <si>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</si>
  <si>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</si>
  <si>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</si>
  <si>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</si>
  <si>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</si>
  <si>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</si>
  <si>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</si>
  <si>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</si>
  <si>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</si>
  <si>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</si>
  <si>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</si>
  <si>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</si>
  <si>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</si>
  <si>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</si>
  <si>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</si>
  <si>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</si>
  <si>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</si>
  <si>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</si>
  <si>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</si>
  <si>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</si>
  <si>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</si>
  <si>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</si>
  <si>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</si>
  <si>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</si>
  <si>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</si>
  <si>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</si>
  <si>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</si>
  <si>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</si>
  <si>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</si>
  <si>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</si>
  <si>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</si>
  <si>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</si>
  <si>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</si>
  <si>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</si>
  <si>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</si>
  <si>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</si>
  <si>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</si>
  <si>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</si>
  <si>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</si>
  <si>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</si>
  <si>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</si>
  <si>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</si>
  <si>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</si>
  <si>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</si>
  <si>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</si>
  <si>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</si>
  <si>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</si>
  <si>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</si>
  <si>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</si>
  <si>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</si>
  <si>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</si>
  <si>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</si>
  <si>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</si>
  <si>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</si>
  <si>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</si>
  <si>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</si>
  <si>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</si>
  <si>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</si>
  <si>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</si>
  <si>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</si>
  <si>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</si>
  <si>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</si>
  <si>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</si>
  <si>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</si>
  <si>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</si>
  <si>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</si>
  <si>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</si>
  <si>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</si>
  <si>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</si>
  <si>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</si>
  <si>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</si>
  <si>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</si>
  <si>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</si>
  <si>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</si>
  <si>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</si>
  <si>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</si>
  <si>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</si>
  <si>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</si>
  <si>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</si>
  <si>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</si>
  <si>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</si>
  <si>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</si>
  <si>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</si>
  <si>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</si>
  <si>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</si>
  <si>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</si>
  <si>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</si>
  <si>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</si>
  <si>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</si>
  <si>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</si>
  <si>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</si>
  <si>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</si>
  <si>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</si>
  <si>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</si>
  <si>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</si>
  <si>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</si>
  <si>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</si>
  <si>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</si>
  <si>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</si>
  <si>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</si>
  <si>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</si>
  <si>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</si>
  <si>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</si>
  <si>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</si>
  <si>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</si>
  <si>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</si>
  <si>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</si>
  <si>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</si>
  <si>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</si>
  <si>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</si>
  <si>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</si>
  <si>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</si>
  <si>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</si>
  <si>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</si>
  <si>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</si>
  <si>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</si>
  <si>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</si>
  <si>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</si>
  <si>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</si>
  <si>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</si>
  <si>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</si>
  <si>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</si>
  <si>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</si>
  <si>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</si>
  <si>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</si>
  <si>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</si>
  <si>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</si>
  <si>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</si>
  <si>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</si>
  <si>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</si>
  <si>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</si>
  <si>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</si>
  <si>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</si>
  <si>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</si>
  <si>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</si>
  <si>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</si>
  <si>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</si>
  <si>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</si>
  <si>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</si>
  <si>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</si>
  <si>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</si>
  <si>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</si>
  <si>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</si>
  <si>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</si>
  <si>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</si>
  <si>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</si>
  <si>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</si>
  <si>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</si>
  <si>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</si>
  <si>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</si>
  <si>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</si>
  <si>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</si>
  <si>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</si>
  <si>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</si>
  <si>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</si>
  <si>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</si>
  <si>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</si>
  <si>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</si>
  <si>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</si>
  <si>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</si>
  <si>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</si>
  <si>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</si>
  <si>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</si>
  <si>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</si>
  <si>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</si>
  <si>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</si>
  <si>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</si>
  <si>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</si>
  <si>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</si>
  <si>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</si>
  <si>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</si>
  <si>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</si>
  <si>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</si>
  <si>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</si>
  <si>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</si>
  <si>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</si>
  <si>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</si>
  <si>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</si>
  <si>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</si>
  <si>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</si>
  <si>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</si>
  <si>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</si>
  <si>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</si>
  <si>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</si>
  <si>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</si>
  <si>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</si>
  <si>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</si>
  <si>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</si>
  <si>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</si>
  <si>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</si>
  <si>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</si>
  <si>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</si>
  <si>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</si>
  <si>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</si>
  <si>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</si>
  <si>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</si>
  <si>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</si>
  <si>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</si>
  <si>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</si>
  <si>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</si>
  <si>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</si>
  <si>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</si>
  <si>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</si>
  <si>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</si>
  <si>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</si>
  <si>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</si>
  <si>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</si>
  <si>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</si>
  <si>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</si>
  <si>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</si>
  <si>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</si>
  <si>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</si>
  <si>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</si>
  <si>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</si>
  <si>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pascal</t>
  </si>
  <si>
    <t>Pressure units when using the hydraulics module</t>
  </si>
  <si>
    <t>Pa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</si>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</sst>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hydraulics_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pascal</v>
          </cell>
        </row>
        <row r="10">
          <cell r="A10" t="str">
            <v>decision period</v>
          </cell>
          <cell r="B10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258</v>
      </c>
    </row>
    <row r="5" spans="1:16" x14ac:dyDescent="0.25">
      <c r="A5" s="2" t="s">
        <v>259</v>
      </c>
    </row>
    <row r="6" spans="1:16" x14ac:dyDescent="0.25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/>
    </row>
    <row r="3" spans="1:16" x14ac:dyDescent="0.25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7" t="s">
        <v>117</v>
      </c>
    </row>
    <row r="3" spans="1:2" x14ac:dyDescent="0.25">
      <c r="A3" s="26" t="s">
        <v>125</v>
      </c>
      <c r="B3" s="90"/>
    </row>
    <row r="4" spans="1:2" x14ac:dyDescent="0.25">
      <c r="A4" s="26" t="s">
        <v>126</v>
      </c>
      <c r="B4" s="90"/>
    </row>
    <row r="5" spans="1:2" x14ac:dyDescent="0.25">
      <c r="A5" s="26" t="s">
        <v>127</v>
      </c>
      <c r="B5" s="90"/>
    </row>
    <row r="6" spans="1:2" x14ac:dyDescent="0.25">
      <c r="A6" s="26" t="s">
        <v>128</v>
      </c>
      <c r="B6" s="90"/>
    </row>
    <row r="7" spans="1:2" x14ac:dyDescent="0.25">
      <c r="A7" s="26" t="s">
        <v>129</v>
      </c>
      <c r="B7" s="90"/>
    </row>
    <row r="8" spans="1:2" x14ac:dyDescent="0.25">
      <c r="A8" s="26" t="s">
        <v>130</v>
      </c>
      <c r="B8" s="90"/>
    </row>
    <row r="9" spans="1:2" x14ac:dyDescent="0.25">
      <c r="A9" s="26" t="s">
        <v>131</v>
      </c>
      <c r="B9" s="90"/>
    </row>
    <row r="10" spans="1:2" x14ac:dyDescent="0.25">
      <c r="A10" s="26" t="s">
        <v>132</v>
      </c>
      <c r="B10" s="90"/>
    </row>
    <row r="11" spans="1:2" ht="16.5" thickBot="1" x14ac:dyDescent="0.3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171</v>
      </c>
      <c r="B1" s="1"/>
    </row>
    <row r="2" spans="1:2" ht="15.75" x14ac:dyDescent="0.25">
      <c r="A2" s="4" t="s">
        <v>170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topLeftCell="Z1" zoomScaleNormal="100" workbookViewId="0">
      <selection activeCell="AZ8" sqref="AZ8:AZ9"/>
    </sheetView>
  </sheetViews>
  <sheetFormatPr defaultColWidth="9.140625" defaultRowHeight="15.75" x14ac:dyDescent="0.25"/>
  <cols>
    <col min="1" max="1" width="16.85546875" style="1" customWidth="1"/>
    <col min="2" max="2" width="13.140625" style="1" customWidth="1"/>
    <col min="3" max="3" width="9.140625" style="1"/>
    <col min="4" max="4" width="92.5703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85546875" style="1" bestFit="1" customWidth="1"/>
    <col min="50" max="50" width="9.140625" style="1" bestFit="1" customWidth="1"/>
    <col min="51" max="51" width="6.140625" style="1" bestFit="1" customWidth="1"/>
    <col min="52" max="52" width="9.28515625" style="1" bestFit="1" customWidth="1"/>
    <col min="53" max="53" width="15.5703125" style="1" bestFit="1" customWidth="1"/>
    <col min="54" max="16384" width="9.140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3" x14ac:dyDescent="0.25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3" x14ac:dyDescent="0.25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3" x14ac:dyDescent="0.25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3" x14ac:dyDescent="0.25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3" x14ac:dyDescent="0.25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3" x14ac:dyDescent="0.25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262</v>
      </c>
      <c r="BA8" s="30" t="s">
        <v>76</v>
      </c>
    </row>
    <row r="9" spans="1:53" x14ac:dyDescent="0.25">
      <c r="A9" s="26" t="s">
        <v>262</v>
      </c>
      <c r="B9" s="42" t="s">
        <v>263</v>
      </c>
      <c r="D9" s="57" t="s">
        <v>264</v>
      </c>
      <c r="E9" s="60" t="s">
        <v>265</v>
      </c>
      <c r="F9" s="53"/>
      <c r="G9" s="53"/>
      <c r="H9" s="57"/>
      <c r="I9" s="53"/>
      <c r="J9" s="53"/>
      <c r="K9" s="5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ht="16.5" thickBot="1" x14ac:dyDescent="0.3">
      <c r="A10" s="27" t="s">
        <v>77</v>
      </c>
      <c r="B10" s="37" t="s">
        <v>78</v>
      </c>
      <c r="D10" s="61" t="s">
        <v>79</v>
      </c>
      <c r="E10" s="65" t="s">
        <v>80</v>
      </c>
      <c r="F10" s="66" t="s">
        <v>52</v>
      </c>
      <c r="G10" s="67" t="s">
        <v>81</v>
      </c>
      <c r="H10" s="61"/>
      <c r="I10" s="68" t="s">
        <v>82</v>
      </c>
      <c r="J10" s="66" t="s">
        <v>52</v>
      </c>
      <c r="K10" s="67" t="s">
        <v>83</v>
      </c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BA10" s="1" t="s">
        <v>78</v>
      </c>
    </row>
    <row r="11" spans="1:53" x14ac:dyDescent="0.25"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9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10" xr:uid="{6A0898C7-A0E4-4D50-B77F-749952BD9BF8}">
      <formula1>$BA$9:$BA$12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1" xr:uid="{A24BB091-DB56-43A3-A3BF-F8F5DFC553A8}">
      <formula1>"removed concentration, removal load"</formula1>
    </dataValidation>
    <dataValidation type="list" allowBlank="1" showInputMessage="1" showErrorMessage="1" sqref="B9" xr:uid="{BB7F2D5A-CB57-4074-84E0-B53AA22026FD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172</v>
      </c>
    </row>
    <row r="2" spans="1:2" ht="15.75" x14ac:dyDescent="0.25">
      <c r="A2" s="4" t="s">
        <v>173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174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178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179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180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CCF2-EFA1-4EEE-A0C7-2DFF70FC5ED0}">
  <sheetPr>
    <tabColor theme="9" tint="0.79998168889431442"/>
  </sheetPr>
  <dimension ref="A1:D23"/>
  <sheetViews>
    <sheetView tabSelected="1" topLeftCell="A11" workbookViewId="0">
      <selection activeCell="H33" sqref="H3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3" t="s">
        <v>233</v>
      </c>
      <c r="B2" s="113" t="s">
        <v>46</v>
      </c>
    </row>
    <row r="3" spans="1:4" x14ac:dyDescent="0.25">
      <c r="A3" s="114" t="s">
        <v>89</v>
      </c>
      <c r="B3" s="115">
        <v>650</v>
      </c>
    </row>
    <row r="4" spans="1:4" x14ac:dyDescent="0.25">
      <c r="A4" s="114" t="s">
        <v>90</v>
      </c>
      <c r="B4" s="115">
        <v>550</v>
      </c>
      <c r="D4" s="10"/>
    </row>
    <row r="5" spans="1:4" x14ac:dyDescent="0.25">
      <c r="A5" s="114" t="s">
        <v>91</v>
      </c>
      <c r="B5" s="115">
        <v>550</v>
      </c>
    </row>
    <row r="6" spans="1:4" x14ac:dyDescent="0.25">
      <c r="A6" s="114" t="s">
        <v>92</v>
      </c>
      <c r="B6" s="115">
        <v>450</v>
      </c>
    </row>
    <row r="7" spans="1:4" x14ac:dyDescent="0.25">
      <c r="A7" s="114" t="s">
        <v>109</v>
      </c>
      <c r="B7" s="115">
        <v>650</v>
      </c>
    </row>
    <row r="8" spans="1:4" x14ac:dyDescent="0.25">
      <c r="A8" s="114" t="s">
        <v>111</v>
      </c>
      <c r="B8" s="115">
        <v>550</v>
      </c>
    </row>
    <row r="9" spans="1:4" x14ac:dyDescent="0.25">
      <c r="A9" s="114" t="s">
        <v>112</v>
      </c>
      <c r="B9" s="115">
        <v>600</v>
      </c>
    </row>
    <row r="10" spans="1:4" x14ac:dyDescent="0.25">
      <c r="A10" s="114" t="s">
        <v>114</v>
      </c>
      <c r="B10" s="115">
        <v>650</v>
      </c>
    </row>
    <row r="11" spans="1:4" x14ac:dyDescent="0.25">
      <c r="A11" s="114" t="s">
        <v>115</v>
      </c>
      <c r="B11" s="115">
        <v>650</v>
      </c>
    </row>
    <row r="12" spans="1:4" x14ac:dyDescent="0.25">
      <c r="A12" s="114" t="s">
        <v>117</v>
      </c>
      <c r="B12" s="115">
        <v>350</v>
      </c>
    </row>
    <row r="13" spans="1:4" x14ac:dyDescent="0.25">
      <c r="A13" s="114" t="s">
        <v>119</v>
      </c>
      <c r="B13" s="115">
        <v>500</v>
      </c>
    </row>
    <row r="14" spans="1:4" x14ac:dyDescent="0.25">
      <c r="A14" s="114" t="s">
        <v>120</v>
      </c>
      <c r="B14" s="115">
        <v>250</v>
      </c>
    </row>
    <row r="15" spans="1:4" x14ac:dyDescent="0.25">
      <c r="A15" s="114" t="s">
        <v>125</v>
      </c>
      <c r="B15" s="115">
        <v>600</v>
      </c>
    </row>
    <row r="16" spans="1:4" x14ac:dyDescent="0.25">
      <c r="A16" s="114" t="s">
        <v>126</v>
      </c>
      <c r="B16" s="115">
        <v>600</v>
      </c>
    </row>
    <row r="17" spans="1:2" x14ac:dyDescent="0.25">
      <c r="A17" s="114" t="s">
        <v>127</v>
      </c>
      <c r="B17" s="115">
        <v>600</v>
      </c>
    </row>
    <row r="18" spans="1:2" x14ac:dyDescent="0.25">
      <c r="A18" s="114" t="s">
        <v>128</v>
      </c>
      <c r="B18" s="115">
        <v>600</v>
      </c>
    </row>
    <row r="19" spans="1:2" x14ac:dyDescent="0.25">
      <c r="A19" s="114" t="s">
        <v>129</v>
      </c>
      <c r="B19" s="115">
        <v>550</v>
      </c>
    </row>
    <row r="20" spans="1:2" x14ac:dyDescent="0.25">
      <c r="A20" s="114" t="s">
        <v>130</v>
      </c>
      <c r="B20" s="115">
        <v>550</v>
      </c>
    </row>
    <row r="21" spans="1:2" x14ac:dyDescent="0.25">
      <c r="A21" s="114" t="s">
        <v>131</v>
      </c>
      <c r="B21" s="115">
        <v>550</v>
      </c>
    </row>
    <row r="22" spans="1:2" x14ac:dyDescent="0.25">
      <c r="A22" s="114" t="s">
        <v>132</v>
      </c>
      <c r="B22" s="115">
        <v>550</v>
      </c>
    </row>
    <row r="23" spans="1:2" x14ac:dyDescent="0.25">
      <c r="A23" s="114" t="s">
        <v>133</v>
      </c>
      <c r="B23" s="115">
        <v>500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25">
      <c r="B7" s="46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B2" sqref="B2:BA2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5"/>
      <c r="C7" s="46"/>
    </row>
    <row r="9" spans="1:53" x14ac:dyDescent="0.25">
      <c r="B9" s="46"/>
    </row>
    <row r="10" spans="1:53" x14ac:dyDescent="0.25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3" sqref="A3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9B9B-19C0-4416-A0D6-A66B1B9F32F4}">
  <sheetPr>
    <tabColor theme="7" tint="0.79998168889431442"/>
  </sheetPr>
  <dimension ref="A1:BC23"/>
  <sheetViews>
    <sheetView workbookViewId="0">
      <selection activeCell="B3" sqref="B3:BA7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[1]Units!$A$2:$B$10, 2, FALSE),"/", VLOOKUP("time", [1]Units!$A$2:$B$10, 2, FALSE),"]")</f>
        <v>Table of Production Rate Forecasts by Pads [bbl/day]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  <c r="BC2" s="1"/>
    </row>
    <row r="3" spans="1:55" s="6" customFormat="1" x14ac:dyDescent="0.25">
      <c r="A3" s="26" t="s">
        <v>89</v>
      </c>
      <c r="B3" s="34">
        <f>PadRates!B3*WellPressure!$Q$1</f>
        <v>50</v>
      </c>
      <c r="C3" s="34">
        <f>PadRates!C3*WellPressure!$Q$1</f>
        <v>43.226861565393257</v>
      </c>
      <c r="D3" s="34">
        <f>PadRates!D3*WellPressure!$Q$1</f>
        <v>39.698540540280661</v>
      </c>
      <c r="E3" s="34">
        <f>PadRates!E3*WellPressure!$Q$1</f>
        <v>37.371231215873465</v>
      </c>
      <c r="F3" s="34">
        <f>PadRates!F3*WellPressure!$Q$1</f>
        <v>35.660407645411759</v>
      </c>
      <c r="G3" s="34">
        <f>PadRates!G3*WellPressure!$Q$1</f>
        <v>34.320866325657292</v>
      </c>
      <c r="H3" s="34">
        <f>PadRates!H3*WellPressure!$Q$1</f>
        <v>33.227633834431956</v>
      </c>
      <c r="I3" s="34">
        <f>PadRates!I3*WellPressure!$Q$1</f>
        <v>32.308820765937305</v>
      </c>
      <c r="J3" s="34">
        <f>PadRates!J3*WellPressure!$Q$1</f>
        <v>31.519482420566142</v>
      </c>
      <c r="K3" s="34">
        <f>PadRates!K3*WellPressure!$Q$1</f>
        <v>30.829750093074107</v>
      </c>
      <c r="L3" s="34">
        <f>PadRates!L3*WellPressure!$Q$1</f>
        <v>30.218822690895305</v>
      </c>
      <c r="M3" s="34">
        <f>PadRates!M3*WellPressure!$Q$1</f>
        <v>29.6716667492711</v>
      </c>
      <c r="N3" s="34">
        <f>PadRates!N3*WellPressure!$Q$1</f>
        <v>29.177084983850378</v>
      </c>
      <c r="O3" s="34">
        <f>PadRates!O3*WellPressure!$Q$1</f>
        <v>28.726526558131351</v>
      </c>
      <c r="P3" s="34">
        <f>PadRates!P3*WellPressure!$Q$1</f>
        <v>28.313322771886266</v>
      </c>
      <c r="Q3" s="34">
        <f>PadRates!Q3*WellPressure!$Q$1</f>
        <v>27.932178451805498</v>
      </c>
      <c r="R3" s="34">
        <f>PadRates!R3*WellPressure!$Q$1</f>
        <v>27.578823208879022</v>
      </c>
      <c r="S3" s="34">
        <f>PadRates!S3*WellPressure!$Q$1</f>
        <v>27.249766064133187</v>
      </c>
      <c r="T3" s="34">
        <f>PadRates!T3*WellPressure!$Q$1</f>
        <v>26.942118882559804</v>
      </c>
      <c r="U3" s="34">
        <f>PadRates!U3*WellPressure!$Q$1</f>
        <v>26.653466787379696</v>
      </c>
      <c r="V3" s="34">
        <f>PadRates!V3*WellPressure!$Q$1</f>
        <v>26.381771376675967</v>
      </c>
      <c r="W3" s="34">
        <f>PadRates!W3*WellPressure!$Q$1</f>
        <v>26.125297302569919</v>
      </c>
      <c r="X3" s="34">
        <f>PadRates!X3*WellPressure!$Q$1</f>
        <v>25.882555787844932</v>
      </c>
      <c r="Y3" s="34">
        <f>PadRates!Y3*WellPressure!$Q$1</f>
        <v>25.652260619704474</v>
      </c>
      <c r="Z3" s="34">
        <f>PadRates!Z3*WellPressure!$Q$1</f>
        <v>25.433293468738825</v>
      </c>
      <c r="AA3" s="34">
        <f>PadRates!AA3*WellPressure!$Q$1</f>
        <v>25.224676269572292</v>
      </c>
      <c r="AB3" s="34">
        <f>PadRates!AB3*WellPressure!$Q$1</f>
        <v>25.025549013630176</v>
      </c>
      <c r="AC3" s="34">
        <f>PadRates!AC3*WellPressure!$Q$1</f>
        <v>24.83515173565873</v>
      </c>
      <c r="AD3" s="34">
        <f>PadRates!AD3*WellPressure!$Q$1</f>
        <v>24.652809782959771</v>
      </c>
      <c r="AE3" s="34">
        <f>PadRates!AE3*WellPressure!$Q$1</f>
        <v>24.477921678332478</v>
      </c>
      <c r="AF3" s="34">
        <f>PadRates!AF3*WellPressure!$Q$1</f>
        <v>24.309949050140045</v>
      </c>
      <c r="AG3" s="34">
        <f>PadRates!AG3*WellPressure!$Q$1</f>
        <v>24.148408223121137</v>
      </c>
      <c r="AH3" s="34">
        <f>PadRates!AH3*WellPressure!$Q$1</f>
        <v>23.99286315348121</v>
      </c>
      <c r="AI3" s="34">
        <f>PadRates!AI3*WellPressure!$Q$1</f>
        <v>23.842919459733363</v>
      </c>
      <c r="AJ3" s="34">
        <f>PadRates!AJ3*WellPressure!$Q$1</f>
        <v>23.69821935256639</v>
      </c>
      <c r="AK3" s="34">
        <f>PadRates!AK3*WellPressure!$Q$1</f>
        <v>23.55843730687273</v>
      </c>
      <c r="AL3" s="34">
        <f>PadRates!AL3*WellPressure!$Q$1</f>
        <v>23.423276349980757</v>
      </c>
      <c r="AM3" s="34">
        <f>PadRates!AM3*WellPressure!$Q$1</f>
        <v>23.292464864295606</v>
      </c>
      <c r="AN3" s="34">
        <f>PadRates!AN3*WellPressure!$Q$1</f>
        <v>23.165753821571975</v>
      </c>
      <c r="AO3" s="34">
        <f>PadRates!AO3*WellPressure!$Q$1</f>
        <v>23.042914381117377</v>
      </c>
      <c r="AP3" s="34">
        <f>PadRates!AP3*WellPressure!$Q$1</f>
        <v>22.923735796250238</v>
      </c>
      <c r="AQ3" s="34">
        <f>PadRates!AQ3*WellPressure!$Q$1</f>
        <v>22.808023582988522</v>
      </c>
      <c r="AR3" s="34">
        <f>PadRates!AR3*WellPressure!$Q$1</f>
        <v>22.695597912736286</v>
      </c>
      <c r="AS3" s="34">
        <f>PadRates!AS3*WellPressure!$Q$1</f>
        <v>22.586292197058636</v>
      </c>
      <c r="AT3" s="34">
        <f>PadRates!AT3*WellPressure!$Q$1</f>
        <v>22.479951837795571</v>
      </c>
      <c r="AU3" s="34">
        <f>PadRates!AU3*WellPressure!$Q$1</f>
        <v>22.376433119994818</v>
      </c>
      <c r="AV3" s="34">
        <f>PadRates!AV3*WellPressure!$Q$1</f>
        <v>22.275602228629186</v>
      </c>
      <c r="AW3" s="34">
        <f>PadRates!AW3*WellPressure!$Q$1</f>
        <v>22.177334372947094</v>
      </c>
      <c r="AX3" s="34">
        <f>PadRates!AX3*WellPressure!$Q$1</f>
        <v>22.081513004701744</v>
      </c>
      <c r="AY3" s="34">
        <f>PadRates!AY3*WellPressure!$Q$1</f>
        <v>21.988029118503878</v>
      </c>
      <c r="AZ3" s="34">
        <f>PadRates!AZ3*WellPressure!$Q$1</f>
        <v>21.896780624218341</v>
      </c>
      <c r="BA3" s="34">
        <f>PadRates!BA3*WellPressure!$Q$1</f>
        <v>21.807671782733241</v>
      </c>
      <c r="BB3" s="84"/>
      <c r="BC3" s="1"/>
    </row>
    <row r="4" spans="1:55" s="6" customFormat="1" x14ac:dyDescent="0.25">
      <c r="A4" s="26" t="s">
        <v>90</v>
      </c>
      <c r="B4" s="34">
        <f>PadRates!B4*WellPressure!$Q$1</f>
        <v>130</v>
      </c>
      <c r="C4" s="34">
        <f>PadRates!C4*WellPressure!$Q$1</f>
        <v>101.99593272657759</v>
      </c>
      <c r="D4" s="34">
        <f>PadRates!D4*WellPressure!$Q$1</f>
        <v>88.501557384298565</v>
      </c>
      <c r="E4" s="34">
        <f>PadRates!E4*WellPressure!$Q$1</f>
        <v>80.024386867419565</v>
      </c>
      <c r="F4" s="34">
        <f>PadRates!F4*WellPressure!$Q$1</f>
        <v>74.012291525269902</v>
      </c>
      <c r="G4" s="34">
        <f>PadRates!G4*WellPressure!$Q$1</f>
        <v>69.436914562817392</v>
      </c>
      <c r="H4" s="34">
        <f>PadRates!H4*WellPressure!$Q$1</f>
        <v>65.789871524644781</v>
      </c>
      <c r="I4" s="34">
        <f>PadRates!I4*WellPressure!$Q$1</f>
        <v>62.785861380114973</v>
      </c>
      <c r="J4" s="34">
        <f>PadRates!J4*WellPressure!$Q$1</f>
        <v>60.25019738035607</v>
      </c>
      <c r="K4" s="34">
        <f>PadRates!K4*WellPressure!$Q$1</f>
        <v>58.068866979625213</v>
      </c>
      <c r="L4" s="34">
        <f>PadRates!L4*WellPressure!$Q$1</f>
        <v>56.163726073325101</v>
      </c>
      <c r="M4" s="34">
        <f>PadRates!M4*WellPressure!$Q$1</f>
        <v>54.47909897300184</v>
      </c>
      <c r="N4" s="34">
        <f>PadRates!N4*WellPressure!$Q$1</f>
        <v>52.974050229787558</v>
      </c>
      <c r="O4" s="34">
        <f>PadRates!O4*WellPressure!$Q$1</f>
        <v>51.617687000906557</v>
      </c>
      <c r="P4" s="34">
        <f>PadRates!P4*WellPressure!$Q$1</f>
        <v>50.386177427439279</v>
      </c>
      <c r="Q4" s="34">
        <f>PadRates!Q4*WellPressure!$Q$1</f>
        <v>49.260788411587946</v>
      </c>
      <c r="R4" s="34">
        <f>PadRates!R4*WellPressure!$Q$1</f>
        <v>48.226553894531484</v>
      </c>
      <c r="S4" s="34">
        <f>PadRates!S4*WellPressure!$Q$1</f>
        <v>47.271346759767852</v>
      </c>
      <c r="T4" s="34">
        <f>PadRates!T4*WellPressure!$Q$1</f>
        <v>46.385216926550754</v>
      </c>
      <c r="U4" s="34">
        <f>PadRates!U4*WellPressure!$Q$1</f>
        <v>45.55990961509567</v>
      </c>
      <c r="V4" s="34">
        <f>PadRates!V4*WellPressure!$Q$1</f>
        <v>44.788508384953687</v>
      </c>
      <c r="W4" s="34">
        <f>PadRates!W4*WellPressure!$Q$1</f>
        <v>44.065166355759992</v>
      </c>
      <c r="X4" s="34">
        <f>PadRates!X4*WellPressure!$Q$1</f>
        <v>43.38490089293451</v>
      </c>
      <c r="Y4" s="34">
        <f>PadRates!Y4*WellPressure!$Q$1</f>
        <v>42.743434721960448</v>
      </c>
      <c r="Z4" s="34">
        <f>PadRates!Z4*WellPressure!$Q$1</f>
        <v>42.137071514011829</v>
      </c>
      <c r="AA4" s="34">
        <f>PadRates!AA4*WellPressure!$Q$1</f>
        <v>41.562597411475018</v>
      </c>
      <c r="AB4" s="34">
        <f>PadRates!AB4*WellPressure!$Q$1</f>
        <v>41.017202314406909</v>
      </c>
      <c r="AC4" s="34">
        <f>PadRates!AC4*WellPressure!$Q$1</f>
        <v>40.498416391123101</v>
      </c>
      <c r="AD4" s="34">
        <f>PadRates!AD4*WellPressure!$Q$1</f>
        <v>40.004058439727949</v>
      </c>
      <c r="AE4" s="34">
        <f>PadRates!AE4*WellPressure!$Q$1</f>
        <v>39.532193563373077</v>
      </c>
      <c r="AF4" s="34">
        <f>PadRates!AF4*WellPressure!$Q$1</f>
        <v>39.081098230304683</v>
      </c>
      <c r="AG4" s="34">
        <f>PadRates!AG4*WellPressure!$Q$1</f>
        <v>38.649231237588431</v>
      </c>
      <c r="AH4" s="34">
        <f>PadRates!AH4*WellPressure!$Q$1</f>
        <v>38.235209430726201</v>
      </c>
      <c r="AI4" s="34">
        <f>PadRates!AI4*WellPressure!$Q$1</f>
        <v>37.837787282010005</v>
      </c>
      <c r="AJ4" s="34">
        <f>PadRates!AJ4*WellPressure!$Q$1</f>
        <v>37.455839620708169</v>
      </c>
      <c r="AK4" s="34">
        <f>PadRates!AK4*WellPressure!$Q$1</f>
        <v>37.08834695387695</v>
      </c>
      <c r="AL4" s="34">
        <f>PadRates!AL4*WellPressure!$Q$1</f>
        <v>36.73438292910491</v>
      </c>
      <c r="AM4" s="34">
        <f>PadRates!AM4*WellPressure!$Q$1</f>
        <v>36.393103578062913</v>
      </c>
      <c r="AN4" s="34">
        <f>PadRates!AN4*WellPressure!$Q$1</f>
        <v>36.063738048386597</v>
      </c>
      <c r="AO4" s="34">
        <f>PadRates!AO4*WellPressure!$Q$1</f>
        <v>35.74558058561734</v>
      </c>
      <c r="AP4" s="34">
        <f>PadRates!AP4*WellPressure!$Q$1</f>
        <v>35.437983569997165</v>
      </c>
      <c r="AQ4" s="34">
        <f>PadRates!AQ4*WellPressure!$Q$1</f>
        <v>35.140351447349943</v>
      </c>
      <c r="AR4" s="34">
        <f>PadRates!AR4*WellPressure!$Q$1</f>
        <v>34.852135420978044</v>
      </c>
      <c r="AS4" s="34">
        <f>PadRates!AS4*WellPressure!$Q$1</f>
        <v>34.5728287939042</v>
      </c>
      <c r="AT4" s="34">
        <f>PadRates!AT4*WellPressure!$Q$1</f>
        <v>34.301962868999745</v>
      </c>
      <c r="AU4" s="34">
        <f>PadRates!AU4*WellPressure!$Q$1</f>
        <v>34.039103329422957</v>
      </c>
      <c r="AV4" s="34">
        <f>PadRates!AV4*WellPressure!$Q$1</f>
        <v>33.783847034009874</v>
      </c>
      <c r="AW4" s="34">
        <f>PadRates!AW4*WellPressure!$Q$1</f>
        <v>33.535819172337995</v>
      </c>
      <c r="AX4" s="34">
        <f>PadRates!AX4*WellPressure!$Q$1</f>
        <v>33.294670732532815</v>
      </c>
      <c r="AY4" s="34">
        <f>PadRates!AY4*WellPressure!$Q$1</f>
        <v>33.060076241831837</v>
      </c>
      <c r="AZ4" s="34">
        <f>PadRates!AZ4*WellPressure!$Q$1</f>
        <v>32.831731745721875</v>
      </c>
      <c r="BA4" s="34">
        <f>PadRates!BA4*WellPressure!$Q$1</f>
        <v>32.609352996327956</v>
      </c>
      <c r="BB4" s="84"/>
      <c r="BC4" s="1"/>
    </row>
    <row r="5" spans="1:55" x14ac:dyDescent="0.25">
      <c r="A5" s="26" t="s">
        <v>91</v>
      </c>
      <c r="B5" s="34">
        <f>PadRates!B5*WellPressure!$Q$1</f>
        <v>80</v>
      </c>
      <c r="C5" s="34">
        <f>PadRates!C5*WellPressure!$Q$1</f>
        <v>67.271713220297173</v>
      </c>
      <c r="D5" s="34">
        <f>PadRates!D5*WellPressure!$Q$1</f>
        <v>60.786854852127398</v>
      </c>
      <c r="E5" s="34">
        <f>PadRates!E5*WellPressure!$Q$1</f>
        <v>56.568542494923804</v>
      </c>
      <c r="F5" s="34">
        <f>PadRates!F5*WellPressure!$Q$1</f>
        <v>53.499224398113761</v>
      </c>
      <c r="G5" s="34">
        <f>PadRates!G5*WellPressure!$Q$1</f>
        <v>51.1154483397018</v>
      </c>
      <c r="H5" s="34">
        <f>PadRates!H5*WellPressure!$Q$1</f>
        <v>49.183052236101162</v>
      </c>
      <c r="I5" s="34">
        <f>PadRates!I5*WellPressure!$Q$1</f>
        <v>47.568284600108846</v>
      </c>
      <c r="J5" s="34">
        <f>PadRates!J5*WellPressure!$Q$1</f>
        <v>46.188021535170058</v>
      </c>
      <c r="K5" s="34">
        <f>PadRates!K5*WellPressure!$Q$1</f>
        <v>44.987306015227922</v>
      </c>
      <c r="L5" s="34">
        <f>PadRates!L5*WellPressure!$Q$1</f>
        <v>43.928038942088996</v>
      </c>
      <c r="M5" s="34">
        <f>PadRates!M5*WellPressure!$Q$1</f>
        <v>42.982797272941681</v>
      </c>
      <c r="N5" s="34">
        <f>PadRates!N5*WellPressure!$Q$1</f>
        <v>42.131231027834126</v>
      </c>
      <c r="O5" s="34">
        <f>PadRates!O5*WellPressure!$Q$1</f>
        <v>41.357852316573648</v>
      </c>
      <c r="P5" s="34">
        <f>PadRates!P5*WellPressure!$Q$1</f>
        <v>40.650619852369175</v>
      </c>
      <c r="Q5" s="34">
        <f>PadRates!Q5*WellPressure!$Q$1</f>
        <v>40</v>
      </c>
      <c r="R5" s="34">
        <f>PadRates!R5*WellPressure!$Q$1</f>
        <v>39.398324840436189</v>
      </c>
      <c r="S5" s="34">
        <f>PadRates!S5*WellPressure!$Q$1</f>
        <v>38.839341736585872</v>
      </c>
      <c r="T5" s="34">
        <f>PadRates!T5*WellPressure!$Q$1</f>
        <v>38.317890035485973</v>
      </c>
      <c r="U5" s="34">
        <f>PadRates!U5*WellPressure!$Q$1</f>
        <v>37.829664360127033</v>
      </c>
      <c r="V5" s="34">
        <f>PadRates!V5*WellPressure!$Q$1</f>
        <v>37.371038218256011</v>
      </c>
      <c r="W5" s="34">
        <f>PadRates!W5*WellPressure!$Q$1</f>
        <v>36.93893047552821</v>
      </c>
      <c r="X5" s="34">
        <f>PadRates!X5*WellPressure!$Q$1</f>
        <v>36.530702839738503</v>
      </c>
      <c r="Y5" s="34">
        <f>PadRates!Y5*WellPressure!$Q$1</f>
        <v>36.14408014439379</v>
      </c>
      <c r="Z5" s="34">
        <f>PadRates!Z5*WellPressure!$Q$1</f>
        <v>35.777087639996637</v>
      </c>
      <c r="AA5" s="34">
        <f>PadRates!AA5*WellPressure!$Q$1</f>
        <v>35.428001141531794</v>
      </c>
      <c r="AB5" s="34">
        <f>PadRates!AB5*WellPressure!$Q$1</f>
        <v>35.095307012066471</v>
      </c>
      <c r="AC5" s="34">
        <f>PadRates!AC5*WellPressure!$Q$1</f>
        <v>34.777669755599312</v>
      </c>
      <c r="AD5" s="34">
        <f>PadRates!AD5*WellPressure!$Q$1</f>
        <v>34.473905556712481</v>
      </c>
      <c r="AE5" s="34">
        <f>PadRates!AE5*WellPressure!$Q$1</f>
        <v>34.182960511698724</v>
      </c>
      <c r="AF5" s="34">
        <f>PadRates!AF5*WellPressure!$Q$1</f>
        <v>33.903892593201732</v>
      </c>
      <c r="AG5" s="34">
        <f>PadRates!AG5*WellPressure!$Q$1</f>
        <v>33.635856610148586</v>
      </c>
      <c r="AH5" s="34">
        <f>PadRates!AH5*WellPressure!$Q$1</f>
        <v>33.378091588892048</v>
      </c>
      <c r="AI5" s="34">
        <f>PadRates!AI5*WellPressure!$Q$1</f>
        <v>33.129910125324166</v>
      </c>
      <c r="AJ5" s="34">
        <f>PadRates!AJ5*WellPressure!$Q$1</f>
        <v>32.890689352041584</v>
      </c>
      <c r="AK5" s="34">
        <f>PadRates!AK5*WellPressure!$Q$1</f>
        <v>32.65986323710905</v>
      </c>
      <c r="AL5" s="34">
        <f>PadRates!AL5*WellPressure!$Q$1</f>
        <v>32.436915987101592</v>
      </c>
      <c r="AM5" s="34">
        <f>PadRates!AM5*WellPressure!$Q$1</f>
        <v>32.221376370926187</v>
      </c>
      <c r="AN5" s="34">
        <f>PadRates!AN5*WellPressure!$Q$1</f>
        <v>32.012812815379995</v>
      </c>
      <c r="AO5" s="34">
        <f>PadRates!AO5*WellPressure!$Q$1</f>
        <v>31.810829150682025</v>
      </c>
      <c r="AP5" s="34">
        <f>PadRates!AP5*WellPressure!$Q$1</f>
        <v>31.615060905952383</v>
      </c>
      <c r="AQ5" s="34">
        <f>PadRates!AQ5*WellPressure!$Q$1</f>
        <v>31.425172072041036</v>
      </c>
      <c r="AR5" s="34">
        <f>PadRates!AR5*WellPressure!$Q$1</f>
        <v>31.24085226316129</v>
      </c>
      <c r="AS5" s="34">
        <f>PadRates!AS5*WellPressure!$Q$1</f>
        <v>31.061814220177858</v>
      </c>
      <c r="AT5" s="34">
        <f>PadRates!AT5*WellPressure!$Q$1</f>
        <v>30.887791607687177</v>
      </c>
      <c r="AU5" s="34">
        <f>PadRates!AU5*WellPressure!$Q$1</f>
        <v>30.718537064634798</v>
      </c>
      <c r="AV5" s="34">
        <f>PadRates!AV5*WellPressure!$Q$1</f>
        <v>30.553820474476272</v>
      </c>
      <c r="AW5" s="34">
        <f>PadRates!AW5*WellPressure!$Q$1</f>
        <v>30.393427426063699</v>
      </c>
      <c r="AX5" s="34">
        <f>PadRates!AX5*WellPressure!$Q$1</f>
        <v>30.237157840738181</v>
      </c>
      <c r="AY5" s="34">
        <f>PadRates!AY5*WellPressure!$Q$1</f>
        <v>30.084824744691151</v>
      </c>
      <c r="AZ5" s="34">
        <f>PadRates!AZ5*WellPressure!$Q$1</f>
        <v>29.936253168657</v>
      </c>
      <c r="BA5" s="34">
        <f>PadRates!BA5*WellPressure!$Q$1</f>
        <v>29.791279159518584</v>
      </c>
      <c r="BB5" s="84"/>
    </row>
    <row r="6" spans="1:55" x14ac:dyDescent="0.25">
      <c r="A6" s="26" t="s">
        <v>92</v>
      </c>
      <c r="B6" s="34">
        <f>PadRates!B6*WellPressure!$Q$1</f>
        <v>20</v>
      </c>
      <c r="C6" s="34">
        <f>PadRates!C6*WellPressure!$Q$1</f>
        <v>19.724654089867183</v>
      </c>
      <c r="D6" s="34">
        <f>PadRates!D6*WellPressure!$Q$1</f>
        <v>19.565347714583421</v>
      </c>
      <c r="E6" s="34">
        <f>PadRates!E6*WellPressure!$Q$1</f>
        <v>19.45309894824571</v>
      </c>
      <c r="F6" s="34">
        <f>PadRates!F6*WellPressure!$Q$1</f>
        <v>19.366475714512596</v>
      </c>
      <c r="G6" s="34">
        <f>PadRates!G6*WellPressure!$Q$1</f>
        <v>19.29598579090657</v>
      </c>
      <c r="H6" s="34">
        <f>PadRates!H6*WellPressure!$Q$1</f>
        <v>19.236587614095988</v>
      </c>
      <c r="I6" s="34">
        <f>PadRates!I6*WellPressure!$Q$1</f>
        <v>19.185282386505289</v>
      </c>
      <c r="J6" s="34">
        <f>PadRates!J6*WellPressure!$Q$1</f>
        <v>19.14014155962774</v>
      </c>
      <c r="K6" s="34">
        <f>PadRates!K6*WellPressure!$Q$1</f>
        <v>19.099851720428717</v>
      </c>
      <c r="L6" s="34">
        <f>PadRates!L6*WellPressure!$Q$1</f>
        <v>19.063478193082773</v>
      </c>
      <c r="M6" s="34">
        <f>PadRates!M6*WellPressure!$Q$1</f>
        <v>19.030332252431219</v>
      </c>
      <c r="N6" s="34">
        <f>PadRates!N6*WellPressure!$Q$1</f>
        <v>18.999891837835946</v>
      </c>
      <c r="O6" s="34">
        <f>PadRates!O6*WellPressure!$Q$1</f>
        <v>18.971751827873344</v>
      </c>
      <c r="P6" s="34">
        <f>PadRates!P6*WellPressure!$Q$1</f>
        <v>18.945591568023726</v>
      </c>
      <c r="Q6" s="34">
        <f>PadRates!Q6*WellPressure!$Q$1</f>
        <v>18.92115293451192</v>
      </c>
      <c r="R6" s="34">
        <f>PadRates!R6*WellPressure!$Q$1</f>
        <v>18.898225082424748</v>
      </c>
      <c r="S6" s="34">
        <f>PadRates!S6*WellPressure!$Q$1</f>
        <v>18.876633574737408</v>
      </c>
      <c r="T6" s="34">
        <f>PadRates!T6*WellPressure!$Q$1</f>
        <v>18.856232464552253</v>
      </c>
      <c r="U6" s="34">
        <f>PadRates!U6*WellPressure!$Q$1</f>
        <v>18.836898417660557</v>
      </c>
      <c r="V6" s="34">
        <f>PadRates!V6*WellPressure!$Q$1</f>
        <v>18.818526275591836</v>
      </c>
      <c r="W6" s="34">
        <f>PadRates!W6*WellPressure!$Q$1</f>
        <v>18.8010256554142</v>
      </c>
      <c r="X6" s="34">
        <f>PadRates!X6*WellPressure!$Q$1</f>
        <v>18.784318308654296</v>
      </c>
      <c r="Y6" s="34">
        <f>PadRates!Y6*WellPressure!$Q$1</f>
        <v>18.768336044722442</v>
      </c>
      <c r="Z6" s="34">
        <f>PadRates!Z6*WellPressure!$Q$1</f>
        <v>18.75301908004031</v>
      </c>
      <c r="AA6" s="34">
        <f>PadRates!AA6*WellPressure!$Q$1</f>
        <v>18.738314712310245</v>
      </c>
      <c r="AB6" s="34">
        <f>PadRates!AB6*WellPressure!$Q$1</f>
        <v>18.724176246023287</v>
      </c>
      <c r="AC6" s="34">
        <f>PadRates!AC6*WellPressure!$Q$1</f>
        <v>18.710562114180359</v>
      </c>
      <c r="AD6" s="34">
        <f>PadRates!AD6*WellPressure!$Q$1</f>
        <v>18.697435154762537</v>
      </c>
      <c r="AE6" s="34">
        <f>PadRates!AE6*WellPressure!$Q$1</f>
        <v>18.684762010358615</v>
      </c>
      <c r="AF6" s="34">
        <f>PadRates!AF6*WellPressure!$Q$1</f>
        <v>18.672512626632653</v>
      </c>
      <c r="AG6" s="34">
        <f>PadRates!AG6*WellPressure!$Q$1</f>
        <v>18.660659830736151</v>
      </c>
      <c r="AH6" s="34">
        <f>PadRates!AH6*WellPressure!$Q$1</f>
        <v>18.649178974852152</v>
      </c>
      <c r="AI6" s="34">
        <f>PadRates!AI6*WellPressure!$Q$1</f>
        <v>18.638047633163993</v>
      </c>
      <c r="AJ6" s="34">
        <f>PadRates!AJ6*WellPressure!$Q$1</f>
        <v>18.627245342924191</v>
      </c>
      <c r="AK6" s="34">
        <f>PadRates!AK6*WellPressure!$Q$1</f>
        <v>18.616753382143422</v>
      </c>
      <c r="AL6" s="34">
        <f>PadRates!AL6*WellPressure!$Q$1</f>
        <v>18.606554577858702</v>
      </c>
      <c r="AM6" s="34">
        <f>PadRates!AM6*WellPressure!$Q$1</f>
        <v>18.59663314007085</v>
      </c>
      <c r="AN6" s="34">
        <f>PadRates!AN6*WellPressure!$Q$1</f>
        <v>18.586974517336788</v>
      </c>
      <c r="AO6" s="34">
        <f>PadRates!AO6*WellPressure!$Q$1</f>
        <v>18.577565270716047</v>
      </c>
      <c r="AP6" s="34">
        <f>PadRates!AP6*WellPressure!$Q$1</f>
        <v>18.568392963342752</v>
      </c>
      <c r="AQ6" s="34">
        <f>PadRates!AQ6*WellPressure!$Q$1</f>
        <v>18.559446063356276</v>
      </c>
      <c r="AR6" s="34">
        <f>PadRates!AR6*WellPressure!$Q$1</f>
        <v>18.550713858298163</v>
      </c>
      <c r="AS6" s="34">
        <f>PadRates!AS6*WellPressure!$Q$1</f>
        <v>18.54218637938818</v>
      </c>
      <c r="AT6" s="34">
        <f>PadRates!AT6*WellPressure!$Q$1</f>
        <v>18.533854334343193</v>
      </c>
      <c r="AU6" s="34">
        <f>PadRates!AU6*WellPressure!$Q$1</f>
        <v>18.525709047608249</v>
      </c>
      <c r="AV6" s="34">
        <f>PadRates!AV6*WellPressure!$Q$1</f>
        <v>18.517742407040306</v>
      </c>
      <c r="AW6" s="34">
        <f>PadRates!AW6*WellPressure!$Q$1</f>
        <v>18.509946816226808</v>
      </c>
      <c r="AX6" s="34">
        <f>PadRates!AX6*WellPressure!$Q$1</f>
        <v>18.502315151739563</v>
      </c>
      <c r="AY6" s="34">
        <f>PadRates!AY6*WellPressure!$Q$1</f>
        <v>18.494840724723719</v>
      </c>
      <c r="AZ6" s="34">
        <f>PadRates!AZ6*WellPressure!$Q$1</f>
        <v>18.48751724630511</v>
      </c>
      <c r="BA6" s="34">
        <f>PadRates!BA6*WellPressure!$Q$1</f>
        <v>18.480338796369434</v>
      </c>
      <c r="BB6" s="84"/>
    </row>
    <row r="7" spans="1:55" x14ac:dyDescent="0.25">
      <c r="A7" s="26" t="s">
        <v>109</v>
      </c>
      <c r="B7" s="34">
        <f>FlowbackRates!B3*WellPressure!$Q$1</f>
        <v>0</v>
      </c>
      <c r="C7" s="34">
        <f>FlowbackRates!C3*WellPressure!$Q$1</f>
        <v>0</v>
      </c>
      <c r="D7" s="34">
        <f>FlowbackRates!D3*WellPressure!$Q$1</f>
        <v>0</v>
      </c>
      <c r="E7" s="34">
        <f>FlowbackRates!E3*WellPressure!$Q$1</f>
        <v>0</v>
      </c>
      <c r="F7" s="34">
        <f>FlowbackRates!F3*WellPressure!$Q$1</f>
        <v>0</v>
      </c>
      <c r="G7" s="34">
        <f>FlowbackRates!G3*WellPressure!$Q$1</f>
        <v>0</v>
      </c>
      <c r="H7" s="34">
        <f>FlowbackRates!H3*WellPressure!$Q$1</f>
        <v>0</v>
      </c>
      <c r="I7" s="34">
        <f>FlowbackRates!I3*WellPressure!$Q$1</f>
        <v>0</v>
      </c>
      <c r="J7" s="34">
        <f>FlowbackRates!J3*WellPressure!$Q$1</f>
        <v>0</v>
      </c>
      <c r="K7" s="34">
        <f>FlowbackRates!K3*WellPressure!$Q$1</f>
        <v>0</v>
      </c>
      <c r="L7" s="34">
        <f>FlowbackRates!L3*WellPressure!$Q$1</f>
        <v>0</v>
      </c>
      <c r="M7" s="34">
        <f>FlowbackRates!M3*WellPressure!$Q$1</f>
        <v>0</v>
      </c>
      <c r="N7" s="34">
        <f>FlowbackRates!N3*WellPressure!$Q$1</f>
        <v>320</v>
      </c>
      <c r="O7" s="34">
        <f>FlowbackRates!O3*WellPressure!$Q$1</f>
        <v>251.06691132696025</v>
      </c>
      <c r="P7" s="34">
        <f>FlowbackRates!P3*WellPressure!$Q$1</f>
        <v>217.84998740750413</v>
      </c>
      <c r="Q7" s="34">
        <f>FlowbackRates!Q3*WellPressure!$Q$1</f>
        <v>196.9831061351866</v>
      </c>
      <c r="R7" s="34">
        <f>FlowbackRates!R3*WellPressure!$Q$1</f>
        <v>182.18410221604901</v>
      </c>
      <c r="S7" s="34">
        <f>FlowbackRates!S3*WellPressure!$Q$1</f>
        <v>170.92163584693515</v>
      </c>
      <c r="T7" s="34">
        <f>FlowbackRates!T3*WellPressure!$Q$1</f>
        <v>161.94429913758717</v>
      </c>
      <c r="U7" s="34">
        <f>FlowbackRates!U3*WellPressure!$Q$1</f>
        <v>154.54981262797531</v>
      </c>
      <c r="V7" s="34">
        <f>FlowbackRates!V3*WellPressure!$Q$1</f>
        <v>148.30817816703032</v>
      </c>
      <c r="W7" s="34">
        <f>FlowbackRates!W3*WellPressure!$Q$1</f>
        <v>142.93874948830822</v>
      </c>
      <c r="X7" s="34">
        <f>FlowbackRates!X3*WellPressure!$Q$1</f>
        <v>138.24917187280025</v>
      </c>
      <c r="Y7" s="34">
        <f>FlowbackRates!Y3*WellPressure!$Q$1</f>
        <v>134.10239747200455</v>
      </c>
      <c r="Z7" s="34">
        <f>FlowbackRates!Z3*WellPressure!$Q$1</f>
        <v>130.39766210409243</v>
      </c>
      <c r="AA7" s="34">
        <f>FlowbackRates!AA3*WellPressure!$Q$1</f>
        <v>127.05892184838537</v>
      </c>
      <c r="AB7" s="34">
        <f>FlowbackRates!AB3*WellPressure!$Q$1</f>
        <v>124.02751366754285</v>
      </c>
      <c r="AC7" s="34">
        <f>FlowbackRates!AC3*WellPressure!$Q$1</f>
        <v>121.25732532083187</v>
      </c>
      <c r="AD7" s="34">
        <f>FlowbackRates!AD3*WellPressure!$Q$1</f>
        <v>118.71151727884671</v>
      </c>
      <c r="AE7" s="34">
        <f>FlowbackRates!AE3*WellPressure!$Q$1</f>
        <v>116.3602381778901</v>
      </c>
      <c r="AF7" s="34">
        <f>FlowbackRates!AF3*WellPressure!$Q$1</f>
        <v>114.17899551150956</v>
      </c>
      <c r="AG7" s="34">
        <f>FlowbackRates!AG3*WellPressure!$Q$1</f>
        <v>112.14746982177395</v>
      </c>
      <c r="AH7" s="34">
        <f>FlowbackRates!AH3*WellPressure!$Q$1</f>
        <v>110.24863602450138</v>
      </c>
      <c r="AI7" s="34">
        <f>FlowbackRates!AI3*WellPressure!$Q$1</f>
        <v>108.46810179879381</v>
      </c>
      <c r="AJ7" s="34">
        <f>FlowbackRates!AJ3*WellPressure!$Q$1</f>
        <v>106.79360219799264</v>
      </c>
      <c r="AK7" s="34">
        <f>FlowbackRates!AK3*WellPressure!$Q$1</f>
        <v>105.21460854636418</v>
      </c>
      <c r="AL7" s="34">
        <f>FlowbackRates!AL3*WellPressure!$Q$1</f>
        <v>103.72202218833682</v>
      </c>
      <c r="AM7" s="34">
        <f>FlowbackRates!AM3*WellPressure!$Q$1</f>
        <v>102.30793208978467</v>
      </c>
      <c r="AN7" s="34">
        <f>FlowbackRates!AN3*WellPressure!$Q$1</f>
        <v>100.965421081617</v>
      </c>
      <c r="AO7" s="34">
        <f>FlowbackRates!AO3*WellPressure!$Q$1</f>
        <v>99.688409578149162</v>
      </c>
      <c r="AP7" s="34">
        <f>FlowbackRates!AP3*WellPressure!$Q$1</f>
        <v>98.471528467022637</v>
      </c>
      <c r="AQ7" s="34">
        <f>FlowbackRates!AQ3*WellPressure!$Q$1</f>
        <v>97.310014925226028</v>
      </c>
      <c r="AR7" s="34">
        <f>FlowbackRates!AR3*WellPressure!$Q$1</f>
        <v>96.199626413057672</v>
      </c>
      <c r="AS7" s="34">
        <f>FlowbackRates!AS3*WellPressure!$Q$1</f>
        <v>95.136569200217693</v>
      </c>
      <c r="AT7" s="34">
        <f>FlowbackRates!AT3*WellPressure!$Q$1</f>
        <v>94.117438598710649</v>
      </c>
      <c r="AU7" s="34">
        <f>FlowbackRates!AU3*WellPressure!$Q$1</f>
        <v>93.139168694178466</v>
      </c>
      <c r="AV7" s="34">
        <f>FlowbackRates!AV3*WellPressure!$Q$1</f>
        <v>92.19898983558933</v>
      </c>
      <c r="AW7" s="34">
        <f>FlowbackRates!AW3*WellPressure!$Q$1</f>
        <v>91.294392501850965</v>
      </c>
      <c r="AX7" s="34">
        <f>FlowbackRates!AX3*WellPressure!$Q$1</f>
        <v>90.423096440873636</v>
      </c>
      <c r="AY7" s="34">
        <f>FlowbackRates!AY3*WellPressure!$Q$1</f>
        <v>89.583024192154866</v>
      </c>
      <c r="AZ7" s="34">
        <f>FlowbackRates!AZ3*WellPressure!$Q$1</f>
        <v>88.772278272951624</v>
      </c>
      <c r="BA7" s="34">
        <f>FlowbackRates!BA3*WellPressure!$Q$1</f>
        <v>87.9891214415196</v>
      </c>
      <c r="BB7" s="84"/>
    </row>
    <row r="8" spans="1:55" x14ac:dyDescent="0.25">
      <c r="A8" s="2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84"/>
    </row>
    <row r="9" spans="1:55" x14ac:dyDescent="0.25">
      <c r="A9" s="26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5"/>
      <c r="BB9" s="84"/>
    </row>
    <row r="10" spans="1:55" x14ac:dyDescent="0.25">
      <c r="A10" s="26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5"/>
      <c r="BB10" s="84"/>
    </row>
    <row r="11" spans="1:55" x14ac:dyDescent="0.25">
      <c r="A11" s="26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5"/>
      <c r="BB11" s="84"/>
    </row>
    <row r="12" spans="1:55" x14ac:dyDescent="0.25">
      <c r="A12" s="2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5"/>
      <c r="BB12" s="84"/>
    </row>
    <row r="13" spans="1:55" x14ac:dyDescent="0.25">
      <c r="A13" s="26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5"/>
      <c r="BB13" s="84"/>
    </row>
    <row r="14" spans="1:55" x14ac:dyDescent="0.25">
      <c r="A14" s="2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5"/>
      <c r="BB14" s="84"/>
    </row>
    <row r="15" spans="1:55" x14ac:dyDescent="0.25">
      <c r="A15" s="2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5"/>
      <c r="BB15" s="84"/>
    </row>
    <row r="16" spans="1:55" x14ac:dyDescent="0.25">
      <c r="A16" s="2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5"/>
      <c r="BB16" s="84"/>
    </row>
    <row r="17" spans="1:54" x14ac:dyDescent="0.25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5"/>
      <c r="BB17" s="84"/>
    </row>
    <row r="18" spans="1:54" x14ac:dyDescent="0.25">
      <c r="A18" s="26"/>
      <c r="B18" s="30"/>
      <c r="C18" s="30"/>
      <c r="D18" s="30"/>
      <c r="E18" s="30"/>
      <c r="F18" s="30"/>
      <c r="G18" s="7"/>
      <c r="H18" s="7"/>
      <c r="I18" s="7"/>
      <c r="J18" s="7"/>
      <c r="K18" s="7"/>
      <c r="L18" s="7"/>
      <c r="M18" s="7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5"/>
      <c r="BB18" s="84"/>
    </row>
    <row r="19" spans="1:54" ht="16.5" thickBot="1" x14ac:dyDescent="0.3">
      <c r="A19" s="2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7"/>
      <c r="BB19" s="84"/>
    </row>
    <row r="20" spans="1:54" x14ac:dyDescent="0.25">
      <c r="B20" s="45"/>
      <c r="C20" s="46"/>
    </row>
    <row r="22" spans="1:54" x14ac:dyDescent="0.25">
      <c r="B22" s="46"/>
    </row>
    <row r="23" spans="1:54" x14ac:dyDescent="0.25">
      <c r="B23" s="4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A2" sqref="A2:P21"/>
    </sheetView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Units!$A$2:$B$10, 2, FALSE),"/", VLOOKUP("time", Units!$A$2:$B$10, 2, FALSE),"]")</f>
        <v>Table of Initial Pipeline Capacity between Sites [bbl/day]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25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82">
        <v>0</v>
      </c>
    </row>
    <row r="17" spans="1:16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0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42857</v>
      </c>
    </row>
    <row r="19" spans="1:16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42857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5B52-F914-405C-9A0A-41AF6A283F20}">
  <sheetPr>
    <tabColor rgb="FFD9C6FE"/>
  </sheetPr>
  <dimension ref="A1:BH61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270</v>
      </c>
    </row>
    <row r="2" spans="1:60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</row>
    <row r="3" spans="1:60" x14ac:dyDescent="0.25">
      <c r="A3" s="26" t="s">
        <v>89</v>
      </c>
      <c r="B3" s="7">
        <v>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6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125</v>
      </c>
      <c r="B8" s="7">
        <v>0</v>
      </c>
      <c r="C8" s="7">
        <v>8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8</v>
      </c>
      <c r="L8" s="78">
        <v>0</v>
      </c>
      <c r="M8" s="7">
        <v>0</v>
      </c>
      <c r="N8" s="78">
        <v>0</v>
      </c>
      <c r="O8" s="92">
        <v>0</v>
      </c>
      <c r="P8" s="29">
        <v>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126</v>
      </c>
      <c r="B9" s="7">
        <v>8</v>
      </c>
      <c r="C9" s="7">
        <v>0</v>
      </c>
      <c r="D9" s="7">
        <v>8</v>
      </c>
      <c r="E9" s="7">
        <v>0</v>
      </c>
      <c r="F9" s="7">
        <v>8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127</v>
      </c>
      <c r="B10" s="7">
        <v>0</v>
      </c>
      <c r="C10" s="7">
        <v>8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29"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128</v>
      </c>
      <c r="B11" s="7">
        <v>0</v>
      </c>
      <c r="C11" s="7">
        <v>0</v>
      </c>
      <c r="D11" s="7">
        <v>8</v>
      </c>
      <c r="E11" s="7">
        <v>0</v>
      </c>
      <c r="F11" s="7">
        <v>0</v>
      </c>
      <c r="G11" s="7">
        <v>8</v>
      </c>
      <c r="H11" s="7">
        <v>0</v>
      </c>
      <c r="I11" s="7">
        <v>0</v>
      </c>
      <c r="J11" s="78">
        <v>0</v>
      </c>
      <c r="K11" s="7">
        <v>0</v>
      </c>
      <c r="L11" s="78">
        <v>8</v>
      </c>
      <c r="M11" s="7">
        <v>0</v>
      </c>
      <c r="N11" s="78">
        <v>0</v>
      </c>
      <c r="O11" s="92">
        <v>0</v>
      </c>
      <c r="P11" s="29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129</v>
      </c>
      <c r="B12" s="7">
        <v>0</v>
      </c>
      <c r="C12" s="7">
        <v>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8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130</v>
      </c>
      <c r="B13" s="7">
        <v>0</v>
      </c>
      <c r="C13" s="7">
        <v>0</v>
      </c>
      <c r="D13" s="7">
        <v>0</v>
      </c>
      <c r="E13" s="7">
        <v>8</v>
      </c>
      <c r="F13" s="7">
        <v>0</v>
      </c>
      <c r="G13" s="7">
        <v>0</v>
      </c>
      <c r="H13" s="7">
        <v>8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8</v>
      </c>
      <c r="H14" s="7">
        <v>0</v>
      </c>
      <c r="I14" s="7">
        <v>8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8</v>
      </c>
      <c r="G15" s="7">
        <v>0</v>
      </c>
      <c r="H15" s="7">
        <v>8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82">
        <v>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8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8</v>
      </c>
      <c r="P21" s="9">
        <v>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2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2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2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2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x14ac:dyDescent="0.25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Units!$A$2:$B$10, 2, FALSE),"/", VLOOKUP("time", Units!$A$2:$B$10, 2, FALSE),"]")</f>
        <v>Table of Initial Disposal Capacity [bbl/day]</v>
      </c>
    </row>
    <row r="2" spans="1:2" s="6" customFormat="1" x14ac:dyDescent="0.25">
      <c r="A2" s="4" t="s">
        <v>234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173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[bbl/day]</v>
      </c>
    </row>
    <row r="2" spans="1:6" x14ac:dyDescent="0.25">
      <c r="A2" s="4" t="s">
        <v>170</v>
      </c>
      <c r="B2" s="74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25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6.5" thickBot="1" x14ac:dyDescent="0.3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25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6"/>
    </row>
    <row r="9" spans="1:53" x14ac:dyDescent="0.25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234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x14ac:dyDescent="0.25">
      <c r="A2" s="4" t="s">
        <v>170</v>
      </c>
      <c r="B2" s="87" t="s">
        <v>236</v>
      </c>
      <c r="C2" s="25" t="s">
        <v>46</v>
      </c>
    </row>
    <row r="3" spans="1:3" x14ac:dyDescent="0.25">
      <c r="A3" s="26" t="s">
        <v>119</v>
      </c>
      <c r="B3" s="85" t="s">
        <v>121</v>
      </c>
      <c r="C3" s="32">
        <v>0.2</v>
      </c>
    </row>
    <row r="4" spans="1:3" x14ac:dyDescent="0.25">
      <c r="A4" s="26" t="s">
        <v>120</v>
      </c>
      <c r="B4" s="85" t="s">
        <v>121</v>
      </c>
      <c r="C4" s="32">
        <v>0.2</v>
      </c>
    </row>
    <row r="5" spans="1:3" x14ac:dyDescent="0.25">
      <c r="A5" s="26" t="s">
        <v>119</v>
      </c>
      <c r="B5" s="85" t="s">
        <v>122</v>
      </c>
      <c r="C5" s="32">
        <v>0.3</v>
      </c>
    </row>
    <row r="6" spans="1:3" x14ac:dyDescent="0.25">
      <c r="A6" s="26" t="s">
        <v>120</v>
      </c>
      <c r="B6" s="85" t="s">
        <v>122</v>
      </c>
      <c r="C6" s="32">
        <v>0.3</v>
      </c>
    </row>
    <row r="7" spans="1:3" x14ac:dyDescent="0.25">
      <c r="A7" s="26" t="s">
        <v>119</v>
      </c>
      <c r="B7" s="85" t="s">
        <v>258</v>
      </c>
      <c r="C7" s="32">
        <v>0.5</v>
      </c>
    </row>
    <row r="8" spans="1:3" x14ac:dyDescent="0.25">
      <c r="A8" s="26" t="s">
        <v>120</v>
      </c>
      <c r="B8" s="85" t="s">
        <v>258</v>
      </c>
      <c r="C8" s="32">
        <v>0.5</v>
      </c>
    </row>
    <row r="9" spans="1:3" x14ac:dyDescent="0.25">
      <c r="A9" s="26" t="s">
        <v>119</v>
      </c>
      <c r="B9" s="85" t="s">
        <v>259</v>
      </c>
      <c r="C9" s="32">
        <v>1</v>
      </c>
    </row>
    <row r="10" spans="1:3" x14ac:dyDescent="0.25">
      <c r="A10" s="26" t="s">
        <v>120</v>
      </c>
      <c r="B10" s="85" t="s">
        <v>259</v>
      </c>
      <c r="C10" s="32">
        <v>1</v>
      </c>
    </row>
    <row r="11" spans="1:3" x14ac:dyDescent="0.25">
      <c r="A11" s="26" t="s">
        <v>119</v>
      </c>
      <c r="B11" s="85" t="s">
        <v>260</v>
      </c>
      <c r="C11" s="32">
        <v>0.7</v>
      </c>
    </row>
    <row r="12" spans="1:3" ht="16.5" thickBot="1" x14ac:dyDescent="0.3">
      <c r="A12" s="27" t="s">
        <v>120</v>
      </c>
      <c r="B12" s="88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6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82">
        <v>0</v>
      </c>
    </row>
    <row r="17" spans="1:16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1E-4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1E-4</v>
      </c>
    </row>
    <row r="19" spans="1:16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1E-4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x14ac:dyDescent="0.25">
      <c r="A2" s="4" t="s">
        <v>233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1" t="s">
        <v>92</v>
      </c>
      <c r="B6" s="82">
        <v>94</v>
      </c>
    </row>
    <row r="7" spans="1:2" x14ac:dyDescent="0.25">
      <c r="A7" s="95" t="s">
        <v>109</v>
      </c>
      <c r="B7" s="96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235</v>
      </c>
    </row>
    <row r="2" spans="1:3" x14ac:dyDescent="0.25">
      <c r="A2" s="3" t="s">
        <v>233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1" t="s">
        <v>92</v>
      </c>
      <c r="B6" s="79">
        <v>3</v>
      </c>
      <c r="C6" s="82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[USD/(bbl/day)]</v>
      </c>
    </row>
    <row r="2" spans="1:5" s="6" customFormat="1" x14ac:dyDescent="0.25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[bbl/day]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1">
        <v>7143</v>
      </c>
    </row>
    <row r="5" spans="1:2" x14ac:dyDescent="0.25">
      <c r="A5" s="26" t="s">
        <v>153</v>
      </c>
      <c r="B5" s="111">
        <v>14286</v>
      </c>
    </row>
    <row r="6" spans="1:2" ht="16.5" thickBot="1" x14ac:dyDescent="0.3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5" s="6" customFormat="1" x14ac:dyDescent="0.25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239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[USD/(bbl/day)]</v>
      </c>
    </row>
    <row r="2" spans="1:6" x14ac:dyDescent="0.25">
      <c r="A2" s="4" t="s">
        <v>170</v>
      </c>
      <c r="B2" s="81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7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7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7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7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7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6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Units!$A$2:$B$10, 2, FALSE),"/", VLOOKUP("time", Units!$A$2:$B$10, 2, FALSE),"]")</f>
        <v>Table of Treatment Capacity Expansion Increments [bbl/day]</v>
      </c>
    </row>
    <row r="2" spans="1:5" x14ac:dyDescent="0.25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5"/>
    </row>
    <row r="10" spans="1:5" x14ac:dyDescent="0.25">
      <c r="C10" s="7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</row>
    <row r="2" spans="1:2" ht="15.75" x14ac:dyDescent="0.25">
      <c r="A2" s="4" t="s">
        <v>45</v>
      </c>
      <c r="B2" s="25" t="s">
        <v>243</v>
      </c>
    </row>
    <row r="3" spans="1:2" ht="16.5" thickBot="1" x14ac:dyDescent="0.3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5" x14ac:dyDescent="0.25"/>
  <sheetData>
    <row r="1" spans="1:16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  <c r="H1" s="1"/>
    </row>
    <row r="2" spans="1:16" ht="15.75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ht="15.75" x14ac:dyDescent="0.25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8" t="s">
        <v>245</v>
      </c>
      <c r="K3" s="7" t="s">
        <v>245</v>
      </c>
      <c r="L3" s="78" t="s">
        <v>245</v>
      </c>
      <c r="M3" s="7" t="s">
        <v>245</v>
      </c>
      <c r="N3" s="78"/>
      <c r="O3" s="92" t="s">
        <v>245</v>
      </c>
      <c r="P3" s="29" t="s">
        <v>245</v>
      </c>
    </row>
    <row r="4" spans="1:16" ht="15.75" x14ac:dyDescent="0.25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8" t="s">
        <v>245</v>
      </c>
      <c r="K4" s="7" t="s">
        <v>245</v>
      </c>
      <c r="L4" s="78" t="s">
        <v>245</v>
      </c>
      <c r="M4" s="7" t="s">
        <v>245</v>
      </c>
      <c r="N4" s="78"/>
      <c r="O4" s="92" t="s">
        <v>245</v>
      </c>
      <c r="P4" s="29" t="s">
        <v>245</v>
      </c>
    </row>
    <row r="5" spans="1:16" ht="15.75" x14ac:dyDescent="0.25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8" t="s">
        <v>245</v>
      </c>
      <c r="K5" s="7" t="s">
        <v>245</v>
      </c>
      <c r="L5" s="78" t="s">
        <v>245</v>
      </c>
      <c r="M5" s="7" t="s">
        <v>245</v>
      </c>
      <c r="N5" s="78"/>
      <c r="O5" s="92" t="s">
        <v>245</v>
      </c>
      <c r="P5" s="29" t="s">
        <v>245</v>
      </c>
    </row>
    <row r="6" spans="1:16" ht="15.75" x14ac:dyDescent="0.25">
      <c r="A6" s="71" t="s">
        <v>92</v>
      </c>
      <c r="B6" s="79" t="s">
        <v>245</v>
      </c>
      <c r="C6" s="79" t="s">
        <v>245</v>
      </c>
      <c r="D6" s="79" t="s">
        <v>245</v>
      </c>
      <c r="E6" s="79" t="s">
        <v>245</v>
      </c>
      <c r="F6" s="79" t="s">
        <v>245</v>
      </c>
      <c r="G6" s="79" t="s">
        <v>245</v>
      </c>
      <c r="H6" s="79" t="s">
        <v>245</v>
      </c>
      <c r="I6" s="79" t="s">
        <v>245</v>
      </c>
      <c r="J6" s="80">
        <v>2.5074000000000001</v>
      </c>
      <c r="K6" s="79" t="s">
        <v>245</v>
      </c>
      <c r="L6" s="80" t="s">
        <v>245</v>
      </c>
      <c r="M6" s="79" t="s">
        <v>245</v>
      </c>
      <c r="N6" s="80"/>
      <c r="O6" s="93" t="s">
        <v>245</v>
      </c>
      <c r="P6" s="82" t="s">
        <v>245</v>
      </c>
    </row>
    <row r="7" spans="1:16" ht="15.75" x14ac:dyDescent="0.25">
      <c r="A7" s="95" t="s">
        <v>109</v>
      </c>
      <c r="B7" s="99" t="s">
        <v>245</v>
      </c>
      <c r="C7" s="99" t="s">
        <v>245</v>
      </c>
      <c r="D7" s="99"/>
      <c r="E7" s="99" t="s">
        <v>245</v>
      </c>
      <c r="F7" s="99" t="s">
        <v>245</v>
      </c>
      <c r="G7" s="99" t="s">
        <v>245</v>
      </c>
      <c r="H7" s="99" t="s">
        <v>245</v>
      </c>
      <c r="I7" s="99">
        <f>2*F4</f>
        <v>3.3694000000000002</v>
      </c>
      <c r="J7" s="80" t="s">
        <v>245</v>
      </c>
      <c r="K7" s="100" t="s">
        <v>245</v>
      </c>
      <c r="L7" s="103" t="s">
        <v>245</v>
      </c>
      <c r="M7" s="99"/>
      <c r="N7" s="102"/>
      <c r="O7" s="104" t="s">
        <v>245</v>
      </c>
      <c r="P7" s="101" t="s">
        <v>245</v>
      </c>
    </row>
    <row r="8" spans="1:16" ht="15.75" x14ac:dyDescent="0.25">
      <c r="A8" s="26" t="s">
        <v>125</v>
      </c>
      <c r="B8" s="98" t="s">
        <v>245</v>
      </c>
      <c r="C8" s="98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8" t="s">
        <v>245</v>
      </c>
      <c r="K8" s="98">
        <v>4.1717000000000004</v>
      </c>
      <c r="L8" s="78" t="s">
        <v>245</v>
      </c>
      <c r="M8" s="7" t="s">
        <v>245</v>
      </c>
      <c r="N8" s="78"/>
      <c r="O8" s="92"/>
      <c r="P8" s="29"/>
    </row>
    <row r="9" spans="1:16" ht="15.75" x14ac:dyDescent="0.25">
      <c r="A9" s="26" t="s">
        <v>126</v>
      </c>
      <c r="B9" s="98">
        <v>4.0752409775985399</v>
      </c>
      <c r="C9" s="98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8" t="s">
        <v>245</v>
      </c>
      <c r="K9" s="7" t="s">
        <v>245</v>
      </c>
      <c r="L9" s="78" t="s">
        <v>245</v>
      </c>
      <c r="M9" s="7" t="s">
        <v>245</v>
      </c>
      <c r="N9" s="78"/>
      <c r="O9" s="92"/>
      <c r="P9" s="29"/>
    </row>
    <row r="10" spans="1:16" ht="15.75" x14ac:dyDescent="0.25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8" t="s">
        <v>245</v>
      </c>
      <c r="K10" s="7" t="s">
        <v>245</v>
      </c>
      <c r="L10" s="78" t="s">
        <v>245</v>
      </c>
      <c r="M10" s="7">
        <v>1.4</v>
      </c>
      <c r="N10" s="78"/>
      <c r="O10" s="92"/>
      <c r="P10" s="29"/>
    </row>
    <row r="11" spans="1:16" ht="15.75" x14ac:dyDescent="0.25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8" t="s">
        <v>245</v>
      </c>
      <c r="K11" s="7" t="s">
        <v>245</v>
      </c>
      <c r="L11" s="78">
        <v>1.3163</v>
      </c>
      <c r="M11" s="7" t="s">
        <v>245</v>
      </c>
      <c r="N11" s="78"/>
      <c r="O11" s="92"/>
      <c r="P11" s="29"/>
    </row>
    <row r="12" spans="1:16" ht="15.75" x14ac:dyDescent="0.25">
      <c r="A12" s="26" t="s">
        <v>129</v>
      </c>
      <c r="B12" s="7" t="s">
        <v>245</v>
      </c>
      <c r="C12" s="98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8" t="s">
        <v>245</v>
      </c>
      <c r="K12" s="7" t="s">
        <v>245</v>
      </c>
      <c r="L12" s="78" t="s">
        <v>245</v>
      </c>
      <c r="M12" s="7" t="s">
        <v>245</v>
      </c>
      <c r="N12" s="78"/>
      <c r="O12" s="92"/>
      <c r="P12" s="29"/>
    </row>
    <row r="13" spans="1:16" ht="15.75" x14ac:dyDescent="0.25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8" t="s">
        <v>245</v>
      </c>
      <c r="K13" s="7" t="s">
        <v>245</v>
      </c>
      <c r="L13" s="78" t="s">
        <v>245</v>
      </c>
      <c r="M13" s="7" t="s">
        <v>245</v>
      </c>
      <c r="N13" s="78"/>
      <c r="O13" s="92"/>
      <c r="P13" s="29"/>
    </row>
    <row r="14" spans="1:16" ht="15.75" x14ac:dyDescent="0.25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8">
        <v>2.4449000000000001</v>
      </c>
      <c r="K14" s="7" t="s">
        <v>245</v>
      </c>
      <c r="L14" s="78" t="s">
        <v>245</v>
      </c>
      <c r="M14" s="7" t="s">
        <v>245</v>
      </c>
      <c r="N14" s="78"/>
      <c r="O14" s="92"/>
      <c r="P14" s="29"/>
    </row>
    <row r="15" spans="1:16" ht="15.75" x14ac:dyDescent="0.25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8" t="s">
        <v>245</v>
      </c>
      <c r="K15" s="7" t="s">
        <v>245</v>
      </c>
      <c r="L15" s="78" t="s">
        <v>245</v>
      </c>
      <c r="M15" s="7"/>
      <c r="N15" s="78"/>
      <c r="O15" s="92"/>
      <c r="P15" s="29"/>
    </row>
    <row r="16" spans="1:16" ht="15.75" x14ac:dyDescent="0.25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8" t="s">
        <v>245</v>
      </c>
      <c r="K16" s="7" t="s">
        <v>245</v>
      </c>
      <c r="L16" s="78" t="s">
        <v>245</v>
      </c>
      <c r="M16" s="7" t="s">
        <v>245</v>
      </c>
      <c r="N16" s="78">
        <v>2.5</v>
      </c>
      <c r="O16" s="92"/>
      <c r="P16" s="29"/>
    </row>
    <row r="17" spans="1:16" ht="15.75" x14ac:dyDescent="0.25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6">
        <v>9</v>
      </c>
    </row>
    <row r="18" spans="1:16" ht="15.75" x14ac:dyDescent="0.25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8" t="s">
        <v>245</v>
      </c>
      <c r="K18" s="7" t="s">
        <v>245</v>
      </c>
      <c r="L18" s="78" t="s">
        <v>245</v>
      </c>
      <c r="M18" s="7" t="s">
        <v>245</v>
      </c>
      <c r="N18" s="78"/>
      <c r="O18" s="92" t="s">
        <v>245</v>
      </c>
      <c r="P18" s="29">
        <v>2.6</v>
      </c>
    </row>
    <row r="19" spans="1:16" ht="15.75" x14ac:dyDescent="0.25">
      <c r="A19" s="71" t="s">
        <v>115</v>
      </c>
      <c r="B19" s="79" t="s">
        <v>245</v>
      </c>
      <c r="C19" s="79" t="s">
        <v>245</v>
      </c>
      <c r="D19" s="79" t="s">
        <v>245</v>
      </c>
      <c r="E19" s="79" t="s">
        <v>245</v>
      </c>
      <c r="F19" s="79" t="s">
        <v>245</v>
      </c>
      <c r="G19" s="79" t="s">
        <v>245</v>
      </c>
      <c r="H19" s="79" t="s">
        <v>245</v>
      </c>
      <c r="I19" s="79" t="s">
        <v>245</v>
      </c>
      <c r="J19" s="80" t="s">
        <v>245</v>
      </c>
      <c r="K19" s="79" t="s">
        <v>245</v>
      </c>
      <c r="L19" s="80" t="s">
        <v>245</v>
      </c>
      <c r="M19" s="79" t="s">
        <v>245</v>
      </c>
      <c r="N19" s="80"/>
      <c r="O19" s="93" t="s">
        <v>245</v>
      </c>
      <c r="P19" s="82">
        <v>2.6</v>
      </c>
    </row>
    <row r="20" spans="1:16" ht="15.75" x14ac:dyDescent="0.25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8" t="s">
        <v>245</v>
      </c>
      <c r="K20" s="7" t="s">
        <v>245</v>
      </c>
      <c r="L20" s="78" t="s">
        <v>245</v>
      </c>
      <c r="M20" s="7" t="s">
        <v>245</v>
      </c>
      <c r="N20" s="78"/>
      <c r="O20" s="92" t="s">
        <v>245</v>
      </c>
      <c r="P20" s="29"/>
    </row>
    <row r="21" spans="1:16" ht="16.5" thickBot="1" x14ac:dyDescent="0.3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3"/>
      <c r="K21" s="8" t="s">
        <v>245</v>
      </c>
      <c r="L21" s="83" t="s">
        <v>245</v>
      </c>
      <c r="M21" s="8" t="s">
        <v>245</v>
      </c>
      <c r="N21" s="83"/>
      <c r="O21" s="94">
        <v>0.1</v>
      </c>
      <c r="P21" s="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233</v>
      </c>
      <c r="B2" s="87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241</v>
      </c>
    </row>
    <row r="2" spans="1:3" ht="15.75" x14ac:dyDescent="0.25">
      <c r="A2" s="4" t="s">
        <v>170</v>
      </c>
      <c r="B2" s="87" t="s">
        <v>236</v>
      </c>
      <c r="C2" s="25" t="s">
        <v>46</v>
      </c>
    </row>
    <row r="3" spans="1:3" ht="15.75" x14ac:dyDescent="0.25">
      <c r="A3" s="26" t="s">
        <v>119</v>
      </c>
      <c r="B3" s="85" t="s">
        <v>121</v>
      </c>
      <c r="C3" s="32">
        <v>0.95</v>
      </c>
    </row>
    <row r="4" spans="1:3" ht="15.75" x14ac:dyDescent="0.25">
      <c r="A4" s="26" t="s">
        <v>120</v>
      </c>
      <c r="B4" s="85" t="s">
        <v>121</v>
      </c>
      <c r="C4" s="32">
        <v>0.95</v>
      </c>
    </row>
    <row r="5" spans="1:3" ht="15.75" x14ac:dyDescent="0.25">
      <c r="A5" s="26" t="s">
        <v>119</v>
      </c>
      <c r="B5" s="85" t="s">
        <v>122</v>
      </c>
      <c r="C5" s="32">
        <v>0.95</v>
      </c>
    </row>
    <row r="6" spans="1:3" ht="15.75" x14ac:dyDescent="0.25">
      <c r="A6" s="26" t="s">
        <v>120</v>
      </c>
      <c r="B6" s="85" t="s">
        <v>122</v>
      </c>
      <c r="C6" s="32">
        <v>0.95</v>
      </c>
    </row>
    <row r="7" spans="1:3" ht="15.75" x14ac:dyDescent="0.25">
      <c r="A7" s="26" t="s">
        <v>119</v>
      </c>
      <c r="B7" s="85" t="s">
        <v>258</v>
      </c>
      <c r="C7" s="32">
        <v>0.5</v>
      </c>
    </row>
    <row r="8" spans="1:3" ht="15.75" x14ac:dyDescent="0.25">
      <c r="A8" s="26" t="s">
        <v>120</v>
      </c>
      <c r="B8" s="85" t="s">
        <v>258</v>
      </c>
      <c r="C8" s="32">
        <v>0.5</v>
      </c>
    </row>
    <row r="9" spans="1:3" ht="15.75" x14ac:dyDescent="0.25">
      <c r="A9" s="26" t="s">
        <v>119</v>
      </c>
      <c r="B9" s="85" t="s">
        <v>259</v>
      </c>
      <c r="C9" s="32">
        <v>0.5</v>
      </c>
    </row>
    <row r="10" spans="1:3" ht="15.75" x14ac:dyDescent="0.25">
      <c r="A10" s="26" t="s">
        <v>120</v>
      </c>
      <c r="B10" s="85" t="s">
        <v>259</v>
      </c>
      <c r="C10" s="32">
        <v>0.5</v>
      </c>
    </row>
    <row r="11" spans="1:3" ht="15.75" x14ac:dyDescent="0.25">
      <c r="A11" s="26" t="s">
        <v>119</v>
      </c>
      <c r="B11" s="85" t="s">
        <v>260</v>
      </c>
      <c r="C11" s="32">
        <v>0.5</v>
      </c>
    </row>
    <row r="12" spans="1:3" ht="16.5" thickBot="1" x14ac:dyDescent="0.3">
      <c r="A12" s="27" t="s">
        <v>120</v>
      </c>
      <c r="B12" s="88" t="s">
        <v>260</v>
      </c>
      <c r="C12" s="33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261</v>
      </c>
    </row>
    <row r="2" spans="1:3" ht="15.75" x14ac:dyDescent="0.25">
      <c r="A2" s="4" t="s">
        <v>170</v>
      </c>
      <c r="B2" s="87" t="s">
        <v>236</v>
      </c>
      <c r="C2" s="25" t="s">
        <v>242</v>
      </c>
    </row>
    <row r="3" spans="1:3" ht="15.75" x14ac:dyDescent="0.25">
      <c r="A3" s="26" t="s">
        <v>119</v>
      </c>
      <c r="B3" s="85" t="s">
        <v>121</v>
      </c>
      <c r="C3" s="32">
        <v>0</v>
      </c>
    </row>
    <row r="4" spans="1:3" ht="15.75" x14ac:dyDescent="0.25">
      <c r="A4" s="26" t="s">
        <v>120</v>
      </c>
      <c r="B4" s="85" t="s">
        <v>121</v>
      </c>
      <c r="C4" s="32">
        <v>0</v>
      </c>
    </row>
    <row r="5" spans="1:3" ht="15.75" x14ac:dyDescent="0.25">
      <c r="A5" s="26" t="s">
        <v>119</v>
      </c>
      <c r="B5" s="85" t="s">
        <v>122</v>
      </c>
      <c r="C5" s="32">
        <v>0</v>
      </c>
    </row>
    <row r="6" spans="1:3" ht="15.75" x14ac:dyDescent="0.25">
      <c r="A6" s="26" t="s">
        <v>120</v>
      </c>
      <c r="B6" s="85" t="s">
        <v>122</v>
      </c>
      <c r="C6" s="32">
        <v>0</v>
      </c>
    </row>
    <row r="7" spans="1:3" ht="15.75" x14ac:dyDescent="0.25">
      <c r="A7" s="26" t="s">
        <v>119</v>
      </c>
      <c r="B7" s="85" t="s">
        <v>258</v>
      </c>
      <c r="C7" s="32">
        <v>0.99</v>
      </c>
    </row>
    <row r="8" spans="1:3" ht="15.75" x14ac:dyDescent="0.25">
      <c r="A8" s="26" t="s">
        <v>120</v>
      </c>
      <c r="B8" s="85" t="s">
        <v>258</v>
      </c>
      <c r="C8" s="32">
        <v>0.99</v>
      </c>
    </row>
    <row r="9" spans="1:3" ht="15.75" x14ac:dyDescent="0.25">
      <c r="A9" s="26" t="s">
        <v>119</v>
      </c>
      <c r="B9" s="85" t="s">
        <v>259</v>
      </c>
      <c r="C9" s="32">
        <v>0.99</v>
      </c>
    </row>
    <row r="10" spans="1:3" ht="15.75" x14ac:dyDescent="0.25">
      <c r="A10" s="26" t="s">
        <v>120</v>
      </c>
      <c r="B10" s="85" t="s">
        <v>259</v>
      </c>
      <c r="C10" s="32">
        <v>0.99</v>
      </c>
    </row>
    <row r="11" spans="1:3" ht="15.75" x14ac:dyDescent="0.25">
      <c r="A11" s="26" t="s">
        <v>119</v>
      </c>
      <c r="B11" s="85" t="s">
        <v>260</v>
      </c>
      <c r="C11" s="32">
        <v>0.99</v>
      </c>
    </row>
    <row r="12" spans="1:3" ht="16.5" thickBot="1" x14ac:dyDescent="0.3">
      <c r="A12" s="27" t="s">
        <v>120</v>
      </c>
      <c r="B12" s="88" t="s">
        <v>260</v>
      </c>
      <c r="C12" s="112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257</v>
      </c>
    </row>
    <row r="2" spans="1:2" ht="15.75" x14ac:dyDescent="0.25">
      <c r="A2" s="4" t="s">
        <v>236</v>
      </c>
      <c r="B2" s="25" t="s">
        <v>46</v>
      </c>
    </row>
    <row r="3" spans="1:2" ht="15.75" x14ac:dyDescent="0.25">
      <c r="A3" s="89" t="s">
        <v>121</v>
      </c>
      <c r="B3" s="35">
        <v>0</v>
      </c>
    </row>
    <row r="4" spans="1:2" ht="15.75" x14ac:dyDescent="0.25">
      <c r="A4" s="89" t="s">
        <v>122</v>
      </c>
      <c r="B4" s="35">
        <v>0</v>
      </c>
    </row>
    <row r="5" spans="1:2" ht="15.75" x14ac:dyDescent="0.25">
      <c r="A5" s="89" t="s">
        <v>258</v>
      </c>
      <c r="B5" s="35">
        <v>1</v>
      </c>
    </row>
    <row r="6" spans="1:2" ht="15.75" x14ac:dyDescent="0.25">
      <c r="A6" s="89" t="s">
        <v>259</v>
      </c>
      <c r="B6" s="35">
        <v>1</v>
      </c>
    </row>
    <row r="7" spans="1:2" ht="16.5" thickBot="1" x14ac:dyDescent="0.3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246</v>
      </c>
    </row>
    <row r="2" spans="1:2" ht="15.75" x14ac:dyDescent="0.25">
      <c r="A2" s="4" t="s">
        <v>45</v>
      </c>
      <c r="B2" s="25" t="s">
        <v>243</v>
      </c>
    </row>
    <row r="3" spans="1:2" ht="15.75" x14ac:dyDescent="0.25">
      <c r="A3" s="26" t="s">
        <v>247</v>
      </c>
      <c r="B3" s="35">
        <v>110</v>
      </c>
    </row>
    <row r="4" spans="1:2" ht="16.5" thickBot="1" x14ac:dyDescent="0.3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249</v>
      </c>
    </row>
    <row r="2" spans="1:2" ht="15.75" x14ac:dyDescent="0.25">
      <c r="A2" s="4" t="s">
        <v>45</v>
      </c>
      <c r="B2" s="25" t="s">
        <v>243</v>
      </c>
    </row>
    <row r="3" spans="1:2" ht="15.75" x14ac:dyDescent="0.25">
      <c r="A3" s="26" t="s">
        <v>250</v>
      </c>
      <c r="B3" s="42">
        <v>0.08</v>
      </c>
    </row>
    <row r="4" spans="1:2" ht="16.5" thickBot="1" x14ac:dyDescent="0.3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2" ht="15.75" x14ac:dyDescent="0.25">
      <c r="A2" s="4" t="s">
        <v>252</v>
      </c>
      <c r="B2" s="47" t="s">
        <v>242</v>
      </c>
    </row>
    <row r="3" spans="1:2" ht="15.75" x14ac:dyDescent="0.25">
      <c r="A3" s="48" t="s">
        <v>89</v>
      </c>
      <c r="B3" s="49">
        <v>142277</v>
      </c>
    </row>
    <row r="4" spans="1:2" ht="15.75" x14ac:dyDescent="0.25">
      <c r="A4" s="26" t="s">
        <v>90</v>
      </c>
      <c r="B4" s="50">
        <v>140998</v>
      </c>
    </row>
    <row r="5" spans="1:2" ht="15.75" x14ac:dyDescent="0.25">
      <c r="A5" s="26" t="s">
        <v>91</v>
      </c>
      <c r="B5" s="50">
        <v>172490.2</v>
      </c>
    </row>
    <row r="6" spans="1:2" ht="15.75" x14ac:dyDescent="0.25">
      <c r="A6" s="71" t="s">
        <v>92</v>
      </c>
      <c r="B6" s="107">
        <v>257547</v>
      </c>
    </row>
    <row r="7" spans="1:2" ht="16.5" thickBot="1" x14ac:dyDescent="0.3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Units!A2:B10, 2, FALSE),,"]")</f>
        <v>Table of Initial Water Quality at Storage [mg/liter]</v>
      </c>
    </row>
    <row r="2" spans="1:2" ht="15.75" x14ac:dyDescent="0.25">
      <c r="A2" s="4" t="s">
        <v>252</v>
      </c>
      <c r="B2" s="47" t="s">
        <v>242</v>
      </c>
    </row>
    <row r="3" spans="1:2" ht="16.5" thickBot="1" x14ac:dyDescent="0.3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2" ht="15.75" x14ac:dyDescent="0.25">
      <c r="A2" s="4" t="s">
        <v>158</v>
      </c>
      <c r="B2" s="47" t="s">
        <v>242</v>
      </c>
    </row>
    <row r="3" spans="1:2" ht="16.5" thickBot="1" x14ac:dyDescent="0.3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2023-04-26T01:01:17Z</dcterms:modified>
  <cp:category/>
  <cp:contentStatus/>
</cp:coreProperties>
</file>