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9CE4C471-3850-4040-BBEB-6C83ACFB7A2A}" xr6:coauthVersionLast="47" xr6:coauthVersionMax="47" xr10:uidLastSave="{00000000-0000-0000-0000-000000000000}"/>
  <bookViews>
    <workbookView xWindow="-19320" yWindow="-120" windowWidth="19440" windowHeight="10320" xr2:uid="{00000000-000D-0000-FFFF-FFFF00000000}"/>
  </bookViews>
  <sheets>
    <sheet name="Summary" sheetId="2" r:id="rId1"/>
    <sheet name="01_Creation" sheetId="3" r:id="rId2"/>
    <sheet name="02_UpdateDelete" sheetId="8" r:id="rId3"/>
    <sheet name="03_TargetCredential"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9" l="1"/>
  <c r="A13" i="9" s="1"/>
  <c r="A14" i="9" s="1"/>
  <c r="A15" i="9" s="1"/>
  <c r="A16" i="9" s="1"/>
  <c r="A17" i="9" s="1"/>
  <c r="A18" i="9" s="1"/>
  <c r="A19" i="9" s="1"/>
  <c r="A20" i="9" s="1"/>
  <c r="A21" i="9" s="1"/>
  <c r="A22" i="9" s="1"/>
  <c r="A23" i="9" s="1"/>
  <c r="A12" i="8"/>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12" i="3"/>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11" i="9" l="1"/>
  <c r="E7" i="9"/>
  <c r="E6" i="9"/>
  <c r="E5" i="9"/>
  <c r="F5" i="9" s="1"/>
  <c r="F6" i="9" l="1"/>
  <c r="E8" i="9"/>
  <c r="F7" i="9"/>
  <c r="A11" i="8"/>
  <c r="E7" i="8"/>
  <c r="E6" i="8"/>
  <c r="E5" i="8"/>
  <c r="B4" i="2" a="1"/>
  <c r="F5" i="8" l="1"/>
  <c r="E8" i="8"/>
  <c r="F6" i="8"/>
  <c r="F7" i="8"/>
  <c r="B4" i="2"/>
  <c r="A11" i="3"/>
  <c r="E7" i="3"/>
  <c r="E6" i="3"/>
  <c r="E5" i="3"/>
  <c r="B3" i="2" a="1"/>
  <c r="B3" i="2" l="1"/>
  <c r="F5" i="3"/>
  <c r="E8" i="3"/>
  <c r="F6" i="3"/>
  <c r="F7" i="3"/>
  <c r="B2" i="2" a="1"/>
  <c r="B2" i="2" l="1"/>
  <c r="E3" i="2" s="1"/>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<sst xmlns="http://schemas.openxmlformats.org/spreadsheetml/2006/main" count="340" uniqueCount="158">
  <si>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</si>
  <si>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</si>
  <si>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</si>
  <si>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</si>
  <si>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</si>
  <si>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</si>
  <si>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</si>
  <si>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</si>
  <si>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</si>
  <si>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</si>
  <si>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</si>
  <si>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</si>
  <si>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</si>
  <si>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</si>
  <si>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</si>
  <si>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</si>
  <si>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</si>
  <si>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</si>
  <si>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</si>
  <si>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</si>
  <si>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</si>
  <si>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</si>
  <si>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TestRemote</t>
  </si>
  <si>
    <t>Click the Run button</t>
  </si>
  <si>
    <t>Set the following Credential values:
Name: TestCredWin
Description: Test of Windows credential.
User Name: john.doe
Domain: Propel
Password: Windows Password</t>
  </si>
  <si>
    <t>You can use those values and no error are displayed or missing info is displayed.</t>
  </si>
  <si>
    <t>You will see now the field added to a table right below the Add custom field button.</t>
  </si>
  <si>
    <t>Repeat previous step but adding the following values:
Field Name: Field02
Field Value: My field value
Then click the save button.</t>
  </si>
  <si>
    <t>Same results as previous step.</t>
  </si>
  <si>
    <t>Click Save button below the fields table.</t>
  </si>
  <si>
    <t>A toast indicates the changes are saved success fully. And now the Cancel button is disabled.</t>
  </si>
  <si>
    <t>Create a Windows Credential</t>
  </si>
  <si>
    <t>Create a AWS Credential</t>
  </si>
  <si>
    <t>Click on the user dropdown and select the option to create a Amazon Web Services credential</t>
  </si>
  <si>
    <t>Set the following Credential values:
Name: TestCredAWS
Description: Test of AWS credential.
Access key: My Access Key
Secret Key: My Secret Key</t>
  </si>
  <si>
    <t>Click on the Add Custom Field button and in the opened dialog enter the following:
Field Name: Field01
Field Value: 45
Then click on the Save button</t>
  </si>
  <si>
    <t>Click on the Add Custom Field button and in the opened dialog enter the following:
Field Name: FieldAWS01
Field Value: AWS Value
Then click on the Save button</t>
  </si>
  <si>
    <t>For all the fields with the red exclamation point you will see a legend below indicating the field value is required</t>
  </si>
  <si>
    <t>For the Name field type a name including spaces or any non alphanumeric character.</t>
  </si>
  <si>
    <t>You will see a legend indicating only numbers or letters are allowed.</t>
  </si>
  <si>
    <t>You must see a legend indicating that 25 chars is the maximum length for this field.</t>
  </si>
  <si>
    <t>Test the following maximum length for the below fields:
Name: Can't be longer than 25 chars.
Description: Can't be longer than 512 chars.
User Name: Maximum of 255 chars.
Domain: Maximum of 512 chars.
Password: Maximum of 255 chars</t>
  </si>
  <si>
    <t>Create a Generic API Key Credential</t>
  </si>
  <si>
    <t>Click on the user dropdown and select the option to create a Generic Api Key credential</t>
  </si>
  <si>
    <t>The form to create a Windows credential is displayed. (Includes the fields User name, Domain and Password)</t>
  </si>
  <si>
    <t>The form to create a AWS credential is displayed. (Includes the fields Access key and Secret key)</t>
  </si>
  <si>
    <t>The form to create a Generic API Key credential is displayed. (Include the fields Application ID and API Secret Key).</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</si>
  <si>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</si>
  <si>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</si>
  <si>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Application ID: 256 chars
API Secret Key: 256 chars</t>
  </si>
  <si>
    <t>When the length is reached a legend is displayed on each case</t>
  </si>
  <si>
    <t>Test maximum length of fields is:
Access Key: 20 chars
Secret Key: 40 chars</t>
  </si>
  <si>
    <t>Testing create a credential.</t>
  </si>
  <si>
    <t>Click on the user dropdown and select the option to manage Script Credentials</t>
  </si>
  <si>
    <t>The Browse page is displayed with a list of all the credentials.</t>
  </si>
  <si>
    <t>TestCredWin</t>
  </si>
  <si>
    <t>Windows Credential created in the test case "01_Creation"</t>
  </si>
  <si>
    <t>TestCredAPI</t>
  </si>
  <si>
    <t>API Credential created in the test case "01_Creation"</t>
  </si>
  <si>
    <t>In the search text box type "TestCred"</t>
  </si>
  <si>
    <t>You must see at least the following 3 credentials: TestCredWin, TestCredAWS and TestCredAPI</t>
  </si>
  <si>
    <t>Click in the Test button for the TestCredAPI credential.</t>
  </si>
  <si>
    <t xml:space="preserve">A toast indicating the credential was tested successfully is displayed and also the pill badge that said "Not Tested" now says "Credential is Ok!" </t>
  </si>
  <si>
    <t>Click in the TestCredAPI Name</t>
  </si>
  <si>
    <t>A form to edit the Credential is now displayed.</t>
  </si>
  <si>
    <t>Edit the Credential values in the following way:
Description: Add the word "UPDATED" at the end.
Application ID: Click on the slashed eye to see the value and also add the word "UPDATED" at the end.
API Secret Key: Same as previous field.
For the custom Fields, add a new one with the following values:
Name: FieldAPI02
Value: 100
Then click the Save button.</t>
  </si>
  <si>
    <t>You are redirected to the Browse credentials page and you are seeing the results of the search of the word "TestCred"</t>
  </si>
  <si>
    <t>Locate the TestCredAPi credential and click again in the credential name</t>
  </si>
  <si>
    <t>Verify the credential show now the changes made to the fields Description, Application ID, API Secret Key and is showing also the added Custom field "FieldAPI02"</t>
  </si>
  <si>
    <t>All the changes were persisted.</t>
  </si>
  <si>
    <t>Click on the Delete button located in the first column of the Custom Values table for the first field named "FieldAPI01</t>
  </si>
  <si>
    <t>The field is removed from the table.</t>
  </si>
  <si>
    <t>Click on the save button</t>
  </si>
  <si>
    <t>Go back to Browse Credentials by clicking the Back button with a left row icon at the top left of the navigation bar.</t>
  </si>
  <si>
    <t xml:space="preserve">Hover the mouse pointer over the TestCredAPI Credential. </t>
  </si>
  <si>
    <t>A tooltip indicates there is one single field for the credential named FieldAPI02 with the value 100.</t>
  </si>
  <si>
    <t>Search and update a Credential</t>
  </si>
  <si>
    <t>Delete a Credential</t>
  </si>
  <si>
    <t>Click in the red button with the trash icon at the left of TestCredAPI to delete it.
Confirm in the opened dialog</t>
  </si>
  <si>
    <t>A toast indicates the credential was deleted. And now the credential is not in the displayed list.</t>
  </si>
  <si>
    <t>Corrupted Credential Secret</t>
  </si>
  <si>
    <t>We are going to test now how the app reacts when the secret part of a credentials is corrupted and Propel can't decrypt it anymore.
First step for this will be to create the following Generic API Key Credential:
Name: TestCredAPICorrupted
Description: Propel must not be able to decrypt this credential secret.
Appid: CORRUPTED
API Secret: CORRUPTED
Click on the Save button</t>
  </si>
  <si>
    <t>Locate the Created credential</t>
  </si>
  <si>
    <t>The credential is in the list.</t>
  </si>
  <si>
    <t>The Chrome Dev tools are now visible</t>
  </si>
  <si>
    <t>Open the Dev tools in the Electron APP and go to the Network section Once there click the filter option "Fecth/XHR" to filter all the API requests.</t>
  </si>
  <si>
    <t>Clieck in the name of the created credential, (TestCredAPICorrupted)</t>
  </si>
  <si>
    <t>Now you are redirected to the update form for the Credential</t>
  </si>
  <si>
    <t>The call response is a 200 status and you are able to extract the secret ID</t>
  </si>
  <si>
    <r>
      <t>In the network view of the Dev Tools look to a call to this endpoint: "</t>
    </r>
    <r>
      <rPr>
        <b/>
        <sz val="10"/>
        <color theme="1"/>
        <rFont val="Calibri"/>
        <family val="2"/>
      </rPr>
      <t>http://localhost:3000/api/data/Credential</t>
    </r>
    <r>
      <rPr>
        <sz val="10"/>
        <color theme="1"/>
        <rFont val="Calibri"/>
        <family val="2"/>
      </rPr>
      <t>". Once located click in the call and after that in the response header of the section located at the right of the call. You will see a JSON response that will start with something similar to this:
{"data":[{"_id":"{here some numbers and letters}","name":"TestCredAPICorrupted","description":"Propel must not be able to decrypt this credential secret","credentialType":"APIKey","</t>
    </r>
    <r>
      <rPr>
        <b/>
        <sz val="10"/>
        <color theme="1"/>
        <rFont val="Calibri"/>
        <family val="2"/>
      </rPr>
      <t>secretId</t>
    </r>
    <r>
      <rPr>
        <sz val="10"/>
        <color theme="1"/>
        <rFont val="Calibri"/>
        <family val="2"/>
      </rPr>
      <t>":"{</t>
    </r>
    <r>
      <rPr>
        <b/>
        <sz val="10"/>
        <color rgb="FFFF0000"/>
        <rFont val="Calibri"/>
        <family val="2"/>
      </rPr>
      <t>HERE THE SECRET ID</t>
    </r>
    <r>
      <rPr>
        <sz val="10"/>
        <color theme="1"/>
        <rFont val="Calibri"/>
        <family val="2"/>
      </rPr>
      <t>","fields":[], ...}
Copy the value of the field secretId.</t>
    </r>
  </si>
  <si>
    <t>Start Studio 3T, Mongo DB Compass or any other visual tool that allows you to access the Mongo DB data.
Open the Propel database and locate the Secrets collection.
You can use the following query to locate the secret:
db.getCollection("Secrets").find({_id: ObjectId("Here the secret id value")})</t>
  </si>
  <si>
    <t>You are able to locate the secret.</t>
  </si>
  <si>
    <t>Open for edit the document and locate the attribute named "__enc_value_d".
Once located alter the value by changing the last character. I this way we are breaking the encryption preventing the value to be decrypted by Propel.</t>
  </si>
  <si>
    <t>You are able to update the document.</t>
  </si>
  <si>
    <t>Go back to Propel now, click on the user dropdown and select the option to manage Script Credentials again.</t>
  </si>
  <si>
    <t>In the search box enter "TestCred" and press enter</t>
  </si>
  <si>
    <t>The list of all the script credentials are displayed.</t>
  </si>
  <si>
    <t>The list of all the script credentials that have the text "testCred" in his name or description are now displayed.</t>
  </si>
  <si>
    <t>Locate the one we just created named TestCredAPICorrupted</t>
  </si>
  <si>
    <t>The credential is present.</t>
  </si>
  <si>
    <t>Click in the Test button for the credential.</t>
  </si>
  <si>
    <t xml:space="preserve">A red toast indicating the test of the credential was unsuccessful is displayed and also the pill badge that said "Not Tested" now says "Test Error" in red. </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</si>
  <si>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</si>
  <si>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</si>
  <si>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</si>
  <si>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</si>
  <si>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</si>
  <si>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</si>
  <si>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Please update the fields in this way:
Name: TestCredAPI
Description: Test of Generic API credential.
Application ID: My App ID
API Secret Key: My API Secret Key
Click on the Add Custom Field button and in the opened dialog enter the following:
Field Name: FielAPI01
Field Value: API Value
Then click on the Save button</t>
  </si>
  <si>
    <t>The changes are saved successfully</t>
  </si>
  <si>
    <t>Click on the user dropdown and select the option to manage Script Credentials again.</t>
  </si>
  <si>
    <t>Locate the TestCredAPI we just saved and click on his Test Button</t>
  </si>
  <si>
    <t>Now the test is successful</t>
  </si>
  <si>
    <t>Testing to update and delete a credential and also the specific condition wher a credential has his secret part corrupted.</t>
  </si>
  <si>
    <t>01_Creation</t>
  </si>
  <si>
    <t>02_UpdateDelete</t>
  </si>
  <si>
    <t>Set a Wrong Credential to a valid target.</t>
  </si>
  <si>
    <t>Click on the Targets link in the nav bar</t>
  </si>
  <si>
    <t>The Browse targets page is displayed and all the targets are visible.</t>
  </si>
  <si>
    <t>Locate one valid target that we can use for this test and click on his name</t>
  </si>
  <si>
    <t>In the field Invoke with this credentials select the credential named TestCredWin that we created before and it has a fake credential.</t>
  </si>
  <si>
    <t>The selection is applied</t>
  </si>
  <si>
    <t>Click Save button</t>
  </si>
  <si>
    <t>A toast indicating the changes are saved successfully is displayed.</t>
  </si>
  <si>
    <t>Now click in the Quick task link in the nav bar</t>
  </si>
  <si>
    <t>You are redirected to the Quick task page.</t>
  </si>
  <si>
    <t>Script to use in this test. If not exists use /doc/test-scripts/test-remote.ps1 to create it before to start.</t>
  </si>
  <si>
    <t>For the Script to execute dropdown select the option TestRemote.</t>
  </si>
  <si>
    <t>You are able to select the option</t>
  </si>
  <si>
    <t>For the Targets dropdown select the Target you updated before.</t>
  </si>
  <si>
    <t>You are able to select the target. And now the Run button is enabled.</t>
  </si>
  <si>
    <t>Click on the Run button.</t>
  </si>
  <si>
    <t>You are redirected to the run page and then to the results page when the execution is finished.
The execution must end with an error. In the error description you can read the Access is denied.</t>
  </si>
  <si>
    <t>Click again in the Targets link in the nav bar</t>
  </si>
  <si>
    <t>Locate again the same target and click on his name to edit</t>
  </si>
  <si>
    <t>You are redirected to the Target page and a form to edit the target properties is displayed.</t>
  </si>
  <si>
    <t>In the field Invoke with this credentials now select a valid Windows Credentials. This mean that correspond to a user with Administrator rights in the target server.</t>
  </si>
  <si>
    <t>Repeat previous steps to create a Quick Task and run it in the same way as before.</t>
  </si>
  <si>
    <t>Now the Quick task finished successfully</t>
  </si>
  <si>
    <t>Set a valid credential for the target</t>
  </si>
  <si>
    <t>TestPropelCredential</t>
  </si>
  <si>
    <t>Use "doc\test-scripts\test-propel-credentials.ps1" to add this script if doesn't exists before to execute this testcase.</t>
  </si>
  <si>
    <t>Testing the Credentials</t>
  </si>
  <si>
    <t>Click on the Quick Taks link in the Navigation Bar</t>
  </si>
  <si>
    <t>You are redirected to the Quick Task Page</t>
  </si>
  <si>
    <t>Select the script named TestPropelCredential</t>
  </si>
  <si>
    <t>You are able to select the script. The targets remain disabled and there is only one parameter named $PropelCredentials</t>
  </si>
  <si>
    <t>Set the value of the $PropelCredentials parameter by selecting the following Credentials:
TestCredWin, TestCredAWS and TestCredAPI.</t>
  </si>
  <si>
    <t>You are able to select those 3 credentials.</t>
  </si>
  <si>
    <t>You are redirected to Run page where the script is executed and as soon it finished you are redirected to the Results page that is showing the execution results.</t>
  </si>
  <si>
    <t xml:space="preserve">Verify the execution report in the Results page.
 - </t>
  </si>
  <si>
    <r>
      <t xml:space="preserve"> - The execution Was successful.
 - There is a table with the following headers: Name, Type, Fields, Secret and it displays the data for the 3 selected credentials.
 This is the data displayed of each one of the credentials:
 -</t>
    </r>
    <r>
      <rPr>
        <b/>
        <sz val="10"/>
        <color theme="1"/>
        <rFont val="Calibri"/>
        <family val="2"/>
      </rPr>
      <t>TestCredWin</t>
    </r>
    <r>
      <rPr>
        <sz val="10"/>
        <color theme="1"/>
        <rFont val="Calibri"/>
        <family val="2"/>
      </rPr>
      <t xml:space="preserve">: 
    - Fields: Field01=45, Field02=My Field value
    - Secret: UserName=john.doe, Password=Windows Password
 - </t>
    </r>
    <r>
      <rPr>
        <b/>
        <sz val="10"/>
        <color theme="1"/>
        <rFont val="Calibri"/>
        <family val="2"/>
      </rPr>
      <t>TestCredAWS</t>
    </r>
    <r>
      <rPr>
        <sz val="10"/>
        <color theme="1"/>
        <rFont val="Calibri"/>
        <family val="2"/>
      </rPr>
      <t xml:space="preserve">: 
    - Fields: FieldAWS01=AWS Value
    - Secret: Access Key=My Access Key, Secret Key=My Secret Key
 - </t>
    </r>
    <r>
      <rPr>
        <b/>
        <sz val="10"/>
        <color theme="1"/>
        <rFont val="Calibri"/>
        <family val="2"/>
      </rPr>
      <t>TestCredAPI</t>
    </r>
    <r>
      <rPr>
        <sz val="10"/>
        <color theme="1"/>
        <rFont val="Calibri"/>
        <family val="2"/>
      </rPr>
      <t>:
    - Fields: FielAPI01=API Value
    - Secret: App ID=My App ID, API Key=My API Secret Key</t>
    </r>
  </si>
  <si>
    <t>03_TargetCredential</t>
  </si>
  <si>
    <t>"Touch" (click) over each one of the form fields.</t>
  </si>
  <si>
    <t>Testing to update and delete a credential and also the specific condition where a credential has his secret part corrupted.</t>
  </si>
  <si>
    <t>Click on More menu in the navigation bar. In the expanded menu item list, click in the option to manage Manage Credentials</t>
  </si>
  <si>
    <t>Click on the More menu item in the navigation bar. In the expanded menu item list click on the option to create a Windows credential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</si>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</sst>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86">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i val="0"/>
        <strike val="0"/>
      </font>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3</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4" totalsRowShown="0" headerRowDxfId="85" headerRowBorderDxfId="84" tableBorderDxfId="83" totalsRowBorderDxfId="82">
  <autoFilter ref="A1:B4" xr:uid="{4408209C-EE48-4EDD-81CA-828422C6913B}"/>
  <tableColumns count="2">
    <tableColumn id="1" xr3:uid="{654C6343-7B3C-42FE-9EF4-7BFE7BE35779}" name="Test Case Sheet name" dataDxfId="81"/>
    <tableColumn id="2" xr3:uid="{FDA0E746-B4F2-405E-8A1D-9A6A22073CB9}" name="Result" dataDxfId="80">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79" headerRowBorderDxfId="78" tableBorderDxfId="77" totalsRowBorderDxfId="76">
  <autoFilter ref="D1:E4" xr:uid="{949BDB15-3C75-449C-B4C4-A2C0E485B5C0}">
    <filterColumn colId="0" hiddenButton="1"/>
    <filterColumn colId="1" hiddenButton="1"/>
  </autoFilter>
  <tableColumns count="2">
    <tableColumn id="1" xr3:uid="{5420B28C-70A3-47FD-BF8A-F016E4F7FA0F}" name="Summary Results" dataDxfId="75"/>
    <tableColumn id="2" xr3:uid="{B0E66881-1E02-43BC-AA03-3C33769D1162}" name="Count" dataDxfId="7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34" totalsRowShown="0" headerRowDxfId="73" dataDxfId="71" headerRowBorderDxfId="72" tableBorderDxfId="70" totalsRowBorderDxfId="69">
  <autoFilter ref="A10:F34"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68">
      <calculatedColumnFormula>IF(ISNUMBER(A10), A10 +1, 1)</calculatedColumnFormula>
    </tableColumn>
    <tableColumn id="6" xr3:uid="{AD88C9C6-DADE-45D0-A01C-3DD953458433}" name="Area" dataDxfId="67"/>
    <tableColumn id="2" xr3:uid="{B02D9B2C-E852-4462-A564-81E53B5B365B}" name="Step Details" dataDxfId="66"/>
    <tableColumn id="3" xr3:uid="{CDFDD06A-E36F-4E48-8FBC-00C2BA7A82BE}" name="Expected" dataDxfId="65"/>
    <tableColumn id="4" xr3:uid="{6A3BB6D8-A91E-4A24-9EE4-7F664D029AC6}" name="Actual" dataDxfId="64"/>
    <tableColumn id="5" xr3:uid="{965FEC3D-F8DD-479C-99AA-27E03D4F4B08}" name="Status" dataDxfId="6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56471D-DB83-48A9-B9AB-11C3A8E920ED}" name="SampleTestCase123" displayName="SampleTestCase123" ref="A10:F43" totalsRowShown="0" headerRowDxfId="62" dataDxfId="60" headerRowBorderDxfId="61" tableBorderDxfId="59" totalsRowBorderDxfId="58">
  <autoFilter ref="A10:F4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30E2121-750A-45CF-AF54-3ACDD528C367}" name="Step#" dataDxfId="57">
      <calculatedColumnFormula>IF(ISNUMBER(A10), A10 +1, 1)</calculatedColumnFormula>
    </tableColumn>
    <tableColumn id="6" xr3:uid="{51E1B407-15FB-4927-AAAF-421C560575E1}" name="Area" dataDxfId="56"/>
    <tableColumn id="2" xr3:uid="{114C6BD4-8687-418A-8C55-D6188420ED6F}" name="Step Details" dataDxfId="55"/>
    <tableColumn id="3" xr3:uid="{541070CC-275D-4C84-AF4F-023A6949B6ED}" name="Expected" dataDxfId="54"/>
    <tableColumn id="4" xr3:uid="{7EEEF59A-F3B5-43A1-8566-E7C4E5341B42}" name="Actual" dataDxfId="53"/>
    <tableColumn id="5" xr3:uid="{3784143B-3686-44E8-BA0C-9E882F3D303B}" name="Status" dataDxfId="5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74960A-04F0-4654-8495-D3DAAEB72DF9}" name="SampleTestCase1236" displayName="SampleTestCase1236" ref="A10:F23" totalsRowShown="0" headerRowDxfId="51" dataDxfId="49" headerRowBorderDxfId="50" tableBorderDxfId="48" totalsRowBorderDxfId="47">
  <autoFilter ref="A10:F2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C88C63F-5489-4D9B-8F14-2B1375C56DF7}" name="Step#" dataDxfId="46">
      <calculatedColumnFormula>IF(ISNUMBER(A10), A10 +1, 1)</calculatedColumnFormula>
    </tableColumn>
    <tableColumn id="6" xr3:uid="{2BEAB6A4-8E0B-451F-B090-BA5F2556688B}" name="Area" dataDxfId="45"/>
    <tableColumn id="2" xr3:uid="{D0259EF1-21BD-4580-978F-A1F7EEB3A024}" name="Step Details" dataDxfId="44"/>
    <tableColumn id="3" xr3:uid="{9A46C078-27AE-4C04-B971-97C7194BDCDC}" name="Expected" dataDxfId="43"/>
    <tableColumn id="4" xr3:uid="{19DAAB18-8EE8-4E31-9892-B29CAD04B1AE}" name="Actual" dataDxfId="42"/>
    <tableColumn id="5" xr3:uid="{09F21995-B2DE-4744-BA42-470C3FE66205}" name="Status" dataDxfId="4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4"/>
  <sheetViews>
    <sheetView tabSelected="1" workbookViewId="0">
      <selection activeCell="A16" sqref="A16"/>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114</v>
      </c>
      <c r="B2" s="5" t="str" cm="1">
        <f t="array" aca="1" ref="B2" ca="1">INDIRECT(A2&amp;"!E8")</f>
        <v>Pass</v>
      </c>
      <c r="D2" s="2" t="s">
        <v>15</v>
      </c>
      <c r="E2" s="5">
        <f ca="1">COUNTIF(Summary[Result],"Not Executed")</f>
        <v>0</v>
      </c>
    </row>
    <row r="3" spans="1:5" x14ac:dyDescent="0.35">
      <c r="A3" s="2" t="s">
        <v>115</v>
      </c>
      <c r="B3" s="5" t="str" cm="1">
        <f t="array" aca="1" ref="B3" ca="1">INDIRECT(A3&amp;"!E8")</f>
        <v>Pass</v>
      </c>
      <c r="D3" s="2" t="s">
        <v>16</v>
      </c>
      <c r="E3" s="5">
        <f ca="1">COUNTIF(Summary[Result],"Pass")</f>
        <v>3</v>
      </c>
    </row>
    <row r="4" spans="1:5" x14ac:dyDescent="0.35">
      <c r="A4" s="3" t="s">
        <v>152</v>
      </c>
      <c r="B4" s="9" t="str" cm="1">
        <f t="array" aca="1" ref="B4" ca="1">INDIRECT(A4&amp;"!E8")</f>
        <v>Pass</v>
      </c>
      <c r="D4" s="3" t="s">
        <v>17</v>
      </c>
      <c r="E4" s="9">
        <f ca="1">COUNTIF(Summary[Result],"Fail")</f>
        <v>0</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34"/>
  <sheetViews>
    <sheetView topLeftCell="A34" workbookViewId="0">
      <selection activeCell="D32" sqref="D32"/>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52</v>
      </c>
      <c r="B2" s="23"/>
      <c r="C2" s="23"/>
      <c r="D2" s="23"/>
      <c r="E2" s="23"/>
      <c r="F2" s="24"/>
    </row>
    <row r="3" spans="1:6" hidden="1" x14ac:dyDescent="0.35"/>
    <row r="4" spans="1:6" x14ac:dyDescent="0.35">
      <c r="A4" s="12" t="s">
        <v>1</v>
      </c>
      <c r="B4" s="12"/>
      <c r="C4" s="12"/>
      <c r="D4" s="12" t="s">
        <v>11</v>
      </c>
      <c r="E4" s="12"/>
      <c r="F4" s="12"/>
    </row>
    <row r="5" spans="1:6" ht="26" x14ac:dyDescent="0.35">
      <c r="A5" s="16" t="s">
        <v>140</v>
      </c>
      <c r="B5" s="25" t="s">
        <v>141</v>
      </c>
      <c r="C5" s="24"/>
      <c r="D5" s="1" t="s">
        <v>9</v>
      </c>
      <c r="E5" s="5">
        <f>COUNTIF(SampleTestCase12[Status], "Not Executed")</f>
        <v>0</v>
      </c>
      <c r="F5" s="15">
        <f>E5/SUM(E$5:E$7)</f>
        <v>0</v>
      </c>
    </row>
    <row r="6" spans="1:6" x14ac:dyDescent="0.35">
      <c r="A6" s="16"/>
      <c r="B6" s="25"/>
      <c r="C6" s="24"/>
      <c r="D6" s="1" t="s">
        <v>10</v>
      </c>
      <c r="E6" s="5">
        <f>COUNTIF(SampleTestCase12[Status], "Pass")</f>
        <v>24</v>
      </c>
      <c r="F6" s="15">
        <f t="shared" ref="F6:F7" si="0">E6/SUM(E$5:E$7)</f>
        <v>1</v>
      </c>
    </row>
    <row r="7" spans="1:6" x14ac:dyDescent="0.35">
      <c r="A7" s="16"/>
      <c r="B7" s="25"/>
      <c r="C7" s="24"/>
      <c r="D7" s="1" t="s">
        <v>8</v>
      </c>
      <c r="E7" s="5">
        <f>COUNTIF(SampleTestCase12[Status], "Fail")</f>
        <v>0</v>
      </c>
      <c r="F7" s="15">
        <f t="shared" si="0"/>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34" si="1">IF(ISNUMBER(A10), A10 +1, 1)</f>
        <v>1</v>
      </c>
      <c r="B11" s="10" t="s">
        <v>31</v>
      </c>
      <c r="C11" s="10" t="s">
        <v>19</v>
      </c>
      <c r="D11" s="10" t="s">
        <v>20</v>
      </c>
      <c r="E11" s="10"/>
      <c r="F11" s="4" t="s">
        <v>157</v>
      </c>
    </row>
    <row r="12" spans="1:6" ht="39" x14ac:dyDescent="0.35">
      <c r="A12" s="5">
        <f t="shared" si="1"/>
        <v>2</v>
      </c>
      <c r="B12" s="10" t="s">
        <v>31</v>
      </c>
      <c r="C12" s="10" t="s">
        <v>156</v>
      </c>
      <c r="D12" s="10" t="s">
        <v>44</v>
      </c>
      <c r="E12" s="10"/>
      <c r="F12" s="4" t="s">
        <v>157</v>
      </c>
    </row>
    <row r="13" spans="1:6" ht="39" x14ac:dyDescent="0.35">
      <c r="A13" s="5">
        <f t="shared" si="1"/>
        <v>3</v>
      </c>
      <c r="B13" s="10" t="s">
        <v>31</v>
      </c>
      <c r="C13" s="18" t="s">
        <v>153</v>
      </c>
      <c r="D13" s="10" t="s">
        <v>37</v>
      </c>
      <c r="E13" s="17"/>
      <c r="F13" s="4" t="s">
        <v>157</v>
      </c>
    </row>
    <row r="14" spans="1:6" ht="26" x14ac:dyDescent="0.35">
      <c r="A14" s="5">
        <f t="shared" si="1"/>
        <v>4</v>
      </c>
      <c r="B14" s="10" t="s">
        <v>31</v>
      </c>
      <c r="C14" s="18" t="s">
        <v>38</v>
      </c>
      <c r="D14" s="10" t="s">
        <v>39</v>
      </c>
      <c r="E14" s="17"/>
      <c r="F14" s="4" t="s">
        <v>157</v>
      </c>
    </row>
    <row r="15" spans="1:6" ht="91" x14ac:dyDescent="0.35">
      <c r="A15" s="5">
        <f t="shared" si="1"/>
        <v>5</v>
      </c>
      <c r="B15" s="10" t="s">
        <v>31</v>
      </c>
      <c r="C15" s="18" t="s">
        <v>41</v>
      </c>
      <c r="D15" s="10" t="s">
        <v>40</v>
      </c>
      <c r="E15" s="17"/>
      <c r="F15" s="4" t="s">
        <v>157</v>
      </c>
    </row>
    <row r="16" spans="1:6" ht="78" x14ac:dyDescent="0.35">
      <c r="A16" s="5">
        <f t="shared" si="1"/>
        <v>6</v>
      </c>
      <c r="B16" s="10" t="s">
        <v>31</v>
      </c>
      <c r="C16" s="10" t="s">
        <v>24</v>
      </c>
      <c r="D16" s="10" t="s">
        <v>25</v>
      </c>
      <c r="E16" s="10"/>
      <c r="F16" s="4" t="s">
        <v>157</v>
      </c>
    </row>
    <row r="17" spans="1:6" ht="65" x14ac:dyDescent="0.35">
      <c r="A17" s="5">
        <f t="shared" si="1"/>
        <v>7</v>
      </c>
      <c r="B17" s="10" t="s">
        <v>31</v>
      </c>
      <c r="C17" s="10" t="s">
        <v>35</v>
      </c>
      <c r="D17" s="10" t="s">
        <v>26</v>
      </c>
      <c r="E17" s="10"/>
      <c r="F17" s="4" t="s">
        <v>157</v>
      </c>
    </row>
    <row r="18" spans="1:6" ht="65" x14ac:dyDescent="0.35">
      <c r="A18" s="5">
        <f t="shared" si="1"/>
        <v>8</v>
      </c>
      <c r="B18" s="10" t="s">
        <v>31</v>
      </c>
      <c r="C18" s="10" t="s">
        <v>27</v>
      </c>
      <c r="D18" s="10" t="s">
        <v>28</v>
      </c>
      <c r="E18" s="10"/>
      <c r="F18" s="4" t="s">
        <v>157</v>
      </c>
    </row>
    <row r="19" spans="1:6" ht="26" x14ac:dyDescent="0.35">
      <c r="A19" s="5">
        <f t="shared" si="1"/>
        <v>9</v>
      </c>
      <c r="B19" s="10" t="s">
        <v>31</v>
      </c>
      <c r="C19" s="10" t="s">
        <v>29</v>
      </c>
      <c r="D19" s="10" t="s">
        <v>30</v>
      </c>
      <c r="E19" s="10"/>
      <c r="F19" s="4" t="s">
        <v>157</v>
      </c>
    </row>
    <row r="20" spans="1:6" ht="39" x14ac:dyDescent="0.35">
      <c r="A20" s="5">
        <f t="shared" si="1"/>
        <v>10</v>
      </c>
      <c r="B20" s="10" t="s">
        <v>32</v>
      </c>
      <c r="C20" s="10" t="s">
        <v>33</v>
      </c>
      <c r="D20" s="10" t="s">
        <v>45</v>
      </c>
      <c r="E20" s="10"/>
      <c r="F20" s="4" t="s">
        <v>157</v>
      </c>
    </row>
    <row r="21" spans="1:6" ht="39" x14ac:dyDescent="0.35">
      <c r="A21" s="5">
        <f t="shared" si="1"/>
        <v>11</v>
      </c>
      <c r="B21" s="10" t="s">
        <v>32</v>
      </c>
      <c r="C21" s="18" t="s">
        <v>51</v>
      </c>
      <c r="D21" s="10" t="s">
        <v>50</v>
      </c>
      <c r="E21" s="17"/>
      <c r="F21" s="4" t="s">
        <v>157</v>
      </c>
    </row>
    <row r="22" spans="1:6" ht="65" x14ac:dyDescent="0.35">
      <c r="A22" s="5">
        <f t="shared" si="1"/>
        <v>12</v>
      </c>
      <c r="B22" s="10" t="s">
        <v>32</v>
      </c>
      <c r="C22" s="10" t="s">
        <v>34</v>
      </c>
      <c r="D22" s="10" t="s">
        <v>25</v>
      </c>
      <c r="E22" s="10"/>
      <c r="F22" s="4" t="s">
        <v>157</v>
      </c>
    </row>
    <row r="23" spans="1:6" ht="65" x14ac:dyDescent="0.35">
      <c r="A23" s="5">
        <f t="shared" si="1"/>
        <v>13</v>
      </c>
      <c r="B23" s="10" t="s">
        <v>32</v>
      </c>
      <c r="C23" s="18" t="s">
        <v>36</v>
      </c>
      <c r="D23" s="10" t="s">
        <v>26</v>
      </c>
      <c r="E23" s="17"/>
      <c r="F23" s="4" t="s">
        <v>157</v>
      </c>
    </row>
    <row r="24" spans="1:6" ht="26" x14ac:dyDescent="0.35">
      <c r="A24" s="5">
        <f t="shared" si="1"/>
        <v>14</v>
      </c>
      <c r="B24" s="10" t="s">
        <v>32</v>
      </c>
      <c r="C24" s="18" t="s">
        <v>29</v>
      </c>
      <c r="D24" s="10" t="s">
        <v>30</v>
      </c>
      <c r="E24" s="17"/>
      <c r="F24" s="4" t="s">
        <v>157</v>
      </c>
    </row>
    <row r="25" spans="1:6" ht="39" x14ac:dyDescent="0.35">
      <c r="A25" s="5">
        <f t="shared" si="1"/>
        <v>15</v>
      </c>
      <c r="B25" s="10" t="s">
        <v>42</v>
      </c>
      <c r="C25" s="18" t="s">
        <v>43</v>
      </c>
      <c r="D25" s="10" t="s">
        <v>46</v>
      </c>
      <c r="E25" s="17"/>
      <c r="F25" s="4" t="s">
        <v>157</v>
      </c>
    </row>
    <row r="26" spans="1:6" ht="39" x14ac:dyDescent="0.35">
      <c r="A26" s="5">
        <f t="shared" si="1"/>
        <v>16</v>
      </c>
      <c r="B26" s="10" t="s">
        <v>42</v>
      </c>
      <c r="C26" s="18" t="s">
        <v>49</v>
      </c>
      <c r="D26" s="10" t="s">
        <v>50</v>
      </c>
      <c r="E26" s="17"/>
      <c r="F26" s="4" t="s">
        <v>157</v>
      </c>
    </row>
    <row r="27" spans="1:6" ht="65" x14ac:dyDescent="0.35">
      <c r="A27" s="5">
        <f t="shared" si="1"/>
        <v>17</v>
      </c>
      <c r="B27" s="10" t="s">
        <v>42</v>
      </c>
      <c r="C27" s="18" t="s">
        <v>47</v>
      </c>
      <c r="D27" s="10" t="s">
        <v>25</v>
      </c>
      <c r="E27" s="17"/>
      <c r="F27" s="4" t="s">
        <v>157</v>
      </c>
    </row>
    <row r="28" spans="1:6" ht="65" x14ac:dyDescent="0.35">
      <c r="A28" s="5">
        <f t="shared" si="1"/>
        <v>18</v>
      </c>
      <c r="B28" s="10" t="s">
        <v>42</v>
      </c>
      <c r="C28" s="19" t="s">
        <v>48</v>
      </c>
      <c r="D28" s="20" t="s">
        <v>26</v>
      </c>
      <c r="E28" s="21"/>
      <c r="F28" s="4" t="s">
        <v>157</v>
      </c>
    </row>
    <row r="29" spans="1:6" ht="26" x14ac:dyDescent="0.35">
      <c r="A29" s="5">
        <f t="shared" si="1"/>
        <v>19</v>
      </c>
      <c r="B29" s="10" t="s">
        <v>42</v>
      </c>
      <c r="C29" s="19" t="s">
        <v>29</v>
      </c>
      <c r="D29" s="20" t="s">
        <v>30</v>
      </c>
      <c r="E29" s="21"/>
      <c r="F29" s="4" t="s">
        <v>157</v>
      </c>
    </row>
    <row r="30" spans="1:6" x14ac:dyDescent="0.35">
      <c r="A30" s="5">
        <f t="shared" si="1"/>
        <v>20</v>
      </c>
      <c r="B30" s="10" t="s">
        <v>142</v>
      </c>
      <c r="C30" s="19" t="s">
        <v>143</v>
      </c>
      <c r="D30" s="20" t="s">
        <v>144</v>
      </c>
      <c r="E30" s="21"/>
      <c r="F30" s="4" t="s">
        <v>157</v>
      </c>
    </row>
    <row r="31" spans="1:6" ht="39" x14ac:dyDescent="0.35">
      <c r="A31" s="5">
        <f t="shared" si="1"/>
        <v>21</v>
      </c>
      <c r="B31" s="10" t="s">
        <v>142</v>
      </c>
      <c r="C31" s="19" t="s">
        <v>145</v>
      </c>
      <c r="D31" s="20" t="s">
        <v>146</v>
      </c>
      <c r="E31" s="21"/>
      <c r="F31" s="4" t="s">
        <v>157</v>
      </c>
    </row>
    <row r="32" spans="1:6" ht="52" x14ac:dyDescent="0.35">
      <c r="A32" s="5">
        <f t="shared" si="1"/>
        <v>22</v>
      </c>
      <c r="B32" s="10" t="s">
        <v>142</v>
      </c>
      <c r="C32" s="19" t="s">
        <v>147</v>
      </c>
      <c r="D32" s="20" t="s">
        <v>148</v>
      </c>
      <c r="E32" s="21"/>
      <c r="F32" s="4" t="s">
        <v>157</v>
      </c>
    </row>
    <row r="33" spans="1:6" ht="52" x14ac:dyDescent="0.35">
      <c r="A33" s="5">
        <f t="shared" si="1"/>
        <v>23</v>
      </c>
      <c r="B33" s="10" t="s">
        <v>142</v>
      </c>
      <c r="C33" s="19" t="s">
        <v>23</v>
      </c>
      <c r="D33" s="20" t="s">
        <v>149</v>
      </c>
      <c r="E33" s="21"/>
      <c r="F33" s="4" t="s">
        <v>157</v>
      </c>
    </row>
    <row r="34" spans="1:6" ht="247" x14ac:dyDescent="0.35">
      <c r="A34" s="5">
        <f t="shared" si="1"/>
        <v>24</v>
      </c>
      <c r="B34" s="10" t="s">
        <v>142</v>
      </c>
      <c r="C34" s="19" t="s">
        <v>150</v>
      </c>
      <c r="D34" s="19" t="s">
        <v>151</v>
      </c>
      <c r="E34" s="21"/>
      <c r="F34" s="4" t="s">
        <v>157</v>
      </c>
    </row>
  </sheetData>
  <mergeCells count="6">
    <mergeCell ref="A2:F2"/>
    <mergeCell ref="B5:C5"/>
    <mergeCell ref="B6:C6"/>
    <mergeCell ref="B7:C7"/>
    <mergeCell ref="B8:C8"/>
    <mergeCell ref="E8:F8"/>
  </mergeCells>
  <phoneticPr fontId="6" type="noConversion"/>
  <conditionalFormatting sqref="F11:F34">
    <cfRule type="expression" dxfId="40" priority="4">
      <formula>$F11="Fail"</formula>
    </cfRule>
    <cfRule type="expression" dxfId="39" priority="5">
      <formula>$F11="Pass"</formula>
    </cfRule>
  </conditionalFormatting>
  <conditionalFormatting sqref="E8">
    <cfRule type="expression" dxfId="38" priority="2">
      <formula>$E$8="Pass"</formula>
    </cfRule>
    <cfRule type="expression" dxfId="37" priority="3">
      <formula>$E$8="Fail"</formula>
    </cfRule>
  </conditionalFormatting>
  <conditionalFormatting sqref="A11:E34">
    <cfRule type="expression" dxfId="36" priority="7">
      <formula>AND($B11&lt;&gt;$B10)</formula>
    </cfRule>
  </conditionalFormatting>
  <conditionalFormatting sqref="B11:B34">
    <cfRule type="expression" dxfId="35" priority="6">
      <formula>AND($B11&lt;&gt;$B10)</formula>
    </cfRule>
  </conditionalFormatting>
  <dataValidations count="1">
    <dataValidation type="list" allowBlank="1" showInputMessage="1" showErrorMessage="1" sqref="F11:F34"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4D0F-DC5D-4922-9534-E4D1087EA20D}">
  <dimension ref="A1:F43"/>
  <sheetViews>
    <sheetView topLeftCell="A24" workbookViewId="0">
      <selection activeCell="C42" sqref="C42"/>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154</v>
      </c>
      <c r="B2" s="23"/>
      <c r="C2" s="23"/>
      <c r="D2" s="23"/>
      <c r="E2" s="23"/>
      <c r="F2" s="24"/>
    </row>
    <row r="3" spans="1:6" hidden="1" x14ac:dyDescent="0.35"/>
    <row r="4" spans="1:6" x14ac:dyDescent="0.35">
      <c r="A4" s="12" t="s">
        <v>1</v>
      </c>
      <c r="B4" s="12"/>
      <c r="C4" s="12"/>
      <c r="D4" s="12" t="s">
        <v>11</v>
      </c>
      <c r="E4" s="12"/>
      <c r="F4" s="12"/>
    </row>
    <row r="5" spans="1:6" ht="14.5" customHeight="1" x14ac:dyDescent="0.35">
      <c r="A5" s="16" t="s">
        <v>57</v>
      </c>
      <c r="B5" s="25" t="s">
        <v>58</v>
      </c>
      <c r="C5" s="24"/>
      <c r="D5" s="1" t="s">
        <v>9</v>
      </c>
      <c r="E5" s="5">
        <f>COUNTIF(SampleTestCase123[Status], "Not Executed")</f>
        <v>0</v>
      </c>
      <c r="F5" s="15">
        <f>E5/SUM(E$5:E$7)</f>
        <v>0</v>
      </c>
    </row>
    <row r="6" spans="1:6" x14ac:dyDescent="0.35">
      <c r="A6" s="16"/>
      <c r="B6" s="25"/>
      <c r="C6" s="24"/>
      <c r="D6" s="1" t="s">
        <v>10</v>
      </c>
      <c r="E6" s="5">
        <f>COUNTIF(SampleTestCase123[Status], "Pass")</f>
        <v>33</v>
      </c>
      <c r="F6" s="15">
        <f t="shared" ref="F6:F7" si="0">E6/SUM(E$5:E$7)</f>
        <v>1</v>
      </c>
    </row>
    <row r="7" spans="1:6" x14ac:dyDescent="0.35">
      <c r="A7" s="16"/>
      <c r="B7" s="25"/>
      <c r="C7" s="24"/>
      <c r="D7" s="1" t="s">
        <v>8</v>
      </c>
      <c r="E7" s="5">
        <f>COUNTIF(SampleTestCase123[Status], "Fail")</f>
        <v>0</v>
      </c>
      <c r="F7" s="15">
        <f t="shared" si="0"/>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43" si="1">IF(ISNUMBER(A10), A10 +1, 1)</f>
        <v>1</v>
      </c>
      <c r="B11" s="10" t="s">
        <v>76</v>
      </c>
      <c r="C11" s="10" t="s">
        <v>19</v>
      </c>
      <c r="D11" s="10" t="s">
        <v>20</v>
      </c>
      <c r="E11" s="10"/>
      <c r="F11" s="4" t="s">
        <v>157</v>
      </c>
    </row>
    <row r="12" spans="1:6" ht="39" x14ac:dyDescent="0.35">
      <c r="A12" s="5">
        <f t="shared" si="1"/>
        <v>2</v>
      </c>
      <c r="B12" s="10" t="s">
        <v>76</v>
      </c>
      <c r="C12" s="10" t="s">
        <v>155</v>
      </c>
      <c r="D12" s="10" t="s">
        <v>54</v>
      </c>
      <c r="E12" s="10"/>
      <c r="F12" s="4" t="s">
        <v>157</v>
      </c>
    </row>
    <row r="13" spans="1:6" ht="39" x14ac:dyDescent="0.35">
      <c r="A13" s="5">
        <f t="shared" si="1"/>
        <v>3</v>
      </c>
      <c r="B13" s="10" t="s">
        <v>76</v>
      </c>
      <c r="C13" s="18" t="s">
        <v>59</v>
      </c>
      <c r="D13" s="10" t="s">
        <v>60</v>
      </c>
      <c r="E13" s="17"/>
      <c r="F13" s="4" t="s">
        <v>157</v>
      </c>
    </row>
    <row r="14" spans="1:6" ht="52" x14ac:dyDescent="0.35">
      <c r="A14" s="5">
        <f t="shared" si="1"/>
        <v>4</v>
      </c>
      <c r="B14" s="10" t="s">
        <v>76</v>
      </c>
      <c r="C14" s="18" t="s">
        <v>61</v>
      </c>
      <c r="D14" s="10" t="s">
        <v>62</v>
      </c>
      <c r="E14" s="17"/>
      <c r="F14" s="4" t="s">
        <v>157</v>
      </c>
    </row>
    <row r="15" spans="1:6" ht="26" x14ac:dyDescent="0.35">
      <c r="A15" s="5">
        <f t="shared" si="1"/>
        <v>5</v>
      </c>
      <c r="B15" s="10" t="s">
        <v>76</v>
      </c>
      <c r="C15" s="10" t="s">
        <v>63</v>
      </c>
      <c r="D15" s="10" t="s">
        <v>64</v>
      </c>
      <c r="E15" s="10"/>
      <c r="F15" s="4" t="s">
        <v>157</v>
      </c>
    </row>
    <row r="16" spans="1:6" ht="156" x14ac:dyDescent="0.35">
      <c r="A16" s="5">
        <f t="shared" si="1"/>
        <v>6</v>
      </c>
      <c r="B16" s="10" t="s">
        <v>76</v>
      </c>
      <c r="C16" s="10" t="s">
        <v>65</v>
      </c>
      <c r="D16" s="20" t="s">
        <v>30</v>
      </c>
      <c r="E16" s="10"/>
      <c r="F16" s="4" t="s">
        <v>157</v>
      </c>
    </row>
    <row r="17" spans="1:6" ht="39" x14ac:dyDescent="0.35">
      <c r="A17" s="5">
        <f t="shared" si="1"/>
        <v>7</v>
      </c>
      <c r="B17" s="10" t="s">
        <v>76</v>
      </c>
      <c r="C17" s="10" t="s">
        <v>73</v>
      </c>
      <c r="D17" s="10" t="s">
        <v>66</v>
      </c>
      <c r="E17" s="10"/>
      <c r="F17" s="4" t="s">
        <v>157</v>
      </c>
    </row>
    <row r="18" spans="1:6" ht="26" x14ac:dyDescent="0.35">
      <c r="A18" s="5">
        <f t="shared" si="1"/>
        <v>8</v>
      </c>
      <c r="B18" s="10" t="s">
        <v>76</v>
      </c>
      <c r="C18" s="10" t="s">
        <v>67</v>
      </c>
      <c r="D18" s="10" t="s">
        <v>64</v>
      </c>
      <c r="E18" s="10"/>
      <c r="F18" s="4" t="s">
        <v>157</v>
      </c>
    </row>
    <row r="19" spans="1:6" ht="52" x14ac:dyDescent="0.35">
      <c r="A19" s="5">
        <f t="shared" si="1"/>
        <v>9</v>
      </c>
      <c r="B19" s="10" t="s">
        <v>76</v>
      </c>
      <c r="C19" s="10" t="s">
        <v>68</v>
      </c>
      <c r="D19" s="10" t="s">
        <v>69</v>
      </c>
      <c r="E19" s="10"/>
      <c r="F19" s="4" t="s">
        <v>157</v>
      </c>
    </row>
    <row r="20" spans="1:6" ht="39" x14ac:dyDescent="0.35">
      <c r="A20" s="5">
        <f t="shared" si="1"/>
        <v>10</v>
      </c>
      <c r="B20" s="10" t="s">
        <v>76</v>
      </c>
      <c r="C20" s="18" t="s">
        <v>70</v>
      </c>
      <c r="D20" s="10" t="s">
        <v>71</v>
      </c>
      <c r="E20" s="17"/>
      <c r="F20" s="4" t="s">
        <v>157</v>
      </c>
    </row>
    <row r="21" spans="1:6" ht="26" x14ac:dyDescent="0.35">
      <c r="A21" s="5">
        <f t="shared" si="1"/>
        <v>11</v>
      </c>
      <c r="B21" s="10" t="s">
        <v>76</v>
      </c>
      <c r="C21" s="10" t="s">
        <v>72</v>
      </c>
      <c r="D21" s="20" t="s">
        <v>30</v>
      </c>
      <c r="E21" s="10"/>
      <c r="F21" s="4" t="s">
        <v>157</v>
      </c>
    </row>
    <row r="22" spans="1:6" ht="39" x14ac:dyDescent="0.35">
      <c r="A22" s="5">
        <f t="shared" si="1"/>
        <v>12</v>
      </c>
      <c r="B22" s="10" t="s">
        <v>76</v>
      </c>
      <c r="C22" s="10" t="s">
        <v>73</v>
      </c>
      <c r="D22" s="10" t="s">
        <v>66</v>
      </c>
      <c r="E22" s="17"/>
      <c r="F22" s="4" t="s">
        <v>157</v>
      </c>
    </row>
    <row r="23" spans="1:6" ht="39" x14ac:dyDescent="0.35">
      <c r="A23" s="5">
        <f t="shared" si="1"/>
        <v>13</v>
      </c>
      <c r="B23" s="10" t="s">
        <v>76</v>
      </c>
      <c r="C23" s="18" t="s">
        <v>74</v>
      </c>
      <c r="D23" s="10" t="s">
        <v>75</v>
      </c>
      <c r="E23" s="17"/>
      <c r="F23" s="4" t="s">
        <v>157</v>
      </c>
    </row>
    <row r="24" spans="1:6" ht="39" x14ac:dyDescent="0.35">
      <c r="A24" s="5">
        <f t="shared" si="1"/>
        <v>14</v>
      </c>
      <c r="B24" s="10" t="s">
        <v>77</v>
      </c>
      <c r="C24" s="18" t="s">
        <v>78</v>
      </c>
      <c r="D24" s="10" t="s">
        <v>79</v>
      </c>
      <c r="E24" s="17"/>
      <c r="F24" s="4" t="s">
        <v>157</v>
      </c>
    </row>
    <row r="25" spans="1:6" ht="143" x14ac:dyDescent="0.35">
      <c r="A25" s="5">
        <f t="shared" si="1"/>
        <v>15</v>
      </c>
      <c r="B25" s="10" t="s">
        <v>80</v>
      </c>
      <c r="C25" s="18" t="s">
        <v>81</v>
      </c>
      <c r="D25" s="20" t="s">
        <v>30</v>
      </c>
      <c r="E25" s="17"/>
      <c r="F25" s="4" t="s">
        <v>157</v>
      </c>
    </row>
    <row r="26" spans="1:6" ht="26" x14ac:dyDescent="0.35">
      <c r="A26" s="5">
        <f t="shared" si="1"/>
        <v>16</v>
      </c>
      <c r="B26" s="10" t="s">
        <v>80</v>
      </c>
      <c r="C26" s="18" t="s">
        <v>53</v>
      </c>
      <c r="D26" s="10" t="s">
        <v>54</v>
      </c>
      <c r="E26" s="17"/>
      <c r="F26" s="4" t="s">
        <v>157</v>
      </c>
    </row>
    <row r="27" spans="1:6" x14ac:dyDescent="0.35">
      <c r="A27" s="5">
        <f t="shared" si="1"/>
        <v>17</v>
      </c>
      <c r="B27" s="10" t="s">
        <v>80</v>
      </c>
      <c r="C27" s="19" t="s">
        <v>82</v>
      </c>
      <c r="D27" s="20" t="s">
        <v>83</v>
      </c>
      <c r="E27" s="21"/>
      <c r="F27" s="4" t="s">
        <v>157</v>
      </c>
    </row>
    <row r="28" spans="1:6" ht="39" x14ac:dyDescent="0.35">
      <c r="A28" s="5">
        <f t="shared" si="1"/>
        <v>18</v>
      </c>
      <c r="B28" s="10" t="s">
        <v>80</v>
      </c>
      <c r="C28" s="19" t="s">
        <v>85</v>
      </c>
      <c r="D28" s="20" t="s">
        <v>84</v>
      </c>
      <c r="E28" s="21"/>
      <c r="F28" s="4" t="s">
        <v>157</v>
      </c>
    </row>
    <row r="29" spans="1:6" ht="26" x14ac:dyDescent="0.35">
      <c r="A29" s="5">
        <f t="shared" si="1"/>
        <v>19</v>
      </c>
      <c r="B29" s="10" t="s">
        <v>80</v>
      </c>
      <c r="C29" s="19" t="s">
        <v>86</v>
      </c>
      <c r="D29" s="20" t="s">
        <v>87</v>
      </c>
      <c r="E29" s="21"/>
      <c r="F29" s="4" t="s">
        <v>157</v>
      </c>
    </row>
    <row r="30" spans="1:6" ht="195" x14ac:dyDescent="0.35">
      <c r="A30" s="5">
        <f t="shared" si="1"/>
        <v>20</v>
      </c>
      <c r="B30" s="10" t="s">
        <v>80</v>
      </c>
      <c r="C30" s="19" t="s">
        <v>89</v>
      </c>
      <c r="D30" s="20" t="s">
        <v>88</v>
      </c>
      <c r="E30" s="21"/>
      <c r="F30" s="4" t="s">
        <v>157</v>
      </c>
    </row>
    <row r="31" spans="1:6" ht="117" x14ac:dyDescent="0.35">
      <c r="A31" s="5">
        <f t="shared" si="1"/>
        <v>21</v>
      </c>
      <c r="B31" s="10" t="s">
        <v>80</v>
      </c>
      <c r="C31" s="19" t="s">
        <v>90</v>
      </c>
      <c r="D31" s="20" t="s">
        <v>91</v>
      </c>
      <c r="E31" s="21"/>
      <c r="F31" s="4" t="s">
        <v>157</v>
      </c>
    </row>
    <row r="32" spans="1:6" ht="78" x14ac:dyDescent="0.35">
      <c r="A32" s="5">
        <f t="shared" si="1"/>
        <v>22</v>
      </c>
      <c r="B32" s="10" t="s">
        <v>80</v>
      </c>
      <c r="C32" s="19" t="s">
        <v>92</v>
      </c>
      <c r="D32" s="20" t="s">
        <v>93</v>
      </c>
      <c r="E32" s="21"/>
      <c r="F32" s="4" t="s">
        <v>157</v>
      </c>
    </row>
    <row r="33" spans="1:6" ht="39" x14ac:dyDescent="0.35">
      <c r="A33" s="5">
        <f t="shared" si="1"/>
        <v>23</v>
      </c>
      <c r="B33" s="10" t="s">
        <v>80</v>
      </c>
      <c r="C33" s="19" t="s">
        <v>94</v>
      </c>
      <c r="D33" s="20" t="s">
        <v>96</v>
      </c>
      <c r="E33" s="21"/>
      <c r="F33" s="4" t="s">
        <v>157</v>
      </c>
    </row>
    <row r="34" spans="1:6" ht="39" x14ac:dyDescent="0.35">
      <c r="A34" s="5">
        <f t="shared" si="1"/>
        <v>24</v>
      </c>
      <c r="B34" s="10" t="s">
        <v>80</v>
      </c>
      <c r="C34" s="19" t="s">
        <v>95</v>
      </c>
      <c r="D34" s="20" t="s">
        <v>97</v>
      </c>
      <c r="E34" s="21"/>
      <c r="F34" s="4" t="s">
        <v>157</v>
      </c>
    </row>
    <row r="35" spans="1:6" ht="26" x14ac:dyDescent="0.35">
      <c r="A35" s="5">
        <f t="shared" si="1"/>
        <v>25</v>
      </c>
      <c r="B35" s="10" t="s">
        <v>80</v>
      </c>
      <c r="C35" s="19" t="s">
        <v>98</v>
      </c>
      <c r="D35" s="20" t="s">
        <v>99</v>
      </c>
      <c r="E35" s="21"/>
      <c r="F35" s="4" t="s">
        <v>157</v>
      </c>
    </row>
    <row r="36" spans="1:6" ht="52" x14ac:dyDescent="0.35">
      <c r="A36" s="5">
        <f t="shared" si="1"/>
        <v>26</v>
      </c>
      <c r="B36" s="10" t="s">
        <v>80</v>
      </c>
      <c r="C36" s="19" t="s">
        <v>100</v>
      </c>
      <c r="D36" s="10" t="s">
        <v>101</v>
      </c>
      <c r="E36" s="21"/>
      <c r="F36" s="4" t="s">
        <v>157</v>
      </c>
    </row>
    <row r="37" spans="1:6" ht="130" x14ac:dyDescent="0.35">
      <c r="A37" s="5">
        <f t="shared" si="1"/>
        <v>27</v>
      </c>
      <c r="B37" s="10" t="s">
        <v>80</v>
      </c>
      <c r="C37" s="19" t="s">
        <v>102</v>
      </c>
      <c r="D37" s="20" t="s">
        <v>103</v>
      </c>
      <c r="E37" s="21"/>
      <c r="F37" s="4" t="s">
        <v>157</v>
      </c>
    </row>
    <row r="38" spans="1:6" ht="26" x14ac:dyDescent="0.35">
      <c r="A38" s="5">
        <f t="shared" si="1"/>
        <v>28</v>
      </c>
      <c r="B38" s="10" t="s">
        <v>80</v>
      </c>
      <c r="C38" s="19" t="s">
        <v>104</v>
      </c>
      <c r="D38" s="20" t="s">
        <v>105</v>
      </c>
      <c r="E38" s="21"/>
      <c r="F38" s="4" t="s">
        <v>157</v>
      </c>
    </row>
    <row r="39" spans="1:6" ht="52" x14ac:dyDescent="0.35">
      <c r="A39" s="5">
        <f t="shared" si="1"/>
        <v>29</v>
      </c>
      <c r="B39" s="10" t="s">
        <v>80</v>
      </c>
      <c r="C39" s="19" t="s">
        <v>106</v>
      </c>
      <c r="D39" s="20" t="s">
        <v>107</v>
      </c>
      <c r="E39" s="21"/>
      <c r="F39" s="4" t="s">
        <v>157</v>
      </c>
    </row>
    <row r="40" spans="1:6" ht="130" x14ac:dyDescent="0.35">
      <c r="A40" s="5">
        <f t="shared" si="1"/>
        <v>30</v>
      </c>
      <c r="B40" s="10" t="s">
        <v>80</v>
      </c>
      <c r="C40" s="19" t="s">
        <v>108</v>
      </c>
      <c r="D40" s="20" t="s">
        <v>109</v>
      </c>
      <c r="E40" s="21"/>
      <c r="F40" s="4" t="s">
        <v>157</v>
      </c>
    </row>
    <row r="41" spans="1:6" ht="26" x14ac:dyDescent="0.35">
      <c r="A41" s="5">
        <f t="shared" si="1"/>
        <v>31</v>
      </c>
      <c r="B41" s="10" t="s">
        <v>80</v>
      </c>
      <c r="C41" s="19" t="s">
        <v>110</v>
      </c>
      <c r="D41" s="20" t="s">
        <v>96</v>
      </c>
      <c r="E41" s="21"/>
      <c r="F41" s="4" t="s">
        <v>157</v>
      </c>
    </row>
    <row r="42" spans="1:6" ht="39" x14ac:dyDescent="0.35">
      <c r="A42" s="5">
        <f t="shared" si="1"/>
        <v>32</v>
      </c>
      <c r="B42" s="10" t="s">
        <v>80</v>
      </c>
      <c r="C42" s="19" t="s">
        <v>95</v>
      </c>
      <c r="D42" s="20" t="s">
        <v>97</v>
      </c>
      <c r="E42" s="21"/>
      <c r="F42" s="4" t="s">
        <v>157</v>
      </c>
    </row>
    <row r="43" spans="1:6" ht="26" x14ac:dyDescent="0.35">
      <c r="A43" s="5">
        <f t="shared" si="1"/>
        <v>33</v>
      </c>
      <c r="B43" s="10" t="s">
        <v>80</v>
      </c>
      <c r="C43" s="19" t="s">
        <v>111</v>
      </c>
      <c r="D43" s="20" t="s">
        <v>112</v>
      </c>
      <c r="E43" s="21"/>
      <c r="F43" s="4" t="s">
        <v>157</v>
      </c>
    </row>
  </sheetData>
  <mergeCells count="6">
    <mergeCell ref="A2:F2"/>
    <mergeCell ref="B5:C5"/>
    <mergeCell ref="B6:C6"/>
    <mergeCell ref="B7:C7"/>
    <mergeCell ref="B8:C8"/>
    <mergeCell ref="E8:F8"/>
  </mergeCells>
  <conditionalFormatting sqref="F11:F43">
    <cfRule type="expression" dxfId="14" priority="9">
      <formula>$F11="Fail"</formula>
    </cfRule>
    <cfRule type="expression" dxfId="13" priority="10">
      <formula>$F11="Pass"</formula>
    </cfRule>
  </conditionalFormatting>
  <conditionalFormatting sqref="B11:B43">
    <cfRule type="expression" dxfId="12" priority="11">
      <formula>AND($B11&lt;&gt;$B10)</formula>
    </cfRule>
  </conditionalFormatting>
  <conditionalFormatting sqref="A11:E43">
    <cfRule type="expression" dxfId="11" priority="18">
      <formula>AND($B11&lt;&gt;$B10)</formula>
    </cfRule>
  </conditionalFormatting>
  <dataValidations count="1">
    <dataValidation type="list" allowBlank="1" showInputMessage="1" showErrorMessage="1" sqref="F11:F43" xr:uid="{FC98A731-1400-4E99-A9D1-AB3F69DF5B22}">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8C6C-E595-41D9-8AC8-D59514AA9452}">
  <dimension ref="A1:F23"/>
  <sheetViews>
    <sheetView topLeftCell="A8" workbookViewId="0">
      <selection activeCell="F11" sqref="F11:F2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113</v>
      </c>
      <c r="B2" s="23"/>
      <c r="C2" s="23"/>
      <c r="D2" s="23"/>
      <c r="E2" s="23"/>
      <c r="F2" s="24"/>
    </row>
    <row r="3" spans="1:6" hidden="1" x14ac:dyDescent="0.35"/>
    <row r="4" spans="1:6" x14ac:dyDescent="0.35">
      <c r="A4" s="12" t="s">
        <v>1</v>
      </c>
      <c r="B4" s="12"/>
      <c r="C4" s="12"/>
      <c r="D4" s="12" t="s">
        <v>11</v>
      </c>
      <c r="E4" s="12"/>
      <c r="F4" s="12"/>
    </row>
    <row r="5" spans="1:6" ht="14.5" customHeight="1" x14ac:dyDescent="0.35">
      <c r="A5" s="16" t="s">
        <v>55</v>
      </c>
      <c r="B5" s="25" t="s">
        <v>56</v>
      </c>
      <c r="C5" s="24"/>
      <c r="D5" s="1" t="s">
        <v>9</v>
      </c>
      <c r="E5" s="5">
        <f>COUNTIF(SampleTestCase1236[Status], "Not Executed")</f>
        <v>0</v>
      </c>
      <c r="F5" s="15">
        <f>E5/SUM(E$5:E$7)</f>
        <v>0</v>
      </c>
    </row>
    <row r="6" spans="1:6" ht="30" customHeight="1" x14ac:dyDescent="0.35">
      <c r="A6" s="16" t="s">
        <v>22</v>
      </c>
      <c r="B6" s="25" t="s">
        <v>126</v>
      </c>
      <c r="C6" s="24"/>
      <c r="D6" s="1" t="s">
        <v>10</v>
      </c>
      <c r="E6" s="5">
        <f>COUNTIF(SampleTestCase1236[Status], "Pass")</f>
        <v>13</v>
      </c>
      <c r="F6" s="15">
        <f t="shared" ref="F6:F7" si="0">E6/SUM(E$5:E$7)</f>
        <v>1</v>
      </c>
    </row>
    <row r="7" spans="1:6" x14ac:dyDescent="0.35">
      <c r="A7" s="16"/>
      <c r="B7" s="25"/>
      <c r="C7" s="24"/>
      <c r="D7" s="1" t="s">
        <v>8</v>
      </c>
      <c r="E7" s="5">
        <f>COUNTIF(SampleTestCase1236[Status], "Fail")</f>
        <v>0</v>
      </c>
      <c r="F7" s="15">
        <f t="shared" si="0"/>
        <v>0</v>
      </c>
    </row>
    <row r="8" spans="1:6" x14ac:dyDescent="0.35">
      <c r="A8" s="16"/>
      <c r="B8" s="25"/>
      <c r="C8" s="24"/>
      <c r="D8" s="6" t="s">
        <v>7</v>
      </c>
      <c r="E8" s="26" t="str">
        <f>IF(E7&gt;0, "Fail",
    IF(E5&gt;0, "Not Executed", "Pass"))</f>
        <v>Pass</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23" si="1">IF(ISNUMBER(A10), A10 +1, 1)</f>
        <v>1</v>
      </c>
      <c r="B11" s="10" t="s">
        <v>116</v>
      </c>
      <c r="C11" s="10" t="s">
        <v>19</v>
      </c>
      <c r="D11" s="10" t="s">
        <v>20</v>
      </c>
      <c r="E11" s="10"/>
      <c r="F11" s="4" t="s">
        <v>157</v>
      </c>
    </row>
    <row r="12" spans="1:6" ht="26" x14ac:dyDescent="0.35">
      <c r="A12" s="5">
        <f t="shared" si="1"/>
        <v>2</v>
      </c>
      <c r="B12" s="10" t="s">
        <v>116</v>
      </c>
      <c r="C12" s="10" t="s">
        <v>117</v>
      </c>
      <c r="D12" s="10" t="s">
        <v>118</v>
      </c>
      <c r="E12" s="10"/>
      <c r="F12" s="4" t="s">
        <v>157</v>
      </c>
    </row>
    <row r="13" spans="1:6" ht="26" x14ac:dyDescent="0.35">
      <c r="A13" s="5">
        <f t="shared" si="1"/>
        <v>3</v>
      </c>
      <c r="B13" s="10" t="s">
        <v>116</v>
      </c>
      <c r="C13" s="18" t="s">
        <v>119</v>
      </c>
      <c r="D13" s="10" t="s">
        <v>135</v>
      </c>
      <c r="E13" s="17"/>
      <c r="F13" s="4" t="s">
        <v>157</v>
      </c>
    </row>
    <row r="14" spans="1:6" ht="39" x14ac:dyDescent="0.35">
      <c r="A14" s="5">
        <f t="shared" si="1"/>
        <v>4</v>
      </c>
      <c r="B14" s="10" t="s">
        <v>116</v>
      </c>
      <c r="C14" s="18" t="s">
        <v>120</v>
      </c>
      <c r="D14" s="10" t="s">
        <v>121</v>
      </c>
      <c r="E14" s="17"/>
      <c r="F14" s="4" t="s">
        <v>157</v>
      </c>
    </row>
    <row r="15" spans="1:6" ht="26" x14ac:dyDescent="0.35">
      <c r="A15" s="5">
        <f t="shared" si="1"/>
        <v>5</v>
      </c>
      <c r="B15" s="10" t="s">
        <v>116</v>
      </c>
      <c r="C15" s="18" t="s">
        <v>122</v>
      </c>
      <c r="D15" s="10" t="s">
        <v>123</v>
      </c>
      <c r="E15" s="17"/>
      <c r="F15" s="4" t="s">
        <v>157</v>
      </c>
    </row>
    <row r="16" spans="1:6" ht="26" x14ac:dyDescent="0.35">
      <c r="A16" s="5">
        <f t="shared" si="1"/>
        <v>6</v>
      </c>
      <c r="B16" s="10" t="s">
        <v>116</v>
      </c>
      <c r="C16" s="10" t="s">
        <v>124</v>
      </c>
      <c r="D16" s="10" t="s">
        <v>125</v>
      </c>
      <c r="E16" s="10"/>
      <c r="F16" s="4" t="s">
        <v>157</v>
      </c>
    </row>
    <row r="17" spans="1:6" ht="26" x14ac:dyDescent="0.35">
      <c r="A17" s="5">
        <f t="shared" si="1"/>
        <v>7</v>
      </c>
      <c r="B17" s="10" t="s">
        <v>116</v>
      </c>
      <c r="C17" s="10" t="s">
        <v>127</v>
      </c>
      <c r="D17" s="20" t="s">
        <v>128</v>
      </c>
      <c r="E17" s="10"/>
      <c r="F17" s="4" t="s">
        <v>157</v>
      </c>
    </row>
    <row r="18" spans="1:6" ht="26" x14ac:dyDescent="0.35">
      <c r="A18" s="5">
        <f t="shared" si="1"/>
        <v>8</v>
      </c>
      <c r="B18" s="10" t="s">
        <v>116</v>
      </c>
      <c r="C18" s="10" t="s">
        <v>129</v>
      </c>
      <c r="D18" s="10" t="s">
        <v>130</v>
      </c>
      <c r="E18" s="10"/>
      <c r="F18" s="4" t="s">
        <v>157</v>
      </c>
    </row>
    <row r="19" spans="1:6" ht="65" x14ac:dyDescent="0.35">
      <c r="A19" s="5">
        <f t="shared" si="1"/>
        <v>9</v>
      </c>
      <c r="B19" s="10" t="s">
        <v>116</v>
      </c>
      <c r="C19" s="10" t="s">
        <v>131</v>
      </c>
      <c r="D19" s="10" t="s">
        <v>132</v>
      </c>
      <c r="E19" s="10"/>
      <c r="F19" s="4" t="s">
        <v>157</v>
      </c>
    </row>
    <row r="20" spans="1:6" ht="26" x14ac:dyDescent="0.35">
      <c r="A20" s="5">
        <f t="shared" si="1"/>
        <v>10</v>
      </c>
      <c r="B20" s="10" t="s">
        <v>139</v>
      </c>
      <c r="C20" s="10" t="s">
        <v>133</v>
      </c>
      <c r="D20" s="10" t="s">
        <v>118</v>
      </c>
      <c r="E20" s="10"/>
      <c r="F20" s="4" t="s">
        <v>157</v>
      </c>
    </row>
    <row r="21" spans="1:6" ht="26" x14ac:dyDescent="0.35">
      <c r="A21" s="5">
        <f t="shared" si="1"/>
        <v>11</v>
      </c>
      <c r="B21" s="10" t="s">
        <v>139</v>
      </c>
      <c r="C21" s="18" t="s">
        <v>134</v>
      </c>
      <c r="D21" s="10" t="s">
        <v>135</v>
      </c>
      <c r="E21" s="17"/>
      <c r="F21" s="4" t="s">
        <v>157</v>
      </c>
    </row>
    <row r="22" spans="1:6" ht="52" x14ac:dyDescent="0.35">
      <c r="A22" s="5">
        <f t="shared" si="1"/>
        <v>12</v>
      </c>
      <c r="B22" s="10" t="s">
        <v>139</v>
      </c>
      <c r="C22" s="18" t="s">
        <v>136</v>
      </c>
      <c r="D22" s="10" t="s">
        <v>121</v>
      </c>
      <c r="E22" s="10"/>
      <c r="F22" s="4" t="s">
        <v>157</v>
      </c>
    </row>
    <row r="23" spans="1:6" ht="26" x14ac:dyDescent="0.35">
      <c r="A23" s="5">
        <f t="shared" si="1"/>
        <v>13</v>
      </c>
      <c r="B23" s="10" t="s">
        <v>139</v>
      </c>
      <c r="C23" s="10" t="s">
        <v>137</v>
      </c>
      <c r="D23" s="10" t="s">
        <v>138</v>
      </c>
      <c r="E23" s="17"/>
      <c r="F23" s="4" t="s">
        <v>157</v>
      </c>
    </row>
  </sheetData>
  <mergeCells count="6">
    <mergeCell ref="A2:F2"/>
    <mergeCell ref="B5:C5"/>
    <mergeCell ref="B6:C6"/>
    <mergeCell ref="B7:C7"/>
    <mergeCell ref="B8:C8"/>
    <mergeCell ref="E8:F8"/>
  </mergeCells>
  <conditionalFormatting sqref="F11:F23">
    <cfRule type="expression" dxfId="10" priority="9">
      <formula>$F11="Fail"</formula>
    </cfRule>
    <cfRule type="expression" dxfId="9" priority="10">
      <formula>$F11="Pass"</formula>
    </cfRule>
  </conditionalFormatting>
  <conditionalFormatting sqref="A11:E23">
    <cfRule type="expression" dxfId="8" priority="12">
      <formula>AND($B11&lt;&gt;$B10)</formula>
    </cfRule>
  </conditionalFormatting>
  <conditionalFormatting sqref="B10:B23">
    <cfRule type="expression" dxfId="7" priority="11">
      <formula>AND($B10&lt;&gt;$B9)</formula>
    </cfRule>
  </conditionalFormatting>
  <dataValidations count="1">
    <dataValidation type="list" allowBlank="1" showInputMessage="1" showErrorMessage="1" sqref="F11:F23" xr:uid="{4BEB0119-BC91-439A-829F-CA850B09E183}">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01_Creation</vt:lpstr>
      <vt:lpstr>02_UpdateDelete</vt:lpstr>
      <vt:lpstr>03_TargetCredential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2022-11-15T19:25:03Z</dcterms:modified>
</cp:coreProperties>
</file>