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5"/>
  <workbookPr defaultThemeVersion="124226"/>
  <mc:AlternateContent xmlns:mc="http://schemas.openxmlformats.org/markup-compatibility/2006">
    <mc:Choice Requires="x15">
      <x15ac:absPath xmlns:x15ac="http://schemas.microsoft.com/office/spreadsheetml/2010/11/ac" url="D:\users\isabfrec\Mes Documents\Desktop\"/>
    </mc:Choice>
  </mc:AlternateContent>
  <xr:revisionPtr revIDLastSave="0" documentId="13_ncr:1_{6054AC0C-FE67-41BB-958E-FA2B77840417}" xr6:coauthVersionLast="36" xr6:coauthVersionMax="36" xr10:uidLastSave="{00000000-0000-0000-0000-000000000000}"/>
  <bookViews>
    <workbookView xWindow="0" yWindow="0" windowWidth="21570" windowHeight="7980" firstSheet="9" activeTab="17" xr2:uid="{00000000-000D-0000-FFFF-FFFF00000000}"/>
  </bookViews>
  <sheets>
    <sheet name="Présentation et méthode" sheetId="93" r:id="rId1"/>
    <sheet name="Sommaire" sheetId="95" r:id="rId2"/>
    <sheet name="Données nationales" sheetId="78" r:id="rId3"/>
    <sheet name="tab1-pa" sheetId="79" r:id="rId4"/>
    <sheet name="tab2-pa" sheetId="80" r:id="rId5"/>
    <sheet name="tab3-pa" sheetId="81" r:id="rId6"/>
    <sheet name="tab4-pa" sheetId="82" r:id="rId7"/>
    <sheet name="Tab1-ph" sheetId="73" r:id="rId8"/>
    <sheet name="Tab2-ph" sheetId="74" r:id="rId9"/>
    <sheet name="Tab3-ph" sheetId="75" r:id="rId10"/>
    <sheet name="Tab4-ph" sheetId="76" r:id="rId11"/>
    <sheet name="Tab5-ph" sheetId="77" r:id="rId12"/>
    <sheet name="Tab1-ase" sheetId="96" r:id="rId13"/>
    <sheet name="Tab2-ase" sheetId="97" r:id="rId14"/>
    <sheet name="Tab3-ase" sheetId="98" r:id="rId15"/>
    <sheet name="Tab4-ase" sheetId="99" r:id="rId16"/>
    <sheet name="Tab5-ase" sheetId="100" r:id="rId17"/>
    <sheet name="Tab6-ase" sheetId="101" r:id="rId18"/>
    <sheet name="Tab7-ase" sheetId="102" r:id="rId19"/>
    <sheet name="Tab8-ase" sheetId="103" r:id="rId20"/>
    <sheet name="Tab9-ase" sheetId="104" r:id="rId21"/>
    <sheet name="Tab10-ase" sheetId="105" r:id="rId22"/>
  </sheets>
  <definedNames>
    <definedName name="_xlnm._FilterDatabase" localSheetId="21" hidden="1">'Tab10-ase'!$A$5:$I$110</definedName>
    <definedName name="_xlnm._FilterDatabase" localSheetId="12" hidden="1">'Tab1-ase'!$A$5:$F$110</definedName>
    <definedName name="_xlnm._FilterDatabase" localSheetId="3" hidden="1">'tab1-pa'!$A$8:$M$8</definedName>
    <definedName name="_xlnm._FilterDatabase" localSheetId="7" hidden="1">'Tab1-ph'!$D$9:$F$109</definedName>
    <definedName name="_xlnm._FilterDatabase" localSheetId="13" hidden="1">'Tab2-ase'!$A$5:$K$110</definedName>
    <definedName name="_xlnm._FilterDatabase" localSheetId="8" hidden="1">'Tab2-ph'!#REF!</definedName>
    <definedName name="_xlnm._FilterDatabase" localSheetId="9" hidden="1">'Tab3-ph'!$D$9:$F$109</definedName>
    <definedName name="_xlnm._FilterDatabase" localSheetId="11" hidden="1">'Tab5-ph'!#REF!</definedName>
    <definedName name="_Toc125276053" localSheetId="0">'Présentation et méthode'!#REF!</definedName>
    <definedName name="_Toc125276053" localSheetId="1">Sommaire!#REF!</definedName>
    <definedName name="_Toc323137636" localSheetId="0">'Présentation et méthode'!#REF!</definedName>
    <definedName name="_Toc323137636" localSheetId="1">Sommaire!#REF!</definedName>
    <definedName name="_Toc323137637" localSheetId="0">'Présentation et méthode'!#REF!</definedName>
    <definedName name="_Toc323137637" localSheetId="1">Sommaire!#REF!</definedName>
    <definedName name="_Toc342641293" localSheetId="0">'Présentation et méthode'!#REF!</definedName>
    <definedName name="_Toc342641293" localSheetId="1">Sommaire!#REF!</definedName>
    <definedName name="_Toc342641294" localSheetId="0">'Présentation et méthode'!#REF!</definedName>
    <definedName name="_Toc342641294" localSheetId="1">Sommaire!#REF!</definedName>
    <definedName name="_Toc342641295" localSheetId="0">'Présentation et méthode'!#REF!</definedName>
    <definedName name="_Toc342641295" localSheetId="1">Sommaire!#REF!</definedName>
    <definedName name="_Toc342641299" localSheetId="0">'Présentation et méthode'!#REF!</definedName>
    <definedName name="_Toc342641299" localSheetId="1">Sommaire!#REF!</definedName>
    <definedName name="_Toc343607958" localSheetId="0">'Présentation et méthode'!#REF!</definedName>
    <definedName name="_Toc343607958" localSheetId="1">Sommaire!#REF!</definedName>
    <definedName name="_Toc343607960" localSheetId="0">'Présentation et méthode'!#REF!</definedName>
    <definedName name="_Toc343607960" localSheetId="1">Sommaire!#REF!</definedName>
    <definedName name="_Toc343607961" localSheetId="0">'Présentation et méthode'!#REF!</definedName>
    <definedName name="_Toc343607961" localSheetId="1">Sommaire!#REF!</definedName>
    <definedName name="_Toc343607964" localSheetId="0">'Présentation et méthode'!#REF!</definedName>
    <definedName name="_Toc343607964" localSheetId="1">Sommaire!#REF!</definedName>
    <definedName name="_Toc343607965" localSheetId="0">'Présentation et méthode'!#REF!</definedName>
    <definedName name="_Toc343607965" localSheetId="1">Sommaire!#REF!</definedName>
    <definedName name="_Toc343607966" localSheetId="0">'Présentation et méthode'!#REF!</definedName>
    <definedName name="_Toc343607966" localSheetId="1">Sommaire!#REF!</definedName>
    <definedName name="_Toc343607968" localSheetId="0">'Présentation et méthode'!#REF!</definedName>
    <definedName name="_Toc343607968" localSheetId="1">Sommaire!#REF!</definedName>
    <definedName name="_Toc343607969" localSheetId="0">'Présentation et méthode'!#REF!</definedName>
    <definedName name="_Toc343607969" localSheetId="1">Sommaire!#REF!</definedName>
    <definedName name="_Toc343607970" localSheetId="0">'Présentation et méthode'!#REF!</definedName>
    <definedName name="_Toc343607970" localSheetId="1">Sommaire!#REF!</definedName>
    <definedName name="_Toc58212127" localSheetId="0">'Présentation et méthode'!#REF!</definedName>
    <definedName name="_Toc58212127" localSheetId="1">Sommaire!#REF!</definedName>
    <definedName name="_Toc58731077" localSheetId="0">'Présentation et méthode'!#REF!</definedName>
    <definedName name="_Toc58731077" localSheetId="1">Sommaire!#REF!</definedName>
    <definedName name="_Toc62544523" localSheetId="0">'Présentation et méthode'!#REF!</definedName>
    <definedName name="_Toc62544523" localSheetId="1">Sommaire!#REF!</definedName>
    <definedName name="_xlnm.Print_Area" localSheetId="12">'Tab1-ase'!$A$1:$C$112</definedName>
    <definedName name="_xlnm.Print_Area" localSheetId="8">'Tab2-ph'!$A$1:$E$107</definedName>
    <definedName name="_xlnm.Print_Area" localSheetId="9">'Tab3-ph'!$A$1:$F$109</definedName>
    <definedName name="_xlnm.Print_Area" localSheetId="10">'Tab4-ph'!$A$1:$E$106</definedName>
    <definedName name="_xlnm.Print_Area" localSheetId="11">'Tab5-ph'!$A$1:$E$108</definedName>
  </definedNames>
  <calcPr calcId="191029"/>
</workbook>
</file>

<file path=xl/calcChain.xml><?xml version="1.0" encoding="utf-8"?>
<calcChain xmlns="http://schemas.openxmlformats.org/spreadsheetml/2006/main">
  <c r="I7" i="97" l="1"/>
  <c r="J7" i="97"/>
  <c r="I8" i="97"/>
  <c r="K8" i="97" s="1"/>
  <c r="J8" i="97"/>
  <c r="I9" i="97"/>
  <c r="J9" i="97"/>
  <c r="I10" i="97"/>
  <c r="K10" i="97" s="1"/>
  <c r="J10" i="97"/>
  <c r="I11" i="97"/>
  <c r="J11" i="97"/>
  <c r="I12" i="97"/>
  <c r="K12" i="97" s="1"/>
  <c r="J12" i="97"/>
  <c r="I13" i="97"/>
  <c r="J13" i="97"/>
  <c r="I14" i="97"/>
  <c r="K14" i="97" s="1"/>
  <c r="J14" i="97"/>
  <c r="I15" i="97"/>
  <c r="J15" i="97"/>
  <c r="I16" i="97"/>
  <c r="K16" i="97" s="1"/>
  <c r="J16" i="97"/>
  <c r="I17" i="97"/>
  <c r="J17" i="97"/>
  <c r="I18" i="97"/>
  <c r="K18" i="97" s="1"/>
  <c r="J18" i="97"/>
  <c r="I19" i="97"/>
  <c r="J19" i="97"/>
  <c r="I20" i="97"/>
  <c r="K20" i="97" s="1"/>
  <c r="J20" i="97"/>
  <c r="I21" i="97"/>
  <c r="J21" i="97"/>
  <c r="I22" i="97"/>
  <c r="K22" i="97" s="1"/>
  <c r="J22" i="97"/>
  <c r="I23" i="97"/>
  <c r="J23" i="97"/>
  <c r="I24" i="97"/>
  <c r="K24" i="97" s="1"/>
  <c r="J24" i="97"/>
  <c r="I25" i="97"/>
  <c r="J25" i="97"/>
  <c r="I26" i="97"/>
  <c r="K26" i="97" s="1"/>
  <c r="J26" i="97"/>
  <c r="I27" i="97"/>
  <c r="J27" i="97"/>
  <c r="I28" i="97"/>
  <c r="K28" i="97" s="1"/>
  <c r="J28" i="97"/>
  <c r="I29" i="97"/>
  <c r="J29" i="97"/>
  <c r="I30" i="97"/>
  <c r="K30" i="97" s="1"/>
  <c r="J30" i="97"/>
  <c r="I31" i="97"/>
  <c r="J31" i="97"/>
  <c r="I32" i="97"/>
  <c r="K32" i="97" s="1"/>
  <c r="J32" i="97"/>
  <c r="I33" i="97"/>
  <c r="J33" i="97"/>
  <c r="I34" i="97"/>
  <c r="K34" i="97" s="1"/>
  <c r="J34" i="97"/>
  <c r="I35" i="97"/>
  <c r="J35" i="97"/>
  <c r="I36" i="97"/>
  <c r="K36" i="97" s="1"/>
  <c r="J36" i="97"/>
  <c r="I37" i="97"/>
  <c r="J37" i="97"/>
  <c r="I38" i="97"/>
  <c r="K38" i="97" s="1"/>
  <c r="J38" i="97"/>
  <c r="I39" i="97"/>
  <c r="J39" i="97"/>
  <c r="I40" i="97"/>
  <c r="K40" i="97" s="1"/>
  <c r="J40" i="97"/>
  <c r="I41" i="97"/>
  <c r="J41" i="97"/>
  <c r="I42" i="97"/>
  <c r="K42" i="97" s="1"/>
  <c r="J42" i="97"/>
  <c r="I43" i="97"/>
  <c r="J43" i="97"/>
  <c r="I44" i="97"/>
  <c r="K44" i="97" s="1"/>
  <c r="J44" i="97"/>
  <c r="I45" i="97"/>
  <c r="J45" i="97"/>
  <c r="I46" i="97"/>
  <c r="K46" i="97" s="1"/>
  <c r="J46" i="97"/>
  <c r="I47" i="97"/>
  <c r="J47" i="97"/>
  <c r="I48" i="97"/>
  <c r="K48" i="97" s="1"/>
  <c r="J48" i="97"/>
  <c r="I49" i="97"/>
  <c r="J49" i="97"/>
  <c r="I50" i="97"/>
  <c r="K50" i="97" s="1"/>
  <c r="J50" i="97"/>
  <c r="I51" i="97"/>
  <c r="J51" i="97"/>
  <c r="I52" i="97"/>
  <c r="K52" i="97" s="1"/>
  <c r="J52" i="97"/>
  <c r="I53" i="97"/>
  <c r="J53" i="97"/>
  <c r="I54" i="97"/>
  <c r="K54" i="97" s="1"/>
  <c r="J54" i="97"/>
  <c r="I55" i="97"/>
  <c r="J55" i="97"/>
  <c r="I56" i="97"/>
  <c r="K56" i="97" s="1"/>
  <c r="J56" i="97"/>
  <c r="I57" i="97"/>
  <c r="J57" i="97"/>
  <c r="I58" i="97"/>
  <c r="K58" i="97" s="1"/>
  <c r="J58" i="97"/>
  <c r="I59" i="97"/>
  <c r="J59" i="97"/>
  <c r="I60" i="97"/>
  <c r="K60" i="97" s="1"/>
  <c r="J60" i="97"/>
  <c r="I61" i="97"/>
  <c r="J61" i="97"/>
  <c r="I62" i="97"/>
  <c r="K62" i="97" s="1"/>
  <c r="J62" i="97"/>
  <c r="I63" i="97"/>
  <c r="J63" i="97"/>
  <c r="I64" i="97"/>
  <c r="K64" i="97" s="1"/>
  <c r="J64" i="97"/>
  <c r="I65" i="97"/>
  <c r="J65" i="97"/>
  <c r="I66" i="97"/>
  <c r="K66" i="97" s="1"/>
  <c r="J66" i="97"/>
  <c r="I67" i="97"/>
  <c r="J67" i="97"/>
  <c r="I68" i="97"/>
  <c r="K68" i="97" s="1"/>
  <c r="J68" i="97"/>
  <c r="I69" i="97"/>
  <c r="J69" i="97"/>
  <c r="I70" i="97"/>
  <c r="K70" i="97" s="1"/>
  <c r="J70" i="97"/>
  <c r="I71" i="97"/>
  <c r="J71" i="97"/>
  <c r="I72" i="97"/>
  <c r="K72" i="97" s="1"/>
  <c r="J72" i="97"/>
  <c r="I73" i="97"/>
  <c r="J73" i="97"/>
  <c r="I74" i="97"/>
  <c r="K74" i="97" s="1"/>
  <c r="J74" i="97"/>
  <c r="I75" i="97"/>
  <c r="J75" i="97"/>
  <c r="I76" i="97"/>
  <c r="K76" i="97" s="1"/>
  <c r="J76" i="97"/>
  <c r="I77" i="97"/>
  <c r="J77" i="97"/>
  <c r="I78" i="97"/>
  <c r="K78" i="97" s="1"/>
  <c r="J78" i="97"/>
  <c r="I79" i="97"/>
  <c r="J79" i="97"/>
  <c r="I80" i="97"/>
  <c r="K80" i="97" s="1"/>
  <c r="J80" i="97"/>
  <c r="I81" i="97"/>
  <c r="J81" i="97"/>
  <c r="I82" i="97"/>
  <c r="K82" i="97" s="1"/>
  <c r="J82" i="97"/>
  <c r="I83" i="97"/>
  <c r="J83" i="97"/>
  <c r="I84" i="97"/>
  <c r="K84" i="97" s="1"/>
  <c r="J84" i="97"/>
  <c r="I85" i="97"/>
  <c r="J85" i="97"/>
  <c r="I86" i="97"/>
  <c r="K86" i="97" s="1"/>
  <c r="J86" i="97"/>
  <c r="I87" i="97"/>
  <c r="J87" i="97"/>
  <c r="I88" i="97"/>
  <c r="K88" i="97" s="1"/>
  <c r="J88" i="97"/>
  <c r="I89" i="97"/>
  <c r="J89" i="97"/>
  <c r="I90" i="97"/>
  <c r="K90" i="97" s="1"/>
  <c r="J90" i="97"/>
  <c r="I91" i="97"/>
  <c r="J91" i="97"/>
  <c r="I92" i="97"/>
  <c r="K92" i="97" s="1"/>
  <c r="J92" i="97"/>
  <c r="I93" i="97"/>
  <c r="J93" i="97"/>
  <c r="I94" i="97"/>
  <c r="K94" i="97" s="1"/>
  <c r="J94" i="97"/>
  <c r="I95" i="97"/>
  <c r="J95" i="97"/>
  <c r="I96" i="97"/>
  <c r="K96" i="97" s="1"/>
  <c r="J96" i="97"/>
  <c r="I97" i="97"/>
  <c r="J97" i="97"/>
  <c r="I98" i="97"/>
  <c r="K98" i="97" s="1"/>
  <c r="J98" i="97"/>
  <c r="I99" i="97"/>
  <c r="J99" i="97"/>
  <c r="I100" i="97"/>
  <c r="K100" i="97" s="1"/>
  <c r="J100" i="97"/>
  <c r="I101" i="97"/>
  <c r="J101" i="97"/>
  <c r="I102" i="97"/>
  <c r="K102" i="97" s="1"/>
  <c r="J102" i="97"/>
  <c r="I103" i="97"/>
  <c r="J103" i="97"/>
  <c r="I104" i="97"/>
  <c r="K104" i="97" s="1"/>
  <c r="J104" i="97"/>
  <c r="I105" i="97"/>
  <c r="J105" i="97"/>
  <c r="I106" i="97"/>
  <c r="K106" i="97" s="1"/>
  <c r="J106" i="97"/>
  <c r="I107" i="97"/>
  <c r="J107" i="97"/>
  <c r="I108" i="97"/>
  <c r="K108" i="97" s="1"/>
  <c r="J108" i="97"/>
  <c r="I109" i="97"/>
  <c r="J109" i="97"/>
  <c r="I110" i="97"/>
  <c r="K110" i="97" s="1"/>
  <c r="J110" i="97"/>
  <c r="J6" i="97"/>
  <c r="I6" i="97"/>
  <c r="H132" i="97"/>
  <c r="H131" i="97"/>
  <c r="H130" i="97"/>
  <c r="H129" i="97"/>
  <c r="H127" i="97"/>
  <c r="H126" i="97"/>
  <c r="H125" i="97"/>
  <c r="H124" i="97"/>
  <c r="H123" i="97"/>
  <c r="H122" i="97"/>
  <c r="H121" i="97"/>
  <c r="H120" i="97"/>
  <c r="H119" i="97"/>
  <c r="H118" i="97"/>
  <c r="H117" i="97"/>
  <c r="H116" i="97"/>
  <c r="H115" i="97"/>
  <c r="H128" i="97" s="1"/>
  <c r="G7" i="96"/>
  <c r="G8" i="96"/>
  <c r="G9" i="96"/>
  <c r="G10" i="96"/>
  <c r="G11" i="96"/>
  <c r="G12" i="96"/>
  <c r="G13" i="96"/>
  <c r="G14" i="96"/>
  <c r="G15" i="96"/>
  <c r="G16" i="96"/>
  <c r="G17" i="96"/>
  <c r="G18" i="96"/>
  <c r="G19" i="96"/>
  <c r="G20" i="96"/>
  <c r="G21" i="96"/>
  <c r="G22" i="96"/>
  <c r="G23" i="96"/>
  <c r="G24" i="96"/>
  <c r="G25" i="96"/>
  <c r="G26" i="96"/>
  <c r="G27" i="96"/>
  <c r="G28" i="96"/>
  <c r="G29" i="96"/>
  <c r="G30" i="96"/>
  <c r="G31" i="96"/>
  <c r="G32" i="96"/>
  <c r="G33" i="96"/>
  <c r="G34" i="96"/>
  <c r="G35" i="96"/>
  <c r="G36" i="96"/>
  <c r="G37" i="96"/>
  <c r="G38" i="96"/>
  <c r="G39" i="96"/>
  <c r="G40" i="96"/>
  <c r="G41" i="96"/>
  <c r="G42" i="96"/>
  <c r="G43" i="96"/>
  <c r="G44" i="96"/>
  <c r="G45" i="96"/>
  <c r="G46" i="96"/>
  <c r="G47" i="96"/>
  <c r="G48" i="96"/>
  <c r="G49" i="96"/>
  <c r="G50" i="96"/>
  <c r="G51" i="96"/>
  <c r="G52" i="96"/>
  <c r="G53" i="96"/>
  <c r="G54" i="96"/>
  <c r="G55" i="96"/>
  <c r="G56" i="96"/>
  <c r="G57" i="96"/>
  <c r="G58" i="96"/>
  <c r="G59" i="96"/>
  <c r="G60" i="96"/>
  <c r="G61" i="96"/>
  <c r="G62" i="96"/>
  <c r="G63" i="96"/>
  <c r="G64" i="96"/>
  <c r="G65" i="96"/>
  <c r="G66" i="96"/>
  <c r="G67" i="96"/>
  <c r="G68" i="96"/>
  <c r="G69" i="96"/>
  <c r="G70" i="96"/>
  <c r="G71" i="96"/>
  <c r="G72" i="96"/>
  <c r="G73" i="96"/>
  <c r="G74" i="96"/>
  <c r="G75" i="96"/>
  <c r="G76" i="96"/>
  <c r="G77" i="96"/>
  <c r="G78" i="96"/>
  <c r="G79" i="96"/>
  <c r="G80" i="96"/>
  <c r="G81" i="96"/>
  <c r="G82" i="96"/>
  <c r="G83" i="96"/>
  <c r="G84" i="96"/>
  <c r="G85" i="96"/>
  <c r="G86" i="96"/>
  <c r="G87" i="96"/>
  <c r="G88" i="96"/>
  <c r="G89" i="96"/>
  <c r="G90" i="96"/>
  <c r="G91" i="96"/>
  <c r="G92" i="96"/>
  <c r="G93" i="96"/>
  <c r="G94" i="96"/>
  <c r="G95" i="96"/>
  <c r="G96" i="96"/>
  <c r="G97" i="96"/>
  <c r="G98" i="96"/>
  <c r="G99" i="96"/>
  <c r="G100" i="96"/>
  <c r="G101" i="96"/>
  <c r="G102" i="96"/>
  <c r="G103" i="96"/>
  <c r="G104" i="96"/>
  <c r="G105" i="96"/>
  <c r="G106" i="96"/>
  <c r="G107" i="96"/>
  <c r="G108" i="96"/>
  <c r="G109" i="96"/>
  <c r="G110" i="96"/>
  <c r="G6" i="96"/>
  <c r="L7" i="101"/>
  <c r="M7" i="101"/>
  <c r="L8" i="101"/>
  <c r="M8" i="101"/>
  <c r="L9" i="101"/>
  <c r="M9" i="101"/>
  <c r="L10" i="101"/>
  <c r="M10" i="101"/>
  <c r="L11" i="101"/>
  <c r="M11" i="101"/>
  <c r="L12" i="101"/>
  <c r="M12" i="101"/>
  <c r="L13" i="101"/>
  <c r="M13" i="101"/>
  <c r="L14" i="101"/>
  <c r="M14" i="101"/>
  <c r="L15" i="101"/>
  <c r="M15" i="101"/>
  <c r="L16" i="101"/>
  <c r="M16" i="101"/>
  <c r="L17" i="101"/>
  <c r="M17" i="101"/>
  <c r="L18" i="101"/>
  <c r="M18" i="101"/>
  <c r="L19" i="101"/>
  <c r="M19" i="101"/>
  <c r="L20" i="101"/>
  <c r="M20" i="101"/>
  <c r="L21" i="101"/>
  <c r="M21" i="101"/>
  <c r="L22" i="101"/>
  <c r="M22" i="101"/>
  <c r="L23" i="101"/>
  <c r="M23" i="101"/>
  <c r="L24" i="101"/>
  <c r="M24" i="101"/>
  <c r="L25" i="101"/>
  <c r="M25" i="101"/>
  <c r="L26" i="101"/>
  <c r="M26" i="101"/>
  <c r="L27" i="101"/>
  <c r="M27" i="101"/>
  <c r="L28" i="101"/>
  <c r="M28" i="101"/>
  <c r="L29" i="101"/>
  <c r="M29" i="101"/>
  <c r="L30" i="101"/>
  <c r="M30" i="101"/>
  <c r="L31" i="101"/>
  <c r="M31" i="101"/>
  <c r="L32" i="101"/>
  <c r="M32" i="101"/>
  <c r="L33" i="101"/>
  <c r="M33" i="101"/>
  <c r="L34" i="101"/>
  <c r="M34" i="101"/>
  <c r="L35" i="101"/>
  <c r="M35" i="101"/>
  <c r="L36" i="101"/>
  <c r="M36" i="101"/>
  <c r="L37" i="101"/>
  <c r="M37" i="101"/>
  <c r="L38" i="101"/>
  <c r="M38" i="101"/>
  <c r="L39" i="101"/>
  <c r="M39" i="101"/>
  <c r="L40" i="101"/>
  <c r="M40" i="101"/>
  <c r="L41" i="101"/>
  <c r="M41" i="101"/>
  <c r="L42" i="101"/>
  <c r="M42" i="101"/>
  <c r="L43" i="101"/>
  <c r="M43" i="101"/>
  <c r="L44" i="101"/>
  <c r="M44" i="101"/>
  <c r="L45" i="101"/>
  <c r="M45" i="101"/>
  <c r="L46" i="101"/>
  <c r="M46" i="101"/>
  <c r="L47" i="101"/>
  <c r="M47" i="101"/>
  <c r="L48" i="101"/>
  <c r="M48" i="101"/>
  <c r="L49" i="101"/>
  <c r="M49" i="101"/>
  <c r="L50" i="101"/>
  <c r="M50" i="101"/>
  <c r="L51" i="101"/>
  <c r="M51" i="101"/>
  <c r="L52" i="101"/>
  <c r="M52" i="101"/>
  <c r="L53" i="101"/>
  <c r="M53" i="101"/>
  <c r="L54" i="101"/>
  <c r="M54" i="101"/>
  <c r="L55" i="101"/>
  <c r="M55" i="101"/>
  <c r="L56" i="101"/>
  <c r="M56" i="101"/>
  <c r="L57" i="101"/>
  <c r="M57" i="101"/>
  <c r="L58" i="101"/>
  <c r="M58" i="101"/>
  <c r="L59" i="101"/>
  <c r="M59" i="101"/>
  <c r="L60" i="101"/>
  <c r="M60" i="101"/>
  <c r="L61" i="101"/>
  <c r="M61" i="101"/>
  <c r="L62" i="101"/>
  <c r="M62" i="101"/>
  <c r="L63" i="101"/>
  <c r="M63" i="101"/>
  <c r="L64" i="101"/>
  <c r="M64" i="101"/>
  <c r="L65" i="101"/>
  <c r="M65" i="101"/>
  <c r="L66" i="101"/>
  <c r="M66" i="101"/>
  <c r="L67" i="101"/>
  <c r="M67" i="101"/>
  <c r="L68" i="101"/>
  <c r="M68" i="101"/>
  <c r="L69" i="101"/>
  <c r="M69" i="101"/>
  <c r="L70" i="101"/>
  <c r="M70" i="101"/>
  <c r="L71" i="101"/>
  <c r="M71" i="101"/>
  <c r="L72" i="101"/>
  <c r="M72" i="101"/>
  <c r="L73" i="101"/>
  <c r="M73" i="101"/>
  <c r="L74" i="101"/>
  <c r="M74" i="101"/>
  <c r="L75" i="101"/>
  <c r="M75" i="101"/>
  <c r="L76" i="101"/>
  <c r="M76" i="101"/>
  <c r="L77" i="101"/>
  <c r="M77" i="101"/>
  <c r="L78" i="101"/>
  <c r="M78" i="101"/>
  <c r="L79" i="101"/>
  <c r="M79" i="101"/>
  <c r="L80" i="101"/>
  <c r="M80" i="101"/>
  <c r="L81" i="101"/>
  <c r="M81" i="101"/>
  <c r="L82" i="101"/>
  <c r="M82" i="101"/>
  <c r="L83" i="101"/>
  <c r="M83" i="101"/>
  <c r="L84" i="101"/>
  <c r="M84" i="101"/>
  <c r="L85" i="101"/>
  <c r="M85" i="101"/>
  <c r="L86" i="101"/>
  <c r="M86" i="101"/>
  <c r="L87" i="101"/>
  <c r="M87" i="101"/>
  <c r="L88" i="101"/>
  <c r="M88" i="101"/>
  <c r="L89" i="101"/>
  <c r="M89" i="101"/>
  <c r="L90" i="101"/>
  <c r="M90" i="101"/>
  <c r="L91" i="101"/>
  <c r="M91" i="101"/>
  <c r="L92" i="101"/>
  <c r="M92" i="101"/>
  <c r="L93" i="101"/>
  <c r="M93" i="101"/>
  <c r="L94" i="101"/>
  <c r="M94" i="101"/>
  <c r="L95" i="101"/>
  <c r="M95" i="101"/>
  <c r="L96" i="101"/>
  <c r="M96" i="101"/>
  <c r="L97" i="101"/>
  <c r="M97" i="101"/>
  <c r="L98" i="101"/>
  <c r="M98" i="101"/>
  <c r="L99" i="101"/>
  <c r="M99" i="101"/>
  <c r="L100" i="101"/>
  <c r="M100" i="101"/>
  <c r="L101" i="101"/>
  <c r="M101" i="101"/>
  <c r="L102" i="101"/>
  <c r="M102" i="101"/>
  <c r="L103" i="101"/>
  <c r="M103" i="101"/>
  <c r="L104" i="101"/>
  <c r="M104" i="101"/>
  <c r="L105" i="101"/>
  <c r="M105" i="101"/>
  <c r="L106" i="101"/>
  <c r="M106" i="101"/>
  <c r="L107" i="101"/>
  <c r="M107" i="101"/>
  <c r="L108" i="101"/>
  <c r="M108" i="101"/>
  <c r="L109" i="101"/>
  <c r="M109" i="101"/>
  <c r="L110" i="101"/>
  <c r="M110" i="101"/>
  <c r="M6" i="101"/>
  <c r="L6" i="101"/>
  <c r="K132" i="101"/>
  <c r="K131" i="101"/>
  <c r="K130" i="101"/>
  <c r="K129" i="101"/>
  <c r="K127" i="101"/>
  <c r="K126" i="101"/>
  <c r="K125" i="101"/>
  <c r="K124" i="101"/>
  <c r="K123" i="101"/>
  <c r="K122" i="101"/>
  <c r="K121" i="101"/>
  <c r="K120" i="101"/>
  <c r="K119" i="101"/>
  <c r="K118" i="101"/>
  <c r="K117" i="101"/>
  <c r="K116" i="101"/>
  <c r="K115" i="101"/>
  <c r="K109" i="97" l="1"/>
  <c r="K105" i="97"/>
  <c r="K101" i="97"/>
  <c r="K97" i="97"/>
  <c r="K93" i="97"/>
  <c r="K89" i="97"/>
  <c r="K85" i="97"/>
  <c r="K81" i="97"/>
  <c r="K77" i="97"/>
  <c r="K73" i="97"/>
  <c r="K69" i="97"/>
  <c r="K65" i="97"/>
  <c r="K61" i="97"/>
  <c r="K57" i="97"/>
  <c r="K53" i="97"/>
  <c r="K49" i="97"/>
  <c r="K45" i="97"/>
  <c r="K41" i="97"/>
  <c r="K37" i="97"/>
  <c r="K33" i="97"/>
  <c r="K29" i="97"/>
  <c r="K25" i="97"/>
  <c r="K21" i="97"/>
  <c r="K17" i="97"/>
  <c r="K13" i="97"/>
  <c r="K9" i="97"/>
  <c r="H133" i="97"/>
  <c r="H134" i="97" s="1"/>
  <c r="K6" i="97"/>
  <c r="K107" i="97"/>
  <c r="K103" i="97"/>
  <c r="K99" i="97"/>
  <c r="K95" i="97"/>
  <c r="K91" i="97"/>
  <c r="K87" i="97"/>
  <c r="K83" i="97"/>
  <c r="K79" i="97"/>
  <c r="K75" i="97"/>
  <c r="K71" i="97"/>
  <c r="K67" i="97"/>
  <c r="K63" i="97"/>
  <c r="K59" i="97"/>
  <c r="K55" i="97"/>
  <c r="K51" i="97"/>
  <c r="K47" i="97"/>
  <c r="K43" i="97"/>
  <c r="K39" i="97"/>
  <c r="K35" i="97"/>
  <c r="K31" i="97"/>
  <c r="K27" i="97"/>
  <c r="K23" i="97"/>
  <c r="K19" i="97"/>
  <c r="K15" i="97"/>
  <c r="K11" i="97"/>
  <c r="K7" i="97"/>
  <c r="K133" i="101"/>
  <c r="K128" i="101"/>
  <c r="K134" i="101" s="1"/>
  <c r="H136" i="82"/>
  <c r="H135" i="82"/>
  <c r="H134" i="82"/>
  <c r="H133" i="82"/>
  <c r="H132" i="82"/>
  <c r="H131" i="82"/>
  <c r="H130" i="82"/>
  <c r="H129" i="82"/>
  <c r="H128" i="82"/>
  <c r="H127" i="82"/>
  <c r="H126" i="82"/>
  <c r="H125" i="82"/>
  <c r="H124" i="82"/>
  <c r="H123" i="82"/>
  <c r="H122" i="82"/>
  <c r="H121" i="82"/>
  <c r="H120" i="82"/>
  <c r="H119" i="82"/>
  <c r="H118" i="82"/>
  <c r="H117" i="82"/>
  <c r="H111" i="82"/>
  <c r="H110" i="82"/>
  <c r="H109" i="82"/>
  <c r="H108" i="82"/>
  <c r="H107" i="82"/>
  <c r="H106" i="82"/>
  <c r="H105" i="82"/>
  <c r="H104" i="82"/>
  <c r="H103" i="82"/>
  <c r="H102" i="82"/>
  <c r="H101" i="82"/>
  <c r="H100" i="82"/>
  <c r="H99" i="82"/>
  <c r="H98" i="82"/>
  <c r="H97" i="82"/>
  <c r="H96" i="82"/>
  <c r="H95" i="82"/>
  <c r="H94" i="82"/>
  <c r="H93" i="82"/>
  <c r="H92" i="82"/>
  <c r="H91" i="82"/>
  <c r="H90" i="82"/>
  <c r="H89" i="82"/>
  <c r="H88" i="82"/>
  <c r="H87" i="82"/>
  <c r="H86" i="82"/>
  <c r="H85" i="82"/>
  <c r="H84" i="82"/>
  <c r="H83" i="82"/>
  <c r="H82" i="82"/>
  <c r="H81" i="82"/>
  <c r="H80" i="82"/>
  <c r="H79" i="82"/>
  <c r="H78" i="82"/>
  <c r="H77" i="82"/>
  <c r="H76" i="82"/>
  <c r="H75" i="82"/>
  <c r="H74" i="82"/>
  <c r="H73" i="82"/>
  <c r="H72" i="82"/>
  <c r="H71" i="82"/>
  <c r="H70" i="82"/>
  <c r="H69" i="82"/>
  <c r="H68" i="82"/>
  <c r="H67" i="82"/>
  <c r="H66" i="82"/>
  <c r="H65" i="82"/>
  <c r="H64" i="82"/>
  <c r="H63" i="82"/>
  <c r="H62" i="82"/>
  <c r="H61" i="82"/>
  <c r="H60" i="82"/>
  <c r="H59" i="82"/>
  <c r="H58" i="82"/>
  <c r="H57" i="82"/>
  <c r="H56" i="82"/>
  <c r="H55" i="82"/>
  <c r="H54" i="82"/>
  <c r="H53" i="82"/>
  <c r="H52" i="82"/>
  <c r="H51" i="82"/>
  <c r="H50" i="82"/>
  <c r="H49" i="82"/>
  <c r="H48" i="82"/>
  <c r="H47" i="82"/>
  <c r="H46" i="82"/>
  <c r="H45" i="82"/>
  <c r="H44" i="82"/>
  <c r="H43" i="82"/>
  <c r="H42" i="82"/>
  <c r="H41" i="82"/>
  <c r="H40" i="82"/>
  <c r="H39" i="82"/>
  <c r="H38" i="82"/>
  <c r="H37" i="82"/>
  <c r="H36" i="82"/>
  <c r="H35" i="82"/>
  <c r="H34" i="82"/>
  <c r="H33" i="82"/>
  <c r="H32" i="82"/>
  <c r="H31" i="82"/>
  <c r="H30" i="82"/>
  <c r="H29" i="82"/>
  <c r="H28" i="82"/>
  <c r="H27" i="82"/>
  <c r="H26" i="82"/>
  <c r="H25" i="82"/>
  <c r="H24" i="82"/>
  <c r="H23" i="82"/>
  <c r="H22" i="82"/>
  <c r="H21" i="82"/>
  <c r="H20" i="82"/>
  <c r="H19" i="82"/>
  <c r="H18" i="82"/>
  <c r="H17" i="82"/>
  <c r="H16" i="82"/>
  <c r="H15" i="82"/>
  <c r="H14" i="82"/>
  <c r="H13" i="82"/>
  <c r="H12" i="82"/>
  <c r="H11" i="82"/>
  <c r="H10" i="82"/>
  <c r="H9" i="82"/>
  <c r="H8" i="82"/>
  <c r="H7" i="82"/>
  <c r="F132" i="96" l="1"/>
  <c r="E132" i="96"/>
  <c r="D132" i="96"/>
  <c r="F131" i="96"/>
  <c r="E131" i="96"/>
  <c r="D131" i="96"/>
  <c r="F130" i="96"/>
  <c r="E130" i="96"/>
  <c r="D130" i="96"/>
  <c r="F129" i="96"/>
  <c r="E129" i="96"/>
  <c r="D129" i="96"/>
  <c r="F127" i="96"/>
  <c r="E127" i="96"/>
  <c r="D127" i="96"/>
  <c r="F126" i="96"/>
  <c r="E126" i="96"/>
  <c r="D126" i="96"/>
  <c r="F125" i="96"/>
  <c r="E125" i="96"/>
  <c r="D125" i="96"/>
  <c r="F124" i="96"/>
  <c r="E124" i="96"/>
  <c r="D124" i="96"/>
  <c r="F123" i="96"/>
  <c r="E123" i="96"/>
  <c r="D123" i="96"/>
  <c r="F122" i="96"/>
  <c r="E122" i="96"/>
  <c r="D122" i="96"/>
  <c r="F121" i="96"/>
  <c r="E121" i="96"/>
  <c r="D121" i="96"/>
  <c r="F120" i="96"/>
  <c r="E120" i="96"/>
  <c r="D120" i="96"/>
  <c r="F119" i="96"/>
  <c r="E119" i="96"/>
  <c r="D119" i="96"/>
  <c r="F118" i="96"/>
  <c r="E118" i="96"/>
  <c r="D118" i="96"/>
  <c r="F117" i="96"/>
  <c r="E117" i="96"/>
  <c r="D117" i="96"/>
  <c r="F116" i="96"/>
  <c r="E116" i="96"/>
  <c r="D116" i="96"/>
  <c r="F115" i="96"/>
  <c r="E115" i="96"/>
  <c r="D115" i="96"/>
  <c r="D133" i="96" l="1"/>
  <c r="F133" i="96"/>
  <c r="F128" i="96"/>
  <c r="F134" i="96" s="1"/>
  <c r="E133" i="96"/>
  <c r="E128" i="96"/>
  <c r="E134" i="96" s="1"/>
  <c r="D128" i="96"/>
  <c r="D134" i="96" s="1"/>
</calcChain>
</file>

<file path=xl/sharedStrings.xml><?xml version="1.0" encoding="utf-8"?>
<sst xmlns="http://schemas.openxmlformats.org/spreadsheetml/2006/main" count="5176" uniqueCount="485">
  <si>
    <t>Paris</t>
  </si>
  <si>
    <t>Île-de-France</t>
  </si>
  <si>
    <t>Seine-et-Marne</t>
  </si>
  <si>
    <t>Yvelines</t>
  </si>
  <si>
    <t>Essonne</t>
  </si>
  <si>
    <t>Hauts-de-Seine</t>
  </si>
  <si>
    <t>Seine-Saint-Denis</t>
  </si>
  <si>
    <t>Val-de-Marne</t>
  </si>
  <si>
    <t>Val-d'Oise</t>
  </si>
  <si>
    <t>Cher</t>
  </si>
  <si>
    <t>Centre-Val de Loire</t>
  </si>
  <si>
    <t>Eure-et-Loir</t>
  </si>
  <si>
    <t>Indre</t>
  </si>
  <si>
    <t>Indre-et-Loire</t>
  </si>
  <si>
    <t>Loir-et-Cher</t>
  </si>
  <si>
    <t>Loiret</t>
  </si>
  <si>
    <t>Côte-d'Or</t>
  </si>
  <si>
    <t>Bourgogne-Franche-Comté</t>
  </si>
  <si>
    <t>Doubs</t>
  </si>
  <si>
    <t>Jura</t>
  </si>
  <si>
    <t>Nièvre</t>
  </si>
  <si>
    <t>Haute-Saône</t>
  </si>
  <si>
    <t>Saône-et-Loire</t>
  </si>
  <si>
    <t>Yonne</t>
  </si>
  <si>
    <t>Territoire de Belfort</t>
  </si>
  <si>
    <t>Calvados</t>
  </si>
  <si>
    <t>Normandie</t>
  </si>
  <si>
    <t>Eure</t>
  </si>
  <si>
    <t>Manche</t>
  </si>
  <si>
    <t>Orne</t>
  </si>
  <si>
    <t>Seine-Maritime</t>
  </si>
  <si>
    <t>Aisne</t>
  </si>
  <si>
    <t>Nord</t>
  </si>
  <si>
    <t>Oise</t>
  </si>
  <si>
    <t>Pas-de-Calais</t>
  </si>
  <si>
    <t>Somme</t>
  </si>
  <si>
    <t>Ardennes</t>
  </si>
  <si>
    <t>Aube</t>
  </si>
  <si>
    <t>Marne</t>
  </si>
  <si>
    <t>Haute-Marne</t>
  </si>
  <si>
    <t>Meurthe-et-Moselle</t>
  </si>
  <si>
    <t>Meuse</t>
  </si>
  <si>
    <t>Moselle</t>
  </si>
  <si>
    <t>Bas-Rhin</t>
  </si>
  <si>
    <t>Haut-Rhin</t>
  </si>
  <si>
    <t>Vosges</t>
  </si>
  <si>
    <t>Loire-Atlantique</t>
  </si>
  <si>
    <t>Pays de la Loire</t>
  </si>
  <si>
    <t>Maine-et-Loire</t>
  </si>
  <si>
    <t>Mayenne</t>
  </si>
  <si>
    <t>Sarthe</t>
  </si>
  <si>
    <t>Vendée</t>
  </si>
  <si>
    <t>Côtes-d'Armor</t>
  </si>
  <si>
    <t>Bretagne</t>
  </si>
  <si>
    <t>Finistère</t>
  </si>
  <si>
    <t>Ille-et-Vilaine</t>
  </si>
  <si>
    <t>Morbihan</t>
  </si>
  <si>
    <t>Charente</t>
  </si>
  <si>
    <t>Charente-Maritime</t>
  </si>
  <si>
    <t>Corrèze</t>
  </si>
  <si>
    <t>Creuse</t>
  </si>
  <si>
    <t>Dordogne</t>
  </si>
  <si>
    <t>Gironde</t>
  </si>
  <si>
    <t>Landes</t>
  </si>
  <si>
    <t>Lot-et-Garonne</t>
  </si>
  <si>
    <t>Pyrénées-Atlantiques</t>
  </si>
  <si>
    <t>Deux-Sèvres</t>
  </si>
  <si>
    <t>Vienne</t>
  </si>
  <si>
    <t>Haute-Vienne</t>
  </si>
  <si>
    <t>Ariège</t>
  </si>
  <si>
    <t>Aude</t>
  </si>
  <si>
    <t>Aveyron</t>
  </si>
  <si>
    <t>Gard</t>
  </si>
  <si>
    <t>Haute-Garonne</t>
  </si>
  <si>
    <t>Gers</t>
  </si>
  <si>
    <t>Hérault</t>
  </si>
  <si>
    <t>Lot</t>
  </si>
  <si>
    <t>Lozère</t>
  </si>
  <si>
    <t>Hautes-Pyrénées</t>
  </si>
  <si>
    <t>Pyrénées-Orientales</t>
  </si>
  <si>
    <t>Tarn</t>
  </si>
  <si>
    <t>Tarn-et-Garonne</t>
  </si>
  <si>
    <t>Ain</t>
  </si>
  <si>
    <t>Auvergne-Rhône-Alpes</t>
  </si>
  <si>
    <t>Allier</t>
  </si>
  <si>
    <t>Ardèche</t>
  </si>
  <si>
    <t>Cantal</t>
  </si>
  <si>
    <t>Drôme</t>
  </si>
  <si>
    <t>Isère</t>
  </si>
  <si>
    <t>Loire</t>
  </si>
  <si>
    <t>Haute-Loire</t>
  </si>
  <si>
    <t>Puy-de-Dôme</t>
  </si>
  <si>
    <t>69D</t>
  </si>
  <si>
    <t>Département du Rhône</t>
  </si>
  <si>
    <t>69M</t>
  </si>
  <si>
    <t>Métropole de Lyon</t>
  </si>
  <si>
    <t>Savoie</t>
  </si>
  <si>
    <t>Haute-Savoie</t>
  </si>
  <si>
    <t>Alpes-de-Haute-Provence</t>
  </si>
  <si>
    <t>Hautes-Alpes</t>
  </si>
  <si>
    <t>Alpes-Maritimes</t>
  </si>
  <si>
    <t>Bouches-du-Rhône</t>
  </si>
  <si>
    <t>Var</t>
  </si>
  <si>
    <t>Vaucluse</t>
  </si>
  <si>
    <t>2A</t>
  </si>
  <si>
    <t>Corse-du-Sud</t>
  </si>
  <si>
    <t>Corse</t>
  </si>
  <si>
    <t>2B</t>
  </si>
  <si>
    <t>Haute-Corse</t>
  </si>
  <si>
    <t>Guadeloupe</t>
  </si>
  <si>
    <t>Martinique</t>
  </si>
  <si>
    <t>Guyane</t>
  </si>
  <si>
    <t>La Réunion</t>
  </si>
  <si>
    <t>Provence-Alpes-Côte d'Azur</t>
  </si>
  <si>
    <t>Nouveau Rhône</t>
  </si>
  <si>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</si>
  <si>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</si>
  <si>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</si>
  <si>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</si>
  <si>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</si>
  <si>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</si>
  <si>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</si>
  <si>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</si>
  <si>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</si>
  <si>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</si>
  <si>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</si>
  <si>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</si>
  <si>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</si>
  <si>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</si>
  <si>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</si>
  <si>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</si>
  <si>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</si>
  <si>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</si>
  <si>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</si>
  <si>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</si>
  <si>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</si>
  <si>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</si>
  <si>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</si>
  <si>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</si>
  <si>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</si>
  <si>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</si>
  <si>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</si>
  <si>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</si>
  <si>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</si>
  <si>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</si>
  <si>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</si>
  <si>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</si>
  <si>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</si>
  <si>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</si>
  <si>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</si>
  <si>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</si>
  <si>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</si>
  <si>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</si>
  <si>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</si>
  <si>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</si>
  <si>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</si>
  <si>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</si>
  <si>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</si>
  <si>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</si>
  <si>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</si>
  <si>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</si>
  <si>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</si>
  <si>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</si>
  <si>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</si>
  <si>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</si>
  <si>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</si>
  <si>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</si>
  <si>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</si>
  <si>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</si>
  <si>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</si>
  <si>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</si>
  <si>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</si>
  <si>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</si>
  <si>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</si>
  <si>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</si>
  <si>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</si>
  <si>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</si>
  <si>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</si>
  <si>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</si>
  <si>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</si>
  <si>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</si>
  <si>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</si>
  <si>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</si>
  <si>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</si>
  <si>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</si>
  <si>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</si>
  <si>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</si>
  <si>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</si>
  <si>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</si>
  <si>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</si>
  <si>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</si>
  <si>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</si>
  <si>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</si>
  <si>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</si>
  <si>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</si>
  <si>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</si>
  <si>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</si>
  <si>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</si>
  <si>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</si>
  <si>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</si>
  <si>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</si>
  <si>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</si>
  <si>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</si>
  <si>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</si>
  <si>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</si>
  <si>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</si>
  <si>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</si>
  <si>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</si>
  <si>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</si>
  <si>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971</t>
  </si>
  <si>
    <t>972</t>
  </si>
  <si>
    <t>973</t>
  </si>
  <si>
    <t>974</t>
  </si>
  <si>
    <t>Département</t>
  </si>
  <si>
    <t>Région</t>
  </si>
  <si>
    <t xml:space="preserve">Guadeloupe </t>
  </si>
  <si>
    <t xml:space="preserve">Martinique </t>
  </si>
  <si>
    <t>Code
 région</t>
  </si>
  <si>
    <t>Code
département</t>
  </si>
  <si>
    <t>Grand Est</t>
  </si>
  <si>
    <t>Hauts-de-France</t>
  </si>
  <si>
    <t>Nouvelle Aquitaine</t>
  </si>
  <si>
    <t>Occitanie</t>
  </si>
  <si>
    <t>TOTAL estimé France métropolitaine</t>
  </si>
  <si>
    <t>TOTAL estimé DROM (hors Mayotte)</t>
  </si>
  <si>
    <t>TOTAL estimé France entière (hors Mayotte)</t>
  </si>
  <si>
    <t>Champ : France métropolitaine et DROM (Hors Mayotte)</t>
  </si>
  <si>
    <t>Accueil chez des particuliers</t>
  </si>
  <si>
    <t>EHPAD</t>
  </si>
  <si>
    <t>Maison de retraite non EHPAD</t>
  </si>
  <si>
    <t xml:space="preserve">Unité de soins de longue durée </t>
  </si>
  <si>
    <t>Type d'établissement inconnu</t>
  </si>
  <si>
    <t xml:space="preserve">Total </t>
  </si>
  <si>
    <t>Foyer d'hébergement</t>
  </si>
  <si>
    <t>Maisons de retraite, EHPAD, Unité de soins de longue durée</t>
  </si>
  <si>
    <t>Foyer d'accueil médicalisé</t>
  </si>
  <si>
    <t>ACTP</t>
  </si>
  <si>
    <t>PCH</t>
  </si>
  <si>
    <t>TOTAL ACTP ET PCH</t>
  </si>
  <si>
    <t>Bénéficiaires de moins de 60 ans</t>
  </si>
  <si>
    <t>Bénéficiaires de 60 ans et plus</t>
  </si>
  <si>
    <t>TOTAL ACTP</t>
  </si>
  <si>
    <t>TOTAL PCH</t>
  </si>
  <si>
    <t>Sommaire</t>
  </si>
  <si>
    <t>Aide sociale aux personnes âgées</t>
  </si>
  <si>
    <t>Aide sociale aux personnes handicapées</t>
  </si>
  <si>
    <t>Pupilles</t>
  </si>
  <si>
    <t>Tutelle</t>
  </si>
  <si>
    <t>Actions éducatives à domicile (AED)</t>
  </si>
  <si>
    <t>Actions éducatives en milieu ouvert (AEMO)</t>
  </si>
  <si>
    <t>Données détaillées par département et par région</t>
  </si>
  <si>
    <t>Champ : France métropolitaine et DROM (Hors Mayotte).</t>
  </si>
  <si>
    <t>Foyer occupationnel (ou foyer de vie)</t>
  </si>
  <si>
    <t>Retour au sommaire</t>
  </si>
  <si>
    <t>Aide aux personnes âgées</t>
  </si>
  <si>
    <t>Aides à domicile des personnes âgées</t>
  </si>
  <si>
    <t>Aides ménagères</t>
  </si>
  <si>
    <t>Prestation spécifique dépendance (PSD)</t>
  </si>
  <si>
    <t>Aides à l'accueil des personnes âgées</t>
  </si>
  <si>
    <t>APA</t>
  </si>
  <si>
    <t>Total APA</t>
  </si>
  <si>
    <t>Aide aux personnes handicapées</t>
  </si>
  <si>
    <t>Aides à domicile des personnes handicapées</t>
  </si>
  <si>
    <t>Aides ménagères et auxiliaires de vie</t>
  </si>
  <si>
    <t>Aides à l'accueil des personnes handicapées</t>
  </si>
  <si>
    <t>Accueil de jour</t>
  </si>
  <si>
    <t>Total PCH</t>
  </si>
  <si>
    <t>Total ACTP + PCH</t>
  </si>
  <si>
    <t>Aide sociale à l'enfance (ASE)</t>
  </si>
  <si>
    <t>Enfants accueillis à l'ASE</t>
  </si>
  <si>
    <t>Enfants confiés à l'aide sociale à l'enfance</t>
  </si>
  <si>
    <t xml:space="preserve"> Mesures administratives dont :</t>
  </si>
  <si>
    <t>Accueil provisoire de mineurs</t>
  </si>
  <si>
    <t>Accueil provisoire de jeunes majeurs</t>
  </si>
  <si>
    <t>Placement à l'ASE par le juge</t>
  </si>
  <si>
    <t xml:space="preserve">Actions éducatives </t>
  </si>
  <si>
    <t>Retour en haut de page</t>
  </si>
  <si>
    <t>http://drees.solidarites-sante.gouv.fr/etudes-et-statistiques/open-data/aide-et-action-sociale/article/l-enquete-aide-sociale-aupres-des-conseils-departementaux</t>
  </si>
  <si>
    <t>Aide sociale à l'enfance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</si>
  <si>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</si>
  <si>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</si>
  <si>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la collection des Panoramas de la Drees</t>
  </si>
  <si>
    <t>Séries longues départementales</t>
  </si>
  <si>
    <t>Dépenses d'aide sociale</t>
  </si>
  <si>
    <t>Caractéristiques des bénéficiaires de l'APA</t>
  </si>
  <si>
    <t>Tableau A - Les prestations d’aide sociale départementale : les aides aux personnes âgées, aux personnes handicapées et l'aide sociale à l'enfance</t>
  </si>
  <si>
    <t>ASH en établissement</t>
  </si>
  <si>
    <t>Note : Les aides à domicile regroupent l'ACTP à domicile, la PCH et les aides ménagères. Les aides à l'accueil regroupent l'ACTP en établissement, les aides à l'hébergement en établissement, l'accueil par des particuliers et l'accueil de jour.
Il s'agit du nombre de bénéficiaires (ayant des droits ouverts) au 31 décembre.</t>
  </si>
  <si>
    <t>Aides à domicile</t>
  </si>
  <si>
    <t>Aides à l'accueil</t>
  </si>
  <si>
    <t>(1) Totalise un nombre de mesures d'aide sociale et non d'individus : une même personne peut être comptabilisée plusieurs fois si elle bénéficie de plusieurs types d'aide.</t>
  </si>
  <si>
    <t>Note : Il s'agit du nombre de bénéficiaires (ayant des droits ouverts) au 31 décembre.</t>
  </si>
  <si>
    <t>ACTP à domicile</t>
  </si>
  <si>
    <t>ACTP en établissement</t>
  </si>
  <si>
    <t>Note : il s'agit du nombre de bénéficiaires (ayant des droits ouverts) au 31 décembre.</t>
  </si>
  <si>
    <t>(1) Pour l'APA, ce sont des bénéficiaires payés au titre du mois de décembre qui sont comptabilisés alors que pour les autres prestations il s'agit du nombre de bénéficiaires (ayant des droits ouverts) au 31 décembre.</t>
  </si>
  <si>
    <t>Allocation personnalisée d'autonomie (APA)</t>
  </si>
  <si>
    <t>Allocation compensatrice pour tierce personne (ACTP)</t>
  </si>
  <si>
    <t>Prestation de compensation du handicap (PCH)</t>
  </si>
  <si>
    <t xml:space="preserve">Aide sociale à l'hébergement (ASH) en établissement </t>
  </si>
  <si>
    <t>Aides à l'hébergement en établissement</t>
  </si>
  <si>
    <t>« Aide et action sociale &gt; Les bénéficiaires de l’aide sociale départementale »</t>
  </si>
  <si>
    <t>« Personnes âgées, handicap et dépendance &gt; L'allocation personnalisée d'autonomie (APA) »</t>
  </si>
  <si>
    <t>« Personnes âgées, handicap et dépendance &gt; La prestation de compensation du handicap (PCH) »</t>
  </si>
  <si>
    <t>« Aide et action sociale &gt; Les dépenses d’aide sociale départementale »</t>
  </si>
  <si>
    <t>Caractéristiques des bénéficiaires de la PCH et de l'ACTP</t>
  </si>
  <si>
    <t>Résidences-autonomie (ex logement-foyer)</t>
  </si>
  <si>
    <t xml:space="preserve">Ces données départementales et régionales complètent celles présentées dans l'ouvrage annuel de la DREES sur l'aide et l'action sociales en France, publié au second semestre dans </t>
  </si>
  <si>
    <t>Tableau 1 - Aides sociales aux personnes âgées, en décembre 2017</t>
  </si>
  <si>
    <t>Source : DREES, Enquête Aide sociale 2017.</t>
  </si>
  <si>
    <t>Tableau 5 - PCH et ACTP : répartition des aides entre les personnes de moins de 60 ans et celles de 60 ans et plus
au 31 décembre 2017</t>
  </si>
  <si>
    <t>Aide sociale à l'hébergement en établissement</t>
  </si>
  <si>
    <t>Tableau 4 - L'aide sociale à l'hébergement en établissement des personnes handicapées, par type de structure
au 31 décembre 2017</t>
  </si>
  <si>
    <t>Tableau 5 - PCH et ACTP au 31 décembre 2017 : répartition des aides entre les personnes de moins de 60 ans et celles de 60 ans et plus</t>
  </si>
  <si>
    <t>Bénéficiaires au 31 décembre 2017</t>
  </si>
  <si>
    <t>Bénéficiaires en décembre 2017</t>
  </si>
  <si>
    <t>Tableau 1 - Aides sociales aux personnes âgées, en décembre 2017 (APA, Aides ménagères, ASH, Accueil chez des particuliers)</t>
  </si>
  <si>
    <t>Tableau 4 - L'aide sociale à l'hébergement (ASH) en établissement des personnes âgées, par type de structure, au 31 décembre 2017</t>
  </si>
  <si>
    <t>Données nationales de 1996 à 2017</t>
  </si>
  <si>
    <t>Tableau 4 - L'aide sociale à l'hébergement en établissement des personnes handicapées, par type de structure, au 31 décembre 2017</t>
  </si>
  <si>
    <t>(2) Totalise des mesures d'aides et non des individus : une même personne peut être comptabilisée deux fois si elle bénéficie de l'APA et d'une aide à l'accueil (ASH en établissement).</t>
  </si>
  <si>
    <t>(2) Totalise des mesures d'aides et non des individus : une même personne peut être comptabilisée deux fois si elle bénéficie de l'APA et d'une aide à l'accueil (ASH en établissement ou accueil chez des particuliers).</t>
  </si>
  <si>
    <t>Tableau 2 - Aides sociales aux personnes âgées à domicile, en décembre 2017</t>
  </si>
  <si>
    <t>Tableau 3 - Aides sociales à l'accueil des personnes âgées, en décembre 2017</t>
  </si>
  <si>
    <t>Tableau 2 - Aides sociales aux personnes âgées à domicile, en décembre 2017 (APA à domicile, Aides ménagères)</t>
  </si>
  <si>
    <t>Tableau 3 - Aides sociales à l'accueil des personnes âgées, en décembre 2017 (APA en établissement, ASH, Accueil chez des particuliers)</t>
  </si>
  <si>
    <t>Tableau 1 - Nombre total des aides, aides à domicile et aides à l'accueil aux personnes handicapées, au 31 décembre 2017</t>
  </si>
  <si>
    <t>Tableau 3 - Aides sociales à l'accueil des personnes handicapées, au 31 décembre 2017 (ACTP en établissement, ASH en établissement, accueil de jour, accueil chez des particuliers)</t>
  </si>
  <si>
    <t>Tableau 2 - Aides sociales aux personnes handicapées à domicile, au 31 décembre 2017 (ACTP à domicile, PCH, aides ménagères)</t>
  </si>
  <si>
    <t>Tableau 3 - Aides sociales à l'accueil des personnes handicapées
au 31 décembre 2017</t>
  </si>
  <si>
    <t>Tableau 2 - Aides sociales aux personnes handicapées à domicile
au 31 décembre 2017</t>
  </si>
  <si>
    <t>Tableau 1 - Enfants accueillis à l'ASE, au 31 décembre 2017</t>
  </si>
  <si>
    <t>Tableau 2 - Enfants confiés à l'ASE au 31 décembre 2017: mesures administratives et judiciaires</t>
  </si>
  <si>
    <t>Tableau 3 - Enfants confiés à l'ASE au 31 décembre 2017, par type détaillé de mesure</t>
  </si>
  <si>
    <t>Tableau 4 - Enfants confiés à l'ASE au 31 décembre 2017, par mode d'hébergement</t>
  </si>
  <si>
    <t>Tableau 5 - Placements hors du département des enfants confiés à l'ASE au 31 décembre 2017  - par mode d'hébergement</t>
  </si>
  <si>
    <t>Tableau 6 - Enfants confiés à l'ASE au 31 décembre 2017, placés en établissement, par type d'établissement</t>
  </si>
  <si>
    <t>Tableau 7 - Enfants confiés à l'ASE au 31 décembre 2017, par âge</t>
  </si>
  <si>
    <t>Tableau 8 - Placements directs par le juge, au 31 décembre 2017</t>
  </si>
  <si>
    <t>Tableau 9 - Actions éducatives, au 31 décembre 2017</t>
  </si>
  <si>
    <t>Tableau 10 - Actions éducatives à domicile (AED) au 31 décembre 2017  : mineurs et jeunes majeurs</t>
  </si>
  <si>
    <t>Tableau 1 - Enfants accueillis à l'ASE, au 31 décembre 2017, par département</t>
  </si>
  <si>
    <t>Source : DREES, Enquête Aide sociale 2017</t>
  </si>
  <si>
    <t>Champ : France métropolitaine et DROM (hors Mayotte)</t>
  </si>
  <si>
    <t>Total enfants confiés à l'ASE
(A)</t>
  </si>
  <si>
    <t>Total des placements directs (B)</t>
  </si>
  <si>
    <t>Total des enfants accueillis
= (A) + (B)</t>
  </si>
  <si>
    <t xml:space="preserve"> Enfants accueillis à l'ASE, au 31 décembre 2017, par région</t>
  </si>
  <si>
    <t>Tableau 2 - Enfants confiés à l'ASE au 31 décembre 2017 : mesures administratives et judiciaires, par département</t>
  </si>
  <si>
    <t>Départements</t>
  </si>
  <si>
    <t>Mesures administratives</t>
  </si>
  <si>
    <t>Mesures judiciaires</t>
  </si>
  <si>
    <t>Total enfants confiés</t>
  </si>
  <si>
    <t>Alpes de Haute-Provence</t>
  </si>
  <si>
    <t>Corse du Sud</t>
  </si>
  <si>
    <t>Eure-et-loir</t>
  </si>
  <si>
    <t>Rhône</t>
  </si>
  <si>
    <t xml:space="preserve">Lyon Métropole </t>
  </si>
  <si>
    <t>Réunion</t>
  </si>
  <si>
    <t>Enfants confiés à l'ASE au 31 décembre 2017 : mesures administratives et judiciaires, par région</t>
  </si>
  <si>
    <t>Tableau 3 - Enfants confiés à l'ASE au 31 décembre 2017, par type détaillé de mesure, par département</t>
  </si>
  <si>
    <t>A.P. Mineurs (1)</t>
  </si>
  <si>
    <t>A.P. J. Majeurs (2)</t>
  </si>
  <si>
    <t>DAP (3)</t>
  </si>
  <si>
    <t>Retrait partiel</t>
  </si>
  <si>
    <t>Placement ASE (juge)</t>
  </si>
  <si>
    <t>(1) Accueil provisoire de mineurs</t>
  </si>
  <si>
    <t>(2) Accueil provisoire de jeunes majeurs</t>
  </si>
  <si>
    <t>(3) Délégation de l'autorité parentale</t>
  </si>
  <si>
    <t>Enfants confiés à l'ASE au 31 décembre 2017, par type détaillé de mesure, par région</t>
  </si>
  <si>
    <t>Tableau 4 - Enfants confiés à l'ASE au 31 décembre 2017, par mode d'hébergement, par département</t>
  </si>
  <si>
    <t>Code département</t>
  </si>
  <si>
    <t>Familles d'accueil</t>
  </si>
  <si>
    <t>Établissements</t>
  </si>
  <si>
    <t>Adolescents  et jeunes majeurs autonomes</t>
  </si>
  <si>
    <t>Autres</t>
  </si>
  <si>
    <t>Enfants confiés à l'ASE au 31 décembre 2017, par mode d'hébergement, par région</t>
  </si>
  <si>
    <t>Code région</t>
  </si>
  <si>
    <t>Tableau 5 - PLACEMENTS HORS DU DEPARTEMENT des enfants confiés à l'ASE au 31 décembre 2017  - par mode d'hébergement</t>
  </si>
  <si>
    <t>NR : Non répondant</t>
  </si>
  <si>
    <t>Établissement d'éducation spéciale (sans famille d'accueil)</t>
  </si>
  <si>
    <t>Établissement social</t>
  </si>
  <si>
    <t>Lieux de vie et assimilés*</t>
  </si>
  <si>
    <t>Autres modes d'hébergement**</t>
  </si>
  <si>
    <t>NR</t>
  </si>
  <si>
    <t>(*) les lieux de vie sont définis par le loi 2002-2 du 2 janv 2002 et son décret d'application</t>
  </si>
  <si>
    <t>(**) y compris adolescents et jeunes majeurs autonomes, établissements sanitaires</t>
  </si>
  <si>
    <t>Tableau 6 - Enfants confiés à l'ASE au 31 décembre 2017, placés en établissement, par type d'établissement, par département</t>
  </si>
  <si>
    <t>Établissement d'éducation spéciale</t>
  </si>
  <si>
    <t>MECS (*)</t>
  </si>
  <si>
    <t>Foyer de l'enfance</t>
  </si>
  <si>
    <t>Pouponnière à caractère social</t>
  </si>
  <si>
    <t>Établissement sanitaire</t>
  </si>
  <si>
    <t>Lieu de vie</t>
  </si>
  <si>
    <t>Total établissements</t>
  </si>
  <si>
    <t>(*) Maison d'enfants à caractère social</t>
  </si>
  <si>
    <t>(**) les lieux de vie sont définis par le loi 2002-2 du 2 janv 2002 et son décret d'application</t>
  </si>
  <si>
    <t>Enfants confiés à l'ASE au 31 décembre 2017, placés en établissement, par type d'établissement, par région</t>
  </si>
  <si>
    <t>Tableau 7 - Enfants confiés à l'ASE au 31 décembre 2017, par âge, par département</t>
  </si>
  <si>
    <t>Moins de 
3 ans</t>
  </si>
  <si>
    <t>3 à 5 ans</t>
  </si>
  <si>
    <t>6 à 10 ans</t>
  </si>
  <si>
    <t>11 à 15 ans</t>
  </si>
  <si>
    <t>16 à 17 ans</t>
  </si>
  <si>
    <t>18 ans 
et plus</t>
  </si>
  <si>
    <t>Enfants confiés à l'ASE</t>
  </si>
  <si>
    <t>Enfants confiés à l'ASE au 31 décembre 2017, par âge, par région</t>
  </si>
  <si>
    <t>Tableau 8 - Placements directs par le juge, au 31 décembre 2017, par département</t>
  </si>
  <si>
    <t>Placement par le juge auprès d'un tiers digne de confiance</t>
  </si>
  <si>
    <t>Placement par le juge auprès d'un établissement ou un service</t>
  </si>
  <si>
    <t>DAP(*) à un particulier ou à un établissement</t>
  </si>
  <si>
    <t>Total placements directs</t>
  </si>
  <si>
    <t>*Délégation autorité parentale</t>
  </si>
  <si>
    <t>Placements directs par le juge, au 31 décembre 2017, par région</t>
  </si>
  <si>
    <t>Tableau 9 - Actions éducatives, au 31 décembre 2017, par département</t>
  </si>
  <si>
    <t>Total des actions éducatives</t>
  </si>
  <si>
    <t>Actions éducatives, au 31 décembre 2017, par région</t>
  </si>
  <si>
    <t>Actions éducatives à domicile
 (AED)</t>
  </si>
  <si>
    <t>Actions éducatives en milieu ouvert
(AEMO)</t>
  </si>
  <si>
    <t>Tableau 10 - Actions éducatives à domicile (AED) au 31 décembre 2017  : mineurs et jeunes majeurs, par département</t>
  </si>
  <si>
    <t>AED en faveur des mineurs</t>
  </si>
  <si>
    <t>AED en faveur des jeunes majeurs 
(18 à 21 ans)</t>
  </si>
  <si>
    <t>Total AED</t>
  </si>
  <si>
    <t>Actions éducatives à domicile (AED) au 31 décembre 2017  : mineurs et jeunes majeurs, par région</t>
  </si>
  <si>
    <r>
      <t xml:space="preserve">Les bénéficiaires de l'aide sociale départementale </t>
    </r>
    <r>
      <rPr>
        <b/>
        <sz val="12"/>
        <rFont val="Calibri"/>
        <family val="2"/>
        <scheme val="minor"/>
      </rPr>
      <t>en 2017</t>
    </r>
  </si>
  <si>
    <r>
      <rPr>
        <b/>
        <sz val="11"/>
        <rFont val="Calibri"/>
        <family val="2"/>
        <scheme val="minor"/>
      </rPr>
      <t>►</t>
    </r>
    <r>
      <rPr>
        <b/>
        <u/>
        <sz val="11"/>
        <rFont val="Calibri"/>
        <family val="2"/>
        <scheme val="minor"/>
      </rPr>
      <t xml:space="preserve"> Historique des mises à jour</t>
    </r>
  </si>
  <si>
    <r>
      <t>La présentati</t>
    </r>
    <r>
      <rPr>
        <sz val="11"/>
        <color theme="1"/>
        <rFont val="Calibri"/>
        <family val="2"/>
        <scheme val="minor"/>
      </rPr>
      <t xml:space="preserve">on de l'enquête "Aide sociale" auprès des conseils départementaux (questionnaires, calendrier, liste des publications) est accessible ici : </t>
    </r>
  </si>
  <si>
    <r>
      <t xml:space="preserve">Les bénéficiaires de l'aide sociale départementale </t>
    </r>
    <r>
      <rPr>
        <b/>
        <sz val="14"/>
        <rFont val="Calibri"/>
        <family val="2"/>
        <scheme val="minor"/>
      </rPr>
      <t>en 2017</t>
    </r>
  </si>
  <si>
    <r>
      <rPr>
        <b/>
        <sz val="12"/>
        <color indexed="8"/>
        <rFont val="Calibri"/>
        <family val="2"/>
        <scheme val="minor"/>
      </rPr>
      <t>►</t>
    </r>
    <r>
      <rPr>
        <b/>
        <u/>
        <sz val="12"/>
        <color indexed="8"/>
        <rFont val="Calibri"/>
        <family val="2"/>
        <scheme val="minor"/>
      </rPr>
      <t xml:space="preserve"> Publication référente</t>
    </r>
  </si>
  <si>
    <r>
      <t>►</t>
    </r>
    <r>
      <rPr>
        <b/>
        <u/>
        <sz val="12"/>
        <color indexed="8"/>
        <rFont val="Calibri"/>
        <family val="2"/>
        <scheme val="minor"/>
      </rPr>
      <t>Données complémentaires</t>
    </r>
  </si>
  <si>
    <r>
      <rPr>
        <b/>
        <sz val="12"/>
        <color indexed="8"/>
        <rFont val="Calibri"/>
        <family val="2"/>
        <scheme val="minor"/>
      </rPr>
      <t>►</t>
    </r>
    <r>
      <rPr>
        <b/>
        <u/>
        <sz val="12"/>
        <color indexed="8"/>
        <rFont val="Calibri"/>
        <family val="2"/>
        <scheme val="minor"/>
      </rPr>
      <t xml:space="preserve">Source : DREES, enquête Aide sociale </t>
    </r>
  </si>
  <si>
    <r>
      <rPr>
        <b/>
        <sz val="12"/>
        <color indexed="8"/>
        <rFont val="Calibri"/>
        <family val="2"/>
        <scheme val="minor"/>
      </rPr>
      <t>►</t>
    </r>
    <r>
      <rPr>
        <b/>
        <u/>
        <sz val="12"/>
        <color indexed="8"/>
        <rFont val="Calibri"/>
        <family val="2"/>
        <scheme val="minor"/>
      </rPr>
      <t>Champ : France métropolitaine et DROM (Hors Mayotte)</t>
    </r>
  </si>
  <si>
    <t xml:space="preserve"> - avril 2019 : mise en ligne des données définitives 2017 ASE.</t>
  </si>
  <si>
    <t xml:space="preserve"> - mars 2019 : mise en ligne des données définitives 2017 PA-PH.</t>
  </si>
  <si>
    <t>Remarque : La répartition par âge des actions éducatives est disponible au niveau national dans le panorama de la DREES sur l'aide et l'action sociales (voir l'onglet "Présentation et méthode")</t>
  </si>
  <si>
    <t xml:space="preserve">Tableau A - Les mesures d’aide sociale départementale </t>
  </si>
  <si>
    <t xml:space="preserve">Notes : 
- Un bénéficiaire d'une aide sociale aux personnes âgées ou aux personnes handicapées est une personne ayant des droits ouverts au 31 décembre, hormis pour l'Allocation personnalisée d'autonomie (APA). Dans ce cas, ce sont des personnes payées au titre du mois de décembre qui sont dénombrées.
-La PCH en établissement ne constitue pas une aide à l’accueil, mais une prestation de compensation particulière dans les situations où les personnes handicapées sont accueillies provisoirement ou à temps partiel en établissement. Par conséquent, les mesures de PCH en établissement (environ 11 % des droits ouverts à la PCH) sont présentées parmi les aides à domicile et non les aides à l’accueil.
-Les bénéficiaires de l’ACTP et de la PCH de 60 ans ou plus sont comptés parmi les bénéficiaires de l’aide sociale aux personnes handicapées et non parmi les bénéficiaires de l’aide sociale aux personnes âgées. </t>
  </si>
  <si>
    <t xml:space="preserve"> - août 2019 : correction des totaux régionaux du tableau 5 - PCH et ACTP au 31 décembre 2017 : répartition des aides entre les personnes de moins de 60 ans et celles de 60 ans et plus.</t>
  </si>
  <si>
    <t xml:space="preserve">   - avril 2020 : modification des données de l'APA à domicile et en établissement, de l'aide ménagère et de l'accueil par des particuliers pour les personnes âgées en 2017, dans certains départements.</t>
  </si>
  <si>
    <t>Source : DREES, Enquête Aide sociale.</t>
  </si>
  <si>
    <t>- décembre 2021 : révision de la série de données sur les bénéficiaires d'une aide à l'accueil chez des particuliers ; 
correction des données sur l'APA, sur l'ASH en établissement pour les personnes âgées et sur la PCH pour un petit nombre de départements.</t>
  </si>
  <si>
    <t>Résidences-autonomie</t>
  </si>
  <si>
    <t>Total ACTP1</t>
  </si>
  <si>
    <r>
      <t xml:space="preserve"> Mesures judiciaires</t>
    </r>
    <r>
      <rPr>
        <b/>
        <vertAlign val="superscript"/>
        <sz val="10"/>
        <rFont val="Arial"/>
        <family val="2"/>
      </rPr>
      <t xml:space="preserve"> </t>
    </r>
    <r>
      <rPr>
        <b/>
        <sz val="10"/>
        <rFont val="Arial"/>
        <family val="2"/>
      </rPr>
      <t>dont :</t>
    </r>
  </si>
  <si>
    <r>
      <t>DAP à l'ASE</t>
    </r>
    <r>
      <rPr>
        <vertAlign val="superscript"/>
        <sz val="10"/>
        <rFont val="Arial"/>
        <family val="2"/>
      </rPr>
      <t>2</t>
    </r>
  </si>
  <si>
    <r>
      <t>Placements directs par un juge</t>
    </r>
    <r>
      <rPr>
        <b/>
        <vertAlign val="superscript"/>
        <sz val="10"/>
        <rFont val="Arial"/>
        <family val="2"/>
      </rPr>
      <t>3</t>
    </r>
  </si>
  <si>
    <t>APA (1)</t>
  </si>
  <si>
    <t>Total (2)</t>
  </si>
  <si>
    <t>101</t>
  </si>
  <si>
    <t>102</t>
  </si>
  <si>
    <t>103</t>
  </si>
  <si>
    <t>104</t>
  </si>
  <si>
    <t>espace</t>
  </si>
  <si>
    <t>APA à domicile (1)</t>
  </si>
  <si>
    <t>APA en établissement (1)</t>
  </si>
  <si>
    <t>Total des aides (1)</t>
  </si>
  <si>
    <t>Aides ménagères ou auxiliaires de vie</t>
  </si>
  <si>
    <t>Tableau 2 - Aides sociales aux personnes handicapées à domicile, au 31 décembre 2017</t>
  </si>
  <si>
    <t>Accueil par des particuliers</t>
  </si>
  <si>
    <t>Total des aides à l'accueil (1)</t>
  </si>
  <si>
    <t>Tableau 3 - Aides sociales à l'accueil des personnes handicapées, au 31 décembre 2017</t>
  </si>
  <si>
    <t>Tableau 5 - PCH et ACTP : répartition des aides entre les personnes de moins de 60 ans et celles de 60 ans et plus, au 31 décembre 2017</t>
  </si>
  <si>
    <t>Total des aides à domicile</t>
  </si>
  <si>
    <t>Total des aides à l'accueil (2)</t>
  </si>
  <si>
    <t xml:space="preserve">La plupart de ces indicateurs sont également diffusés en série longue au niveau départemental sur data.DREES dans le jeu de données  : </t>
  </si>
  <si>
    <t xml:space="preserve">Des données détaillées sur les bénéficiaires de l'APA sont accessibles sur data.DREES dans le jeu de données  : </t>
  </si>
  <si>
    <t xml:space="preserve">Des données détaillées sur les bénéficiaires de la PCH et l'ACTP sont accessibles sur data.DREES dans le jeu de données  : </t>
  </si>
  <si>
    <t xml:space="preserve">Des données sur les dépenses d'aide sociale sont également diffusées sur data.DREES dans le jeu de données  : </t>
  </si>
  <si>
    <t>% MECS sur enft accueillis</t>
  </si>
  <si>
    <t>% etb sur enft accueillis</t>
  </si>
  <si>
    <t>ajout de colonne de l'onglet tab1-ase</t>
  </si>
  <si>
    <t>% plact direct</t>
  </si>
  <si>
    <t>% mes jud sur enft acc</t>
  </si>
  <si>
    <t>ligne</t>
  </si>
  <si>
    <t>Tot mesures jud</t>
  </si>
  <si>
    <t>Total enft accueillis</t>
  </si>
  <si>
    <t>départements fortements judiciarisés</t>
  </si>
  <si>
    <t>départements faiblement judiciariés</t>
  </si>
  <si>
    <t xml:space="preserve">colonne H </t>
  </si>
  <si>
    <t>-&gt; récupérée dans onglet Tab1-ASE</t>
  </si>
  <si>
    <t>Colonne I</t>
  </si>
  <si>
    <t>-&gt; col.F + colH</t>
  </si>
  <si>
    <t>colonne J : récupérée dans onglet Tab1-ASE ou calculéé -&gt;col G + colH</t>
  </si>
  <si>
    <t>colonne K : -&gt; col I/colJ</t>
  </si>
  <si>
    <t>Exemple d'analyse rapide qui permet de nourrir votre reflexion autour de la départementalisation de la 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</si>
</sst>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 _€_-;\-* #,##0.00\ _€_-;_-* &quot;-&quot;??\ _€_-;_-@_-"/>
    <numFmt numFmtId="164" formatCode="_-* #,##0.00\ [$€]_-;\-* #,##0.00\ [$€]_-;_-* &quot;-&quot;??\ [$€]_-;_-@_-"/>
    <numFmt numFmtId="165" formatCode="_-* #,##0.00\ _F_-;\-* #,##0.00\ _F_-;_-* &quot;-&quot;??\ _F_-;_-@_-"/>
    <numFmt numFmtId="166" formatCode="0.0%"/>
    <numFmt numFmtId="167" formatCode="#,##0_ ;\-#,##0\ "/>
    <numFmt numFmtId="168" formatCode="_-* #,##0\ _€_-;\-* #,##0\ _€_-;_-* &quot;-&quot;??\ _€_-;_-@_-"/>
    <numFmt numFmtId="169" formatCode="0.0"/>
  </numFmts>
  <fonts count="5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2"/>
      <name val="Arial"/>
      <family val="2"/>
    </font>
    <font>
      <sz val="11"/>
      <color indexed="8"/>
      <name val="Calibri"/>
      <family val="2"/>
    </font>
    <font>
      <u/>
      <sz val="11"/>
      <color theme="10"/>
      <name val="Calibri"/>
      <family val="2"/>
    </font>
    <font>
      <i/>
      <sz val="10"/>
      <color theme="1"/>
      <name val="Arial"/>
      <family val="2"/>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i/>
      <sz val="11"/>
      <color theme="1"/>
      <name val="Calibri"/>
      <family val="2"/>
      <scheme val="minor"/>
    </font>
    <font>
      <sz val="10"/>
      <name val="Calibri"/>
      <family val="2"/>
      <scheme val="minor"/>
    </font>
    <font>
      <sz val="10"/>
      <color theme="1"/>
      <name val="Calibri"/>
      <family val="2"/>
      <scheme val="minor"/>
    </font>
    <font>
      <b/>
      <sz val="12"/>
      <color indexed="8"/>
      <name val="Calibri"/>
      <family val="2"/>
      <scheme val="minor"/>
    </font>
    <font>
      <b/>
      <sz val="12"/>
      <name val="Calibri"/>
      <family val="2"/>
      <scheme val="minor"/>
    </font>
    <font>
      <b/>
      <u/>
      <sz val="11"/>
      <name val="Calibri"/>
      <family val="2"/>
      <scheme val="minor"/>
    </font>
    <font>
      <b/>
      <sz val="11"/>
      <color indexed="8"/>
      <name val="Calibri"/>
      <family val="2"/>
      <scheme val="minor"/>
    </font>
    <font>
      <sz val="11"/>
      <color indexed="8"/>
      <name val="Calibri"/>
      <family val="2"/>
      <scheme val="minor"/>
    </font>
    <font>
      <sz val="11"/>
      <color rgb="FF000000"/>
      <name val="Calibri"/>
      <family val="2"/>
      <scheme val="minor"/>
    </font>
    <font>
      <b/>
      <sz val="11"/>
      <color theme="10"/>
      <name val="Calibri"/>
      <family val="2"/>
      <scheme val="minor"/>
    </font>
    <font>
      <b/>
      <u/>
      <sz val="11"/>
      <color theme="10"/>
      <name val="Calibri"/>
      <family val="2"/>
      <scheme val="minor"/>
    </font>
    <font>
      <u/>
      <sz val="11"/>
      <color indexed="12"/>
      <name val="Calibri"/>
      <family val="2"/>
      <scheme val="minor"/>
    </font>
    <font>
      <strike/>
      <sz val="11"/>
      <name val="Calibri"/>
      <family val="2"/>
      <scheme val="minor"/>
    </font>
    <font>
      <b/>
      <sz val="11"/>
      <color rgb="FFFF0000"/>
      <name val="Calibri"/>
      <family val="2"/>
      <scheme val="minor"/>
    </font>
    <font>
      <b/>
      <sz val="14"/>
      <color indexed="8"/>
      <name val="Calibri"/>
      <family val="2"/>
      <scheme val="minor"/>
    </font>
    <font>
      <b/>
      <sz val="14"/>
      <name val="Calibri"/>
      <family val="2"/>
      <scheme val="minor"/>
    </font>
    <font>
      <b/>
      <u/>
      <sz val="12"/>
      <name val="Calibri"/>
      <family val="2"/>
      <scheme val="minor"/>
    </font>
    <font>
      <b/>
      <u/>
      <sz val="12"/>
      <color indexed="8"/>
      <name val="Calibri"/>
      <family val="2"/>
      <scheme val="minor"/>
    </font>
    <font>
      <u/>
      <sz val="11"/>
      <color theme="10"/>
      <name val="Arial"/>
      <family val="2"/>
    </font>
    <font>
      <i/>
      <sz val="14"/>
      <name val="Calibri"/>
      <family val="2"/>
      <scheme val="minor"/>
    </font>
    <font>
      <i/>
      <sz val="10"/>
      <name val="Arial"/>
      <family val="2"/>
    </font>
    <font>
      <i/>
      <sz val="12"/>
      <name val="Calibri"/>
      <family val="2"/>
      <scheme val="minor"/>
    </font>
    <font>
      <i/>
      <sz val="13"/>
      <name val="Calibri"/>
      <family val="2"/>
      <scheme val="minor"/>
    </font>
    <font>
      <sz val="12"/>
      <name val="Calibri"/>
      <family val="2"/>
      <scheme val="minor"/>
    </font>
    <font>
      <sz val="10"/>
      <color theme="5"/>
      <name val="Arial"/>
      <family val="2"/>
    </font>
    <font>
      <b/>
      <vertAlign val="superscript"/>
      <sz val="10"/>
      <name val="Arial"/>
      <family val="2"/>
    </font>
    <font>
      <vertAlign val="superscript"/>
      <sz val="10"/>
      <name val="Arial"/>
      <family val="2"/>
    </font>
    <font>
      <b/>
      <sz val="10"/>
      <color rgb="FF000000"/>
      <name val="Arial"/>
    </font>
    <font>
      <sz val="11"/>
      <color rgb="FF000000"/>
      <name val="Calibri"/>
    </font>
    <font>
      <sz val="10"/>
      <color rgb="FF000000"/>
      <name val="Arial"/>
    </font>
    <font>
      <u/>
      <sz val="11"/>
      <color rgb="FFFF0000"/>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theme="9"/>
        <bgColor indexed="64"/>
      </patternFill>
    </fill>
    <fill>
      <patternFill patternType="solid">
        <fgColor theme="6"/>
        <bgColor indexed="64"/>
      </patternFill>
    </fill>
    <fill>
      <patternFill patternType="solid">
        <fgColor theme="9" tint="0.79998168889431442"/>
        <bgColor indexed="64"/>
      </patternFill>
    </fill>
    <fill>
      <patternFill patternType="solid">
        <fgColor rgb="FFFFCC00"/>
        <bgColor indexed="64"/>
      </patternFill>
    </fill>
    <fill>
      <patternFill patternType="solid">
        <fgColor theme="8" tint="0.79998168889431442"/>
        <bgColor indexed="64"/>
      </patternFill>
    </fill>
    <fill>
      <patternFill patternType="solid">
        <fgColor theme="2"/>
        <bgColor indexed="64"/>
      </patternFill>
    </fill>
    <fill>
      <patternFill patternType="solid">
        <fgColor theme="3" tint="0.39997558519241921"/>
        <bgColor indexed="64"/>
      </patternFill>
    </fill>
    <fill>
      <patternFill patternType="gray0625">
        <bgColor theme="0"/>
      </patternFill>
    </fill>
    <fill>
      <patternFill patternType="solid">
        <fgColor theme="0" tint="-4.9989318521683403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DE9D9"/>
      </patternFill>
    </fill>
    <fill>
      <patternFill patternType="solid">
        <fgColor rgb="FFFFFFFF"/>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style="hair">
        <color indexed="64"/>
      </left>
      <right/>
      <top/>
      <bottom/>
      <diagonal/>
    </border>
    <border>
      <left style="hair">
        <color indexed="64"/>
      </left>
      <right/>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right style="hair">
        <color indexed="64"/>
      </right>
      <top style="hair">
        <color indexed="64"/>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right style="hair">
        <color indexed="64"/>
      </right>
      <top style="hair">
        <color indexed="64"/>
      </top>
      <bottom style="hair">
        <color indexed="64"/>
      </bottom>
      <diagonal/>
    </border>
    <border>
      <left style="hair">
        <color indexed="8"/>
      </left>
      <right/>
      <top style="hair">
        <color indexed="8"/>
      </top>
      <bottom style="hair">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8"/>
      </top>
      <bottom style="hair">
        <color indexed="64"/>
      </bottom>
      <diagonal/>
    </border>
    <border>
      <left/>
      <right/>
      <top style="hair">
        <color indexed="8"/>
      </top>
      <bottom style="hair">
        <color indexed="64"/>
      </bottom>
      <diagonal/>
    </border>
    <border>
      <left style="hair">
        <color indexed="8"/>
      </left>
      <right style="double">
        <color indexed="8"/>
      </right>
      <top style="hair">
        <color indexed="8"/>
      </top>
      <bottom style="hair">
        <color indexed="8"/>
      </bottom>
      <diagonal/>
    </border>
    <border>
      <left/>
      <right/>
      <top style="hair">
        <color indexed="8"/>
      </top>
      <bottom style="hair">
        <color indexed="8"/>
      </bottom>
      <diagonal/>
    </border>
    <border>
      <left/>
      <right style="hair">
        <color indexed="64"/>
      </right>
      <top style="hair">
        <color indexed="8"/>
      </top>
      <bottom style="hair">
        <color indexed="8"/>
      </bottom>
      <diagonal/>
    </border>
    <border>
      <left style="hair">
        <color indexed="64"/>
      </left>
      <right/>
      <top style="hair">
        <color indexed="8"/>
      </top>
      <bottom style="hair">
        <color indexed="8"/>
      </bottom>
      <diagonal/>
    </border>
    <border>
      <left style="hair">
        <color indexed="64"/>
      </left>
      <right style="hair">
        <color indexed="64"/>
      </right>
      <top style="hair">
        <color indexed="8"/>
      </top>
      <bottom style="hair">
        <color indexed="8"/>
      </bottom>
      <diagonal/>
    </border>
    <border>
      <left/>
      <right style="hair">
        <color indexed="64"/>
      </right>
      <top style="hair">
        <color indexed="8"/>
      </top>
      <bottom style="hair">
        <color indexed="64"/>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xf numFmtId="0" fontId="18" fillId="0" borderId="0"/>
    <xf numFmtId="43" fontId="21" fillId="0" borderId="0" applyFont="0" applyFill="0" applyBorder="0" applyAlignment="0" applyProtection="0"/>
    <xf numFmtId="0" fontId="18" fillId="0" borderId="0"/>
    <xf numFmtId="164" fontId="18" fillId="0" borderId="0" applyFont="0" applyFill="0" applyBorder="0" applyAlignment="0" applyProtection="0"/>
    <xf numFmtId="165"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Alignment="0" applyProtection="0">
      <alignment vertical="top"/>
      <protection locked="0"/>
    </xf>
    <xf numFmtId="0" fontId="18" fillId="0" borderId="0"/>
    <xf numFmtId="43" fontId="1" fillId="0" borderId="0" applyFont="0" applyFill="0" applyBorder="0" applyAlignment="0" applyProtection="0"/>
    <xf numFmtId="43" fontId="1" fillId="0" borderId="0" applyFont="0" applyFill="0" applyBorder="0" applyAlignment="0" applyProtection="0"/>
  </cellStyleXfs>
  <cellXfs count="497">
    <xf numFmtId="0" fontId="0" fillId="0" borderId="0" xfId="0"/>
    <xf numFmtId="0" fontId="24" fillId="34" borderId="0" xfId="42" applyFont="1" applyFill="1" applyAlignment="1">
      <alignment vertical="center"/>
    </xf>
    <xf numFmtId="49" fontId="25" fillId="33" borderId="0" xfId="66" applyNumberFormat="1" applyFont="1" applyFill="1" applyBorder="1" applyAlignment="1" applyProtection="1">
      <alignment horizontal="left" vertical="top"/>
    </xf>
    <xf numFmtId="0" fontId="24" fillId="33" borderId="0" xfId="43" applyFont="1" applyFill="1" applyBorder="1" applyAlignment="1">
      <alignment vertical="center" wrapText="1"/>
    </xf>
    <xf numFmtId="0" fontId="24" fillId="33" borderId="0" xfId="43" applyFont="1" applyFill="1" applyBorder="1" applyAlignment="1">
      <alignment wrapText="1"/>
    </xf>
    <xf numFmtId="0" fontId="24" fillId="33" borderId="0" xfId="43" applyFont="1" applyFill="1" applyBorder="1" applyAlignment="1"/>
    <xf numFmtId="0" fontId="24" fillId="33" borderId="0" xfId="43" applyFont="1" applyFill="1" applyBorder="1" applyAlignment="1">
      <alignment horizontal="left" vertical="center" wrapText="1"/>
    </xf>
    <xf numFmtId="0" fontId="24" fillId="33" borderId="0" xfId="43" applyFont="1" applyFill="1" applyBorder="1" applyAlignment="1">
      <alignment horizontal="left" wrapText="1"/>
    </xf>
    <xf numFmtId="0" fontId="16" fillId="43" borderId="10" xfId="0" applyFont="1" applyFill="1" applyBorder="1" applyAlignment="1">
      <alignment horizontal="center" vertical="top" wrapText="1"/>
    </xf>
    <xf numFmtId="0" fontId="16" fillId="43" borderId="11" xfId="0" applyFont="1" applyFill="1" applyBorder="1" applyAlignment="1">
      <alignment horizontal="center" vertical="center" wrapText="1"/>
    </xf>
    <xf numFmtId="0" fontId="16" fillId="43" borderId="10" xfId="0" applyFont="1" applyFill="1" applyBorder="1" applyAlignment="1">
      <alignment horizontal="center" vertical="center" wrapText="1"/>
    </xf>
    <xf numFmtId="0" fontId="24" fillId="33" borderId="0" xfId="67" applyFont="1" applyFill="1" applyAlignment="1">
      <alignment vertical="center"/>
    </xf>
    <xf numFmtId="0" fontId="0" fillId="33" borderId="19" xfId="0" applyFont="1" applyFill="1" applyBorder="1" applyAlignment="1">
      <alignment horizontal="center" vertical="top" wrapText="1"/>
    </xf>
    <xf numFmtId="0" fontId="27" fillId="33" borderId="15" xfId="0" applyFont="1" applyFill="1" applyBorder="1"/>
    <xf numFmtId="168" fontId="24" fillId="33" borderId="15" xfId="68" applyNumberFormat="1" applyFont="1" applyFill="1" applyBorder="1" applyAlignment="1">
      <alignment horizontal="right" vertical="center"/>
    </xf>
    <xf numFmtId="168" fontId="24" fillId="33" borderId="19" xfId="68" applyNumberFormat="1" applyFont="1" applyFill="1" applyBorder="1" applyAlignment="1">
      <alignment horizontal="right" vertical="center"/>
    </xf>
    <xf numFmtId="1" fontId="24" fillId="33" borderId="0" xfId="67" applyNumberFormat="1" applyFont="1" applyFill="1" applyAlignment="1">
      <alignment vertical="center"/>
    </xf>
    <xf numFmtId="0" fontId="24" fillId="33" borderId="0" xfId="67" applyNumberFormat="1" applyFont="1" applyFill="1" applyAlignment="1">
      <alignment vertical="center"/>
    </xf>
    <xf numFmtId="0" fontId="28" fillId="33" borderId="19" xfId="0" applyFont="1" applyFill="1" applyBorder="1" applyAlignment="1">
      <alignment horizontal="center" vertical="top" wrapText="1"/>
    </xf>
    <xf numFmtId="0" fontId="16" fillId="33" borderId="15" xfId="0" applyFont="1" applyFill="1" applyBorder="1" applyAlignment="1">
      <alignment vertical="top" wrapText="1"/>
    </xf>
    <xf numFmtId="168" fontId="27" fillId="43" borderId="13" xfId="68" applyNumberFormat="1" applyFont="1" applyFill="1" applyBorder="1" applyAlignment="1">
      <alignment vertical="center"/>
    </xf>
    <xf numFmtId="168" fontId="27" fillId="43" borderId="18" xfId="68" applyNumberFormat="1" applyFont="1" applyFill="1" applyBorder="1" applyAlignment="1">
      <alignment vertical="center"/>
    </xf>
    <xf numFmtId="168" fontId="27" fillId="43" borderId="15" xfId="68" applyNumberFormat="1" applyFont="1" applyFill="1" applyBorder="1" applyAlignment="1">
      <alignment vertical="center"/>
    </xf>
    <xf numFmtId="168" fontId="27" fillId="43" borderId="19" xfId="68" applyNumberFormat="1" applyFont="1" applyFill="1" applyBorder="1" applyAlignment="1">
      <alignment vertical="center"/>
    </xf>
    <xf numFmtId="168" fontId="27" fillId="43" borderId="16" xfId="68" applyNumberFormat="1" applyFont="1" applyFill="1" applyBorder="1" applyAlignment="1">
      <alignment vertical="center"/>
    </xf>
    <xf numFmtId="168" fontId="27" fillId="43" borderId="20" xfId="68" applyNumberFormat="1" applyFont="1" applyFill="1" applyBorder="1" applyAlignment="1">
      <alignment vertical="center"/>
    </xf>
    <xf numFmtId="0" fontId="24" fillId="33" borderId="0" xfId="67" applyFont="1" applyFill="1" applyBorder="1" applyAlignment="1">
      <alignment vertical="center"/>
    </xf>
    <xf numFmtId="2" fontId="24" fillId="33" borderId="0" xfId="67" applyNumberFormat="1" applyFont="1" applyFill="1" applyAlignment="1">
      <alignment vertical="center"/>
    </xf>
    <xf numFmtId="168" fontId="24" fillId="33" borderId="0" xfId="67" applyNumberFormat="1" applyFont="1" applyFill="1" applyAlignment="1">
      <alignment vertical="center"/>
    </xf>
    <xf numFmtId="0" fontId="27" fillId="33" borderId="0" xfId="67" applyFont="1" applyFill="1" applyBorder="1" applyAlignment="1">
      <alignment horizontal="right" vertical="center"/>
    </xf>
    <xf numFmtId="0" fontId="24" fillId="33" borderId="0" xfId="67" applyFont="1" applyFill="1"/>
    <xf numFmtId="0" fontId="25" fillId="33" borderId="0" xfId="66" applyFont="1" applyFill="1" applyBorder="1" applyAlignment="1" applyProtection="1">
      <alignment horizontal="left"/>
    </xf>
    <xf numFmtId="0" fontId="27" fillId="43" borderId="11" xfId="0" applyFont="1" applyFill="1" applyBorder="1" applyAlignment="1">
      <alignment horizontal="center" vertical="center" wrapText="1"/>
    </xf>
    <xf numFmtId="0" fontId="27" fillId="43" borderId="10" xfId="0" applyFont="1" applyFill="1" applyBorder="1" applyAlignment="1">
      <alignment horizontal="center" vertical="center" wrapText="1"/>
    </xf>
    <xf numFmtId="0" fontId="0" fillId="33" borderId="18" xfId="0" applyFont="1" applyFill="1" applyBorder="1" applyAlignment="1">
      <alignment horizontal="center" vertical="top" wrapText="1"/>
    </xf>
    <xf numFmtId="0" fontId="0" fillId="33" borderId="13" xfId="0" applyFont="1" applyFill="1" applyBorder="1" applyAlignment="1">
      <alignment horizontal="left" vertical="top"/>
    </xf>
    <xf numFmtId="0" fontId="0" fillId="33" borderId="23" xfId="0" applyFont="1" applyFill="1" applyBorder="1" applyAlignment="1">
      <alignment vertical="top"/>
    </xf>
    <xf numFmtId="168" fontId="24" fillId="33" borderId="13" xfId="68" applyNumberFormat="1" applyFont="1" applyFill="1" applyBorder="1" applyAlignment="1">
      <alignment horizontal="right"/>
    </xf>
    <xf numFmtId="168" fontId="24" fillId="33" borderId="18" xfId="68" applyNumberFormat="1" applyFont="1" applyFill="1" applyBorder="1" applyAlignment="1">
      <alignment horizontal="right"/>
    </xf>
    <xf numFmtId="0" fontId="0" fillId="33" borderId="15" xfId="0" applyFont="1" applyFill="1" applyBorder="1" applyAlignment="1">
      <alignment horizontal="left" vertical="top"/>
    </xf>
    <xf numFmtId="0" fontId="0" fillId="33" borderId="22" xfId="0" applyFont="1" applyFill="1" applyBorder="1" applyAlignment="1">
      <alignment vertical="top"/>
    </xf>
    <xf numFmtId="168" fontId="24" fillId="33" borderId="15" xfId="68" applyNumberFormat="1" applyFont="1" applyFill="1" applyBorder="1" applyAlignment="1">
      <alignment horizontal="right"/>
    </xf>
    <xf numFmtId="168" fontId="24" fillId="33" borderId="19" xfId="68" applyNumberFormat="1" applyFont="1" applyFill="1" applyBorder="1" applyAlignment="1">
      <alignment horizontal="right"/>
    </xf>
    <xf numFmtId="0" fontId="0" fillId="33" borderId="19" xfId="0" applyFont="1" applyFill="1" applyBorder="1" applyAlignment="1">
      <alignment horizontal="center" vertical="top"/>
    </xf>
    <xf numFmtId="3" fontId="27" fillId="43" borderId="42" xfId="0" applyNumberFormat="1" applyFont="1" applyFill="1" applyBorder="1"/>
    <xf numFmtId="0" fontId="0" fillId="43" borderId="43" xfId="0" applyFont="1" applyFill="1" applyBorder="1" applyAlignment="1">
      <alignment horizontal="left"/>
    </xf>
    <xf numFmtId="0" fontId="0" fillId="43" borderId="44" xfId="0" applyFont="1" applyFill="1" applyBorder="1"/>
    <xf numFmtId="168" fontId="27" fillId="43" borderId="45" xfId="68" applyNumberFormat="1" applyFont="1" applyFill="1" applyBorder="1" applyAlignment="1">
      <alignment horizontal="right"/>
    </xf>
    <xf numFmtId="168" fontId="27" fillId="43" borderId="46" xfId="68" applyNumberFormat="1" applyFont="1" applyFill="1" applyBorder="1" applyAlignment="1">
      <alignment horizontal="right"/>
    </xf>
    <xf numFmtId="0" fontId="0" fillId="33" borderId="25" xfId="0" applyFont="1" applyFill="1" applyBorder="1" applyAlignment="1">
      <alignment horizontal="center"/>
    </xf>
    <xf numFmtId="0" fontId="0" fillId="33" borderId="25" xfId="0" applyFont="1" applyFill="1" applyBorder="1" applyAlignment="1">
      <alignment horizontal="left"/>
    </xf>
    <xf numFmtId="0" fontId="0" fillId="33" borderId="22" xfId="0" applyFont="1" applyFill="1" applyBorder="1"/>
    <xf numFmtId="0" fontId="16" fillId="43" borderId="24" xfId="0" applyFont="1" applyFill="1" applyBorder="1"/>
    <xf numFmtId="3" fontId="27" fillId="43" borderId="27" xfId="0" applyNumberFormat="1" applyFont="1" applyFill="1" applyBorder="1" applyAlignment="1">
      <alignment horizontal="center"/>
    </xf>
    <xf numFmtId="0" fontId="16" fillId="43" borderId="44" xfId="0" applyFont="1" applyFill="1" applyBorder="1"/>
    <xf numFmtId="168" fontId="27" fillId="43" borderId="16" xfId="68" applyNumberFormat="1" applyFont="1" applyFill="1" applyBorder="1" applyAlignment="1">
      <alignment horizontal="right"/>
    </xf>
    <xf numFmtId="168" fontId="27" fillId="43" borderId="20" xfId="68" applyNumberFormat="1" applyFont="1" applyFill="1" applyBorder="1" applyAlignment="1">
      <alignment horizontal="right"/>
    </xf>
    <xf numFmtId="167" fontId="24" fillId="33" borderId="0" xfId="67" applyNumberFormat="1" applyFont="1" applyFill="1"/>
    <xf numFmtId="0" fontId="16" fillId="33" borderId="0" xfId="0" applyFont="1" applyFill="1" applyBorder="1" applyAlignment="1">
      <alignment horizontal="left"/>
    </xf>
    <xf numFmtId="0" fontId="0" fillId="33" borderId="0" xfId="0" applyFont="1" applyFill="1" applyBorder="1" applyAlignment="1">
      <alignment horizontal="center"/>
    </xf>
    <xf numFmtId="0" fontId="0" fillId="33" borderId="0" xfId="0" applyFont="1" applyFill="1" applyBorder="1"/>
    <xf numFmtId="0" fontId="27" fillId="33" borderId="0" xfId="43" applyFont="1" applyFill="1" applyBorder="1" applyAlignment="1">
      <alignment horizontal="left" vertical="center" wrapText="1"/>
    </xf>
    <xf numFmtId="0" fontId="0" fillId="33" borderId="0" xfId="0" applyFont="1" applyFill="1"/>
    <xf numFmtId="49" fontId="26" fillId="33" borderId="0" xfId="43" applyNumberFormat="1" applyFont="1" applyFill="1" applyBorder="1" applyAlignment="1">
      <alignment horizontal="left" vertical="center"/>
    </xf>
    <xf numFmtId="0" fontId="0" fillId="33" borderId="0" xfId="0" applyFont="1" applyFill="1" applyAlignment="1">
      <alignment vertical="center"/>
    </xf>
    <xf numFmtId="0" fontId="27" fillId="33" borderId="0" xfId="67" applyFont="1" applyFill="1" applyAlignment="1">
      <alignment horizontal="left"/>
    </xf>
    <xf numFmtId="3" fontId="24" fillId="33" borderId="13" xfId="67" applyNumberFormat="1" applyFont="1" applyFill="1" applyBorder="1" applyAlignment="1">
      <alignment horizontal="right" vertical="center" indent="1"/>
    </xf>
    <xf numFmtId="3" fontId="24" fillId="33" borderId="18" xfId="67" applyNumberFormat="1" applyFont="1" applyFill="1" applyBorder="1" applyAlignment="1">
      <alignment horizontal="right" vertical="center" indent="1"/>
    </xf>
    <xf numFmtId="3" fontId="24" fillId="33" borderId="15" xfId="67" applyNumberFormat="1" applyFont="1" applyFill="1" applyBorder="1" applyAlignment="1">
      <alignment horizontal="right" vertical="center" indent="1"/>
    </xf>
    <xf numFmtId="3" fontId="24" fillId="33" borderId="19" xfId="67" applyNumberFormat="1" applyFont="1" applyFill="1" applyBorder="1" applyAlignment="1">
      <alignment horizontal="right" vertical="center" indent="1"/>
    </xf>
    <xf numFmtId="3" fontId="27" fillId="43" borderId="45" xfId="67" applyNumberFormat="1" applyFont="1" applyFill="1" applyBorder="1" applyAlignment="1">
      <alignment horizontal="right" vertical="center" indent="1"/>
    </xf>
    <xf numFmtId="3" fontId="27" fillId="43" borderId="46" xfId="67" applyNumberFormat="1" applyFont="1" applyFill="1" applyBorder="1" applyAlignment="1">
      <alignment horizontal="right" vertical="center" indent="1"/>
    </xf>
    <xf numFmtId="3" fontId="27" fillId="43" borderId="16" xfId="67" applyNumberFormat="1" applyFont="1" applyFill="1" applyBorder="1" applyAlignment="1">
      <alignment horizontal="right" vertical="center" indent="1"/>
    </xf>
    <xf numFmtId="3" fontId="27" fillId="43" borderId="20" xfId="67" applyNumberFormat="1" applyFont="1" applyFill="1" applyBorder="1" applyAlignment="1">
      <alignment horizontal="right" vertical="center" indent="1"/>
    </xf>
    <xf numFmtId="3" fontId="24" fillId="33" borderId="0" xfId="67" applyNumberFormat="1" applyFont="1" applyFill="1"/>
    <xf numFmtId="0" fontId="16" fillId="33" borderId="0" xfId="0" applyFont="1" applyFill="1"/>
    <xf numFmtId="0" fontId="0" fillId="33" borderId="0" xfId="0" applyFill="1"/>
    <xf numFmtId="49" fontId="22" fillId="33" borderId="0" xfId="66" applyNumberFormat="1" applyFill="1" applyBorder="1" applyAlignment="1" applyProtection="1">
      <alignment horizontal="left" vertical="top"/>
    </xf>
    <xf numFmtId="0" fontId="23" fillId="33" borderId="0" xfId="0" applyFont="1" applyFill="1"/>
    <xf numFmtId="0" fontId="16" fillId="43" borderId="18" xfId="0" applyFont="1" applyFill="1" applyBorder="1" applyAlignment="1">
      <alignment horizontal="center" vertical="center" wrapText="1"/>
    </xf>
    <xf numFmtId="0" fontId="24" fillId="33" borderId="13" xfId="0" applyFont="1" applyFill="1" applyBorder="1" applyAlignment="1">
      <alignment horizontal="center" vertical="center" wrapText="1"/>
    </xf>
    <xf numFmtId="0" fontId="24" fillId="33" borderId="18" xfId="0" applyFont="1" applyFill="1" applyBorder="1" applyAlignment="1">
      <alignment horizontal="center" vertical="center" wrapText="1"/>
    </xf>
    <xf numFmtId="0" fontId="19" fillId="33" borderId="0" xfId="0" applyFont="1" applyFill="1" applyBorder="1"/>
    <xf numFmtId="0" fontId="24" fillId="33" borderId="18" xfId="68" applyNumberFormat="1" applyFont="1" applyFill="1" applyBorder="1" applyAlignment="1">
      <alignment horizontal="right" vertical="center" wrapText="1" indent="1"/>
    </xf>
    <xf numFmtId="168" fontId="24" fillId="33" borderId="18" xfId="68" applyNumberFormat="1" applyFont="1" applyFill="1" applyBorder="1" applyAlignment="1">
      <alignment horizontal="right" vertical="center" wrapText="1" indent="1"/>
    </xf>
    <xf numFmtId="168" fontId="24" fillId="33" borderId="19" xfId="68" applyNumberFormat="1" applyFont="1" applyFill="1" applyBorder="1" applyAlignment="1">
      <alignment horizontal="right" vertical="center" wrapText="1" indent="1"/>
    </xf>
    <xf numFmtId="1" fontId="0" fillId="33" borderId="0" xfId="0" applyNumberFormat="1" applyFill="1"/>
    <xf numFmtId="0" fontId="24" fillId="33" borderId="15" xfId="0" applyFont="1" applyFill="1" applyBorder="1" applyAlignment="1">
      <alignment horizontal="center" vertical="center" wrapText="1"/>
    </xf>
    <xf numFmtId="0" fontId="24" fillId="33" borderId="19" xfId="0" applyFont="1" applyFill="1" applyBorder="1" applyAlignment="1">
      <alignment horizontal="center" vertical="center" wrapText="1"/>
    </xf>
    <xf numFmtId="0" fontId="24" fillId="33" borderId="19" xfId="68" applyNumberFormat="1" applyFont="1" applyFill="1" applyBorder="1" applyAlignment="1">
      <alignment horizontal="right" vertical="center" wrapText="1" indent="1"/>
    </xf>
    <xf numFmtId="0" fontId="0" fillId="33" borderId="0" xfId="0" applyFill="1" applyAlignment="1">
      <alignment vertical="center"/>
    </xf>
    <xf numFmtId="168" fontId="29" fillId="33" borderId="19" xfId="68" applyNumberFormat="1" applyFont="1" applyFill="1" applyBorder="1" applyAlignment="1">
      <alignment horizontal="right" vertical="center" wrapText="1" indent="1"/>
    </xf>
    <xf numFmtId="0" fontId="29" fillId="33" borderId="19" xfId="68" applyNumberFormat="1" applyFont="1" applyFill="1" applyBorder="1" applyAlignment="1">
      <alignment horizontal="right" vertical="center" wrapText="1" indent="1"/>
    </xf>
    <xf numFmtId="168" fontId="26" fillId="33" borderId="19" xfId="68" quotePrefix="1" applyNumberFormat="1" applyFont="1" applyFill="1" applyBorder="1" applyAlignment="1">
      <alignment horizontal="right" vertical="center" wrapText="1" indent="1"/>
    </xf>
    <xf numFmtId="0" fontId="26" fillId="33" borderId="15" xfId="0" applyFont="1" applyFill="1" applyBorder="1" applyAlignment="1">
      <alignment horizontal="center" vertical="center" wrapText="1"/>
    </xf>
    <xf numFmtId="0" fontId="26" fillId="33" borderId="19" xfId="0" applyFont="1" applyFill="1" applyBorder="1" applyAlignment="1">
      <alignment horizontal="center" vertical="center" wrapText="1"/>
    </xf>
    <xf numFmtId="0" fontId="26" fillId="33" borderId="19" xfId="68" quotePrefix="1" applyNumberFormat="1" applyFont="1" applyFill="1" applyBorder="1" applyAlignment="1">
      <alignment horizontal="right" vertical="center" wrapText="1" indent="1"/>
    </xf>
    <xf numFmtId="0" fontId="16" fillId="33" borderId="0" xfId="0" applyFont="1" applyFill="1" applyBorder="1" applyAlignment="1"/>
    <xf numFmtId="0" fontId="24" fillId="33" borderId="16" xfId="0" applyFont="1" applyFill="1" applyBorder="1" applyAlignment="1">
      <alignment horizontal="center" vertical="center" wrapText="1"/>
    </xf>
    <xf numFmtId="0" fontId="24" fillId="33" borderId="20" xfId="0" applyFont="1" applyFill="1" applyBorder="1" applyAlignment="1">
      <alignment horizontal="center" vertical="center" wrapText="1"/>
    </xf>
    <xf numFmtId="0" fontId="27" fillId="33" borderId="0" xfId="0" applyFont="1" applyFill="1" applyBorder="1" applyAlignment="1">
      <alignment vertical="top" wrapText="1"/>
    </xf>
    <xf numFmtId="3" fontId="27" fillId="43" borderId="18" xfId="0" applyNumberFormat="1" applyFont="1" applyFill="1" applyBorder="1" applyAlignment="1">
      <alignment horizontal="right" vertical="center" indent="1"/>
    </xf>
    <xf numFmtId="3" fontId="27" fillId="43" borderId="19" xfId="0" applyNumberFormat="1" applyFont="1" applyFill="1" applyBorder="1" applyAlignment="1">
      <alignment horizontal="right" vertical="center" indent="1"/>
    </xf>
    <xf numFmtId="3" fontId="27" fillId="43" borderId="20" xfId="0" applyNumberFormat="1" applyFont="1" applyFill="1" applyBorder="1" applyAlignment="1">
      <alignment horizontal="right" vertical="center" indent="1"/>
    </xf>
    <xf numFmtId="0" fontId="30" fillId="33" borderId="0" xfId="0" applyFont="1" applyFill="1"/>
    <xf numFmtId="3" fontId="27" fillId="33" borderId="0" xfId="0" applyNumberFormat="1" applyFont="1" applyFill="1" applyBorder="1" applyAlignment="1">
      <alignment vertical="center"/>
    </xf>
    <xf numFmtId="0" fontId="22" fillId="33" borderId="0" xfId="66" applyFill="1" applyBorder="1" applyAlignment="1" applyProtection="1">
      <alignment horizontal="left"/>
    </xf>
    <xf numFmtId="0" fontId="16" fillId="43" borderId="18" xfId="0" applyFont="1" applyFill="1" applyBorder="1" applyAlignment="1">
      <alignment horizontal="center" vertical="top" wrapText="1"/>
    </xf>
    <xf numFmtId="3" fontId="16" fillId="43" borderId="13" xfId="0" quotePrefix="1" applyNumberFormat="1" applyFont="1" applyFill="1" applyBorder="1" applyAlignment="1">
      <alignment horizontal="left" vertical="center" wrapText="1"/>
    </xf>
    <xf numFmtId="3" fontId="16" fillId="43" borderId="23" xfId="0" quotePrefix="1" applyNumberFormat="1" applyFont="1" applyFill="1" applyBorder="1" applyAlignment="1">
      <alignment horizontal="left" vertical="center" wrapText="1"/>
    </xf>
    <xf numFmtId="3" fontId="19" fillId="43" borderId="42" xfId="0" applyNumberFormat="1" applyFont="1" applyFill="1" applyBorder="1"/>
    <xf numFmtId="0" fontId="0" fillId="43" borderId="43" xfId="0" applyFill="1" applyBorder="1" applyAlignment="1">
      <alignment horizontal="left"/>
    </xf>
    <xf numFmtId="0" fontId="0" fillId="43" borderId="44" xfId="0" applyFill="1" applyBorder="1"/>
    <xf numFmtId="0" fontId="0" fillId="33" borderId="25" xfId="0" applyFill="1" applyBorder="1" applyAlignment="1">
      <alignment horizontal="center"/>
    </xf>
    <xf numFmtId="0" fontId="0" fillId="33" borderId="22" xfId="0" applyFill="1" applyBorder="1"/>
    <xf numFmtId="3" fontId="19" fillId="43" borderId="27" xfId="0" applyNumberFormat="1" applyFont="1" applyFill="1" applyBorder="1" applyAlignment="1">
      <alignment horizontal="center"/>
    </xf>
    <xf numFmtId="3" fontId="0" fillId="33" borderId="0" xfId="0" applyNumberFormat="1" applyFill="1"/>
    <xf numFmtId="0" fontId="16" fillId="43" borderId="11" xfId="0" applyFont="1" applyFill="1" applyBorder="1" applyAlignment="1">
      <alignment horizontal="center" vertical="top" wrapText="1"/>
    </xf>
    <xf numFmtId="0" fontId="0" fillId="33" borderId="13" xfId="0" applyFont="1" applyFill="1" applyBorder="1" applyAlignment="1">
      <alignment horizontal="center" vertical="top" wrapText="1"/>
    </xf>
    <xf numFmtId="0" fontId="0" fillId="33" borderId="19" xfId="0" applyFont="1" applyFill="1" applyBorder="1" applyAlignment="1">
      <alignment vertical="top" wrapText="1"/>
    </xf>
    <xf numFmtId="167" fontId="24" fillId="33" borderId="18" xfId="68" applyNumberFormat="1" applyFont="1" applyFill="1" applyBorder="1" applyAlignment="1">
      <alignment horizontal="right" vertical="center" wrapText="1" indent="1"/>
    </xf>
    <xf numFmtId="167" fontId="24" fillId="33" borderId="19" xfId="68" applyNumberFormat="1" applyFont="1" applyFill="1" applyBorder="1" applyAlignment="1">
      <alignment horizontal="right" vertical="center" wrapText="1" indent="1"/>
    </xf>
    <xf numFmtId="0" fontId="0" fillId="33" borderId="15" xfId="0" applyFont="1" applyFill="1" applyBorder="1" applyAlignment="1">
      <alignment horizontal="center" vertical="top" wrapText="1"/>
    </xf>
    <xf numFmtId="0" fontId="0" fillId="33" borderId="15" xfId="0" applyFont="1" applyFill="1" applyBorder="1" applyAlignment="1">
      <alignment horizontal="center" vertical="center" wrapText="1"/>
    </xf>
    <xf numFmtId="0" fontId="0" fillId="33" borderId="19" xfId="0" applyFont="1" applyFill="1" applyBorder="1" applyAlignment="1">
      <alignment horizontal="center" vertical="center" wrapText="1"/>
    </xf>
    <xf numFmtId="0" fontId="0" fillId="33" borderId="19" xfId="0" applyFont="1" applyFill="1" applyBorder="1" applyAlignment="1">
      <alignment vertical="center" wrapText="1"/>
    </xf>
    <xf numFmtId="0" fontId="28" fillId="33" borderId="15" xfId="0" applyFont="1" applyFill="1" applyBorder="1" applyAlignment="1">
      <alignment horizontal="center" vertical="top" wrapText="1"/>
    </xf>
    <xf numFmtId="0" fontId="28" fillId="33" borderId="19" xfId="0" applyFont="1" applyFill="1" applyBorder="1" applyAlignment="1">
      <alignment vertical="top" wrapText="1"/>
    </xf>
    <xf numFmtId="167" fontId="27" fillId="43" borderId="18" xfId="68" applyNumberFormat="1" applyFont="1" applyFill="1" applyBorder="1" applyAlignment="1">
      <alignment horizontal="right" vertical="center" wrapText="1" indent="1"/>
    </xf>
    <xf numFmtId="167" fontId="27" fillId="43" borderId="19" xfId="68" applyNumberFormat="1" applyFont="1" applyFill="1" applyBorder="1" applyAlignment="1">
      <alignment horizontal="right" vertical="center" wrapText="1" indent="1"/>
    </xf>
    <xf numFmtId="167" fontId="27" fillId="43" borderId="20" xfId="68" applyNumberFormat="1" applyFont="1" applyFill="1" applyBorder="1" applyAlignment="1">
      <alignment horizontal="right" vertical="center" wrapText="1" indent="1"/>
    </xf>
    <xf numFmtId="167" fontId="0" fillId="33" borderId="0" xfId="0" applyNumberFormat="1" applyFont="1" applyFill="1"/>
    <xf numFmtId="0" fontId="0" fillId="33" borderId="25" xfId="0" applyFont="1" applyFill="1" applyBorder="1" applyAlignment="1">
      <alignment horizontal="left" vertical="center"/>
    </xf>
    <xf numFmtId="3" fontId="0" fillId="33" borderId="0" xfId="0" applyNumberFormat="1" applyFont="1" applyFill="1"/>
    <xf numFmtId="0" fontId="16" fillId="33" borderId="0" xfId="0" applyFont="1" applyFill="1" applyBorder="1" applyAlignment="1">
      <alignment horizontal="left" vertical="center"/>
    </xf>
    <xf numFmtId="0" fontId="0" fillId="33" borderId="0" xfId="0" applyFont="1" applyFill="1" applyBorder="1" applyAlignment="1">
      <alignment horizontal="center" vertical="center"/>
    </xf>
    <xf numFmtId="0" fontId="0" fillId="33" borderId="0" xfId="0" applyFont="1" applyFill="1" applyBorder="1" applyAlignment="1">
      <alignment vertical="center"/>
    </xf>
    <xf numFmtId="49" fontId="25" fillId="33" borderId="0" xfId="66" applyNumberFormat="1" applyFont="1" applyFill="1" applyBorder="1" applyAlignment="1" applyProtection="1">
      <alignment horizontal="left" vertical="center"/>
    </xf>
    <xf numFmtId="0" fontId="28" fillId="33" borderId="0" xfId="0" applyFont="1" applyFill="1" applyAlignment="1">
      <alignment vertical="center"/>
    </xf>
    <xf numFmtId="0" fontId="16" fillId="43" borderId="12" xfId="0" applyFont="1" applyFill="1" applyBorder="1" applyAlignment="1">
      <alignment horizontal="center" vertical="center" wrapText="1"/>
    </xf>
    <xf numFmtId="0" fontId="0" fillId="33" borderId="13" xfId="0" applyFont="1" applyFill="1" applyBorder="1" applyAlignment="1">
      <alignment horizontal="center" vertical="center" wrapText="1"/>
    </xf>
    <xf numFmtId="0" fontId="0" fillId="33" borderId="18" xfId="0" applyFont="1" applyFill="1" applyBorder="1" applyAlignment="1">
      <alignment horizontal="center" vertical="center" wrapText="1"/>
    </xf>
    <xf numFmtId="0" fontId="0" fillId="33" borderId="18" xfId="0" applyFont="1" applyFill="1" applyBorder="1" applyAlignment="1">
      <alignment vertical="center" wrapText="1"/>
    </xf>
    <xf numFmtId="3" fontId="0" fillId="33" borderId="14" xfId="0" applyNumberFormat="1" applyFont="1" applyFill="1" applyBorder="1" applyAlignment="1">
      <alignment horizontal="right" vertical="center" wrapText="1" indent="1"/>
    </xf>
    <xf numFmtId="3" fontId="0" fillId="33" borderId="18" xfId="0" applyNumberFormat="1" applyFont="1" applyFill="1" applyBorder="1" applyAlignment="1">
      <alignment horizontal="right" vertical="center" wrapText="1" indent="1"/>
    </xf>
    <xf numFmtId="0" fontId="0" fillId="33" borderId="18" xfId="0" applyFont="1" applyFill="1" applyBorder="1" applyAlignment="1">
      <alignment horizontal="right" vertical="center" wrapText="1" indent="1"/>
    </xf>
    <xf numFmtId="3" fontId="0" fillId="33" borderId="0" xfId="0" applyNumberFormat="1" applyFont="1" applyFill="1" applyAlignment="1">
      <alignment horizontal="right" vertical="center"/>
    </xf>
    <xf numFmtId="0" fontId="0" fillId="33" borderId="0" xfId="0" applyFont="1" applyFill="1" applyAlignment="1">
      <alignment horizontal="right" vertical="center"/>
    </xf>
    <xf numFmtId="3" fontId="0" fillId="33" borderId="0" xfId="0" applyNumberFormat="1" applyFont="1" applyFill="1" applyBorder="1" applyAlignment="1">
      <alignment horizontal="right" vertical="center" wrapText="1" indent="1"/>
    </xf>
    <xf numFmtId="3" fontId="0" fillId="33" borderId="19" xfId="0" applyNumberFormat="1" applyFont="1" applyFill="1" applyBorder="1" applyAlignment="1">
      <alignment horizontal="right" vertical="center" wrapText="1" indent="1"/>
    </xf>
    <xf numFmtId="0" fontId="0" fillId="33" borderId="19" xfId="0" applyFont="1" applyFill="1" applyBorder="1" applyAlignment="1">
      <alignment horizontal="right" vertical="center" wrapText="1" indent="1"/>
    </xf>
    <xf numFmtId="0" fontId="28" fillId="33" borderId="15" xfId="0" applyFont="1" applyFill="1" applyBorder="1" applyAlignment="1">
      <alignment horizontal="center" vertical="center" wrapText="1"/>
    </xf>
    <xf numFmtId="0" fontId="28" fillId="33" borderId="19" xfId="0" applyFont="1" applyFill="1" applyBorder="1" applyAlignment="1">
      <alignment horizontal="center" vertical="center" wrapText="1"/>
    </xf>
    <xf numFmtId="0" fontId="28" fillId="33" borderId="19" xfId="0" applyFont="1" applyFill="1" applyBorder="1" applyAlignment="1">
      <alignment vertical="center" wrapText="1"/>
    </xf>
    <xf numFmtId="3" fontId="28" fillId="33" borderId="0" xfId="0" quotePrefix="1" applyNumberFormat="1" applyFont="1" applyFill="1" applyBorder="1" applyAlignment="1">
      <alignment horizontal="right" vertical="center" wrapText="1" indent="1"/>
    </xf>
    <xf numFmtId="3" fontId="28" fillId="33" borderId="19" xfId="0" quotePrefix="1" applyNumberFormat="1" applyFont="1" applyFill="1" applyBorder="1" applyAlignment="1">
      <alignment horizontal="right" vertical="center" wrapText="1" indent="1"/>
    </xf>
    <xf numFmtId="0" fontId="28" fillId="33" borderId="19" xfId="0" applyFont="1" applyFill="1" applyBorder="1" applyAlignment="1">
      <alignment horizontal="right" vertical="center" wrapText="1" indent="1"/>
    </xf>
    <xf numFmtId="3" fontId="24" fillId="33" borderId="0" xfId="0" applyNumberFormat="1" applyFont="1" applyFill="1" applyBorder="1" applyAlignment="1">
      <alignment horizontal="right" vertical="center" wrapText="1" indent="1"/>
    </xf>
    <xf numFmtId="3" fontId="24" fillId="33" borderId="19" xfId="0" applyNumberFormat="1" applyFont="1" applyFill="1" applyBorder="1" applyAlignment="1">
      <alignment horizontal="right" vertical="center" wrapText="1" indent="1"/>
    </xf>
    <xf numFmtId="0" fontId="24" fillId="33" borderId="19" xfId="0" applyFont="1" applyFill="1" applyBorder="1" applyAlignment="1">
      <alignment horizontal="right" vertical="center" wrapText="1" indent="1"/>
    </xf>
    <xf numFmtId="0" fontId="0" fillId="33" borderId="16" xfId="0" applyFont="1" applyFill="1" applyBorder="1" applyAlignment="1">
      <alignment horizontal="center" vertical="center" wrapText="1"/>
    </xf>
    <xf numFmtId="0" fontId="0" fillId="33" borderId="20" xfId="0" applyFont="1" applyFill="1" applyBorder="1" applyAlignment="1">
      <alignment vertical="center" wrapText="1"/>
    </xf>
    <xf numFmtId="3" fontId="0" fillId="33" borderId="17" xfId="0" applyNumberFormat="1" applyFont="1" applyFill="1" applyBorder="1" applyAlignment="1">
      <alignment horizontal="right" vertical="center" wrapText="1" indent="1"/>
    </xf>
    <xf numFmtId="3" fontId="0" fillId="33" borderId="20" xfId="0" applyNumberFormat="1" applyFont="1" applyFill="1" applyBorder="1" applyAlignment="1">
      <alignment horizontal="right" vertical="center" wrapText="1" indent="1"/>
    </xf>
    <xf numFmtId="0" fontId="0" fillId="33" borderId="20" xfId="0" applyFont="1" applyFill="1" applyBorder="1" applyAlignment="1">
      <alignment horizontal="right" vertical="center" wrapText="1" indent="1"/>
    </xf>
    <xf numFmtId="0" fontId="0" fillId="33" borderId="15" xfId="0" applyFont="1" applyFill="1" applyBorder="1" applyAlignment="1">
      <alignment vertical="top" wrapText="1"/>
    </xf>
    <xf numFmtId="167" fontId="24" fillId="33" borderId="19" xfId="68" applyNumberFormat="1" applyFont="1" applyFill="1" applyBorder="1" applyAlignment="1">
      <alignment horizontal="right" vertical="center" indent="1"/>
    </xf>
    <xf numFmtId="0" fontId="24" fillId="33" borderId="15" xfId="0" applyFont="1" applyFill="1" applyBorder="1" applyAlignment="1">
      <alignment vertical="top" wrapText="1"/>
    </xf>
    <xf numFmtId="0" fontId="28" fillId="33" borderId="15" xfId="0" applyFont="1" applyFill="1" applyBorder="1" applyAlignment="1">
      <alignment vertical="top" wrapText="1"/>
    </xf>
    <xf numFmtId="167" fontId="26" fillId="33" borderId="19" xfId="68" quotePrefix="1" applyNumberFormat="1" applyFont="1" applyFill="1" applyBorder="1" applyAlignment="1">
      <alignment horizontal="right" vertical="center" wrapText="1" indent="1"/>
    </xf>
    <xf numFmtId="167" fontId="26" fillId="33" borderId="19" xfId="68" applyNumberFormat="1" applyFont="1" applyFill="1" applyBorder="1" applyAlignment="1">
      <alignment horizontal="right" vertical="center" indent="1"/>
    </xf>
    <xf numFmtId="0" fontId="0" fillId="33" borderId="16" xfId="0" applyFont="1" applyFill="1" applyBorder="1" applyAlignment="1">
      <alignment horizontal="center" vertical="top" wrapText="1"/>
    </xf>
    <xf numFmtId="0" fontId="0" fillId="33" borderId="16" xfId="0" applyFont="1" applyFill="1" applyBorder="1" applyAlignment="1">
      <alignment vertical="top" wrapText="1"/>
    </xf>
    <xf numFmtId="167" fontId="0" fillId="33" borderId="0" xfId="68" applyNumberFormat="1" applyFont="1" applyFill="1" applyBorder="1" applyAlignment="1">
      <alignment vertical="center"/>
    </xf>
    <xf numFmtId="0" fontId="0" fillId="33" borderId="18" xfId="0" applyFont="1" applyFill="1" applyBorder="1" applyAlignment="1">
      <alignment vertical="top" wrapText="1"/>
    </xf>
    <xf numFmtId="3" fontId="26" fillId="33" borderId="19" xfId="0" quotePrefix="1" applyNumberFormat="1" applyFont="1" applyFill="1" applyBorder="1" applyAlignment="1">
      <alignment horizontal="right" vertical="center" wrapText="1" indent="1"/>
    </xf>
    <xf numFmtId="0" fontId="0" fillId="33" borderId="20" xfId="0" applyFont="1" applyFill="1" applyBorder="1" applyAlignment="1">
      <alignment vertical="top" wrapText="1"/>
    </xf>
    <xf numFmtId="0" fontId="0" fillId="33" borderId="13" xfId="0" applyFont="1" applyFill="1" applyBorder="1" applyAlignment="1">
      <alignment horizontal="left" vertical="center"/>
    </xf>
    <xf numFmtId="0" fontId="0" fillId="33" borderId="23" xfId="0" applyFont="1" applyFill="1" applyBorder="1" applyAlignment="1">
      <alignment vertical="center"/>
    </xf>
    <xf numFmtId="0" fontId="0" fillId="33" borderId="15" xfId="0" applyFont="1" applyFill="1" applyBorder="1" applyAlignment="1">
      <alignment horizontal="left" vertical="center"/>
    </xf>
    <xf numFmtId="0" fontId="0" fillId="33" borderId="22" xfId="0" applyFont="1" applyFill="1" applyBorder="1" applyAlignment="1">
      <alignment vertical="center"/>
    </xf>
    <xf numFmtId="0" fontId="0" fillId="33" borderId="19" xfId="0" applyFont="1" applyFill="1" applyBorder="1" applyAlignment="1">
      <alignment horizontal="center" vertical="center"/>
    </xf>
    <xf numFmtId="3" fontId="27" fillId="43" borderId="42" xfId="0" applyNumberFormat="1" applyFont="1" applyFill="1" applyBorder="1" applyAlignment="1">
      <alignment vertical="center"/>
    </xf>
    <xf numFmtId="0" fontId="0" fillId="43" borderId="43" xfId="0" applyFont="1" applyFill="1" applyBorder="1" applyAlignment="1">
      <alignment horizontal="left" vertical="center"/>
    </xf>
    <xf numFmtId="0" fontId="0" fillId="43" borderId="44" xfId="0" applyFont="1" applyFill="1" applyBorder="1" applyAlignment="1">
      <alignment vertical="center"/>
    </xf>
    <xf numFmtId="0" fontId="0" fillId="33" borderId="25" xfId="0" applyFont="1" applyFill="1" applyBorder="1" applyAlignment="1">
      <alignment horizontal="center" vertical="center"/>
    </xf>
    <xf numFmtId="0" fontId="16" fillId="43" borderId="24" xfId="0" applyFont="1" applyFill="1" applyBorder="1" applyAlignment="1">
      <alignment vertical="center"/>
    </xf>
    <xf numFmtId="3" fontId="27" fillId="43" borderId="27" xfId="0" applyNumberFormat="1" applyFont="1" applyFill="1" applyBorder="1" applyAlignment="1">
      <alignment horizontal="center" vertical="center"/>
    </xf>
    <xf numFmtId="0" fontId="16" fillId="43" borderId="44" xfId="0" applyFont="1" applyFill="1" applyBorder="1" applyAlignment="1">
      <alignment vertical="center"/>
    </xf>
    <xf numFmtId="167" fontId="24" fillId="33" borderId="18" xfId="68" applyNumberFormat="1" applyFont="1" applyFill="1" applyBorder="1" applyAlignment="1">
      <alignment horizontal="right" vertical="center" indent="1"/>
    </xf>
    <xf numFmtId="0" fontId="24" fillId="33" borderId="19" xfId="0" applyFont="1" applyFill="1" applyBorder="1" applyAlignment="1">
      <alignment vertical="top" wrapText="1"/>
    </xf>
    <xf numFmtId="0" fontId="26" fillId="33" borderId="19" xfId="0" applyFont="1" applyFill="1" applyBorder="1" applyAlignment="1">
      <alignment vertical="top" wrapText="1"/>
    </xf>
    <xf numFmtId="167" fontId="27" fillId="43" borderId="18" xfId="68" applyNumberFormat="1" applyFont="1" applyFill="1" applyBorder="1" applyAlignment="1">
      <alignment horizontal="right" vertical="center" indent="1"/>
    </xf>
    <xf numFmtId="167" fontId="27" fillId="43" borderId="19" xfId="68" applyNumberFormat="1" applyFont="1" applyFill="1" applyBorder="1" applyAlignment="1">
      <alignment horizontal="right" vertical="center" indent="1"/>
    </xf>
    <xf numFmtId="167" fontId="27" fillId="43" borderId="20" xfId="68" applyNumberFormat="1" applyFont="1" applyFill="1" applyBorder="1" applyAlignment="1">
      <alignment horizontal="right" vertical="center" indent="1"/>
    </xf>
    <xf numFmtId="0" fontId="24" fillId="33" borderId="0" xfId="0" applyFont="1" applyFill="1" applyBorder="1"/>
    <xf numFmtId="3" fontId="24" fillId="33" borderId="18" xfId="0" applyNumberFormat="1" applyFont="1" applyFill="1" applyBorder="1" applyAlignment="1">
      <alignment horizontal="right" vertical="center" wrapText="1" indent="1"/>
    </xf>
    <xf numFmtId="0" fontId="24" fillId="33" borderId="15" xfId="0" applyFont="1" applyFill="1" applyBorder="1" applyAlignment="1">
      <alignment horizontal="center" vertical="top" wrapText="1"/>
    </xf>
    <xf numFmtId="0" fontId="24" fillId="33" borderId="19" xfId="0" applyFont="1" applyFill="1" applyBorder="1" applyAlignment="1">
      <alignment horizontal="center" vertical="top" wrapText="1"/>
    </xf>
    <xf numFmtId="0" fontId="14" fillId="33" borderId="0" xfId="0" applyFont="1" applyFill="1"/>
    <xf numFmtId="0" fontId="0" fillId="33" borderId="20" xfId="0" applyFont="1" applyFill="1" applyBorder="1" applyAlignment="1">
      <alignment horizontal="center" vertical="top" wrapText="1"/>
    </xf>
    <xf numFmtId="0" fontId="0" fillId="33" borderId="0" xfId="0" applyFont="1" applyFill="1" applyBorder="1" applyAlignment="1">
      <alignment vertical="top" wrapText="1"/>
    </xf>
    <xf numFmtId="0" fontId="0" fillId="33" borderId="23" xfId="0" applyFont="1" applyFill="1" applyBorder="1" applyAlignment="1">
      <alignment horizontal="left" vertical="center"/>
    </xf>
    <xf numFmtId="0" fontId="0" fillId="33" borderId="22" xfId="0" applyFont="1" applyFill="1" applyBorder="1" applyAlignment="1">
      <alignment horizontal="left" vertical="center"/>
    </xf>
    <xf numFmtId="3" fontId="27" fillId="43" borderId="42" xfId="0" applyNumberFormat="1" applyFont="1" applyFill="1" applyBorder="1" applyAlignment="1">
      <alignment horizontal="left" vertical="center"/>
    </xf>
    <xf numFmtId="0" fontId="0" fillId="43" borderId="44" xfId="0" applyFont="1" applyFill="1" applyBorder="1" applyAlignment="1">
      <alignment horizontal="left" vertical="center"/>
    </xf>
    <xf numFmtId="0" fontId="16" fillId="43" borderId="24" xfId="0" applyFont="1" applyFill="1" applyBorder="1" applyAlignment="1">
      <alignment horizontal="left" vertical="center"/>
    </xf>
    <xf numFmtId="3" fontId="27" fillId="43" borderId="27" xfId="0" applyNumberFormat="1" applyFont="1" applyFill="1" applyBorder="1" applyAlignment="1">
      <alignment horizontal="left" vertical="center"/>
    </xf>
    <xf numFmtId="0" fontId="16" fillId="43" borderId="44" xfId="0" applyFont="1" applyFill="1" applyBorder="1" applyAlignment="1">
      <alignment horizontal="left" vertical="center"/>
    </xf>
    <xf numFmtId="0" fontId="33" fillId="34" borderId="0" xfId="0" applyFont="1" applyFill="1" applyAlignment="1">
      <alignment vertical="center"/>
    </xf>
    <xf numFmtId="0" fontId="35" fillId="33" borderId="0" xfId="0" applyFont="1" applyFill="1"/>
    <xf numFmtId="0" fontId="34" fillId="33" borderId="0" xfId="0" applyFont="1" applyFill="1" applyAlignment="1">
      <alignment horizontal="left"/>
    </xf>
    <xf numFmtId="0" fontId="36" fillId="33" borderId="0" xfId="0" applyFont="1" applyFill="1"/>
    <xf numFmtId="0" fontId="25" fillId="33" borderId="0" xfId="66" applyFont="1" applyFill="1" applyAlignment="1" applyProtection="1"/>
    <xf numFmtId="0" fontId="37" fillId="34" borderId="0" xfId="66" applyFont="1" applyFill="1" applyAlignment="1" applyProtection="1">
      <alignment horizontal="left" vertical="center"/>
    </xf>
    <xf numFmtId="0" fontId="38" fillId="34" borderId="0" xfId="66" applyFont="1" applyFill="1" applyAlignment="1" applyProtection="1">
      <alignment horizontal="left" vertical="center"/>
    </xf>
    <xf numFmtId="0" fontId="35" fillId="33" borderId="0" xfId="0" applyFont="1" applyFill="1" applyAlignment="1"/>
    <xf numFmtId="0" fontId="39" fillId="33" borderId="0" xfId="66" applyFont="1" applyFill="1" applyAlignment="1" applyProtection="1">
      <alignment horizontal="left"/>
    </xf>
    <xf numFmtId="0" fontId="35" fillId="33" borderId="0" xfId="0" applyFont="1" applyFill="1" applyBorder="1"/>
    <xf numFmtId="0" fontId="34" fillId="33" borderId="0" xfId="0" applyFont="1" applyFill="1"/>
    <xf numFmtId="49" fontId="27" fillId="33" borderId="0" xfId="43" applyNumberFormat="1" applyFont="1" applyFill="1" applyBorder="1" applyAlignment="1">
      <alignment vertical="center"/>
    </xf>
    <xf numFmtId="49" fontId="25" fillId="33" borderId="0" xfId="66" applyNumberFormat="1" applyFont="1" applyFill="1" applyBorder="1" applyAlignment="1" applyProtection="1">
      <alignment horizontal="left"/>
    </xf>
    <xf numFmtId="49" fontId="26" fillId="33" borderId="0" xfId="43" applyNumberFormat="1" applyFont="1" applyFill="1" applyBorder="1" applyAlignment="1">
      <alignment vertical="center"/>
    </xf>
    <xf numFmtId="49" fontId="24" fillId="33" borderId="0" xfId="43" applyNumberFormat="1" applyFont="1" applyFill="1" applyBorder="1" applyAlignment="1">
      <alignment horizontal="left" wrapText="1"/>
    </xf>
    <xf numFmtId="0" fontId="24" fillId="33" borderId="0" xfId="0" applyFont="1" applyFill="1" applyBorder="1" applyAlignment="1">
      <alignment vertical="center"/>
    </xf>
    <xf numFmtId="0" fontId="40" fillId="33" borderId="0" xfId="0" applyFont="1" applyFill="1" applyBorder="1" applyAlignment="1">
      <alignment vertical="center"/>
    </xf>
    <xf numFmtId="0" fontId="33" fillId="33" borderId="0" xfId="0" applyFont="1" applyFill="1" applyBorder="1" applyAlignment="1">
      <alignment horizontal="center" vertical="center"/>
    </xf>
    <xf numFmtId="0" fontId="24" fillId="33" borderId="0" xfId="0" applyFont="1" applyFill="1" applyBorder="1" applyAlignment="1">
      <alignment horizontal="center" vertical="center"/>
    </xf>
    <xf numFmtId="0" fontId="27" fillId="33" borderId="0" xfId="0" applyFont="1" applyFill="1" applyBorder="1" applyAlignment="1">
      <alignment vertical="center"/>
    </xf>
    <xf numFmtId="0" fontId="24" fillId="0" borderId="0" xfId="0" applyFont="1" applyFill="1" applyBorder="1" applyAlignment="1">
      <alignment vertical="center"/>
    </xf>
    <xf numFmtId="0" fontId="27" fillId="0" borderId="0" xfId="0" applyFont="1" applyFill="1" applyBorder="1" applyAlignment="1">
      <alignment vertical="center"/>
    </xf>
    <xf numFmtId="3" fontId="24" fillId="33" borderId="0" xfId="0" applyNumberFormat="1" applyFont="1" applyFill="1" applyBorder="1" applyAlignment="1">
      <alignment vertical="center"/>
    </xf>
    <xf numFmtId="0" fontId="24" fillId="33" borderId="0" xfId="0" applyFont="1" applyFill="1" applyBorder="1" applyAlignment="1">
      <alignment horizontal="left" vertical="center" wrapText="1"/>
    </xf>
    <xf numFmtId="0" fontId="24" fillId="33" borderId="0" xfId="0" applyFont="1" applyFill="1" applyBorder="1" applyAlignment="1">
      <alignment horizontal="center" vertical="center" wrapText="1"/>
    </xf>
    <xf numFmtId="0" fontId="24" fillId="33" borderId="0" xfId="0" applyFont="1" applyFill="1" applyBorder="1" applyAlignment="1">
      <alignment horizontal="left" vertical="center"/>
    </xf>
    <xf numFmtId="3" fontId="24" fillId="33" borderId="0" xfId="0" applyNumberFormat="1" applyFont="1" applyFill="1" applyBorder="1" applyAlignment="1">
      <alignment horizontal="right" vertical="center"/>
    </xf>
    <xf numFmtId="9" fontId="24" fillId="33" borderId="0" xfId="58" applyNumberFormat="1" applyFont="1" applyFill="1" applyBorder="1" applyAlignment="1">
      <alignment horizontal="right" vertical="center"/>
    </xf>
    <xf numFmtId="166" fontId="24" fillId="33" borderId="0" xfId="58" applyNumberFormat="1" applyFont="1" applyFill="1" applyBorder="1" applyAlignment="1">
      <alignment horizontal="right" vertical="center"/>
    </xf>
    <xf numFmtId="9" fontId="24" fillId="33" borderId="0" xfId="58" applyFont="1" applyFill="1" applyBorder="1" applyAlignment="1">
      <alignment horizontal="right" vertical="center"/>
    </xf>
    <xf numFmtId="167" fontId="24" fillId="33" borderId="0" xfId="0" applyNumberFormat="1" applyFont="1" applyFill="1" applyBorder="1" applyAlignment="1">
      <alignment vertical="center"/>
    </xf>
    <xf numFmtId="0" fontId="24" fillId="0" borderId="0" xfId="0" applyFont="1" applyFill="1" applyBorder="1" applyAlignment="1">
      <alignment horizontal="center" vertical="center"/>
    </xf>
    <xf numFmtId="0" fontId="24" fillId="33" borderId="0" xfId="0" applyFont="1" applyFill="1" applyAlignment="1">
      <alignment vertical="center" wrapText="1"/>
    </xf>
    <xf numFmtId="0" fontId="25" fillId="0" borderId="0" xfId="66" applyFont="1" applyAlignment="1" applyProtection="1"/>
    <xf numFmtId="49" fontId="27" fillId="33" borderId="0" xfId="43" applyNumberFormat="1" applyFont="1" applyFill="1" applyBorder="1" applyAlignment="1">
      <alignment horizontal="left" vertical="center"/>
    </xf>
    <xf numFmtId="0" fontId="33" fillId="33" borderId="0" xfId="0" quotePrefix="1" applyFont="1" applyFill="1"/>
    <xf numFmtId="0" fontId="41" fillId="33" borderId="0" xfId="0" applyFont="1" applyFill="1"/>
    <xf numFmtId="0" fontId="24" fillId="33" borderId="0" xfId="0" applyFont="1" applyFill="1" applyAlignment="1">
      <alignment horizontal="left" vertical="center" wrapText="1"/>
    </xf>
    <xf numFmtId="0" fontId="27" fillId="33" borderId="0" xfId="0" applyFont="1" applyFill="1" applyAlignment="1">
      <alignment horizontal="left" vertical="center" wrapText="1"/>
    </xf>
    <xf numFmtId="0" fontId="24" fillId="33" borderId="0" xfId="0" applyFont="1" applyFill="1" applyAlignment="1">
      <alignment horizontal="left" vertical="center"/>
    </xf>
    <xf numFmtId="0" fontId="25" fillId="33" borderId="0" xfId="66" applyFont="1" applyFill="1" applyAlignment="1" applyProtection="1">
      <alignment horizontal="left" vertical="center"/>
    </xf>
    <xf numFmtId="49" fontId="24" fillId="33" borderId="0" xfId="43" applyNumberFormat="1" applyFont="1" applyFill="1" applyBorder="1" applyAlignment="1">
      <alignment horizontal="left" vertical="center"/>
    </xf>
    <xf numFmtId="49" fontId="26" fillId="33" borderId="0" xfId="43" applyNumberFormat="1" applyFont="1" applyFill="1" applyBorder="1" applyAlignment="1">
      <alignment horizontal="left" vertical="center" wrapText="1"/>
    </xf>
    <xf numFmtId="3" fontId="27" fillId="33" borderId="0" xfId="43" applyNumberFormat="1" applyFont="1" applyFill="1" applyBorder="1" applyAlignment="1">
      <alignment vertical="center" wrapText="1"/>
    </xf>
    <xf numFmtId="0" fontId="27" fillId="33" borderId="0" xfId="43" applyFont="1" applyFill="1" applyBorder="1" applyAlignment="1">
      <alignment wrapText="1"/>
    </xf>
    <xf numFmtId="0" fontId="24" fillId="33" borderId="0" xfId="43" applyFont="1" applyFill="1" applyBorder="1"/>
    <xf numFmtId="0" fontId="1" fillId="33" borderId="0" xfId="0" applyFont="1" applyFill="1" applyBorder="1"/>
    <xf numFmtId="0" fontId="24" fillId="33" borderId="0" xfId="43" applyFont="1" applyFill="1" applyBorder="1" applyAlignment="1">
      <alignment horizontal="center"/>
    </xf>
    <xf numFmtId="3" fontId="24" fillId="33" borderId="0" xfId="43" applyNumberFormat="1" applyFont="1" applyFill="1" applyBorder="1"/>
    <xf numFmtId="0" fontId="24" fillId="34" borderId="0" xfId="43" applyFont="1" applyFill="1" applyBorder="1" applyAlignment="1">
      <alignment vertical="center" wrapText="1"/>
    </xf>
    <xf numFmtId="3" fontId="27" fillId="34" borderId="0" xfId="43" applyNumberFormat="1" applyFont="1" applyFill="1" applyBorder="1" applyAlignment="1">
      <alignment vertical="center" wrapText="1"/>
    </xf>
    <xf numFmtId="0" fontId="24" fillId="34" borderId="0" xfId="44" applyFont="1" applyFill="1"/>
    <xf numFmtId="0" fontId="26" fillId="33" borderId="0" xfId="43" applyNumberFormat="1" applyFont="1" applyFill="1" applyBorder="1" applyAlignment="1">
      <alignment vertical="center"/>
    </xf>
    <xf numFmtId="0" fontId="24" fillId="34" borderId="0" xfId="43" applyNumberFormat="1" applyFont="1" applyFill="1" applyBorder="1" applyAlignment="1">
      <alignment vertical="center"/>
    </xf>
    <xf numFmtId="0" fontId="1" fillId="34" borderId="0" xfId="0" applyFont="1" applyFill="1" applyAlignment="1">
      <alignment horizontal="left" vertical="center" wrapText="1"/>
    </xf>
    <xf numFmtId="3" fontId="24" fillId="33" borderId="0" xfId="43" applyNumberFormat="1" applyFont="1" applyFill="1" applyBorder="1" applyAlignment="1">
      <alignment horizontal="left"/>
    </xf>
    <xf numFmtId="0" fontId="27" fillId="33" borderId="0" xfId="43" applyFont="1" applyFill="1" applyBorder="1" applyAlignment="1">
      <alignment horizontal="left" wrapText="1"/>
    </xf>
    <xf numFmtId="49" fontId="1" fillId="34" borderId="0" xfId="0" applyNumberFormat="1" applyFont="1" applyFill="1" applyAlignment="1">
      <alignment horizontal="left" vertical="center" wrapText="1"/>
    </xf>
    <xf numFmtId="49" fontId="24" fillId="33" borderId="0" xfId="43" applyNumberFormat="1" applyFont="1" applyFill="1" applyBorder="1"/>
    <xf numFmtId="3" fontId="0" fillId="33" borderId="0" xfId="0" applyNumberFormat="1" applyFont="1" applyFill="1" applyBorder="1" applyAlignment="1">
      <alignment horizontal="center"/>
    </xf>
    <xf numFmtId="49" fontId="26" fillId="33" borderId="0" xfId="43" applyNumberFormat="1" applyFont="1" applyFill="1" applyBorder="1" applyAlignment="1">
      <alignment horizontal="center" vertical="center"/>
    </xf>
    <xf numFmtId="0" fontId="1" fillId="33" borderId="0" xfId="0" applyFont="1" applyFill="1" applyBorder="1" applyAlignment="1">
      <alignment horizontal="center"/>
    </xf>
    <xf numFmtId="3" fontId="1" fillId="33" borderId="0" xfId="0" applyNumberFormat="1" applyFont="1" applyFill="1" applyBorder="1" applyAlignment="1">
      <alignment horizontal="center"/>
    </xf>
    <xf numFmtId="0" fontId="44" fillId="33" borderId="0" xfId="0" applyFont="1" applyFill="1" applyAlignment="1">
      <alignment vertical="center" wrapText="1"/>
    </xf>
    <xf numFmtId="49" fontId="32" fillId="33" borderId="0" xfId="43" applyNumberFormat="1" applyFont="1" applyFill="1" applyBorder="1" applyAlignment="1">
      <alignment horizontal="left" vertical="center"/>
    </xf>
    <xf numFmtId="0" fontId="45" fillId="33" borderId="0" xfId="0" applyFont="1" applyFill="1" applyAlignment="1">
      <alignment horizontal="left"/>
    </xf>
    <xf numFmtId="0" fontId="31" fillId="33" borderId="0" xfId="0" applyFont="1" applyFill="1" applyAlignment="1">
      <alignment horizontal="left"/>
    </xf>
    <xf numFmtId="168" fontId="0" fillId="33" borderId="0" xfId="0" applyNumberFormat="1" applyFont="1" applyFill="1"/>
    <xf numFmtId="17" fontId="24" fillId="33" borderId="0" xfId="0" quotePrefix="1" applyNumberFormat="1" applyFont="1" applyFill="1" applyAlignment="1">
      <alignment horizontal="left" indent="1"/>
    </xf>
    <xf numFmtId="0" fontId="24" fillId="33" borderId="0" xfId="0" applyFont="1" applyFill="1"/>
    <xf numFmtId="0" fontId="0" fillId="33" borderId="0" xfId="0" applyNumberFormat="1" applyFont="1" applyFill="1"/>
    <xf numFmtId="49" fontId="18" fillId="33" borderId="0" xfId="43" applyNumberFormat="1" applyFont="1" applyFill="1" applyBorder="1" applyAlignment="1">
      <alignment horizontal="left" wrapText="1"/>
    </xf>
    <xf numFmtId="49" fontId="43" fillId="33" borderId="0" xfId="43" applyNumberFormat="1" applyFont="1" applyFill="1" applyBorder="1" applyAlignment="1">
      <alignment vertical="center"/>
    </xf>
    <xf numFmtId="49" fontId="19" fillId="33" borderId="0" xfId="43" applyNumberFormat="1" applyFont="1" applyFill="1" applyBorder="1" applyAlignment="1">
      <alignment vertical="center"/>
    </xf>
    <xf numFmtId="49" fontId="46" fillId="33" borderId="0" xfId="66" applyNumberFormat="1" applyFont="1" applyFill="1" applyBorder="1" applyAlignment="1" applyProtection="1">
      <alignment horizontal="left"/>
    </xf>
    <xf numFmtId="0" fontId="18" fillId="33" borderId="0" xfId="43" applyFont="1" applyFill="1" applyBorder="1" applyAlignment="1">
      <alignment horizontal="left" wrapText="1"/>
    </xf>
    <xf numFmtId="49" fontId="47" fillId="33" borderId="0" xfId="43" applyNumberFormat="1" applyFont="1" applyFill="1" applyBorder="1" applyAlignment="1"/>
    <xf numFmtId="49" fontId="48" fillId="33" borderId="0" xfId="43" applyNumberFormat="1" applyFont="1" applyFill="1" applyBorder="1" applyAlignment="1"/>
    <xf numFmtId="0" fontId="18" fillId="33" borderId="0" xfId="43" applyFont="1" applyFill="1" applyBorder="1" applyAlignment="1">
      <alignment horizontal="left"/>
    </xf>
    <xf numFmtId="0" fontId="18" fillId="33" borderId="0" xfId="43" applyFont="1" applyFill="1" applyBorder="1" applyAlignment="1">
      <alignment wrapText="1"/>
    </xf>
    <xf numFmtId="49" fontId="47" fillId="33" borderId="0" xfId="43" applyNumberFormat="1" applyFont="1" applyFill="1" applyBorder="1" applyAlignment="1">
      <alignment vertical="center"/>
    </xf>
    <xf numFmtId="49" fontId="48" fillId="33" borderId="0" xfId="43" applyNumberFormat="1" applyFont="1" applyFill="1" applyBorder="1" applyAlignment="1">
      <alignment vertical="center"/>
    </xf>
    <xf numFmtId="49" fontId="50" fillId="33" borderId="0" xfId="43" applyNumberFormat="1" applyFont="1" applyFill="1" applyBorder="1" applyAlignment="1">
      <alignment vertical="center"/>
    </xf>
    <xf numFmtId="169" fontId="24" fillId="33" borderId="0" xfId="0" applyNumberFormat="1" applyFont="1" applyFill="1" applyBorder="1" applyAlignment="1">
      <alignment vertical="center"/>
    </xf>
    <xf numFmtId="169" fontId="24" fillId="33" borderId="0" xfId="0" applyNumberFormat="1" applyFont="1" applyFill="1" applyBorder="1" applyAlignment="1">
      <alignment horizontal="center" vertical="center"/>
    </xf>
    <xf numFmtId="0" fontId="35" fillId="33" borderId="0" xfId="0" quotePrefix="1" applyFont="1" applyFill="1"/>
    <xf numFmtId="49" fontId="26" fillId="33" borderId="0" xfId="43" applyNumberFormat="1" applyFont="1" applyFill="1" applyBorder="1" applyAlignment="1">
      <alignment horizontal="left" vertical="center"/>
    </xf>
    <xf numFmtId="0" fontId="27" fillId="33" borderId="0" xfId="43" applyFont="1" applyFill="1" applyBorder="1" applyAlignment="1">
      <alignment horizontal="left" vertical="center" wrapText="1"/>
    </xf>
    <xf numFmtId="3" fontId="27" fillId="37" borderId="11" xfId="43" applyNumberFormat="1" applyFont="1" applyFill="1" applyBorder="1" applyAlignment="1">
      <alignment horizontal="center" vertical="center" wrapText="1"/>
    </xf>
    <xf numFmtId="0" fontId="19" fillId="38" borderId="37" xfId="42" applyFont="1" applyFill="1" applyBorder="1" applyAlignment="1">
      <alignment vertical="center"/>
    </xf>
    <xf numFmtId="0" fontId="19" fillId="38" borderId="38" xfId="42" applyFont="1" applyFill="1" applyBorder="1" applyAlignment="1">
      <alignment vertical="center"/>
    </xf>
    <xf numFmtId="0" fontId="19" fillId="38" borderId="39" xfId="42" applyFont="1" applyFill="1" applyBorder="1" applyAlignment="1">
      <alignment vertical="center"/>
    </xf>
    <xf numFmtId="0" fontId="19" fillId="38" borderId="36" xfId="42" applyFont="1" applyFill="1" applyBorder="1" applyAlignment="1">
      <alignment horizontal="left" vertical="center"/>
    </xf>
    <xf numFmtId="3" fontId="19" fillId="44" borderId="36" xfId="42" applyNumberFormat="1" applyFont="1" applyFill="1" applyBorder="1" applyAlignment="1">
      <alignment horizontal="right" vertical="center" indent="1"/>
    </xf>
    <xf numFmtId="0" fontId="18" fillId="39" borderId="36" xfId="42" applyFont="1" applyFill="1" applyBorder="1" applyAlignment="1">
      <alignment vertical="center"/>
    </xf>
    <xf numFmtId="0" fontId="19" fillId="39" borderId="36" xfId="42" applyFont="1" applyFill="1" applyBorder="1" applyAlignment="1">
      <alignment vertical="center"/>
    </xf>
    <xf numFmtId="3" fontId="19" fillId="45" borderId="36" xfId="42" applyNumberFormat="1" applyFont="1" applyFill="1" applyBorder="1" applyAlignment="1">
      <alignment horizontal="right" vertical="center" indent="1"/>
    </xf>
    <xf numFmtId="0" fontId="18" fillId="0" borderId="36" xfId="42" applyFont="1" applyFill="1" applyBorder="1" applyAlignment="1">
      <alignment vertical="center"/>
    </xf>
    <xf numFmtId="3" fontId="18" fillId="33" borderId="36" xfId="42" applyNumberFormat="1" applyFont="1" applyFill="1" applyBorder="1" applyAlignment="1">
      <alignment horizontal="right" vertical="center" indent="1"/>
    </xf>
    <xf numFmtId="0" fontId="18" fillId="42" borderId="36" xfId="42" applyFont="1" applyFill="1" applyBorder="1" applyAlignment="1">
      <alignment horizontal="right" vertical="center" indent="1"/>
    </xf>
    <xf numFmtId="3" fontId="18" fillId="42" borderId="36" xfId="42" applyNumberFormat="1" applyFont="1" applyFill="1" applyBorder="1" applyAlignment="1">
      <alignment horizontal="right" vertical="center" indent="1"/>
    </xf>
    <xf numFmtId="3" fontId="48" fillId="33" borderId="36" xfId="42" applyNumberFormat="1" applyFont="1" applyFill="1" applyBorder="1" applyAlignment="1">
      <alignment horizontal="right" vertical="center" indent="1"/>
    </xf>
    <xf numFmtId="0" fontId="52" fillId="0" borderId="36" xfId="42" applyFont="1" applyFill="1" applyBorder="1" applyAlignment="1">
      <alignment vertical="center"/>
    </xf>
    <xf numFmtId="0" fontId="18" fillId="45" borderId="36" xfId="42" applyFont="1" applyFill="1" applyBorder="1" applyAlignment="1">
      <alignment horizontal="right" vertical="center" indent="1"/>
    </xf>
    <xf numFmtId="0" fontId="19" fillId="38" borderId="39" xfId="42" applyFont="1" applyFill="1" applyBorder="1" applyAlignment="1">
      <alignment horizontal="left" vertical="center"/>
    </xf>
    <xf numFmtId="0" fontId="19" fillId="38" borderId="37" xfId="0" applyFont="1" applyFill="1" applyBorder="1" applyAlignment="1">
      <alignment vertical="center"/>
    </xf>
    <xf numFmtId="0" fontId="19" fillId="38" borderId="38" xfId="0" applyFont="1" applyFill="1" applyBorder="1" applyAlignment="1">
      <alignment vertical="center"/>
    </xf>
    <xf numFmtId="0" fontId="19" fillId="38" borderId="39" xfId="0" applyFont="1" applyFill="1" applyBorder="1" applyAlignment="1">
      <alignment vertical="center"/>
    </xf>
    <xf numFmtId="0" fontId="19" fillId="38" borderId="39" xfId="0" applyFont="1" applyFill="1" applyBorder="1" applyAlignment="1">
      <alignment horizontal="left" vertical="center"/>
    </xf>
    <xf numFmtId="167" fontId="19" fillId="44" borderId="36" xfId="69" applyNumberFormat="1" applyFont="1" applyFill="1" applyBorder="1" applyAlignment="1">
      <alignment horizontal="right" vertical="center" indent="1"/>
    </xf>
    <xf numFmtId="0" fontId="19" fillId="39" borderId="36" xfId="0" applyFont="1" applyFill="1" applyBorder="1" applyAlignment="1">
      <alignment vertical="center"/>
    </xf>
    <xf numFmtId="0" fontId="18" fillId="39" borderId="36" xfId="0" applyFont="1" applyFill="1" applyBorder="1" applyAlignment="1">
      <alignment vertical="center"/>
    </xf>
    <xf numFmtId="167" fontId="18" fillId="45" borderId="36" xfId="69" applyNumberFormat="1" applyFont="1" applyFill="1" applyBorder="1" applyAlignment="1">
      <alignment horizontal="right" vertical="center" indent="1"/>
    </xf>
    <xf numFmtId="167" fontId="19" fillId="45" borderId="36" xfId="69" applyNumberFormat="1" applyFont="1" applyFill="1" applyBorder="1" applyAlignment="1">
      <alignment horizontal="right" vertical="center" indent="1"/>
    </xf>
    <xf numFmtId="0" fontId="18" fillId="40" borderId="36" xfId="0" applyFont="1" applyFill="1" applyBorder="1" applyAlignment="1">
      <alignment vertical="center"/>
    </xf>
    <xf numFmtId="0" fontId="19" fillId="40" borderId="36" xfId="0" applyFont="1" applyFill="1" applyBorder="1" applyAlignment="1">
      <alignment vertical="center"/>
    </xf>
    <xf numFmtId="167" fontId="19" fillId="46" borderId="36" xfId="69" applyNumberFormat="1" applyFont="1" applyFill="1" applyBorder="1" applyAlignment="1">
      <alignment horizontal="right" vertical="center" indent="1"/>
    </xf>
    <xf numFmtId="0" fontId="18" fillId="0" borderId="36" xfId="0" applyFont="1" applyFill="1" applyBorder="1" applyAlignment="1">
      <alignment vertical="center"/>
    </xf>
    <xf numFmtId="0" fontId="19" fillId="0" borderId="36" xfId="0" applyFont="1" applyFill="1" applyBorder="1" applyAlignment="1">
      <alignment horizontal="left" vertical="center" indent="2"/>
    </xf>
    <xf numFmtId="167" fontId="19" fillId="33" borderId="36" xfId="69" applyNumberFormat="1" applyFont="1" applyFill="1" applyBorder="1" applyAlignment="1">
      <alignment horizontal="right" vertical="center" indent="1"/>
    </xf>
    <xf numFmtId="0" fontId="18" fillId="0" borderId="36" xfId="0" applyFont="1" applyFill="1" applyBorder="1" applyAlignment="1">
      <alignment horizontal="left" vertical="center" indent="4"/>
    </xf>
    <xf numFmtId="167" fontId="18" fillId="33" borderId="36" xfId="69" applyNumberFormat="1" applyFont="1" applyFill="1" applyBorder="1" applyAlignment="1">
      <alignment horizontal="right" vertical="center" indent="1"/>
    </xf>
    <xf numFmtId="0" fontId="19" fillId="0" borderId="36" xfId="0" applyFont="1" applyFill="1" applyBorder="1" applyAlignment="1">
      <alignment vertical="center"/>
    </xf>
    <xf numFmtId="0" fontId="55" fillId="47" borderId="48" xfId="0" applyFont="1" applyFill="1" applyBorder="1" applyAlignment="1">
      <alignment horizontal="center" vertical="center" wrapText="1"/>
    </xf>
    <xf numFmtId="0" fontId="56" fillId="48" borderId="0" xfId="0" applyFont="1" applyFill="1"/>
    <xf numFmtId="3" fontId="57" fillId="48" borderId="49" xfId="0" applyNumberFormat="1" applyFont="1" applyFill="1" applyBorder="1"/>
    <xf numFmtId="3" fontId="55" fillId="47" borderId="48" xfId="0" applyNumberFormat="1" applyFont="1" applyFill="1" applyBorder="1"/>
    <xf numFmtId="0" fontId="55" fillId="48" borderId="0" xfId="0" applyFont="1" applyFill="1"/>
    <xf numFmtId="3" fontId="56" fillId="48" borderId="0" xfId="0" applyNumberFormat="1" applyFont="1" applyFill="1"/>
    <xf numFmtId="0" fontId="55" fillId="47" borderId="48" xfId="0" applyFont="1" applyFill="1" applyBorder="1" applyAlignment="1">
      <alignment horizontal="center" vertical="center" wrapText="1"/>
    </xf>
    <xf numFmtId="0" fontId="16" fillId="43" borderId="20" xfId="0" applyFont="1" applyFill="1" applyBorder="1" applyAlignment="1">
      <alignment vertical="top" wrapText="1"/>
    </xf>
    <xf numFmtId="0" fontId="16" fillId="43" borderId="20" xfId="0" applyFont="1" applyFill="1" applyBorder="1" applyAlignment="1"/>
    <xf numFmtId="0" fontId="16" fillId="43" borderId="16" xfId="0" applyFont="1" applyFill="1" applyBorder="1" applyAlignment="1"/>
    <xf numFmtId="0" fontId="16" fillId="43" borderId="18" xfId="0" applyFont="1" applyFill="1" applyBorder="1" applyAlignment="1">
      <alignment vertical="top" wrapText="1"/>
    </xf>
    <xf numFmtId="0" fontId="16" fillId="43" borderId="18" xfId="0" applyFont="1" applyFill="1" applyBorder="1" applyAlignment="1"/>
    <xf numFmtId="0" fontId="16" fillId="43" borderId="13" xfId="0" applyFont="1" applyFill="1" applyBorder="1" applyAlignment="1"/>
    <xf numFmtId="0" fontId="16" fillId="43" borderId="19" xfId="0" applyFont="1" applyFill="1" applyBorder="1" applyAlignment="1">
      <alignment vertical="top" wrapText="1"/>
    </xf>
    <xf numFmtId="0" fontId="16" fillId="43" borderId="19" xfId="0" applyFont="1" applyFill="1" applyBorder="1" applyAlignment="1"/>
    <xf numFmtId="0" fontId="16" fillId="43" borderId="15" xfId="0" applyFont="1" applyFill="1" applyBorder="1" applyAlignment="1"/>
    <xf numFmtId="0" fontId="42" fillId="33" borderId="0" xfId="0" applyFont="1" applyFill="1" applyAlignment="1">
      <alignment horizontal="left"/>
    </xf>
    <xf numFmtId="0" fontId="24" fillId="33" borderId="0" xfId="0" applyFont="1" applyFill="1" applyAlignment="1">
      <alignment horizontal="left" vertical="center" wrapText="1"/>
    </xf>
    <xf numFmtId="0" fontId="24" fillId="33" borderId="0" xfId="0" applyFont="1" applyFill="1" applyAlignment="1">
      <alignment horizontal="left" vertical="center"/>
    </xf>
    <xf numFmtId="0" fontId="36" fillId="33" borderId="0" xfId="0" applyFont="1" applyFill="1" applyAlignment="1">
      <alignment horizontal="justify" vertical="center" wrapText="1"/>
    </xf>
    <xf numFmtId="0" fontId="36" fillId="33" borderId="0" xfId="0" applyFont="1" applyFill="1" applyAlignment="1">
      <alignment horizontal="justify" vertical="center"/>
    </xf>
    <xf numFmtId="0" fontId="27" fillId="33" borderId="0" xfId="0" applyFont="1" applyFill="1" applyAlignment="1">
      <alignment horizontal="left" vertical="center" wrapText="1"/>
    </xf>
    <xf numFmtId="0" fontId="25" fillId="33" borderId="0" xfId="66" applyFont="1" applyFill="1" applyAlignment="1" applyProtection="1">
      <alignment horizontal="left" vertical="center"/>
    </xf>
    <xf numFmtId="0" fontId="25" fillId="0" borderId="0" xfId="66" applyFont="1" applyAlignment="1" applyProtection="1">
      <alignment horizontal="left"/>
    </xf>
    <xf numFmtId="0" fontId="51" fillId="33" borderId="0" xfId="0" quotePrefix="1" applyFont="1" applyFill="1" applyAlignment="1">
      <alignment horizontal="left" wrapText="1"/>
    </xf>
    <xf numFmtId="0" fontId="25" fillId="33" borderId="0" xfId="66" applyFont="1" applyFill="1" applyAlignment="1" applyProtection="1"/>
    <xf numFmtId="0" fontId="31" fillId="33" borderId="0" xfId="0" applyFont="1" applyFill="1" applyAlignment="1">
      <alignment horizontal="left"/>
    </xf>
    <xf numFmtId="0" fontId="27" fillId="33" borderId="0" xfId="0" applyFont="1" applyFill="1" applyAlignment="1">
      <alignment horizontal="left"/>
    </xf>
    <xf numFmtId="0" fontId="34" fillId="35" borderId="0" xfId="0" applyFont="1" applyFill="1" applyAlignment="1">
      <alignment horizontal="left"/>
    </xf>
    <xf numFmtId="0" fontId="34" fillId="36" borderId="0" xfId="0" applyFont="1" applyFill="1" applyAlignment="1">
      <alignment horizontal="left"/>
    </xf>
    <xf numFmtId="0" fontId="34" fillId="41" borderId="0" xfId="0" applyFont="1" applyFill="1" applyAlignment="1">
      <alignment horizontal="left"/>
    </xf>
    <xf numFmtId="0" fontId="19" fillId="33" borderId="28" xfId="42" applyFont="1" applyFill="1" applyBorder="1" applyAlignment="1">
      <alignment horizontal="center" vertical="center"/>
    </xf>
    <xf numFmtId="0" fontId="19" fillId="33" borderId="29" xfId="42" applyFont="1" applyFill="1" applyBorder="1" applyAlignment="1">
      <alignment horizontal="center" vertical="center"/>
    </xf>
    <xf numFmtId="0" fontId="19" fillId="33" borderId="30" xfId="42" applyFont="1" applyFill="1" applyBorder="1" applyAlignment="1">
      <alignment horizontal="center" vertical="center"/>
    </xf>
    <xf numFmtId="0" fontId="19" fillId="33" borderId="32" xfId="42" applyFont="1" applyFill="1" applyBorder="1" applyAlignment="1">
      <alignment horizontal="center" vertical="center"/>
    </xf>
    <xf numFmtId="0" fontId="19" fillId="33" borderId="33" xfId="42" applyFont="1" applyFill="1" applyBorder="1" applyAlignment="1">
      <alignment horizontal="center" vertical="center"/>
    </xf>
    <xf numFmtId="0" fontId="19" fillId="33" borderId="34" xfId="42" applyFont="1" applyFill="1" applyBorder="1" applyAlignment="1">
      <alignment horizontal="center" vertical="center"/>
    </xf>
    <xf numFmtId="49" fontId="49" fillId="33" borderId="0" xfId="43" applyNumberFormat="1" applyFont="1" applyFill="1" applyBorder="1" applyAlignment="1">
      <alignment horizontal="left" vertical="center" wrapText="1"/>
    </xf>
    <xf numFmtId="1" fontId="19" fillId="33" borderId="31" xfId="42" applyNumberFormat="1" applyFont="1" applyFill="1" applyBorder="1" applyAlignment="1">
      <alignment horizontal="center" vertical="center"/>
    </xf>
    <xf numFmtId="1" fontId="19" fillId="33" borderId="35" xfId="42" applyNumberFormat="1" applyFont="1" applyFill="1" applyBorder="1" applyAlignment="1">
      <alignment horizontal="center" vertical="center"/>
    </xf>
    <xf numFmtId="0" fontId="24" fillId="33" borderId="0" xfId="0" applyFont="1" applyFill="1" applyBorder="1" applyAlignment="1">
      <alignment horizontal="left" wrapText="1"/>
    </xf>
    <xf numFmtId="3" fontId="57" fillId="48" borderId="49" xfId="0" applyNumberFormat="1" applyFont="1" applyFill="1" applyBorder="1"/>
    <xf numFmtId="3" fontId="55" fillId="47" borderId="48" xfId="0" applyNumberFormat="1" applyFont="1" applyFill="1" applyBorder="1"/>
    <xf numFmtId="49" fontId="26" fillId="33" borderId="0" xfId="43" applyNumberFormat="1" applyFont="1" applyFill="1" applyBorder="1" applyAlignment="1">
      <alignment horizontal="left" vertical="center"/>
    </xf>
    <xf numFmtId="0" fontId="55" fillId="47" borderId="48" xfId="0" applyFont="1" applyFill="1" applyBorder="1" applyAlignment="1">
      <alignment horizontal="center" vertical="center" wrapText="1"/>
    </xf>
    <xf numFmtId="49" fontId="27" fillId="33" borderId="0" xfId="43" applyNumberFormat="1" applyFont="1" applyFill="1" applyBorder="1" applyAlignment="1">
      <alignment horizontal="left" vertical="center" wrapText="1"/>
    </xf>
    <xf numFmtId="49" fontId="26" fillId="33" borderId="0" xfId="43" applyNumberFormat="1" applyFont="1" applyFill="1" applyBorder="1" applyAlignment="1">
      <alignment horizontal="left"/>
    </xf>
    <xf numFmtId="0" fontId="27" fillId="33" borderId="0" xfId="43" applyFont="1" applyFill="1" applyBorder="1" applyAlignment="1">
      <alignment horizontal="center" wrapText="1"/>
    </xf>
    <xf numFmtId="49" fontId="26" fillId="33" borderId="0" xfId="43" applyNumberFormat="1" applyFont="1" applyFill="1" applyBorder="1" applyAlignment="1">
      <alignment horizontal="left" vertical="center" wrapText="1"/>
    </xf>
    <xf numFmtId="0" fontId="27" fillId="33" borderId="0" xfId="43" applyFont="1" applyFill="1" applyBorder="1" applyAlignment="1">
      <alignment horizontal="left" vertical="center" wrapText="1"/>
    </xf>
    <xf numFmtId="0" fontId="16" fillId="37" borderId="18" xfId="0" applyFont="1" applyFill="1" applyBorder="1" applyAlignment="1">
      <alignment horizontal="center" vertical="center" wrapText="1"/>
    </xf>
    <xf numFmtId="0" fontId="16" fillId="37" borderId="20" xfId="0" applyFont="1" applyFill="1" applyBorder="1" applyAlignment="1">
      <alignment horizontal="center" vertical="center" wrapText="1"/>
    </xf>
    <xf numFmtId="3" fontId="27" fillId="37" borderId="11" xfId="43" applyNumberFormat="1" applyFont="1" applyFill="1" applyBorder="1" applyAlignment="1">
      <alignment horizontal="center" vertical="center" wrapText="1"/>
    </xf>
    <xf numFmtId="3" fontId="27" fillId="37" borderId="12" xfId="43" applyNumberFormat="1" applyFont="1" applyFill="1" applyBorder="1" applyAlignment="1">
      <alignment horizontal="center" vertical="center" wrapText="1"/>
    </xf>
    <xf numFmtId="3" fontId="27" fillId="37" borderId="26" xfId="43" applyNumberFormat="1" applyFont="1" applyFill="1" applyBorder="1" applyAlignment="1">
      <alignment horizontal="center" vertical="center" wrapText="1"/>
    </xf>
    <xf numFmtId="0" fontId="27" fillId="37" borderId="18" xfId="43" applyFont="1" applyFill="1" applyBorder="1" applyAlignment="1">
      <alignment horizontal="center" vertical="center" wrapText="1"/>
    </xf>
    <xf numFmtId="0" fontId="27" fillId="37" borderId="20" xfId="43" applyFont="1" applyFill="1" applyBorder="1" applyAlignment="1">
      <alignment horizontal="center" vertical="center" wrapText="1"/>
    </xf>
    <xf numFmtId="0" fontId="16" fillId="43" borderId="20" xfId="0" applyFont="1" applyFill="1" applyBorder="1" applyAlignment="1">
      <alignment vertical="top" wrapText="1"/>
    </xf>
    <xf numFmtId="0" fontId="16" fillId="43" borderId="20" xfId="0" applyFont="1" applyFill="1" applyBorder="1" applyAlignment="1"/>
    <xf numFmtId="0" fontId="16" fillId="43" borderId="16" xfId="0" applyFont="1" applyFill="1" applyBorder="1" applyAlignment="1"/>
    <xf numFmtId="0" fontId="16" fillId="33" borderId="0" xfId="0" applyFont="1" applyFill="1" applyBorder="1" applyAlignment="1">
      <alignment horizontal="left" vertical="center" wrapText="1"/>
    </xf>
    <xf numFmtId="3" fontId="16" fillId="43" borderId="11" xfId="0" quotePrefix="1" applyNumberFormat="1" applyFont="1" applyFill="1" applyBorder="1" applyAlignment="1">
      <alignment horizontal="left" vertical="center" wrapText="1"/>
    </xf>
    <xf numFmtId="3" fontId="16" fillId="43" borderId="26" xfId="0" quotePrefix="1" applyNumberFormat="1" applyFont="1" applyFill="1" applyBorder="1" applyAlignment="1">
      <alignment horizontal="left" vertical="center" wrapText="1"/>
    </xf>
    <xf numFmtId="0" fontId="16" fillId="43" borderId="16" xfId="0" applyFont="1" applyFill="1" applyBorder="1" applyAlignment="1">
      <alignment vertical="top" wrapText="1"/>
    </xf>
    <xf numFmtId="0" fontId="16" fillId="43" borderId="17" xfId="0" applyFont="1" applyFill="1" applyBorder="1" applyAlignment="1"/>
    <xf numFmtId="0" fontId="16" fillId="43" borderId="21" xfId="0" applyFont="1" applyFill="1" applyBorder="1" applyAlignment="1"/>
    <xf numFmtId="0" fontId="27" fillId="33" borderId="0" xfId="43" applyFont="1" applyFill="1" applyBorder="1" applyAlignment="1">
      <alignment horizontal="center" vertical="center" wrapText="1"/>
    </xf>
    <xf numFmtId="0" fontId="16" fillId="43" borderId="18" xfId="0" applyFont="1" applyFill="1" applyBorder="1" applyAlignment="1">
      <alignment vertical="top" wrapText="1"/>
    </xf>
    <xf numFmtId="0" fontId="16" fillId="43" borderId="18" xfId="0" applyFont="1" applyFill="1" applyBorder="1" applyAlignment="1"/>
    <xf numFmtId="0" fontId="16" fillId="43" borderId="13" xfId="0" applyFont="1" applyFill="1" applyBorder="1" applyAlignment="1"/>
    <xf numFmtId="0" fontId="16" fillId="43" borderId="19" xfId="0" applyFont="1" applyFill="1" applyBorder="1" applyAlignment="1">
      <alignment vertical="top" wrapText="1"/>
    </xf>
    <xf numFmtId="0" fontId="16" fillId="43" borderId="19" xfId="0" applyFont="1" applyFill="1" applyBorder="1" applyAlignment="1"/>
    <xf numFmtId="0" fontId="16" fillId="43" borderId="15" xfId="0" applyFont="1" applyFill="1" applyBorder="1" applyAlignment="1"/>
    <xf numFmtId="0" fontId="16" fillId="43" borderId="40" xfId="0" applyFont="1" applyFill="1" applyBorder="1" applyAlignment="1">
      <alignment vertical="top" wrapText="1"/>
    </xf>
    <xf numFmtId="0" fontId="16" fillId="43" borderId="41" xfId="0" applyFont="1" applyFill="1" applyBorder="1" applyAlignment="1">
      <alignment vertical="top" wrapText="1"/>
    </xf>
    <xf numFmtId="0" fontId="16" fillId="43" borderId="47" xfId="0" applyFont="1" applyFill="1" applyBorder="1" applyAlignment="1">
      <alignment vertical="top" wrapText="1"/>
    </xf>
    <xf numFmtId="0" fontId="16" fillId="43" borderId="18" xfId="0" applyFont="1" applyFill="1" applyBorder="1" applyAlignment="1">
      <alignment horizontal="center" vertical="center" wrapText="1"/>
    </xf>
    <xf numFmtId="0" fontId="16" fillId="43" borderId="20" xfId="0" applyFont="1" applyFill="1" applyBorder="1" applyAlignment="1">
      <alignment horizontal="center" vertical="center" wrapText="1"/>
    </xf>
    <xf numFmtId="0" fontId="16" fillId="43" borderId="13" xfId="0" applyFont="1" applyFill="1" applyBorder="1" applyAlignment="1">
      <alignment vertical="top" wrapText="1"/>
    </xf>
    <xf numFmtId="0" fontId="16" fillId="43" borderId="14" xfId="0" applyFont="1" applyFill="1" applyBorder="1" applyAlignment="1"/>
    <xf numFmtId="0" fontId="16" fillId="43" borderId="15" xfId="0" applyFont="1" applyFill="1" applyBorder="1" applyAlignment="1">
      <alignment vertical="top" wrapText="1"/>
    </xf>
    <xf numFmtId="0" fontId="16" fillId="43" borderId="0" xfId="0" applyFont="1" applyFill="1" applyBorder="1" applyAlignment="1"/>
    <xf numFmtId="0" fontId="16" fillId="43" borderId="10" xfId="0" applyFont="1" applyFill="1" applyBorder="1" applyAlignment="1">
      <alignment horizontal="center"/>
    </xf>
    <xf numFmtId="0" fontId="16" fillId="43" borderId="14" xfId="0" applyFont="1" applyFill="1" applyBorder="1" applyAlignment="1">
      <alignment horizontal="center" vertical="center" wrapText="1"/>
    </xf>
    <xf numFmtId="0" fontId="16" fillId="43" borderId="17" xfId="0" applyFont="1" applyFill="1" applyBorder="1" applyAlignment="1">
      <alignment horizontal="center" vertical="center" wrapText="1"/>
    </xf>
    <xf numFmtId="0" fontId="16" fillId="43" borderId="10" xfId="0" applyFont="1" applyFill="1" applyBorder="1" applyAlignment="1">
      <alignment horizontal="center" vertical="center"/>
    </xf>
    <xf numFmtId="0" fontId="0" fillId="33" borderId="15" xfId="0" applyFont="1" applyFill="1" applyBorder="1" applyAlignment="1">
      <alignment horizontal="center"/>
    </xf>
    <xf numFmtId="0" fontId="0" fillId="33" borderId="0" xfId="0" applyFont="1" applyFill="1" applyAlignment="1">
      <alignment horizontal="center"/>
    </xf>
    <xf numFmtId="0" fontId="24" fillId="33" borderId="17" xfId="43" applyFont="1" applyFill="1" applyBorder="1" applyAlignment="1">
      <alignment horizontal="center" wrapText="1"/>
    </xf>
    <xf numFmtId="0" fontId="16" fillId="43" borderId="23" xfId="0" applyFont="1" applyFill="1" applyBorder="1" applyAlignment="1"/>
    <xf numFmtId="0" fontId="16" fillId="43" borderId="22" xfId="0" applyFont="1" applyFill="1" applyBorder="1" applyAlignment="1"/>
    <xf numFmtId="0" fontId="16" fillId="43" borderId="40" xfId="0" applyFont="1" applyFill="1" applyBorder="1" applyAlignment="1">
      <alignment vertical="center" wrapText="1"/>
    </xf>
    <xf numFmtId="0" fontId="16" fillId="43" borderId="41" xfId="0" applyFont="1" applyFill="1" applyBorder="1" applyAlignment="1">
      <alignment vertical="center" wrapText="1"/>
    </xf>
    <xf numFmtId="0" fontId="16" fillId="43" borderId="47" xfId="0" applyFont="1" applyFill="1" applyBorder="1" applyAlignment="1">
      <alignment vertical="center" wrapText="1"/>
    </xf>
    <xf numFmtId="3" fontId="16" fillId="43" borderId="11" xfId="0" quotePrefix="1" applyNumberFormat="1" applyFont="1" applyFill="1" applyBorder="1" applyAlignment="1">
      <alignment horizontal="center" vertical="center" wrapText="1"/>
    </xf>
    <xf numFmtId="3" fontId="16" fillId="43" borderId="26" xfId="0" quotePrefix="1" applyNumberFormat="1" applyFont="1" applyFill="1" applyBorder="1" applyAlignment="1">
      <alignment horizontal="center" vertical="center" wrapText="1"/>
    </xf>
    <xf numFmtId="0" fontId="16" fillId="43" borderId="40" xfId="0" applyFont="1" applyFill="1" applyBorder="1" applyAlignment="1">
      <alignment horizontal="left" vertical="center" wrapText="1"/>
    </xf>
    <xf numFmtId="0" fontId="16" fillId="43" borderId="41" xfId="0" applyFont="1" applyFill="1" applyBorder="1" applyAlignment="1">
      <alignment horizontal="left" vertical="center" wrapText="1"/>
    </xf>
    <xf numFmtId="0" fontId="16" fillId="43" borderId="47" xfId="0" applyFont="1" applyFill="1" applyBorder="1" applyAlignment="1">
      <alignment horizontal="left" vertical="center" wrapText="1"/>
    </xf>
    <xf numFmtId="0" fontId="14" fillId="34" borderId="0" xfId="42" applyFont="1" applyFill="1" applyAlignment="1">
      <alignment vertical="center"/>
    </xf>
    <xf numFmtId="0" fontId="14" fillId="33" borderId="0" xfId="43" applyFont="1" applyFill="1" applyBorder="1" applyAlignment="1">
      <alignment wrapText="1"/>
    </xf>
    <xf numFmtId="0" fontId="14" fillId="33" borderId="0" xfId="43" applyFont="1" applyFill="1" applyBorder="1" applyAlignment="1">
      <alignment horizontal="left" wrapText="1"/>
    </xf>
    <xf numFmtId="0" fontId="41" fillId="43" borderId="11" xfId="0" applyFont="1" applyFill="1" applyBorder="1" applyAlignment="1">
      <alignment horizontal="center" vertical="center" wrapText="1"/>
    </xf>
    <xf numFmtId="0" fontId="14" fillId="33" borderId="36" xfId="0" applyFont="1" applyFill="1" applyBorder="1" applyAlignment="1">
      <alignment wrapText="1"/>
    </xf>
    <xf numFmtId="168" fontId="14" fillId="33" borderId="15" xfId="68" applyNumberFormat="1" applyFont="1" applyFill="1" applyBorder="1" applyAlignment="1">
      <alignment horizontal="right" vertical="center"/>
    </xf>
    <xf numFmtId="168" fontId="14" fillId="33" borderId="36" xfId="0" applyNumberFormat="1" applyFont="1" applyFill="1" applyBorder="1"/>
    <xf numFmtId="168" fontId="41" fillId="43" borderId="13" xfId="68" applyNumberFormat="1" applyFont="1" applyFill="1" applyBorder="1" applyAlignment="1">
      <alignment vertical="center"/>
    </xf>
    <xf numFmtId="168" fontId="41" fillId="43" borderId="15" xfId="68" applyNumberFormat="1" applyFont="1" applyFill="1" applyBorder="1" applyAlignment="1">
      <alignment vertical="center"/>
    </xf>
    <xf numFmtId="168" fontId="41" fillId="43" borderId="16" xfId="68" applyNumberFormat="1" applyFont="1" applyFill="1" applyBorder="1" applyAlignment="1">
      <alignment vertical="center"/>
    </xf>
    <xf numFmtId="168" fontId="14" fillId="33" borderId="0" xfId="67" applyNumberFormat="1" applyFont="1" applyFill="1" applyAlignment="1">
      <alignment vertical="center"/>
    </xf>
    <xf numFmtId="168" fontId="14" fillId="33" borderId="0" xfId="0" applyNumberFormat="1" applyFont="1" applyFill="1"/>
    <xf numFmtId="0" fontId="14" fillId="33" borderId="0" xfId="67" applyFont="1" applyFill="1" applyAlignment="1">
      <alignment vertical="center"/>
    </xf>
    <xf numFmtId="0" fontId="14" fillId="33" borderId="0" xfId="67" applyFont="1" applyFill="1"/>
    <xf numFmtId="0" fontId="41" fillId="43" borderId="10" xfId="0" applyFont="1" applyFill="1" applyBorder="1" applyAlignment="1">
      <alignment horizontal="center" vertical="center" wrapText="1"/>
    </xf>
    <xf numFmtId="168" fontId="14" fillId="33" borderId="18" xfId="68" applyNumberFormat="1" applyFont="1" applyFill="1" applyBorder="1" applyAlignment="1">
      <alignment horizontal="right"/>
    </xf>
    <xf numFmtId="168" fontId="14" fillId="33" borderId="19" xfId="68" applyNumberFormat="1" applyFont="1" applyFill="1" applyBorder="1" applyAlignment="1">
      <alignment horizontal="right"/>
    </xf>
    <xf numFmtId="168" fontId="41" fillId="43" borderId="46" xfId="68" applyNumberFormat="1" applyFont="1" applyFill="1" applyBorder="1" applyAlignment="1">
      <alignment horizontal="right"/>
    </xf>
    <xf numFmtId="168" fontId="41" fillId="43" borderId="20" xfId="68" applyNumberFormat="1" applyFont="1" applyFill="1" applyBorder="1" applyAlignment="1">
      <alignment horizontal="right"/>
    </xf>
    <xf numFmtId="167" fontId="14" fillId="33" borderId="0" xfId="67" applyNumberFormat="1" applyFont="1" applyFill="1"/>
    <xf numFmtId="0" fontId="0" fillId="49" borderId="15" xfId="0" applyFont="1" applyFill="1" applyBorder="1" applyAlignment="1">
      <alignment horizontal="center" vertical="top" wrapText="1"/>
    </xf>
    <xf numFmtId="0" fontId="0" fillId="49" borderId="19" xfId="0" applyFont="1" applyFill="1" applyBorder="1" applyAlignment="1">
      <alignment horizontal="center" vertical="top" wrapText="1"/>
    </xf>
    <xf numFmtId="0" fontId="0" fillId="49" borderId="15" xfId="0" applyFont="1" applyFill="1" applyBorder="1" applyAlignment="1">
      <alignment vertical="top" wrapText="1"/>
    </xf>
    <xf numFmtId="167" fontId="24" fillId="49" borderId="19" xfId="68" applyNumberFormat="1" applyFont="1" applyFill="1" applyBorder="1" applyAlignment="1">
      <alignment horizontal="right" vertical="center" wrapText="1" indent="1"/>
    </xf>
    <xf numFmtId="167" fontId="24" fillId="49" borderId="19" xfId="68" applyNumberFormat="1" applyFont="1" applyFill="1" applyBorder="1" applyAlignment="1">
      <alignment horizontal="right" vertical="center" indent="1"/>
    </xf>
    <xf numFmtId="168" fontId="14" fillId="49" borderId="15" xfId="68" applyNumberFormat="1" applyFont="1" applyFill="1" applyBorder="1" applyAlignment="1">
      <alignment horizontal="right" vertical="center"/>
    </xf>
    <xf numFmtId="1" fontId="14" fillId="33" borderId="0" xfId="67" applyNumberFormat="1" applyFont="1" applyFill="1" applyAlignment="1">
      <alignment vertical="center"/>
    </xf>
    <xf numFmtId="0" fontId="0" fillId="45" borderId="0" xfId="0" applyFont="1" applyFill="1"/>
    <xf numFmtId="0" fontId="0" fillId="45" borderId="19" xfId="0" applyFont="1" applyFill="1" applyBorder="1" applyAlignment="1">
      <alignment horizontal="center" vertical="top" wrapText="1"/>
    </xf>
    <xf numFmtId="0" fontId="27" fillId="45" borderId="15" xfId="0" applyFont="1" applyFill="1" applyBorder="1"/>
    <xf numFmtId="168" fontId="24" fillId="45" borderId="15" xfId="68" applyNumberFormat="1" applyFont="1" applyFill="1" applyBorder="1" applyAlignment="1">
      <alignment horizontal="right" vertical="center"/>
    </xf>
    <xf numFmtId="168" fontId="24" fillId="45" borderId="19" xfId="68" applyNumberFormat="1" applyFont="1" applyFill="1" applyBorder="1" applyAlignment="1">
      <alignment horizontal="right" vertical="center"/>
    </xf>
    <xf numFmtId="0" fontId="27" fillId="45" borderId="15" xfId="0" applyFont="1" applyFill="1" applyBorder="1" applyAlignment="1">
      <alignment vertical="center"/>
    </xf>
    <xf numFmtId="0" fontId="0" fillId="50" borderId="0" xfId="0" applyFont="1" applyFill="1"/>
    <xf numFmtId="0" fontId="0" fillId="50" borderId="19" xfId="0" applyFont="1" applyFill="1" applyBorder="1" applyAlignment="1">
      <alignment horizontal="center" vertical="top" wrapText="1"/>
    </xf>
    <xf numFmtId="0" fontId="27" fillId="50" borderId="15" xfId="0" applyFont="1" applyFill="1" applyBorder="1"/>
    <xf numFmtId="168" fontId="24" fillId="50" borderId="15" xfId="68" applyNumberFormat="1" applyFont="1" applyFill="1" applyBorder="1" applyAlignment="1">
      <alignment horizontal="right" vertical="center"/>
    </xf>
    <xf numFmtId="168" fontId="24" fillId="50" borderId="19" xfId="68" applyNumberFormat="1" applyFont="1" applyFill="1" applyBorder="1" applyAlignment="1">
      <alignment horizontal="right" vertical="center"/>
    </xf>
    <xf numFmtId="49" fontId="58" fillId="33" borderId="0" xfId="66" applyNumberFormat="1" applyFont="1" applyFill="1" applyBorder="1" applyAlignment="1" applyProtection="1">
      <alignment horizontal="left" vertical="top"/>
    </xf>
    <xf numFmtId="168" fontId="14" fillId="33" borderId="19" xfId="68" applyNumberFormat="1" applyFont="1" applyFill="1" applyBorder="1" applyAlignment="1">
      <alignment horizontal="right" vertical="center"/>
    </xf>
    <xf numFmtId="168" fontId="14" fillId="50" borderId="19" xfId="68" applyNumberFormat="1" applyFont="1" applyFill="1" applyBorder="1" applyAlignment="1">
      <alignment horizontal="right" vertical="center"/>
    </xf>
    <xf numFmtId="168" fontId="14" fillId="50" borderId="0" xfId="0" applyNumberFormat="1" applyFont="1" applyFill="1"/>
    <xf numFmtId="168" fontId="14" fillId="45" borderId="19" xfId="68" applyNumberFormat="1" applyFont="1" applyFill="1" applyBorder="1" applyAlignment="1">
      <alignment horizontal="right" vertical="center"/>
    </xf>
    <xf numFmtId="168" fontId="14" fillId="45" borderId="0" xfId="0" applyNumberFormat="1" applyFont="1" applyFill="1"/>
    <xf numFmtId="168" fontId="14" fillId="50" borderId="0" xfId="0" applyNumberFormat="1" applyFont="1" applyFill="1" applyBorder="1"/>
    <xf numFmtId="168" fontId="41" fillId="43" borderId="18" xfId="68" applyNumberFormat="1" applyFont="1" applyFill="1" applyBorder="1" applyAlignment="1">
      <alignment vertical="center"/>
    </xf>
    <xf numFmtId="168" fontId="41" fillId="43" borderId="19" xfId="68" applyNumberFormat="1" applyFont="1" applyFill="1" applyBorder="1" applyAlignment="1">
      <alignment vertical="center"/>
    </xf>
    <xf numFmtId="168" fontId="41" fillId="43" borderId="20" xfId="68" applyNumberFormat="1" applyFont="1" applyFill="1" applyBorder="1" applyAlignment="1">
      <alignment vertical="center"/>
    </xf>
    <xf numFmtId="0" fontId="14" fillId="33" borderId="0" xfId="67" applyNumberFormat="1" applyFont="1" applyFill="1" applyAlignment="1">
      <alignment vertical="center"/>
    </xf>
    <xf numFmtId="168" fontId="14" fillId="33" borderId="13" xfId="68" applyNumberFormat="1" applyFont="1" applyFill="1" applyBorder="1" applyAlignment="1">
      <alignment horizontal="right"/>
    </xf>
    <xf numFmtId="168" fontId="14" fillId="33" borderId="15" xfId="68" applyNumberFormat="1" applyFont="1" applyFill="1" applyBorder="1" applyAlignment="1">
      <alignment horizontal="right"/>
    </xf>
    <xf numFmtId="168" fontId="41" fillId="43" borderId="45" xfId="68" applyNumberFormat="1" applyFont="1" applyFill="1" applyBorder="1" applyAlignment="1">
      <alignment horizontal="right"/>
    </xf>
    <xf numFmtId="168" fontId="41" fillId="43" borderId="16" xfId="68" applyNumberFormat="1" applyFont="1" applyFill="1" applyBorder="1" applyAlignment="1">
      <alignment horizontal="right"/>
    </xf>
    <xf numFmtId="0" fontId="0" fillId="33" borderId="50" xfId="0" applyFont="1" applyFill="1" applyBorder="1" applyAlignment="1">
      <alignment horizontal="center" wrapText="1"/>
    </xf>
    <xf numFmtId="0" fontId="0" fillId="33" borderId="51" xfId="0" applyFont="1" applyFill="1" applyBorder="1" applyAlignment="1">
      <alignment horizontal="center" wrapText="1"/>
    </xf>
    <xf numFmtId="0" fontId="0" fillId="33" borderId="52" xfId="0" applyFont="1" applyFill="1" applyBorder="1" applyAlignment="1">
      <alignment horizontal="center" wrapText="1"/>
    </xf>
    <xf numFmtId="0" fontId="0" fillId="50" borderId="53" xfId="0" applyFont="1" applyFill="1" applyBorder="1"/>
    <xf numFmtId="0" fontId="0" fillId="33" borderId="54" xfId="0" applyFont="1" applyFill="1" applyBorder="1"/>
    <xf numFmtId="0" fontId="0" fillId="51" borderId="53" xfId="0" applyFont="1" applyFill="1" applyBorder="1"/>
    <xf numFmtId="0" fontId="0" fillId="33" borderId="53" xfId="0" applyFont="1" applyFill="1" applyBorder="1"/>
    <xf numFmtId="0" fontId="0" fillId="33" borderId="0" xfId="0" quotePrefix="1" applyFont="1" applyFill="1" applyBorder="1"/>
    <xf numFmtId="0" fontId="0" fillId="33" borderId="53" xfId="0" applyFont="1" applyFill="1" applyBorder="1" applyAlignment="1">
      <alignment vertical="center"/>
    </xf>
    <xf numFmtId="0" fontId="0" fillId="33" borderId="54" xfId="0" applyFont="1" applyFill="1" applyBorder="1" applyAlignment="1">
      <alignment vertical="center"/>
    </xf>
    <xf numFmtId="0" fontId="0" fillId="33" borderId="55" xfId="0" applyFont="1" applyFill="1" applyBorder="1"/>
    <xf numFmtId="0" fontId="0" fillId="33" borderId="56" xfId="0" applyFont="1" applyFill="1" applyBorder="1"/>
    <xf numFmtId="0" fontId="0" fillId="33" borderId="57" xfId="0" applyFont="1" applyFill="1" applyBorder="1"/>
  </cellXfs>
  <cellStyles count="70">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Euro" xfId="47" xr:uid="{00000000-0005-0000-0000-00001C000000}"/>
    <cellStyle name="Insatisfaisant" xfId="7" builtinId="27" customBuiltin="1"/>
    <cellStyle name="Lien hypertexte" xfId="66" builtinId="8"/>
    <cellStyle name="Milliers" xfId="68" builtinId="3"/>
    <cellStyle name="Milliers 2" xfId="48" xr:uid="{00000000-0005-0000-0000-000020000000}"/>
    <cellStyle name="Milliers 2 2" xfId="69" xr:uid="{00000000-0005-0000-0000-000021000000}"/>
    <cellStyle name="Milliers 3" xfId="49" xr:uid="{00000000-0005-0000-0000-000022000000}"/>
    <cellStyle name="Milliers 4" xfId="50" xr:uid="{00000000-0005-0000-0000-000023000000}"/>
    <cellStyle name="Milliers 5" xfId="45" xr:uid="{00000000-0005-0000-0000-000024000000}"/>
    <cellStyle name="Milliers 6" xfId="51" xr:uid="{00000000-0005-0000-0000-000025000000}"/>
    <cellStyle name="Neutre" xfId="8" builtinId="28" customBuiltin="1"/>
    <cellStyle name="Normal" xfId="0" builtinId="0"/>
    <cellStyle name="Normal 2" xfId="42" xr:uid="{00000000-0005-0000-0000-000028000000}"/>
    <cellStyle name="Normal 2 2" xfId="52" xr:uid="{00000000-0005-0000-0000-000029000000}"/>
    <cellStyle name="Normal 3" xfId="53" xr:uid="{00000000-0005-0000-0000-00002A000000}"/>
    <cellStyle name="Normal 3 2" xfId="67" xr:uid="{00000000-0005-0000-0000-00002B000000}"/>
    <cellStyle name="Normal 4" xfId="54" xr:uid="{00000000-0005-0000-0000-00002C000000}"/>
    <cellStyle name="Normal 4 2" xfId="55" xr:uid="{00000000-0005-0000-0000-00002D000000}"/>
    <cellStyle name="Normal 5" xfId="56" xr:uid="{00000000-0005-0000-0000-00002E000000}"/>
    <cellStyle name="Normal 5 2" xfId="44" xr:uid="{00000000-0005-0000-0000-00002F000000}"/>
    <cellStyle name="Normal 6" xfId="57" xr:uid="{00000000-0005-0000-0000-000030000000}"/>
    <cellStyle name="Normal 6 2" xfId="46" xr:uid="{00000000-0005-0000-0000-000031000000}"/>
    <cellStyle name="Normal_BDPHAM_DST" xfId="43" xr:uid="{00000000-0005-0000-0000-000032000000}"/>
    <cellStyle name="Note" xfId="15" builtinId="10" customBuiltin="1"/>
    <cellStyle name="Pourcentage 2" xfId="58" xr:uid="{00000000-0005-0000-0000-000034000000}"/>
    <cellStyle name="Pourcentage 2 2" xfId="59" xr:uid="{00000000-0005-0000-0000-000035000000}"/>
    <cellStyle name="Pourcentage 3" xfId="60" xr:uid="{00000000-0005-0000-0000-000036000000}"/>
    <cellStyle name="Pourcentage 4" xfId="61" xr:uid="{00000000-0005-0000-0000-000037000000}"/>
    <cellStyle name="Pourcentage 4 2" xfId="62" xr:uid="{00000000-0005-0000-0000-000038000000}"/>
    <cellStyle name="Pourcentage 5" xfId="63" xr:uid="{00000000-0005-0000-0000-000039000000}"/>
    <cellStyle name="Pourcentage 6" xfId="64" xr:uid="{00000000-0005-0000-0000-00003A000000}"/>
    <cellStyle name="Pourcentage 7" xfId="65" xr:uid="{00000000-0005-0000-0000-00003B00000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9" defaultPivotStyle="PivotStyleLight16"/>
  <colors>
    <mruColors>
      <color rgb="FFF9A661"/>
      <color rgb="FFFBCDD0"/>
      <color rgb="FFF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1</xdr:col>
      <xdr:colOff>142313</xdr:colOff>
      <xdr:row>56</xdr:row>
      <xdr:rowOff>43144</xdr:rowOff>
    </xdr:from>
    <xdr:to>
      <xdr:col>18</xdr:col>
      <xdr:colOff>313764</xdr:colOff>
      <xdr:row>59</xdr:row>
      <xdr:rowOff>84667</xdr:rowOff>
    </xdr:to>
    <xdr:sp macro="" textlink="">
      <xdr:nvSpPr>
        <xdr:cNvPr id="3" name="Text Box 8">
          <a:extLst>
            <a:ext uri="{FF2B5EF4-FFF2-40B4-BE49-F238E27FC236}">
              <a16:creationId xmlns:a16="http://schemas.microsoft.com/office/drawing/2014/main" id="{00000000-0008-0000-0200-000003000000}"/>
            </a:ext>
          </a:extLst>
        </xdr:cNvPr>
        <xdr:cNvSpPr txBox="1">
          <a:spLocks noChangeArrowheads="1"/>
        </xdr:cNvSpPr>
      </xdr:nvSpPr>
      <xdr:spPr bwMode="auto">
        <a:xfrm>
          <a:off x="269313" y="12118727"/>
          <a:ext cx="13220701" cy="613023"/>
        </a:xfrm>
        <a:prstGeom prst="rect">
          <a:avLst/>
        </a:prstGeom>
        <a:solidFill>
          <a:srgbClr val="FFFFFF"/>
        </a:solidFill>
        <a:ln w="9525">
          <a:noFill/>
          <a:miter lim="800000"/>
          <a:headEnd/>
          <a:tailEnd/>
        </a:ln>
      </xdr:spPr>
      <xdr:txBody>
        <a:bodyPr vertOverflow="clip" wrap="square" lIns="27432" tIns="22860" rIns="0" bIns="0" anchor="t" upright="1"/>
        <a:lstStyle/>
        <a:p>
          <a:pPr marL="0" indent="0" algn="l" rtl="0">
            <a:defRPr sz="1000"/>
          </a:pPr>
          <a:r>
            <a:rPr lang="fr-FR" sz="1000" b="0" i="0" u="none" strike="noStrike" baseline="0">
              <a:solidFill>
                <a:sysClr val="windowText" lastClr="000000"/>
              </a:solidFill>
              <a:latin typeface="+mn-lt"/>
              <a:cs typeface="Arial"/>
            </a:rPr>
            <a:t>1. Avant 2000, la ventilation domicile / établissement n'est </a:t>
          </a:r>
          <a:r>
            <a:rPr lang="fr-FR" sz="1000" b="0" i="0" u="none" strike="noStrike" baseline="0">
              <a:solidFill>
                <a:sysClr val="windowText" lastClr="000000"/>
              </a:solidFill>
              <a:latin typeface="+mn-lt"/>
              <a:ea typeface="+mn-ea"/>
              <a:cs typeface="Arial" pitchFamily="34" charset="0"/>
            </a:rPr>
            <a:t>pas disponible pour l'ACTP.</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fr-FR" sz="1000" b="0" i="0" u="none" strike="noStrike">
              <a:solidFill>
                <a:sysClr val="windowText" lastClr="000000"/>
              </a:solidFill>
              <a:latin typeface="+mn-lt"/>
              <a:ea typeface="+mn-ea"/>
              <a:cs typeface="Arial" pitchFamily="34" charset="0"/>
            </a:rPr>
            <a:t>2.</a:t>
          </a:r>
          <a:r>
            <a:rPr lang="fr-FR" sz="1000" b="0" i="0" u="none" strike="noStrike" baseline="0">
              <a:solidFill>
                <a:sysClr val="windowText" lastClr="000000"/>
              </a:solidFill>
              <a:latin typeface="+mn-lt"/>
              <a:ea typeface="+mn-ea"/>
              <a:cs typeface="Arial" pitchFamily="34" charset="0"/>
            </a:rPr>
            <a:t> Délégation de l'autorité parentale, y compris retraits partiels de l’autorité parentale</a:t>
          </a:r>
          <a:r>
            <a:rPr lang="fr-FR" sz="1000" b="0" i="0">
              <a:effectLst/>
              <a:latin typeface="+mn-lt"/>
              <a:ea typeface="+mn-ea"/>
              <a:cs typeface="+mn-cs"/>
            </a:rPr>
            <a:t>.</a:t>
          </a:r>
          <a:r>
            <a:rPr lang="fr-FR" sz="1000">
              <a:effectLst/>
              <a:latin typeface="+mn-lt"/>
              <a:ea typeface="+mn-ea"/>
              <a:cs typeface="+mn-cs"/>
            </a:rPr>
            <a:t> </a:t>
          </a:r>
          <a:endParaRPr lang="fr-FR" sz="1000">
            <a:effectLst/>
            <a:latin typeface="+mn-lt"/>
          </a:endParaRPr>
        </a:p>
        <a:p>
          <a:pPr algn="l" rtl="0">
            <a:defRPr sz="1000"/>
          </a:pPr>
          <a:r>
            <a:rPr lang="fr-FR" sz="1000" b="0" i="0" u="none" strike="noStrike" baseline="0">
              <a:solidFill>
                <a:sysClr val="windowText" lastClr="000000"/>
              </a:solidFill>
              <a:latin typeface="+mn-lt"/>
              <a:cs typeface="Arial" pitchFamily="34" charset="0"/>
            </a:rPr>
            <a:t>3. Mesures pour lesquelles les services de l'ASE sont uniquement financeurs.</a:t>
          </a:r>
          <a:endParaRPr lang="fr-FR" sz="800" b="1" i="0" u="none" strike="noStrike" baseline="0">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ata.drees.sante.gouv.fr/ReportFolders/reportFolders.aspx?IF_ActivePath=P,371,376" TargetMode="External"/><Relationship Id="rId7" Type="http://schemas.openxmlformats.org/officeDocument/2006/relationships/hyperlink" Target="http://www.data.drees.sante.gouv.fr/ReportFolders/reportFolders.aspx?IF_ActivePath=P,371,376" TargetMode="External"/><Relationship Id="rId2" Type="http://schemas.openxmlformats.org/officeDocument/2006/relationships/hyperlink" Target="http://drees.solidarites-sante.gouv.fr/etudes-et-statistiques/publications/panoramas-de-la-drees/article/l-aide-et-l-action-sociales-en-france-edition-2018"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www.data.drees.sante.gouv.fr/ReportFolders/reportFolders.aspx?IF_ActivePath=P,545,549" TargetMode="External"/><Relationship Id="rId5" Type="http://schemas.openxmlformats.org/officeDocument/2006/relationships/hyperlink" Target="http://www.data.drees.sante.gouv.fr/ReportFolders/reportFolders.aspx?IF_ActivePath=P,545,546" TargetMode="External"/><Relationship Id="rId4" Type="http://schemas.openxmlformats.org/officeDocument/2006/relationships/hyperlink" Target="http://www.data.drees.sante.gouv.fr/ReportFolders/reportFolders.aspx?IF_ActivePath=P,371,375"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zoomScaleNormal="100" workbookViewId="0">
      <selection sqref="A1:F1"/>
    </sheetView>
  </sheetViews>
  <sheetFormatPr baseColWidth="10" defaultColWidth="29.7109375" defaultRowHeight="15" x14ac:dyDescent="0.25"/>
  <cols>
    <col min="1" max="2" width="2.140625" style="210" customWidth="1"/>
    <col min="3" max="3" width="33.7109375" style="210" customWidth="1"/>
    <col min="4" max="4" width="37.140625" style="210" customWidth="1"/>
    <col min="5" max="5" width="33.42578125" style="210" customWidth="1"/>
    <col min="6" max="6" width="60.140625" style="210" customWidth="1"/>
    <col min="7" max="257" width="29.7109375" style="210"/>
    <col min="258" max="258" width="2.85546875" style="210" customWidth="1"/>
    <col min="259" max="513" width="29.7109375" style="210"/>
    <col min="514" max="514" width="2.85546875" style="210" customWidth="1"/>
    <col min="515" max="769" width="29.7109375" style="210"/>
    <col min="770" max="770" width="2.85546875" style="210" customWidth="1"/>
    <col min="771" max="1025" width="29.7109375" style="210"/>
    <col min="1026" max="1026" width="2.85546875" style="210" customWidth="1"/>
    <col min="1027" max="1281" width="29.7109375" style="210"/>
    <col min="1282" max="1282" width="2.85546875" style="210" customWidth="1"/>
    <col min="1283" max="1537" width="29.7109375" style="210"/>
    <col min="1538" max="1538" width="2.85546875" style="210" customWidth="1"/>
    <col min="1539" max="1793" width="29.7109375" style="210"/>
    <col min="1794" max="1794" width="2.85546875" style="210" customWidth="1"/>
    <col min="1795" max="2049" width="29.7109375" style="210"/>
    <col min="2050" max="2050" width="2.85546875" style="210" customWidth="1"/>
    <col min="2051" max="2305" width="29.7109375" style="210"/>
    <col min="2306" max="2306" width="2.85546875" style="210" customWidth="1"/>
    <col min="2307" max="2561" width="29.7109375" style="210"/>
    <col min="2562" max="2562" width="2.85546875" style="210" customWidth="1"/>
    <col min="2563" max="2817" width="29.7109375" style="210"/>
    <col min="2818" max="2818" width="2.85546875" style="210" customWidth="1"/>
    <col min="2819" max="3073" width="29.7109375" style="210"/>
    <col min="3074" max="3074" width="2.85546875" style="210" customWidth="1"/>
    <col min="3075" max="3329" width="29.7109375" style="210"/>
    <col min="3330" max="3330" width="2.85546875" style="210" customWidth="1"/>
    <col min="3331" max="3585" width="29.7109375" style="210"/>
    <col min="3586" max="3586" width="2.85546875" style="210" customWidth="1"/>
    <col min="3587" max="3841" width="29.7109375" style="210"/>
    <col min="3842" max="3842" width="2.85546875" style="210" customWidth="1"/>
    <col min="3843" max="4097" width="29.7109375" style="210"/>
    <col min="4098" max="4098" width="2.85546875" style="210" customWidth="1"/>
    <col min="4099" max="4353" width="29.7109375" style="210"/>
    <col min="4354" max="4354" width="2.85546875" style="210" customWidth="1"/>
    <col min="4355" max="4609" width="29.7109375" style="210"/>
    <col min="4610" max="4610" width="2.85546875" style="210" customWidth="1"/>
    <col min="4611" max="4865" width="29.7109375" style="210"/>
    <col min="4866" max="4866" width="2.85546875" style="210" customWidth="1"/>
    <col min="4867" max="5121" width="29.7109375" style="210"/>
    <col min="5122" max="5122" width="2.85546875" style="210" customWidth="1"/>
    <col min="5123" max="5377" width="29.7109375" style="210"/>
    <col min="5378" max="5378" width="2.85546875" style="210" customWidth="1"/>
    <col min="5379" max="5633" width="29.7109375" style="210"/>
    <col min="5634" max="5634" width="2.85546875" style="210" customWidth="1"/>
    <col min="5635" max="5889" width="29.7109375" style="210"/>
    <col min="5890" max="5890" width="2.85546875" style="210" customWidth="1"/>
    <col min="5891" max="6145" width="29.7109375" style="210"/>
    <col min="6146" max="6146" width="2.85546875" style="210" customWidth="1"/>
    <col min="6147" max="6401" width="29.7109375" style="210"/>
    <col min="6402" max="6402" width="2.85546875" style="210" customWidth="1"/>
    <col min="6403" max="6657" width="29.7109375" style="210"/>
    <col min="6658" max="6658" width="2.85546875" style="210" customWidth="1"/>
    <col min="6659" max="6913" width="29.7109375" style="210"/>
    <col min="6914" max="6914" width="2.85546875" style="210" customWidth="1"/>
    <col min="6915" max="7169" width="29.7109375" style="210"/>
    <col min="7170" max="7170" width="2.85546875" style="210" customWidth="1"/>
    <col min="7171" max="7425" width="29.7109375" style="210"/>
    <col min="7426" max="7426" width="2.85546875" style="210" customWidth="1"/>
    <col min="7427" max="7681" width="29.7109375" style="210"/>
    <col min="7682" max="7682" width="2.85546875" style="210" customWidth="1"/>
    <col min="7683" max="7937" width="29.7109375" style="210"/>
    <col min="7938" max="7938" width="2.85546875" style="210" customWidth="1"/>
    <col min="7939" max="8193" width="29.7109375" style="210"/>
    <col min="8194" max="8194" width="2.85546875" style="210" customWidth="1"/>
    <col min="8195" max="8449" width="29.7109375" style="210"/>
    <col min="8450" max="8450" width="2.85546875" style="210" customWidth="1"/>
    <col min="8451" max="8705" width="29.7109375" style="210"/>
    <col min="8706" max="8706" width="2.85546875" style="210" customWidth="1"/>
    <col min="8707" max="8961" width="29.7109375" style="210"/>
    <col min="8962" max="8962" width="2.85546875" style="210" customWidth="1"/>
    <col min="8963" max="9217" width="29.7109375" style="210"/>
    <col min="9218" max="9218" width="2.85546875" style="210" customWidth="1"/>
    <col min="9219" max="9473" width="29.7109375" style="210"/>
    <col min="9474" max="9474" width="2.85546875" style="210" customWidth="1"/>
    <col min="9475" max="9729" width="29.7109375" style="210"/>
    <col min="9730" max="9730" width="2.85546875" style="210" customWidth="1"/>
    <col min="9731" max="9985" width="29.7109375" style="210"/>
    <col min="9986" max="9986" width="2.85546875" style="210" customWidth="1"/>
    <col min="9987" max="10241" width="29.7109375" style="210"/>
    <col min="10242" max="10242" width="2.85546875" style="210" customWidth="1"/>
    <col min="10243" max="10497" width="29.7109375" style="210"/>
    <col min="10498" max="10498" width="2.85546875" style="210" customWidth="1"/>
    <col min="10499" max="10753" width="29.7109375" style="210"/>
    <col min="10754" max="10754" width="2.85546875" style="210" customWidth="1"/>
    <col min="10755" max="11009" width="29.7109375" style="210"/>
    <col min="11010" max="11010" width="2.85546875" style="210" customWidth="1"/>
    <col min="11011" max="11265" width="29.7109375" style="210"/>
    <col min="11266" max="11266" width="2.85546875" style="210" customWidth="1"/>
    <col min="11267" max="11521" width="29.7109375" style="210"/>
    <col min="11522" max="11522" width="2.85546875" style="210" customWidth="1"/>
    <col min="11523" max="11777" width="29.7109375" style="210"/>
    <col min="11778" max="11778" width="2.85546875" style="210" customWidth="1"/>
    <col min="11779" max="12033" width="29.7109375" style="210"/>
    <col min="12034" max="12034" width="2.85546875" style="210" customWidth="1"/>
    <col min="12035" max="12289" width="29.7109375" style="210"/>
    <col min="12290" max="12290" width="2.85546875" style="210" customWidth="1"/>
    <col min="12291" max="12545" width="29.7109375" style="210"/>
    <col min="12546" max="12546" width="2.85546875" style="210" customWidth="1"/>
    <col min="12547" max="12801" width="29.7109375" style="210"/>
    <col min="12802" max="12802" width="2.85546875" style="210" customWidth="1"/>
    <col min="12803" max="13057" width="29.7109375" style="210"/>
    <col min="13058" max="13058" width="2.85546875" style="210" customWidth="1"/>
    <col min="13059" max="13313" width="29.7109375" style="210"/>
    <col min="13314" max="13314" width="2.85546875" style="210" customWidth="1"/>
    <col min="13315" max="13569" width="29.7109375" style="210"/>
    <col min="13570" max="13570" width="2.85546875" style="210" customWidth="1"/>
    <col min="13571" max="13825" width="29.7109375" style="210"/>
    <col min="13826" max="13826" width="2.85546875" style="210" customWidth="1"/>
    <col min="13827" max="14081" width="29.7109375" style="210"/>
    <col min="14082" max="14082" width="2.85546875" style="210" customWidth="1"/>
    <col min="14083" max="14337" width="29.7109375" style="210"/>
    <col min="14338" max="14338" width="2.85546875" style="210" customWidth="1"/>
    <col min="14339" max="14593" width="29.7109375" style="210"/>
    <col min="14594" max="14594" width="2.85546875" style="210" customWidth="1"/>
    <col min="14595" max="14849" width="29.7109375" style="210"/>
    <col min="14850" max="14850" width="2.85546875" style="210" customWidth="1"/>
    <col min="14851" max="15105" width="29.7109375" style="210"/>
    <col min="15106" max="15106" width="2.85546875" style="210" customWidth="1"/>
    <col min="15107" max="15361" width="29.7109375" style="210"/>
    <col min="15362" max="15362" width="2.85546875" style="210" customWidth="1"/>
    <col min="15363" max="15617" width="29.7109375" style="210"/>
    <col min="15618" max="15618" width="2.85546875" style="210" customWidth="1"/>
    <col min="15619" max="15873" width="29.7109375" style="210"/>
    <col min="15874" max="15874" width="2.85546875" style="210" customWidth="1"/>
    <col min="15875" max="16129" width="29.7109375" style="210"/>
    <col min="16130" max="16130" width="2.85546875" style="210" customWidth="1"/>
    <col min="16131" max="16384" width="29.7109375" style="210"/>
  </cols>
  <sheetData>
    <row r="1" spans="1:7" ht="18.75" x14ac:dyDescent="0.3">
      <c r="A1" s="348" t="s">
        <v>427</v>
      </c>
      <c r="B1" s="348"/>
      <c r="C1" s="348"/>
      <c r="D1" s="348"/>
      <c r="E1" s="348"/>
      <c r="F1" s="348"/>
    </row>
    <row r="2" spans="1:7" ht="16.5" customHeight="1" x14ac:dyDescent="0.25">
      <c r="A2" s="211"/>
      <c r="B2" s="211"/>
      <c r="C2" s="211"/>
      <c r="D2" s="211"/>
      <c r="E2" s="211"/>
      <c r="F2" s="211"/>
    </row>
    <row r="3" spans="1:7" ht="16.5" customHeight="1" x14ac:dyDescent="0.25">
      <c r="A3" s="211"/>
      <c r="B3" s="274" t="s">
        <v>428</v>
      </c>
      <c r="C3" s="272"/>
      <c r="D3" s="211"/>
      <c r="E3" s="211"/>
      <c r="F3" s="211"/>
    </row>
    <row r="4" spans="1:7" x14ac:dyDescent="0.25">
      <c r="A4" s="211"/>
      <c r="B4" s="211"/>
      <c r="D4" s="211"/>
      <c r="E4" s="211"/>
      <c r="F4" s="211"/>
    </row>
    <row r="5" spans="1:7" x14ac:dyDescent="0.25">
      <c r="C5" s="349" t="s">
        <v>307</v>
      </c>
      <c r="D5" s="350"/>
      <c r="E5" s="350"/>
      <c r="F5" s="350"/>
      <c r="G5" s="241"/>
    </row>
    <row r="6" spans="1:7" ht="15" customHeight="1" x14ac:dyDescent="0.25">
      <c r="C6" s="242" t="s">
        <v>281</v>
      </c>
      <c r="D6" s="213"/>
      <c r="E6" s="213"/>
      <c r="F6" s="213"/>
      <c r="G6" s="241"/>
    </row>
    <row r="7" spans="1:7" ht="10.5" customHeight="1" x14ac:dyDescent="0.25">
      <c r="C7" s="246"/>
      <c r="D7" s="246"/>
      <c r="E7" s="246"/>
      <c r="F7" s="246"/>
      <c r="G7" s="241"/>
    </row>
    <row r="8" spans="1:7" ht="15.75" customHeight="1" x14ac:dyDescent="0.25">
      <c r="B8" s="275" t="s">
        <v>429</v>
      </c>
      <c r="C8" s="272"/>
      <c r="D8" s="272"/>
      <c r="E8" s="272"/>
      <c r="F8" s="246"/>
      <c r="G8" s="241"/>
    </row>
    <row r="9" spans="1:7" ht="9" customHeight="1" x14ac:dyDescent="0.25">
      <c r="B9" s="247"/>
      <c r="C9" s="247"/>
      <c r="D9" s="247"/>
      <c r="E9" s="247"/>
      <c r="F9" s="246"/>
      <c r="G9" s="241"/>
    </row>
    <row r="10" spans="1:7" x14ac:dyDescent="0.25">
      <c r="C10" s="247" t="s">
        <v>282</v>
      </c>
      <c r="D10" s="246"/>
      <c r="E10" s="246"/>
      <c r="F10" s="246"/>
      <c r="G10" s="241"/>
    </row>
    <row r="11" spans="1:7" ht="12.75" customHeight="1" x14ac:dyDescent="0.25">
      <c r="C11" s="349" t="s">
        <v>464</v>
      </c>
      <c r="D11" s="349"/>
      <c r="E11" s="349"/>
      <c r="F11" s="349"/>
      <c r="G11" s="241"/>
    </row>
    <row r="12" spans="1:7" x14ac:dyDescent="0.25">
      <c r="C12" s="355" t="s">
        <v>301</v>
      </c>
      <c r="D12" s="355"/>
      <c r="E12" s="246"/>
      <c r="F12" s="246"/>
      <c r="G12" s="241"/>
    </row>
    <row r="13" spans="1:7" x14ac:dyDescent="0.25">
      <c r="C13" s="242"/>
      <c r="D13" s="246"/>
      <c r="E13" s="246"/>
      <c r="F13" s="246"/>
      <c r="G13" s="241"/>
    </row>
    <row r="14" spans="1:7" x14ac:dyDescent="0.25">
      <c r="C14" s="353" t="s">
        <v>284</v>
      </c>
      <c r="D14" s="353"/>
      <c r="E14" s="246"/>
      <c r="F14" s="246"/>
      <c r="G14" s="241"/>
    </row>
    <row r="15" spans="1:7" x14ac:dyDescent="0.25">
      <c r="C15" s="349" t="s">
        <v>465</v>
      </c>
      <c r="D15" s="349"/>
      <c r="E15" s="349"/>
      <c r="F15" s="349"/>
      <c r="G15" s="241"/>
    </row>
    <row r="16" spans="1:7" x14ac:dyDescent="0.25">
      <c r="C16" s="355" t="s">
        <v>302</v>
      </c>
      <c r="D16" s="355"/>
      <c r="E16" s="355"/>
      <c r="F16" s="246"/>
      <c r="G16" s="241"/>
    </row>
    <row r="17" spans="1:16" x14ac:dyDescent="0.25">
      <c r="C17" s="248"/>
      <c r="D17" s="246"/>
      <c r="E17" s="246"/>
      <c r="F17" s="246"/>
      <c r="G17" s="241"/>
    </row>
    <row r="18" spans="1:16" x14ac:dyDescent="0.25">
      <c r="C18" s="353" t="s">
        <v>305</v>
      </c>
      <c r="D18" s="353"/>
      <c r="E18" s="246"/>
      <c r="F18" s="246"/>
      <c r="G18" s="241"/>
    </row>
    <row r="19" spans="1:16" x14ac:dyDescent="0.25">
      <c r="C19" s="349" t="s">
        <v>466</v>
      </c>
      <c r="D19" s="349"/>
      <c r="E19" s="349"/>
      <c r="F19" s="349"/>
      <c r="G19" s="241"/>
    </row>
    <row r="20" spans="1:16" x14ac:dyDescent="0.25">
      <c r="C20" s="355" t="s">
        <v>303</v>
      </c>
      <c r="D20" s="355"/>
      <c r="E20" s="355"/>
      <c r="F20" s="246"/>
      <c r="G20" s="241"/>
    </row>
    <row r="21" spans="1:16" x14ac:dyDescent="0.25">
      <c r="C21" s="246"/>
      <c r="D21" s="246"/>
      <c r="E21" s="246"/>
      <c r="F21" s="246"/>
      <c r="G21" s="241"/>
    </row>
    <row r="22" spans="1:16" x14ac:dyDescent="0.25">
      <c r="C22" s="247" t="s">
        <v>283</v>
      </c>
      <c r="D22" s="246"/>
      <c r="E22" s="246"/>
      <c r="F22" s="246"/>
      <c r="G22" s="241"/>
    </row>
    <row r="23" spans="1:16" x14ac:dyDescent="0.25">
      <c r="C23" s="349" t="s">
        <v>467</v>
      </c>
      <c r="D23" s="349"/>
      <c r="E23" s="349"/>
      <c r="F23" s="349"/>
      <c r="G23" s="241"/>
    </row>
    <row r="24" spans="1:16" ht="15" customHeight="1" x14ac:dyDescent="0.25">
      <c r="C24" s="242" t="s">
        <v>304</v>
      </c>
      <c r="D24" s="213"/>
      <c r="E24" s="213"/>
      <c r="F24" s="246"/>
      <c r="G24" s="241"/>
    </row>
    <row r="25" spans="1:16" x14ac:dyDescent="0.25">
      <c r="C25" s="246"/>
      <c r="D25" s="246"/>
      <c r="E25" s="246"/>
      <c r="F25" s="246"/>
      <c r="G25" s="241"/>
    </row>
    <row r="26" spans="1:16" ht="12" customHeight="1" x14ac:dyDescent="0.25">
      <c r="A26" s="220"/>
      <c r="B26" s="274" t="s">
        <v>430</v>
      </c>
      <c r="C26" s="272"/>
      <c r="D26" s="220"/>
      <c r="E26" s="220"/>
      <c r="F26" s="220"/>
      <c r="G26" s="220"/>
      <c r="H26" s="220"/>
      <c r="I26" s="220"/>
      <c r="J26" s="220"/>
      <c r="K26" s="220"/>
      <c r="L26" s="220"/>
      <c r="M26" s="220"/>
      <c r="N26" s="220"/>
      <c r="O26" s="220"/>
    </row>
    <row r="27" spans="1:16" ht="12" customHeight="1" x14ac:dyDescent="0.25">
      <c r="A27" s="220"/>
      <c r="B27" s="220"/>
      <c r="D27" s="220"/>
      <c r="E27" s="220"/>
      <c r="F27" s="220"/>
      <c r="G27" s="220"/>
      <c r="H27" s="220"/>
      <c r="I27" s="220"/>
      <c r="J27" s="220"/>
      <c r="K27" s="220"/>
      <c r="L27" s="220"/>
      <c r="M27" s="220"/>
      <c r="N27" s="220"/>
      <c r="O27" s="220"/>
    </row>
    <row r="28" spans="1:16" x14ac:dyDescent="0.25">
      <c r="A28" s="249"/>
      <c r="B28" s="249"/>
      <c r="C28" s="349" t="s">
        <v>426</v>
      </c>
      <c r="D28" s="349"/>
      <c r="E28" s="349"/>
      <c r="F28" s="349"/>
      <c r="G28" s="246"/>
    </row>
    <row r="29" spans="1:16" ht="14.25" customHeight="1" x14ac:dyDescent="0.25">
      <c r="A29" s="249"/>
      <c r="B29" s="249"/>
      <c r="C29" s="354" t="s">
        <v>277</v>
      </c>
      <c r="D29" s="354"/>
      <c r="E29" s="354"/>
      <c r="F29" s="354"/>
      <c r="G29" s="246"/>
    </row>
    <row r="30" spans="1:16" x14ac:dyDescent="0.25">
      <c r="G30" s="213"/>
    </row>
    <row r="31" spans="1:16" ht="15.75" x14ac:dyDescent="0.25">
      <c r="B31" s="274" t="s">
        <v>431</v>
      </c>
      <c r="C31" s="273"/>
      <c r="D31" s="243"/>
      <c r="E31" s="243"/>
      <c r="F31" s="243"/>
      <c r="G31" s="243"/>
      <c r="H31" s="243"/>
      <c r="I31" s="243"/>
      <c r="J31" s="243"/>
      <c r="K31" s="243"/>
      <c r="L31" s="243"/>
      <c r="M31" s="243"/>
      <c r="N31" s="243"/>
      <c r="O31" s="243"/>
    </row>
    <row r="32" spans="1:16" x14ac:dyDescent="0.25">
      <c r="C32" s="250"/>
      <c r="D32" s="250"/>
      <c r="E32" s="250"/>
      <c r="F32" s="250"/>
      <c r="G32" s="250"/>
      <c r="H32" s="250"/>
      <c r="I32" s="250"/>
      <c r="J32" s="250"/>
      <c r="K32" s="250"/>
      <c r="L32" s="250"/>
      <c r="M32" s="250"/>
      <c r="N32" s="250"/>
      <c r="O32" s="250"/>
      <c r="P32" s="250"/>
    </row>
    <row r="33" spans="2:16" ht="15.75" x14ac:dyDescent="0.25">
      <c r="B33" s="274" t="s">
        <v>425</v>
      </c>
      <c r="D33" s="62"/>
      <c r="E33" s="62"/>
      <c r="F33" s="62"/>
      <c r="G33" s="62"/>
      <c r="H33" s="62"/>
      <c r="I33" s="62"/>
      <c r="J33" s="62"/>
      <c r="K33" s="62"/>
      <c r="L33" s="62"/>
      <c r="M33" s="62"/>
      <c r="N33" s="62"/>
      <c r="O33" s="62"/>
      <c r="P33" s="62"/>
    </row>
    <row r="34" spans="2:16" ht="37.5" customHeight="1" x14ac:dyDescent="0.25">
      <c r="B34" s="274"/>
      <c r="C34" s="356" t="s">
        <v>440</v>
      </c>
      <c r="D34" s="356"/>
      <c r="E34" s="356"/>
      <c r="F34" s="356"/>
      <c r="G34" s="62"/>
      <c r="H34" s="62"/>
      <c r="I34" s="62"/>
      <c r="J34" s="62"/>
      <c r="K34" s="62"/>
      <c r="L34" s="62"/>
      <c r="M34" s="62"/>
      <c r="N34" s="62"/>
      <c r="O34" s="62"/>
      <c r="P34" s="62"/>
    </row>
    <row r="35" spans="2:16" ht="15.75" x14ac:dyDescent="0.25">
      <c r="B35" s="274"/>
      <c r="C35" s="294" t="s">
        <v>438</v>
      </c>
      <c r="D35" s="62"/>
      <c r="E35" s="62"/>
      <c r="F35" s="62"/>
      <c r="G35" s="62"/>
      <c r="H35" s="62"/>
      <c r="I35" s="62"/>
      <c r="J35" s="62"/>
      <c r="K35" s="62"/>
      <c r="L35" s="62"/>
      <c r="M35" s="62"/>
      <c r="N35" s="62"/>
      <c r="O35" s="62"/>
      <c r="P35" s="62"/>
    </row>
    <row r="36" spans="2:16" ht="15.75" x14ac:dyDescent="0.25">
      <c r="B36" s="274"/>
      <c r="C36" s="277" t="s">
        <v>437</v>
      </c>
      <c r="D36" s="62"/>
      <c r="E36" s="62"/>
      <c r="F36" s="62"/>
      <c r="G36" s="62"/>
      <c r="H36" s="62"/>
      <c r="I36" s="62"/>
      <c r="J36" s="62"/>
      <c r="K36" s="62"/>
      <c r="L36" s="62"/>
      <c r="M36" s="62"/>
      <c r="N36" s="62"/>
      <c r="O36" s="62"/>
      <c r="P36" s="62"/>
    </row>
    <row r="37" spans="2:16" x14ac:dyDescent="0.25">
      <c r="B37" s="244"/>
      <c r="C37" s="277" t="s">
        <v>432</v>
      </c>
      <c r="D37" s="278"/>
      <c r="E37" s="62"/>
      <c r="F37" s="62"/>
      <c r="G37" s="62"/>
      <c r="H37" s="62"/>
      <c r="I37" s="62"/>
      <c r="J37" s="62"/>
      <c r="K37" s="62"/>
      <c r="L37" s="62"/>
      <c r="M37" s="62"/>
      <c r="N37" s="62"/>
      <c r="O37" s="62"/>
      <c r="P37" s="62"/>
    </row>
    <row r="38" spans="2:16" x14ac:dyDescent="0.25">
      <c r="C38" s="277" t="s">
        <v>433</v>
      </c>
      <c r="D38" s="278"/>
      <c r="E38" s="62"/>
      <c r="F38" s="62"/>
      <c r="G38" s="62"/>
      <c r="H38" s="62"/>
      <c r="I38" s="62"/>
      <c r="J38" s="62"/>
      <c r="K38" s="62"/>
      <c r="L38" s="62"/>
      <c r="M38" s="62"/>
      <c r="N38" s="62"/>
      <c r="O38" s="62"/>
      <c r="P38" s="62"/>
    </row>
    <row r="39" spans="2:16" x14ac:dyDescent="0.25">
      <c r="C39" s="277"/>
      <c r="D39" s="62"/>
      <c r="E39" s="62"/>
      <c r="F39" s="62"/>
      <c r="G39" s="62"/>
      <c r="H39" s="62"/>
      <c r="I39" s="62"/>
      <c r="J39" s="62"/>
      <c r="K39" s="62"/>
      <c r="L39" s="62"/>
      <c r="M39" s="62"/>
      <c r="N39" s="62"/>
      <c r="O39" s="62"/>
      <c r="P39" s="62"/>
    </row>
    <row r="40" spans="2:16" x14ac:dyDescent="0.25">
      <c r="B40" s="245" t="s">
        <v>279</v>
      </c>
      <c r="C40" s="62"/>
      <c r="D40" s="62"/>
      <c r="E40" s="62"/>
      <c r="F40" s="62"/>
      <c r="G40" s="62"/>
      <c r="H40" s="62"/>
      <c r="I40" s="62"/>
      <c r="J40" s="62"/>
      <c r="K40" s="62"/>
      <c r="L40" s="62"/>
      <c r="M40" s="62"/>
      <c r="N40" s="62"/>
      <c r="O40" s="62"/>
    </row>
    <row r="41" spans="2:16" ht="39.75" customHeight="1" x14ac:dyDescent="0.25">
      <c r="C41" s="351" t="s">
        <v>280</v>
      </c>
      <c r="D41" s="352"/>
      <c r="E41" s="352"/>
      <c r="F41" s="352"/>
      <c r="G41" s="352"/>
      <c r="H41" s="352"/>
      <c r="I41" s="352"/>
      <c r="J41" s="352"/>
    </row>
  </sheetData>
  <mergeCells count="15">
    <mergeCell ref="A1:F1"/>
    <mergeCell ref="C5:F5"/>
    <mergeCell ref="C28:F28"/>
    <mergeCell ref="C41:J41"/>
    <mergeCell ref="C11:F11"/>
    <mergeCell ref="C23:F23"/>
    <mergeCell ref="C14:D14"/>
    <mergeCell ref="C18:D18"/>
    <mergeCell ref="C15:F15"/>
    <mergeCell ref="C19:F19"/>
    <mergeCell ref="C29:F29"/>
    <mergeCell ref="C20:E20"/>
    <mergeCell ref="C16:E16"/>
    <mergeCell ref="C12:D12"/>
    <mergeCell ref="C34:F34"/>
  </mergeCells>
  <hyperlinks>
    <hyperlink ref="C29" r:id="rId1" xr:uid="{00000000-0004-0000-0000-000000000000}"/>
    <hyperlink ref="C6:F6" r:id="rId2" display="la collection des Panoramas de la Drees" xr:uid="{00000000-0004-0000-0000-000001000000}"/>
    <hyperlink ref="C24" r:id="rId3" display="http://www.data.drees.sante.gouv.fr/ReportFolders/reportFolders.aspx?IF_ActivePath=P,371,376" xr:uid="{00000000-0004-0000-0000-000002000000}"/>
    <hyperlink ref="C12" r:id="rId4" xr:uid="{00000000-0004-0000-0000-000003000000}"/>
    <hyperlink ref="C16" r:id="rId5" display="http://www.data.drees.sante.gouv.fr/ReportFolders/reportFolders.aspx?IF_ActivePath=P,545,546" xr:uid="{00000000-0004-0000-0000-000004000000}"/>
    <hyperlink ref="C20" r:id="rId6" display="http://www.data.drees.sante.gouv.fr/ReportFolders/reportFolders.aspx?IF_ActivePath=P,545,549" xr:uid="{00000000-0004-0000-0000-000005000000}"/>
    <hyperlink ref="C24:E24" r:id="rId7" display="« Aide et action sociale &gt; Les dépenses d’aide sociale départementale »" xr:uid="{00000000-0004-0000-0000-000006000000}"/>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Z143"/>
  <sheetViews>
    <sheetView zoomScaleNormal="100" workbookViewId="0">
      <selection sqref="A1:F1"/>
    </sheetView>
  </sheetViews>
  <sheetFormatPr baseColWidth="10" defaultColWidth="14" defaultRowHeight="15" x14ac:dyDescent="0.25"/>
  <cols>
    <col min="1" max="1" width="7.42578125" style="254" customWidth="1"/>
    <col min="2" max="2" width="14.28515625" style="257" customWidth="1"/>
    <col min="3" max="3" width="27.140625" style="264" customWidth="1"/>
    <col min="4" max="6" width="20.42578125" style="257" customWidth="1"/>
    <col min="7" max="8" width="20.42578125" style="254" customWidth="1"/>
    <col min="9" max="16384" width="14" style="254"/>
  </cols>
  <sheetData>
    <row r="1" spans="1:26" s="4" customFormat="1" ht="30" customHeight="1" x14ac:dyDescent="0.25">
      <c r="A1" s="381" t="s">
        <v>329</v>
      </c>
      <c r="B1" s="381"/>
      <c r="C1" s="381"/>
      <c r="D1" s="381"/>
      <c r="E1" s="381"/>
      <c r="F1" s="381"/>
      <c r="G1" s="2" t="s">
        <v>253</v>
      </c>
    </row>
    <row r="2" spans="1:26" s="7" customFormat="1" x14ac:dyDescent="0.25">
      <c r="A2" s="375" t="s">
        <v>309</v>
      </c>
      <c r="B2" s="375"/>
      <c r="C2" s="375"/>
      <c r="D2" s="375"/>
      <c r="E2" s="375"/>
      <c r="F2" s="375"/>
    </row>
    <row r="3" spans="1:26" s="7" customFormat="1" x14ac:dyDescent="0.25">
      <c r="A3" s="375" t="s">
        <v>226</v>
      </c>
      <c r="B3" s="375"/>
      <c r="C3" s="375"/>
      <c r="D3" s="375"/>
      <c r="E3" s="375"/>
      <c r="F3" s="375"/>
    </row>
    <row r="4" spans="1:26" s="4" customFormat="1" x14ac:dyDescent="0.25">
      <c r="A4" s="63"/>
      <c r="B4" s="251"/>
      <c r="C4" s="251"/>
      <c r="D4" s="251"/>
      <c r="E4" s="251"/>
      <c r="F4" s="251"/>
      <c r="G4" s="251"/>
      <c r="H4" s="251"/>
      <c r="I4" s="251"/>
      <c r="J4" s="251"/>
      <c r="K4" s="251"/>
    </row>
    <row r="5" spans="1:26" s="4" customFormat="1" x14ac:dyDescent="0.25">
      <c r="A5" s="380" t="s">
        <v>291</v>
      </c>
      <c r="B5" s="380"/>
      <c r="C5" s="380"/>
      <c r="D5" s="380"/>
      <c r="E5" s="380"/>
      <c r="F5" s="380"/>
      <c r="G5" s="380"/>
      <c r="H5" s="380"/>
      <c r="I5" s="380"/>
      <c r="J5" s="380"/>
      <c r="K5" s="380"/>
      <c r="L5" s="380"/>
      <c r="M5" s="380"/>
      <c r="N5" s="380"/>
      <c r="O5" s="380"/>
    </row>
    <row r="6" spans="1:26" s="260" customFormat="1" x14ac:dyDescent="0.25">
      <c r="A6" s="261" t="s">
        <v>290</v>
      </c>
      <c r="B6" s="262"/>
      <c r="C6" s="262"/>
      <c r="D6" s="262"/>
      <c r="E6" s="262"/>
      <c r="F6" s="262"/>
      <c r="G6" s="262"/>
    </row>
    <row r="7" spans="1:26" s="7" customFormat="1" x14ac:dyDescent="0.25">
      <c r="A7" s="63"/>
      <c r="B7" s="63"/>
      <c r="C7" s="63"/>
      <c r="D7" s="263"/>
      <c r="E7" s="263"/>
      <c r="F7" s="263"/>
    </row>
    <row r="8" spans="1:26" customFormat="1" ht="50.1" customHeight="1" x14ac:dyDescent="0.25">
      <c r="A8" s="332" t="s">
        <v>377</v>
      </c>
      <c r="B8" s="332" t="s">
        <v>371</v>
      </c>
      <c r="C8" s="332" t="s">
        <v>213</v>
      </c>
      <c r="D8" s="332" t="s">
        <v>293</v>
      </c>
      <c r="E8" s="332" t="s">
        <v>311</v>
      </c>
      <c r="F8" s="332" t="s">
        <v>458</v>
      </c>
      <c r="G8" s="332" t="s">
        <v>265</v>
      </c>
      <c r="H8" s="332" t="s">
        <v>459</v>
      </c>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115</v>
      </c>
      <c r="C9" s="334" t="s">
        <v>82</v>
      </c>
      <c r="D9" s="334">
        <v>111</v>
      </c>
      <c r="E9" s="334">
        <v>1263</v>
      </c>
      <c r="F9" s="334">
        <v>25</v>
      </c>
      <c r="G9" s="334">
        <v>153</v>
      </c>
      <c r="H9" s="334">
        <v>1552</v>
      </c>
      <c r="I9" s="333"/>
      <c r="J9" s="333"/>
      <c r="K9" s="333"/>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0</v>
      </c>
      <c r="E10" s="334">
        <v>995</v>
      </c>
      <c r="F10" s="334">
        <v>82</v>
      </c>
      <c r="G10" s="334">
        <v>253</v>
      </c>
      <c r="H10" s="334">
        <v>1330</v>
      </c>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44</v>
      </c>
      <c r="E11" s="334">
        <v>682</v>
      </c>
      <c r="F11" s="334">
        <v>97</v>
      </c>
      <c r="G11" s="334">
        <v>137</v>
      </c>
      <c r="H11" s="334">
        <v>960</v>
      </c>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14</v>
      </c>
      <c r="E12" s="334">
        <v>354</v>
      </c>
      <c r="F12" s="334">
        <v>0</v>
      </c>
      <c r="G12" s="334">
        <v>12</v>
      </c>
      <c r="H12" s="334">
        <v>380</v>
      </c>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9</v>
      </c>
      <c r="E13" s="334">
        <v>302</v>
      </c>
      <c r="F13" s="334">
        <v>2</v>
      </c>
      <c r="G13" s="334">
        <v>25</v>
      </c>
      <c r="H13" s="334">
        <v>338</v>
      </c>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0</v>
      </c>
      <c r="E14" s="334">
        <v>1155</v>
      </c>
      <c r="F14" s="334">
        <v>12</v>
      </c>
      <c r="G14" s="334">
        <v>458</v>
      </c>
      <c r="H14" s="334">
        <v>1625</v>
      </c>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40</v>
      </c>
      <c r="E15" s="334">
        <v>655</v>
      </c>
      <c r="F15" s="334">
        <v>22</v>
      </c>
      <c r="G15" s="334">
        <v>35</v>
      </c>
      <c r="H15" s="334">
        <v>752</v>
      </c>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0</v>
      </c>
      <c r="E16" s="334">
        <v>592</v>
      </c>
      <c r="F16" s="334">
        <v>38</v>
      </c>
      <c r="G16" s="334">
        <v>70</v>
      </c>
      <c r="H16" s="334">
        <v>700</v>
      </c>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36</v>
      </c>
      <c r="E17" s="334">
        <v>309</v>
      </c>
      <c r="F17" s="334">
        <v>17</v>
      </c>
      <c r="G17" s="334">
        <v>0</v>
      </c>
      <c r="H17" s="334">
        <v>362</v>
      </c>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35</v>
      </c>
      <c r="E18" s="334">
        <v>679</v>
      </c>
      <c r="F18" s="334">
        <v>37</v>
      </c>
      <c r="G18" s="334">
        <v>110</v>
      </c>
      <c r="H18" s="334">
        <v>861</v>
      </c>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46</v>
      </c>
      <c r="E19" s="334">
        <v>942</v>
      </c>
      <c r="F19" s="334">
        <v>38</v>
      </c>
      <c r="G19" s="334">
        <v>41</v>
      </c>
      <c r="H19" s="334">
        <v>1067</v>
      </c>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8</v>
      </c>
      <c r="E20" s="334">
        <v>1069</v>
      </c>
      <c r="F20" s="334">
        <v>23</v>
      </c>
      <c r="G20" s="334">
        <v>4</v>
      </c>
      <c r="H20" s="334">
        <v>1104</v>
      </c>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250</v>
      </c>
      <c r="E21" s="334">
        <v>3045</v>
      </c>
      <c r="F21" s="334">
        <v>19</v>
      </c>
      <c r="G21" s="334">
        <v>706</v>
      </c>
      <c r="H21" s="334">
        <v>4020</v>
      </c>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248</v>
      </c>
      <c r="E22" s="334">
        <v>1014</v>
      </c>
      <c r="F22" s="334">
        <v>101</v>
      </c>
      <c r="G22" s="334">
        <v>402</v>
      </c>
      <c r="H22" s="334">
        <v>1765</v>
      </c>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22</v>
      </c>
      <c r="E23" s="334">
        <v>552</v>
      </c>
      <c r="F23" s="334">
        <v>12</v>
      </c>
      <c r="G23" s="334">
        <v>6</v>
      </c>
      <c r="H23" s="334">
        <v>592</v>
      </c>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33</v>
      </c>
      <c r="E24" s="334">
        <v>1048</v>
      </c>
      <c r="F24" s="334">
        <v>57</v>
      </c>
      <c r="G24" s="334">
        <v>85</v>
      </c>
      <c r="H24" s="334">
        <v>1223</v>
      </c>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0</v>
      </c>
      <c r="E25" s="334">
        <v>1626</v>
      </c>
      <c r="F25" s="334">
        <v>276</v>
      </c>
      <c r="G25" s="334">
        <v>163</v>
      </c>
      <c r="H25" s="334">
        <v>2065</v>
      </c>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89</v>
      </c>
      <c r="E26" s="334">
        <v>986</v>
      </c>
      <c r="F26" s="334">
        <v>103</v>
      </c>
      <c r="G26" s="334">
        <v>30</v>
      </c>
      <c r="H26" s="334">
        <v>1208</v>
      </c>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62</v>
      </c>
      <c r="E27" s="334">
        <v>717</v>
      </c>
      <c r="F27" s="334">
        <v>16</v>
      </c>
      <c r="G27" s="334">
        <v>29</v>
      </c>
      <c r="H27" s="334">
        <v>824</v>
      </c>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0</v>
      </c>
      <c r="E28" s="334">
        <v>110</v>
      </c>
      <c r="F28" s="334">
        <v>11</v>
      </c>
      <c r="G28" s="334">
        <v>8</v>
      </c>
      <c r="H28" s="334">
        <v>129</v>
      </c>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0</v>
      </c>
      <c r="E29" s="334">
        <v>221</v>
      </c>
      <c r="F29" s="334">
        <v>0</v>
      </c>
      <c r="G29" s="334">
        <v>95</v>
      </c>
      <c r="H29" s="334">
        <v>316</v>
      </c>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110</v>
      </c>
      <c r="E30" s="334">
        <v>1190</v>
      </c>
      <c r="F30" s="334">
        <v>57</v>
      </c>
      <c r="G30" s="334">
        <v>98</v>
      </c>
      <c r="H30" s="334">
        <v>1455</v>
      </c>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76</v>
      </c>
      <c r="E31" s="334">
        <v>963</v>
      </c>
      <c r="F31" s="334">
        <v>83</v>
      </c>
      <c r="G31" s="334">
        <v>15</v>
      </c>
      <c r="H31" s="334">
        <v>1137</v>
      </c>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8</v>
      </c>
      <c r="E32" s="334">
        <v>343</v>
      </c>
      <c r="F32" s="334">
        <v>33</v>
      </c>
      <c r="G32" s="334">
        <v>14</v>
      </c>
      <c r="H32" s="334">
        <v>398</v>
      </c>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58</v>
      </c>
      <c r="E33" s="334">
        <v>933</v>
      </c>
      <c r="F33" s="334">
        <v>9</v>
      </c>
      <c r="G33" s="334">
        <v>74</v>
      </c>
      <c r="H33" s="334">
        <v>1074</v>
      </c>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44</v>
      </c>
      <c r="E34" s="334">
        <v>1104</v>
      </c>
      <c r="F34" s="334">
        <v>8</v>
      </c>
      <c r="G34" s="334">
        <v>84</v>
      </c>
      <c r="H34" s="334">
        <v>1240</v>
      </c>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36</v>
      </c>
      <c r="E35" s="334">
        <v>955</v>
      </c>
      <c r="F35" s="334">
        <v>58</v>
      </c>
      <c r="G35" s="334">
        <v>101</v>
      </c>
      <c r="H35" s="334">
        <v>1150</v>
      </c>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125</v>
      </c>
      <c r="E36" s="334">
        <v>890</v>
      </c>
      <c r="F36" s="334">
        <v>139</v>
      </c>
      <c r="G36" s="334">
        <v>144</v>
      </c>
      <c r="H36" s="334">
        <v>1298</v>
      </c>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71</v>
      </c>
      <c r="E37" s="334">
        <v>1113</v>
      </c>
      <c r="F37" s="334">
        <v>39</v>
      </c>
      <c r="G37" s="334">
        <v>2</v>
      </c>
      <c r="H37" s="334">
        <v>1225</v>
      </c>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181</v>
      </c>
      <c r="E38" s="334">
        <v>2605</v>
      </c>
      <c r="F38" s="334">
        <v>84</v>
      </c>
      <c r="G38" s="334">
        <v>0</v>
      </c>
      <c r="H38" s="334">
        <v>2870</v>
      </c>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77</v>
      </c>
      <c r="E39" s="334">
        <v>868</v>
      </c>
      <c r="F39" s="334">
        <v>36</v>
      </c>
      <c r="G39" s="334">
        <v>209</v>
      </c>
      <c r="H39" s="334">
        <v>1190</v>
      </c>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0</v>
      </c>
      <c r="E40" s="334">
        <v>2119</v>
      </c>
      <c r="F40" s="334">
        <v>51</v>
      </c>
      <c r="G40" s="334">
        <v>0</v>
      </c>
      <c r="H40" s="334">
        <v>2170</v>
      </c>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24</v>
      </c>
      <c r="E41" s="334">
        <v>624</v>
      </c>
      <c r="F41" s="334">
        <v>61</v>
      </c>
      <c r="G41" s="334">
        <v>0</v>
      </c>
      <c r="H41" s="334">
        <v>709</v>
      </c>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144</v>
      </c>
      <c r="E42" s="334">
        <v>2726</v>
      </c>
      <c r="F42" s="334">
        <v>42</v>
      </c>
      <c r="G42" s="334">
        <v>625</v>
      </c>
      <c r="H42" s="334">
        <v>3537</v>
      </c>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96</v>
      </c>
      <c r="E43" s="334">
        <v>1582</v>
      </c>
      <c r="F43" s="334">
        <v>44</v>
      </c>
      <c r="G43" s="334">
        <v>257</v>
      </c>
      <c r="H43" s="334">
        <v>1979</v>
      </c>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257</v>
      </c>
      <c r="E44" s="334">
        <v>2322</v>
      </c>
      <c r="F44" s="334">
        <v>177</v>
      </c>
      <c r="G44" s="334">
        <v>136</v>
      </c>
      <c r="H44" s="334">
        <v>2892</v>
      </c>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41</v>
      </c>
      <c r="E45" s="334">
        <v>571</v>
      </c>
      <c r="F45" s="334">
        <v>56</v>
      </c>
      <c r="G45" s="334">
        <v>45</v>
      </c>
      <c r="H45" s="334">
        <v>713</v>
      </c>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54</v>
      </c>
      <c r="E46" s="334">
        <v>1221</v>
      </c>
      <c r="F46" s="334">
        <v>39</v>
      </c>
      <c r="G46" s="334">
        <v>272</v>
      </c>
      <c r="H46" s="334">
        <v>1586</v>
      </c>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107</v>
      </c>
      <c r="E47" s="334">
        <v>1969</v>
      </c>
      <c r="F47" s="334">
        <v>84</v>
      </c>
      <c r="G47" s="334">
        <v>5</v>
      </c>
      <c r="H47" s="334">
        <v>2165</v>
      </c>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38</v>
      </c>
      <c r="E48" s="334">
        <v>768</v>
      </c>
      <c r="F48" s="334">
        <v>34</v>
      </c>
      <c r="G48" s="334">
        <v>30</v>
      </c>
      <c r="H48" s="334">
        <v>870</v>
      </c>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34</v>
      </c>
      <c r="E49" s="334">
        <v>1251</v>
      </c>
      <c r="F49" s="334">
        <v>9</v>
      </c>
      <c r="G49" s="334">
        <v>97</v>
      </c>
      <c r="H49" s="334">
        <v>1391</v>
      </c>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59</v>
      </c>
      <c r="E50" s="334">
        <v>841</v>
      </c>
      <c r="F50" s="334">
        <v>24</v>
      </c>
      <c r="G50" s="334">
        <v>79</v>
      </c>
      <c r="H50" s="334">
        <v>1003</v>
      </c>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334</v>
      </c>
      <c r="E51" s="334">
        <v>2170</v>
      </c>
      <c r="F51" s="334">
        <v>17</v>
      </c>
      <c r="G51" s="334">
        <v>407</v>
      </c>
      <c r="H51" s="334">
        <v>2928</v>
      </c>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33</v>
      </c>
      <c r="E52" s="334">
        <v>589</v>
      </c>
      <c r="F52" s="334">
        <v>54</v>
      </c>
      <c r="G52" s="334">
        <v>74</v>
      </c>
      <c r="H52" s="334">
        <v>750</v>
      </c>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100</v>
      </c>
      <c r="E53" s="334">
        <v>2572</v>
      </c>
      <c r="F53" s="334">
        <v>109</v>
      </c>
      <c r="G53" s="334">
        <v>538</v>
      </c>
      <c r="H53" s="334">
        <v>3319</v>
      </c>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145</v>
      </c>
      <c r="E54" s="334">
        <v>1429</v>
      </c>
      <c r="F54" s="334">
        <v>74</v>
      </c>
      <c r="G54" s="334">
        <v>43</v>
      </c>
      <c r="H54" s="334">
        <v>1691</v>
      </c>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16</v>
      </c>
      <c r="E55" s="334">
        <v>443</v>
      </c>
      <c r="F55" s="334">
        <v>2</v>
      </c>
      <c r="G55" s="334">
        <v>2</v>
      </c>
      <c r="H55" s="334">
        <v>463</v>
      </c>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54</v>
      </c>
      <c r="E56" s="334">
        <v>691</v>
      </c>
      <c r="F56" s="334">
        <v>57</v>
      </c>
      <c r="G56" s="334">
        <v>127</v>
      </c>
      <c r="H56" s="334">
        <v>929</v>
      </c>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7</v>
      </c>
      <c r="E57" s="334">
        <v>325</v>
      </c>
      <c r="F57" s="334">
        <v>1</v>
      </c>
      <c r="G57" s="334">
        <v>0</v>
      </c>
      <c r="H57" s="334">
        <v>333</v>
      </c>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75</v>
      </c>
      <c r="E58" s="334">
        <v>1432</v>
      </c>
      <c r="F58" s="334">
        <v>33</v>
      </c>
      <c r="G58" s="334">
        <v>137</v>
      </c>
      <c r="H58" s="334">
        <v>1677</v>
      </c>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212</v>
      </c>
      <c r="E59" s="334">
        <v>1008</v>
      </c>
      <c r="F59" s="334">
        <v>51</v>
      </c>
      <c r="G59" s="334">
        <v>334</v>
      </c>
      <c r="H59" s="334">
        <v>1605</v>
      </c>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283</v>
      </c>
      <c r="E60" s="334">
        <v>1002</v>
      </c>
      <c r="F60" s="334">
        <v>76</v>
      </c>
      <c r="G60" s="334">
        <v>132</v>
      </c>
      <c r="H60" s="334">
        <v>1493</v>
      </c>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126</v>
      </c>
      <c r="E61" s="334">
        <v>504</v>
      </c>
      <c r="F61" s="334">
        <v>92</v>
      </c>
      <c r="G61" s="334">
        <v>26</v>
      </c>
      <c r="H61" s="334">
        <v>748</v>
      </c>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66</v>
      </c>
      <c r="E62" s="334">
        <v>930</v>
      </c>
      <c r="F62" s="334">
        <v>35</v>
      </c>
      <c r="G62" s="334">
        <v>214</v>
      </c>
      <c r="H62" s="334">
        <v>1245</v>
      </c>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0</v>
      </c>
      <c r="E63" s="334">
        <v>941</v>
      </c>
      <c r="F63" s="334">
        <v>48</v>
      </c>
      <c r="G63" s="334">
        <v>202</v>
      </c>
      <c r="H63" s="334">
        <v>1191</v>
      </c>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17</v>
      </c>
      <c r="E64" s="334">
        <v>311</v>
      </c>
      <c r="F64" s="334">
        <v>13</v>
      </c>
      <c r="G64" s="334">
        <v>33</v>
      </c>
      <c r="H64" s="334">
        <v>374</v>
      </c>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86</v>
      </c>
      <c r="E65" s="334">
        <v>1744</v>
      </c>
      <c r="F65" s="334">
        <v>36</v>
      </c>
      <c r="G65" s="334">
        <v>231</v>
      </c>
      <c r="H65" s="334">
        <v>2097</v>
      </c>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107</v>
      </c>
      <c r="E66" s="334">
        <v>1472</v>
      </c>
      <c r="F66" s="334">
        <v>74</v>
      </c>
      <c r="G66" s="334">
        <v>134</v>
      </c>
      <c r="H66" s="334">
        <v>1787</v>
      </c>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72</v>
      </c>
      <c r="E67" s="334">
        <v>450</v>
      </c>
      <c r="F67" s="334">
        <v>51</v>
      </c>
      <c r="G67" s="334">
        <v>119</v>
      </c>
      <c r="H67" s="334">
        <v>692</v>
      </c>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418</v>
      </c>
      <c r="E68" s="334">
        <v>4742</v>
      </c>
      <c r="F68" s="334">
        <v>289</v>
      </c>
      <c r="G68" s="334">
        <v>984</v>
      </c>
      <c r="H68" s="334">
        <v>6433</v>
      </c>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59</v>
      </c>
      <c r="E69" s="334">
        <v>1908</v>
      </c>
      <c r="F69" s="334">
        <v>136</v>
      </c>
      <c r="G69" s="334">
        <v>100</v>
      </c>
      <c r="H69" s="334">
        <v>2203</v>
      </c>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49</v>
      </c>
      <c r="E70" s="334">
        <v>675</v>
      </c>
      <c r="F70" s="334">
        <v>40</v>
      </c>
      <c r="G70" s="334">
        <v>61</v>
      </c>
      <c r="H70" s="334">
        <v>825</v>
      </c>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277</v>
      </c>
      <c r="E71" s="334">
        <v>2330</v>
      </c>
      <c r="F71" s="334">
        <v>252</v>
      </c>
      <c r="G71" s="334">
        <v>560</v>
      </c>
      <c r="H71" s="334">
        <v>3419</v>
      </c>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86</v>
      </c>
      <c r="E72" s="334">
        <v>1454</v>
      </c>
      <c r="F72" s="334">
        <v>125</v>
      </c>
      <c r="G72" s="334">
        <v>320</v>
      </c>
      <c r="H72" s="334">
        <v>1985</v>
      </c>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55</v>
      </c>
      <c r="E73" s="334">
        <v>1430</v>
      </c>
      <c r="F73" s="334">
        <v>48</v>
      </c>
      <c r="G73" s="334">
        <v>172</v>
      </c>
      <c r="H73" s="334">
        <v>1705</v>
      </c>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53</v>
      </c>
      <c r="E74" s="334">
        <v>444</v>
      </c>
      <c r="F74" s="334">
        <v>2</v>
      </c>
      <c r="G74" s="334">
        <v>25</v>
      </c>
      <c r="H74" s="334">
        <v>524</v>
      </c>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40</v>
      </c>
      <c r="E75" s="334">
        <v>750</v>
      </c>
      <c r="F75" s="334">
        <v>26</v>
      </c>
      <c r="G75" s="334">
        <v>103</v>
      </c>
      <c r="H75" s="334">
        <v>919</v>
      </c>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286</v>
      </c>
      <c r="E76" s="334">
        <v>2020</v>
      </c>
      <c r="F76" s="334">
        <v>65</v>
      </c>
      <c r="G76" s="334">
        <v>414</v>
      </c>
      <c r="H76" s="334">
        <v>2785</v>
      </c>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167</v>
      </c>
      <c r="E77" s="334">
        <v>1993</v>
      </c>
      <c r="F77" s="334">
        <v>31</v>
      </c>
      <c r="G77" s="334">
        <v>338</v>
      </c>
      <c r="H77" s="334">
        <v>2529</v>
      </c>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437</v>
      </c>
      <c r="E78" s="334">
        <v>4145</v>
      </c>
      <c r="F78" s="334">
        <v>105</v>
      </c>
      <c r="G78" s="334">
        <v>945</v>
      </c>
      <c r="H78" s="334">
        <v>5632</v>
      </c>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87</v>
      </c>
      <c r="E79" s="334">
        <v>1212</v>
      </c>
      <c r="F79" s="334">
        <v>35</v>
      </c>
      <c r="G79" s="334">
        <v>253</v>
      </c>
      <c r="H79" s="334">
        <v>1587</v>
      </c>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350</v>
      </c>
      <c r="E80" s="334">
        <v>2933</v>
      </c>
      <c r="F80" s="334">
        <v>70</v>
      </c>
      <c r="G80" s="334">
        <v>692</v>
      </c>
      <c r="H80" s="334">
        <v>4045</v>
      </c>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39</v>
      </c>
      <c r="E81" s="334">
        <v>350</v>
      </c>
      <c r="F81" s="334">
        <v>8</v>
      </c>
      <c r="G81" s="334">
        <v>27</v>
      </c>
      <c r="H81" s="334">
        <v>424</v>
      </c>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90</v>
      </c>
      <c r="E82" s="334">
        <v>1716</v>
      </c>
      <c r="F82" s="334">
        <v>63</v>
      </c>
      <c r="G82" s="334">
        <v>535</v>
      </c>
      <c r="H82" s="334">
        <v>2404</v>
      </c>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64</v>
      </c>
      <c r="E83" s="334">
        <v>1068</v>
      </c>
      <c r="F83" s="334">
        <v>141</v>
      </c>
      <c r="G83" s="334">
        <v>86</v>
      </c>
      <c r="H83" s="334">
        <v>1359</v>
      </c>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74</v>
      </c>
      <c r="E84" s="334">
        <v>872</v>
      </c>
      <c r="F84" s="334">
        <v>5</v>
      </c>
      <c r="G84" s="334">
        <v>105</v>
      </c>
      <c r="H84" s="334">
        <v>1056</v>
      </c>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0</v>
      </c>
      <c r="E85" s="334">
        <v>1375</v>
      </c>
      <c r="F85" s="334">
        <v>2</v>
      </c>
      <c r="G85" s="334">
        <v>89</v>
      </c>
      <c r="H85" s="334">
        <v>1466</v>
      </c>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428</v>
      </c>
      <c r="E86" s="334">
        <v>4163</v>
      </c>
      <c r="F86" s="334">
        <v>111</v>
      </c>
      <c r="G86" s="334">
        <v>778</v>
      </c>
      <c r="H86" s="334">
        <v>5480</v>
      </c>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220</v>
      </c>
      <c r="E87" s="334">
        <v>2071</v>
      </c>
      <c r="F87" s="334">
        <v>177</v>
      </c>
      <c r="G87" s="334">
        <v>778</v>
      </c>
      <c r="H87" s="334">
        <v>3246</v>
      </c>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183</v>
      </c>
      <c r="E88" s="334">
        <v>3092</v>
      </c>
      <c r="F88" s="334">
        <v>45</v>
      </c>
      <c r="G88" s="334">
        <v>242</v>
      </c>
      <c r="H88" s="334">
        <v>3562</v>
      </c>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333</v>
      </c>
      <c r="E89" s="334">
        <v>2898</v>
      </c>
      <c r="F89" s="334">
        <v>22</v>
      </c>
      <c r="G89" s="334">
        <v>57</v>
      </c>
      <c r="H89" s="334">
        <v>3310</v>
      </c>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71</v>
      </c>
      <c r="E90" s="334">
        <v>1036</v>
      </c>
      <c r="F90" s="334">
        <v>5</v>
      </c>
      <c r="G90" s="334">
        <v>58</v>
      </c>
      <c r="H90" s="334">
        <v>1170</v>
      </c>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0</v>
      </c>
      <c r="E91" s="334">
        <v>1066</v>
      </c>
      <c r="F91" s="334">
        <v>163</v>
      </c>
      <c r="G91" s="334">
        <v>274</v>
      </c>
      <c r="H91" s="334">
        <v>1503</v>
      </c>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74</v>
      </c>
      <c r="E92" s="334">
        <v>1212</v>
      </c>
      <c r="F92" s="334">
        <v>37</v>
      </c>
      <c r="G92" s="334">
        <v>169</v>
      </c>
      <c r="H92" s="334">
        <v>1492</v>
      </c>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53</v>
      </c>
      <c r="E93" s="334">
        <v>606</v>
      </c>
      <c r="F93" s="334">
        <v>26</v>
      </c>
      <c r="G93" s="334">
        <v>63</v>
      </c>
      <c r="H93" s="334">
        <v>748</v>
      </c>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136</v>
      </c>
      <c r="E94" s="334">
        <v>1509</v>
      </c>
      <c r="F94" s="334">
        <v>12</v>
      </c>
      <c r="G94" s="334">
        <v>212</v>
      </c>
      <c r="H94" s="334">
        <v>1869</v>
      </c>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63</v>
      </c>
      <c r="E95" s="334">
        <v>792</v>
      </c>
      <c r="F95" s="334">
        <v>6</v>
      </c>
      <c r="G95" s="334">
        <v>110</v>
      </c>
      <c r="H95" s="334">
        <v>971</v>
      </c>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117</v>
      </c>
      <c r="E96" s="334">
        <v>1273</v>
      </c>
      <c r="F96" s="334">
        <v>51</v>
      </c>
      <c r="G96" s="334">
        <v>222</v>
      </c>
      <c r="H96" s="334">
        <v>1663</v>
      </c>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38</v>
      </c>
      <c r="E97" s="334">
        <v>875</v>
      </c>
      <c r="F97" s="334">
        <v>157</v>
      </c>
      <c r="G97" s="334">
        <v>81</v>
      </c>
      <c r="H97" s="334">
        <v>1151</v>
      </c>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51</v>
      </c>
      <c r="E98" s="334">
        <v>959</v>
      </c>
      <c r="F98" s="334">
        <v>5</v>
      </c>
      <c r="G98" s="334">
        <v>125</v>
      </c>
      <c r="H98" s="334">
        <v>1140</v>
      </c>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82</v>
      </c>
      <c r="E99" s="334">
        <v>802</v>
      </c>
      <c r="F99" s="334">
        <v>19</v>
      </c>
      <c r="G99" s="334">
        <v>62</v>
      </c>
      <c r="H99" s="334">
        <v>965</v>
      </c>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37</v>
      </c>
      <c r="E100" s="334">
        <v>855</v>
      </c>
      <c r="F100" s="334">
        <v>23</v>
      </c>
      <c r="G100" s="334">
        <v>122</v>
      </c>
      <c r="H100" s="334">
        <v>1037</v>
      </c>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9</v>
      </c>
      <c r="E101" s="334">
        <v>171</v>
      </c>
      <c r="F101" s="334">
        <v>9</v>
      </c>
      <c r="G101" s="334">
        <v>35</v>
      </c>
      <c r="H101" s="334">
        <v>224</v>
      </c>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262</v>
      </c>
      <c r="E102" s="334">
        <v>1914</v>
      </c>
      <c r="F102" s="334">
        <v>44</v>
      </c>
      <c r="G102" s="334">
        <v>424</v>
      </c>
      <c r="H102" s="334">
        <v>2644</v>
      </c>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365</v>
      </c>
      <c r="E103" s="334">
        <v>1960</v>
      </c>
      <c r="F103" s="334">
        <v>22</v>
      </c>
      <c r="G103" s="334">
        <v>517</v>
      </c>
      <c r="H103" s="334">
        <v>2864</v>
      </c>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229</v>
      </c>
      <c r="E104" s="334">
        <v>2742</v>
      </c>
      <c r="F104" s="334">
        <v>32</v>
      </c>
      <c r="G104" s="334">
        <v>439</v>
      </c>
      <c r="H104" s="334">
        <v>3442</v>
      </c>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546</v>
      </c>
      <c r="E105" s="334">
        <v>1799</v>
      </c>
      <c r="F105" s="334">
        <v>88</v>
      </c>
      <c r="G105" s="334">
        <v>348</v>
      </c>
      <c r="H105" s="334">
        <v>2781</v>
      </c>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155</v>
      </c>
      <c r="E106" s="334">
        <v>1678</v>
      </c>
      <c r="F106" s="334">
        <v>14</v>
      </c>
      <c r="G106" s="334">
        <v>121</v>
      </c>
      <c r="H106" s="334">
        <v>1968</v>
      </c>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7</v>
      </c>
      <c r="E107" s="334">
        <v>79</v>
      </c>
      <c r="F107" s="334">
        <v>110</v>
      </c>
      <c r="G107" s="334">
        <v>266</v>
      </c>
      <c r="H107" s="334">
        <v>462</v>
      </c>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0</v>
      </c>
      <c r="E108" s="334">
        <v>213</v>
      </c>
      <c r="F108" s="334">
        <v>47</v>
      </c>
      <c r="G108" s="334">
        <v>0</v>
      </c>
      <c r="H108" s="334">
        <v>260</v>
      </c>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1</v>
      </c>
      <c r="E109" s="334">
        <v>14</v>
      </c>
      <c r="F109" s="334">
        <v>0</v>
      </c>
      <c r="G109" s="334">
        <v>50</v>
      </c>
      <c r="H109" s="334">
        <v>65</v>
      </c>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93</v>
      </c>
      <c r="E110" s="334">
        <v>793</v>
      </c>
      <c r="F110" s="334">
        <v>402</v>
      </c>
      <c r="G110" s="334">
        <v>355</v>
      </c>
      <c r="H110" s="334">
        <v>1643</v>
      </c>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10066</v>
      </c>
      <c r="E111" s="335">
        <v>124032</v>
      </c>
      <c r="F111" s="335">
        <v>5384</v>
      </c>
      <c r="G111" s="335">
        <v>17963</v>
      </c>
      <c r="H111" s="335">
        <v>157445</v>
      </c>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101</v>
      </c>
      <c r="E112" s="335">
        <v>1099</v>
      </c>
      <c r="F112" s="335">
        <v>559</v>
      </c>
      <c r="G112" s="335">
        <v>671</v>
      </c>
      <c r="H112" s="335">
        <v>2430</v>
      </c>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10167</v>
      </c>
      <c r="E113" s="335">
        <v>125131</v>
      </c>
      <c r="F113" s="335">
        <v>5943</v>
      </c>
      <c r="G113" s="335">
        <v>18634</v>
      </c>
      <c r="H113" s="335">
        <v>159875</v>
      </c>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460</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ht="50.1" customHeight="1" x14ac:dyDescent="0.25">
      <c r="A118" s="332" t="s">
        <v>377</v>
      </c>
      <c r="B118" s="376" t="s">
        <v>214</v>
      </c>
      <c r="C118" s="376" t="s">
        <v>452</v>
      </c>
      <c r="D118" s="332" t="s">
        <v>293</v>
      </c>
      <c r="E118" s="332" t="s">
        <v>311</v>
      </c>
      <c r="F118" s="332" t="s">
        <v>458</v>
      </c>
      <c r="G118" s="332" t="s">
        <v>265</v>
      </c>
      <c r="H118" s="332" t="s">
        <v>459</v>
      </c>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197</v>
      </c>
      <c r="B119" s="373" t="s">
        <v>83</v>
      </c>
      <c r="C119" s="373"/>
      <c r="D119" s="334">
        <v>1324</v>
      </c>
      <c r="E119" s="334">
        <v>16681</v>
      </c>
      <c r="F119" s="334">
        <v>606</v>
      </c>
      <c r="G119" s="334">
        <v>2377</v>
      </c>
      <c r="H119" s="334">
        <v>20988</v>
      </c>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140</v>
      </c>
      <c r="B120" s="373" t="s">
        <v>17</v>
      </c>
      <c r="C120" s="373"/>
      <c r="D120" s="334">
        <v>439</v>
      </c>
      <c r="E120" s="334">
        <v>6604</v>
      </c>
      <c r="F120" s="334">
        <v>253</v>
      </c>
      <c r="G120" s="334">
        <v>1050</v>
      </c>
      <c r="H120" s="334">
        <v>8346</v>
      </c>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166</v>
      </c>
      <c r="B121" s="373" t="s">
        <v>53</v>
      </c>
      <c r="C121" s="373"/>
      <c r="D121" s="334">
        <v>600</v>
      </c>
      <c r="E121" s="334">
        <v>7634</v>
      </c>
      <c r="F121" s="334">
        <v>380</v>
      </c>
      <c r="G121" s="334">
        <v>382</v>
      </c>
      <c r="H121" s="334">
        <v>8996</v>
      </c>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137</v>
      </c>
      <c r="B122" s="373" t="s">
        <v>10</v>
      </c>
      <c r="C122" s="373"/>
      <c r="D122" s="334">
        <v>459</v>
      </c>
      <c r="E122" s="334">
        <v>6161</v>
      </c>
      <c r="F122" s="334">
        <v>335</v>
      </c>
      <c r="G122" s="334">
        <v>471</v>
      </c>
      <c r="H122" s="334">
        <v>7426</v>
      </c>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207</v>
      </c>
      <c r="B123" s="373" t="s">
        <v>106</v>
      </c>
      <c r="C123" s="373"/>
      <c r="D123" s="334">
        <v>0</v>
      </c>
      <c r="E123" s="334">
        <v>331</v>
      </c>
      <c r="F123" s="334">
        <v>11</v>
      </c>
      <c r="G123" s="334">
        <v>103</v>
      </c>
      <c r="H123" s="334">
        <v>445</v>
      </c>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157</v>
      </c>
      <c r="B124" s="373" t="s">
        <v>219</v>
      </c>
      <c r="C124" s="373"/>
      <c r="D124" s="334">
        <v>1103</v>
      </c>
      <c r="E124" s="334">
        <v>10316</v>
      </c>
      <c r="F124" s="334">
        <v>493</v>
      </c>
      <c r="G124" s="334">
        <v>1521</v>
      </c>
      <c r="H124" s="334">
        <v>13433</v>
      </c>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145</v>
      </c>
      <c r="B125" s="373" t="s">
        <v>220</v>
      </c>
      <c r="C125" s="373"/>
      <c r="D125" s="334">
        <v>754</v>
      </c>
      <c r="E125" s="334">
        <v>11041</v>
      </c>
      <c r="F125" s="334">
        <v>922</v>
      </c>
      <c r="G125" s="334">
        <v>2171</v>
      </c>
      <c r="H125" s="334">
        <v>14888</v>
      </c>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125</v>
      </c>
      <c r="B126" s="373" t="s">
        <v>1</v>
      </c>
      <c r="C126" s="373"/>
      <c r="D126" s="334">
        <v>2501</v>
      </c>
      <c r="E126" s="334">
        <v>20246</v>
      </c>
      <c r="F126" s="334">
        <v>378</v>
      </c>
      <c r="G126" s="334">
        <v>2926</v>
      </c>
      <c r="H126" s="334">
        <v>26051</v>
      </c>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141</v>
      </c>
      <c r="B127" s="373" t="s">
        <v>26</v>
      </c>
      <c r="C127" s="373"/>
      <c r="D127" s="334">
        <v>854</v>
      </c>
      <c r="E127" s="334">
        <v>5658</v>
      </c>
      <c r="F127" s="334">
        <v>508</v>
      </c>
      <c r="G127" s="334">
        <v>1719</v>
      </c>
      <c r="H127" s="334">
        <v>8739</v>
      </c>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188</v>
      </c>
      <c r="B128" s="373" t="s">
        <v>221</v>
      </c>
      <c r="C128" s="373"/>
      <c r="D128" s="334">
        <v>608</v>
      </c>
      <c r="E128" s="334">
        <v>13635</v>
      </c>
      <c r="F128" s="334">
        <v>714</v>
      </c>
      <c r="G128" s="334">
        <v>1650</v>
      </c>
      <c r="H128" s="334">
        <v>16607</v>
      </c>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189</v>
      </c>
      <c r="B129" s="373" t="s">
        <v>222</v>
      </c>
      <c r="C129" s="373"/>
      <c r="D129" s="334">
        <v>530</v>
      </c>
      <c r="E129" s="334">
        <v>11293</v>
      </c>
      <c r="F129" s="334">
        <v>364</v>
      </c>
      <c r="G129" s="334">
        <v>873</v>
      </c>
      <c r="H129" s="334">
        <v>13060</v>
      </c>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165</v>
      </c>
      <c r="B130" s="373" t="s">
        <v>47</v>
      </c>
      <c r="C130" s="373"/>
      <c r="D130" s="334">
        <v>422</v>
      </c>
      <c r="E130" s="334">
        <v>7275</v>
      </c>
      <c r="F130" s="334">
        <v>369</v>
      </c>
      <c r="G130" s="334">
        <v>1197</v>
      </c>
      <c r="H130" s="334">
        <v>9263</v>
      </c>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206</v>
      </c>
      <c r="B131" s="373" t="s">
        <v>113</v>
      </c>
      <c r="C131" s="373"/>
      <c r="D131" s="334">
        <v>472</v>
      </c>
      <c r="E131" s="334">
        <v>7157</v>
      </c>
      <c r="F131" s="334">
        <v>51</v>
      </c>
      <c r="G131" s="334">
        <v>1523</v>
      </c>
      <c r="H131" s="334">
        <v>9203</v>
      </c>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74" t="s">
        <v>223</v>
      </c>
      <c r="B132" s="374" t="s">
        <v>223</v>
      </c>
      <c r="C132" s="374"/>
      <c r="D132" s="335">
        <v>10066</v>
      </c>
      <c r="E132" s="335">
        <v>124032</v>
      </c>
      <c r="F132" s="335">
        <v>5384</v>
      </c>
      <c r="G132" s="335">
        <v>17963</v>
      </c>
      <c r="H132" s="335">
        <v>157445</v>
      </c>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448</v>
      </c>
      <c r="B133" s="373" t="s">
        <v>109</v>
      </c>
      <c r="C133" s="373"/>
      <c r="D133" s="334">
        <v>7</v>
      </c>
      <c r="E133" s="334">
        <v>79</v>
      </c>
      <c r="F133" s="334">
        <v>110</v>
      </c>
      <c r="G133" s="334">
        <v>266</v>
      </c>
      <c r="H133" s="334">
        <v>462</v>
      </c>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449</v>
      </c>
      <c r="B134" s="373" t="s">
        <v>110</v>
      </c>
      <c r="C134" s="373"/>
      <c r="D134" s="334">
        <v>0</v>
      </c>
      <c r="E134" s="334">
        <v>213</v>
      </c>
      <c r="F134" s="334">
        <v>47</v>
      </c>
      <c r="G134" s="334">
        <v>0</v>
      </c>
      <c r="H134" s="334">
        <v>260</v>
      </c>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34" t="s">
        <v>450</v>
      </c>
      <c r="B135" s="373" t="s">
        <v>111</v>
      </c>
      <c r="C135" s="373"/>
      <c r="D135" s="334">
        <v>1</v>
      </c>
      <c r="E135" s="334">
        <v>14</v>
      </c>
      <c r="F135" s="334">
        <v>0</v>
      </c>
      <c r="G135" s="334">
        <v>50</v>
      </c>
      <c r="H135" s="334">
        <v>65</v>
      </c>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4" t="s">
        <v>451</v>
      </c>
      <c r="B136" s="373" t="s">
        <v>112</v>
      </c>
      <c r="C136" s="373"/>
      <c r="D136" s="334">
        <v>93</v>
      </c>
      <c r="E136" s="334">
        <v>793</v>
      </c>
      <c r="F136" s="334">
        <v>402</v>
      </c>
      <c r="G136" s="334">
        <v>355</v>
      </c>
      <c r="H136" s="334">
        <v>1643</v>
      </c>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74" t="s">
        <v>224</v>
      </c>
      <c r="B137" s="374" t="s">
        <v>224</v>
      </c>
      <c r="C137" s="374"/>
      <c r="D137" s="335">
        <v>101</v>
      </c>
      <c r="E137" s="335">
        <v>1099</v>
      </c>
      <c r="F137" s="335">
        <v>559</v>
      </c>
      <c r="G137" s="335">
        <v>671</v>
      </c>
      <c r="H137" s="335">
        <v>2430</v>
      </c>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74" t="s">
        <v>225</v>
      </c>
      <c r="B138" s="374" t="s">
        <v>225</v>
      </c>
      <c r="C138" s="374"/>
      <c r="D138" s="335">
        <v>10167</v>
      </c>
      <c r="E138" s="335">
        <v>125131</v>
      </c>
      <c r="F138" s="335">
        <v>5943</v>
      </c>
      <c r="G138" s="335">
        <v>18634</v>
      </c>
      <c r="H138" s="335">
        <v>159875</v>
      </c>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sheetData>
  <mergeCells count="28">
    <mergeCell ref="A113:C113"/>
    <mergeCell ref="B118:C118"/>
    <mergeCell ref="B119:C119"/>
    <mergeCell ref="A1:F1"/>
    <mergeCell ref="A2:F2"/>
    <mergeCell ref="A3:F3"/>
    <mergeCell ref="A111:C111"/>
    <mergeCell ref="A112:C112"/>
    <mergeCell ref="A5:O5"/>
    <mergeCell ref="B120:C120"/>
    <mergeCell ref="B121:C121"/>
    <mergeCell ref="B122:C122"/>
    <mergeCell ref="B123:C123"/>
    <mergeCell ref="B124:C124"/>
    <mergeCell ref="B125:C125"/>
    <mergeCell ref="B126:C126"/>
    <mergeCell ref="B127:C127"/>
    <mergeCell ref="B128:C128"/>
    <mergeCell ref="B129:C129"/>
    <mergeCell ref="B135:C135"/>
    <mergeCell ref="B136:C136"/>
    <mergeCell ref="A138:C138"/>
    <mergeCell ref="B130:C130"/>
    <mergeCell ref="B131:C131"/>
    <mergeCell ref="A132:C132"/>
    <mergeCell ref="B133:C133"/>
    <mergeCell ref="B134:C134"/>
    <mergeCell ref="A137:C137"/>
  </mergeCells>
  <hyperlinks>
    <hyperlink ref="G1" location="Sommaire!A1" display="Retour au sommaire" xr:uid="{00000000-0004-0000-0900-000000000000}"/>
  </hyperlinks>
  <printOptions horizontalCentered="1"/>
  <pageMargins left="0.19685039370078741" right="0.15748031496062992" top="0.67" bottom="0.43307086614173229" header="0.23622047244094491" footer="0.15748031496062992"/>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Z147"/>
  <sheetViews>
    <sheetView zoomScaleNormal="100" workbookViewId="0">
      <selection sqref="A1:G1"/>
    </sheetView>
  </sheetViews>
  <sheetFormatPr baseColWidth="10" defaultColWidth="14" defaultRowHeight="15" x14ac:dyDescent="0.25"/>
  <cols>
    <col min="1" max="1" width="7.42578125" style="254" customWidth="1"/>
    <col min="2" max="2" width="14.28515625" style="257" customWidth="1"/>
    <col min="3" max="3" width="27.140625" style="257" customWidth="1"/>
    <col min="4" max="4" width="16.28515625" style="257" customWidth="1"/>
    <col min="5" max="6" width="16.85546875" style="257" customWidth="1"/>
    <col min="7" max="8" width="16.85546875" style="254" customWidth="1"/>
    <col min="9" max="16384" width="14" style="254"/>
  </cols>
  <sheetData>
    <row r="1" spans="1:26" s="4" customFormat="1" ht="29.25" customHeight="1" x14ac:dyDescent="0.25">
      <c r="A1" s="381" t="s">
        <v>312</v>
      </c>
      <c r="B1" s="381"/>
      <c r="C1" s="381"/>
      <c r="D1" s="381"/>
      <c r="E1" s="381"/>
      <c r="F1" s="381"/>
      <c r="G1" s="381"/>
      <c r="H1" s="2" t="s">
        <v>253</v>
      </c>
    </row>
    <row r="2" spans="1:26" s="7" customFormat="1" x14ac:dyDescent="0.25">
      <c r="A2" s="375" t="s">
        <v>309</v>
      </c>
      <c r="B2" s="375"/>
      <c r="C2" s="375"/>
      <c r="D2" s="375"/>
      <c r="E2" s="375"/>
      <c r="F2" s="375"/>
    </row>
    <row r="3" spans="1:26" s="7" customFormat="1" x14ac:dyDescent="0.25">
      <c r="A3" s="375" t="s">
        <v>251</v>
      </c>
      <c r="B3" s="375"/>
      <c r="C3" s="375"/>
      <c r="D3" s="375"/>
      <c r="E3" s="375"/>
      <c r="F3" s="375"/>
    </row>
    <row r="4" spans="1:26" s="4" customFormat="1" x14ac:dyDescent="0.25">
      <c r="A4" s="258"/>
      <c r="B4" s="259"/>
      <c r="C4" s="259"/>
      <c r="D4" s="259"/>
      <c r="E4" s="259"/>
      <c r="F4" s="259"/>
    </row>
    <row r="5" spans="1:26" customFormat="1" ht="69.95" customHeight="1" x14ac:dyDescent="0.25">
      <c r="A5" s="332" t="s">
        <v>377</v>
      </c>
      <c r="B5" s="332" t="s">
        <v>371</v>
      </c>
      <c r="C5" s="332" t="s">
        <v>213</v>
      </c>
      <c r="D5" s="332" t="s">
        <v>233</v>
      </c>
      <c r="E5" s="332" t="s">
        <v>252</v>
      </c>
      <c r="F5" s="332" t="s">
        <v>234</v>
      </c>
      <c r="G5" s="332" t="s">
        <v>235</v>
      </c>
      <c r="H5" s="332" t="s">
        <v>311</v>
      </c>
      <c r="I5" s="333"/>
      <c r="J5" s="333"/>
      <c r="K5" s="333"/>
      <c r="L5" s="333"/>
      <c r="M5" s="333"/>
      <c r="N5" s="333"/>
      <c r="O5" s="333"/>
      <c r="P5" s="333"/>
      <c r="Q5" s="333"/>
      <c r="R5" s="333"/>
      <c r="S5" s="333"/>
      <c r="T5" s="333"/>
      <c r="U5" s="333"/>
      <c r="V5" s="333"/>
      <c r="W5" s="333"/>
      <c r="X5" s="333"/>
      <c r="Y5" s="333"/>
      <c r="Z5" s="333"/>
    </row>
    <row r="6" spans="1:26" customFormat="1" x14ac:dyDescent="0.25">
      <c r="A6" s="334" t="s">
        <v>197</v>
      </c>
      <c r="B6" s="334" t="s">
        <v>115</v>
      </c>
      <c r="C6" s="334" t="s">
        <v>82</v>
      </c>
      <c r="D6" s="334">
        <v>561</v>
      </c>
      <c r="E6" s="334">
        <v>182</v>
      </c>
      <c r="F6" s="334">
        <v>212</v>
      </c>
      <c r="G6" s="334">
        <v>308</v>
      </c>
      <c r="H6" s="334">
        <v>1263</v>
      </c>
      <c r="I6" s="333"/>
      <c r="J6" s="333"/>
      <c r="K6" s="333"/>
      <c r="L6" s="333"/>
      <c r="M6" s="333"/>
      <c r="N6" s="333"/>
      <c r="O6" s="333"/>
      <c r="P6" s="333"/>
      <c r="Q6" s="333"/>
      <c r="R6" s="333"/>
      <c r="S6" s="333"/>
      <c r="T6" s="333"/>
      <c r="U6" s="333"/>
      <c r="V6" s="333"/>
      <c r="W6" s="333"/>
      <c r="X6" s="333"/>
      <c r="Y6" s="333"/>
      <c r="Z6" s="333"/>
    </row>
    <row r="7" spans="1:26" customFormat="1" x14ac:dyDescent="0.25">
      <c r="A7" s="334" t="s">
        <v>145</v>
      </c>
      <c r="B7" s="334" t="s">
        <v>116</v>
      </c>
      <c r="C7" s="334" t="s">
        <v>31</v>
      </c>
      <c r="D7" s="334">
        <v>347</v>
      </c>
      <c r="E7" s="334">
        <v>403</v>
      </c>
      <c r="F7" s="334">
        <v>22</v>
      </c>
      <c r="G7" s="334">
        <v>223</v>
      </c>
      <c r="H7" s="334">
        <v>995</v>
      </c>
      <c r="I7" s="333"/>
      <c r="J7" s="333"/>
      <c r="K7" s="333"/>
      <c r="L7" s="333"/>
      <c r="M7" s="333"/>
      <c r="N7" s="333"/>
      <c r="O7" s="333"/>
      <c r="P7" s="333"/>
      <c r="Q7" s="333"/>
      <c r="R7" s="333"/>
      <c r="S7" s="333"/>
      <c r="T7" s="333"/>
      <c r="U7" s="333"/>
      <c r="V7" s="333"/>
      <c r="W7" s="333"/>
      <c r="X7" s="333"/>
      <c r="Y7" s="333"/>
      <c r="Z7" s="333"/>
    </row>
    <row r="8" spans="1:26" customFormat="1" x14ac:dyDescent="0.25">
      <c r="A8" s="334" t="s">
        <v>197</v>
      </c>
      <c r="B8" s="334" t="s">
        <v>117</v>
      </c>
      <c r="C8" s="334" t="s">
        <v>84</v>
      </c>
      <c r="D8" s="334">
        <v>223</v>
      </c>
      <c r="E8" s="334">
        <v>255</v>
      </c>
      <c r="F8" s="334">
        <v>43</v>
      </c>
      <c r="G8" s="334">
        <v>161</v>
      </c>
      <c r="H8" s="334">
        <v>682</v>
      </c>
      <c r="I8" s="333"/>
      <c r="J8" s="333"/>
      <c r="K8" s="333"/>
      <c r="L8" s="333"/>
      <c r="M8" s="333"/>
      <c r="N8" s="333"/>
      <c r="O8" s="333"/>
      <c r="P8" s="333"/>
      <c r="Q8" s="333"/>
      <c r="R8" s="333"/>
      <c r="S8" s="333"/>
      <c r="T8" s="333"/>
      <c r="U8" s="333"/>
      <c r="V8" s="333"/>
      <c r="W8" s="333"/>
      <c r="X8" s="333"/>
      <c r="Y8" s="333"/>
      <c r="Z8" s="333"/>
    </row>
    <row r="9" spans="1:26" customFormat="1" x14ac:dyDescent="0.25">
      <c r="A9" s="334" t="s">
        <v>206</v>
      </c>
      <c r="B9" s="334" t="s">
        <v>118</v>
      </c>
      <c r="C9" s="334" t="s">
        <v>98</v>
      </c>
      <c r="D9" s="334">
        <v>124</v>
      </c>
      <c r="E9" s="334">
        <v>102</v>
      </c>
      <c r="F9" s="334">
        <v>73</v>
      </c>
      <c r="G9" s="334">
        <v>55</v>
      </c>
      <c r="H9" s="334">
        <v>354</v>
      </c>
      <c r="I9" s="333"/>
      <c r="J9" s="333"/>
      <c r="K9" s="333"/>
      <c r="L9" s="333"/>
      <c r="M9" s="333"/>
      <c r="N9" s="333"/>
      <c r="O9" s="333"/>
      <c r="P9" s="333"/>
      <c r="Q9" s="333"/>
      <c r="R9" s="333"/>
      <c r="S9" s="333"/>
      <c r="T9" s="333"/>
      <c r="U9" s="333"/>
      <c r="V9" s="333"/>
      <c r="W9" s="333"/>
      <c r="X9" s="333"/>
      <c r="Y9" s="333"/>
      <c r="Z9" s="333"/>
    </row>
    <row r="10" spans="1:26" customFormat="1" x14ac:dyDescent="0.25">
      <c r="A10" s="334" t="s">
        <v>206</v>
      </c>
      <c r="B10" s="334" t="s">
        <v>119</v>
      </c>
      <c r="C10" s="334" t="s">
        <v>99</v>
      </c>
      <c r="D10" s="334">
        <v>89</v>
      </c>
      <c r="E10" s="334">
        <v>76</v>
      </c>
      <c r="F10" s="334">
        <v>73</v>
      </c>
      <c r="G10" s="334">
        <v>64</v>
      </c>
      <c r="H10" s="334">
        <v>302</v>
      </c>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206</v>
      </c>
      <c r="B11" s="334" t="s">
        <v>120</v>
      </c>
      <c r="C11" s="334" t="s">
        <v>100</v>
      </c>
      <c r="D11" s="334">
        <v>373</v>
      </c>
      <c r="E11" s="334">
        <v>366</v>
      </c>
      <c r="F11" s="334">
        <v>51</v>
      </c>
      <c r="G11" s="334">
        <v>365</v>
      </c>
      <c r="H11" s="334">
        <v>1155</v>
      </c>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197</v>
      </c>
      <c r="B12" s="334" t="s">
        <v>121</v>
      </c>
      <c r="C12" s="334" t="s">
        <v>85</v>
      </c>
      <c r="D12" s="334">
        <v>269</v>
      </c>
      <c r="E12" s="334">
        <v>265</v>
      </c>
      <c r="F12" s="334">
        <v>42</v>
      </c>
      <c r="G12" s="334">
        <v>79</v>
      </c>
      <c r="H12" s="334">
        <v>655</v>
      </c>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157</v>
      </c>
      <c r="B13" s="334" t="s">
        <v>122</v>
      </c>
      <c r="C13" s="334" t="s">
        <v>36</v>
      </c>
      <c r="D13" s="334">
        <v>99</v>
      </c>
      <c r="E13" s="334">
        <v>374</v>
      </c>
      <c r="F13" s="334">
        <v>22</v>
      </c>
      <c r="G13" s="334">
        <v>97</v>
      </c>
      <c r="H13" s="334">
        <v>592</v>
      </c>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189</v>
      </c>
      <c r="B14" s="334" t="s">
        <v>123</v>
      </c>
      <c r="C14" s="334" t="s">
        <v>69</v>
      </c>
      <c r="D14" s="334">
        <v>106</v>
      </c>
      <c r="E14" s="334">
        <v>67</v>
      </c>
      <c r="F14" s="334">
        <v>40</v>
      </c>
      <c r="G14" s="334">
        <v>96</v>
      </c>
      <c r="H14" s="334">
        <v>309</v>
      </c>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157</v>
      </c>
      <c r="B15" s="334" t="s">
        <v>124</v>
      </c>
      <c r="C15" s="334" t="s">
        <v>37</v>
      </c>
      <c r="D15" s="334">
        <v>147</v>
      </c>
      <c r="E15" s="334">
        <v>286</v>
      </c>
      <c r="F15" s="334">
        <v>154</v>
      </c>
      <c r="G15" s="334">
        <v>92</v>
      </c>
      <c r="H15" s="334">
        <v>679</v>
      </c>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189</v>
      </c>
      <c r="B16" s="334" t="s">
        <v>125</v>
      </c>
      <c r="C16" s="334" t="s">
        <v>70</v>
      </c>
      <c r="D16" s="334">
        <v>348</v>
      </c>
      <c r="E16" s="334">
        <v>192</v>
      </c>
      <c r="F16" s="334">
        <v>265</v>
      </c>
      <c r="G16" s="334">
        <v>137</v>
      </c>
      <c r="H16" s="334">
        <v>942</v>
      </c>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126</v>
      </c>
      <c r="C17" s="334" t="s">
        <v>71</v>
      </c>
      <c r="D17" s="334">
        <v>380</v>
      </c>
      <c r="E17" s="334">
        <v>356</v>
      </c>
      <c r="F17" s="334">
        <v>280</v>
      </c>
      <c r="G17" s="334">
        <v>53</v>
      </c>
      <c r="H17" s="334">
        <v>1069</v>
      </c>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206</v>
      </c>
      <c r="B18" s="334" t="s">
        <v>127</v>
      </c>
      <c r="C18" s="334" t="s">
        <v>101</v>
      </c>
      <c r="D18" s="334">
        <v>713</v>
      </c>
      <c r="E18" s="334">
        <v>1732</v>
      </c>
      <c r="F18" s="334">
        <v>123</v>
      </c>
      <c r="G18" s="334">
        <v>477</v>
      </c>
      <c r="H18" s="334">
        <v>3045</v>
      </c>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141</v>
      </c>
      <c r="B19" s="334" t="s">
        <v>128</v>
      </c>
      <c r="C19" s="334" t="s">
        <v>25</v>
      </c>
      <c r="D19" s="334">
        <v>389</v>
      </c>
      <c r="E19" s="334">
        <v>382</v>
      </c>
      <c r="F19" s="334">
        <v>59</v>
      </c>
      <c r="G19" s="334">
        <v>184</v>
      </c>
      <c r="H19" s="334">
        <v>1014</v>
      </c>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197</v>
      </c>
      <c r="B20" s="334" t="s">
        <v>129</v>
      </c>
      <c r="C20" s="334" t="s">
        <v>86</v>
      </c>
      <c r="D20" s="334">
        <v>300</v>
      </c>
      <c r="E20" s="334">
        <v>123</v>
      </c>
      <c r="F20" s="334">
        <v>52</v>
      </c>
      <c r="G20" s="334">
        <v>77</v>
      </c>
      <c r="H20" s="334">
        <v>552</v>
      </c>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188</v>
      </c>
      <c r="B21" s="334" t="s">
        <v>130</v>
      </c>
      <c r="C21" s="334" t="s">
        <v>57</v>
      </c>
      <c r="D21" s="334">
        <v>236</v>
      </c>
      <c r="E21" s="334">
        <v>255</v>
      </c>
      <c r="F21" s="334">
        <v>446</v>
      </c>
      <c r="G21" s="334">
        <v>111</v>
      </c>
      <c r="H21" s="334">
        <v>1048</v>
      </c>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188</v>
      </c>
      <c r="B22" s="334" t="s">
        <v>131</v>
      </c>
      <c r="C22" s="334" t="s">
        <v>58</v>
      </c>
      <c r="D22" s="334">
        <v>413</v>
      </c>
      <c r="E22" s="334">
        <v>685</v>
      </c>
      <c r="F22" s="334">
        <v>313</v>
      </c>
      <c r="G22" s="334">
        <v>215</v>
      </c>
      <c r="H22" s="334">
        <v>1626</v>
      </c>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137</v>
      </c>
      <c r="B23" s="334" t="s">
        <v>132</v>
      </c>
      <c r="C23" s="334" t="s">
        <v>9</v>
      </c>
      <c r="D23" s="334">
        <v>265</v>
      </c>
      <c r="E23" s="334">
        <v>261</v>
      </c>
      <c r="F23" s="334">
        <v>260</v>
      </c>
      <c r="G23" s="334">
        <v>200</v>
      </c>
      <c r="H23" s="334">
        <v>986</v>
      </c>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133</v>
      </c>
      <c r="C24" s="334" t="s">
        <v>59</v>
      </c>
      <c r="D24" s="334">
        <v>178</v>
      </c>
      <c r="E24" s="334">
        <v>267</v>
      </c>
      <c r="F24" s="334">
        <v>225</v>
      </c>
      <c r="G24" s="334">
        <v>47</v>
      </c>
      <c r="H24" s="334">
        <v>717</v>
      </c>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207</v>
      </c>
      <c r="B25" s="334" t="s">
        <v>104</v>
      </c>
      <c r="C25" s="334" t="s">
        <v>105</v>
      </c>
      <c r="D25" s="334">
        <v>110</v>
      </c>
      <c r="E25" s="334">
        <v>0</v>
      </c>
      <c r="F25" s="334">
        <v>0</v>
      </c>
      <c r="G25" s="334">
        <v>0</v>
      </c>
      <c r="H25" s="334">
        <v>110</v>
      </c>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207</v>
      </c>
      <c r="B26" s="334" t="s">
        <v>107</v>
      </c>
      <c r="C26" s="334" t="s">
        <v>108</v>
      </c>
      <c r="D26" s="334">
        <v>110</v>
      </c>
      <c r="E26" s="334">
        <v>1</v>
      </c>
      <c r="F26" s="334">
        <v>94</v>
      </c>
      <c r="G26" s="334">
        <v>16</v>
      </c>
      <c r="H26" s="334">
        <v>221</v>
      </c>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140</v>
      </c>
      <c r="B27" s="334" t="s">
        <v>134</v>
      </c>
      <c r="C27" s="334" t="s">
        <v>16</v>
      </c>
      <c r="D27" s="334">
        <v>530</v>
      </c>
      <c r="E27" s="334">
        <v>196</v>
      </c>
      <c r="F27" s="334">
        <v>176</v>
      </c>
      <c r="G27" s="334">
        <v>288</v>
      </c>
      <c r="H27" s="334">
        <v>1190</v>
      </c>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166</v>
      </c>
      <c r="B28" s="334" t="s">
        <v>135</v>
      </c>
      <c r="C28" s="334" t="s">
        <v>52</v>
      </c>
      <c r="D28" s="334">
        <v>212</v>
      </c>
      <c r="E28" s="334">
        <v>511</v>
      </c>
      <c r="F28" s="334">
        <v>20</v>
      </c>
      <c r="G28" s="334">
        <v>220</v>
      </c>
      <c r="H28" s="334">
        <v>963</v>
      </c>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188</v>
      </c>
      <c r="B29" s="334" t="s">
        <v>136</v>
      </c>
      <c r="C29" s="334" t="s">
        <v>60</v>
      </c>
      <c r="D29" s="334">
        <v>149</v>
      </c>
      <c r="E29" s="334">
        <v>134</v>
      </c>
      <c r="F29" s="334">
        <v>16</v>
      </c>
      <c r="G29" s="334">
        <v>44</v>
      </c>
      <c r="H29" s="334">
        <v>343</v>
      </c>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188</v>
      </c>
      <c r="B30" s="334" t="s">
        <v>137</v>
      </c>
      <c r="C30" s="334" t="s">
        <v>61</v>
      </c>
      <c r="D30" s="334">
        <v>328</v>
      </c>
      <c r="E30" s="334">
        <v>366</v>
      </c>
      <c r="F30" s="334">
        <v>39</v>
      </c>
      <c r="G30" s="334">
        <v>200</v>
      </c>
      <c r="H30" s="334">
        <v>933</v>
      </c>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140</v>
      </c>
      <c r="B31" s="334" t="s">
        <v>138</v>
      </c>
      <c r="C31" s="334" t="s">
        <v>18</v>
      </c>
      <c r="D31" s="334">
        <v>363</v>
      </c>
      <c r="E31" s="334">
        <v>386</v>
      </c>
      <c r="F31" s="334">
        <v>250</v>
      </c>
      <c r="G31" s="334">
        <v>105</v>
      </c>
      <c r="H31" s="334">
        <v>1104</v>
      </c>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197</v>
      </c>
      <c r="B32" s="334" t="s">
        <v>139</v>
      </c>
      <c r="C32" s="334" t="s">
        <v>87</v>
      </c>
      <c r="D32" s="334">
        <v>437</v>
      </c>
      <c r="E32" s="334">
        <v>377</v>
      </c>
      <c r="F32" s="334">
        <v>18</v>
      </c>
      <c r="G32" s="334">
        <v>123</v>
      </c>
      <c r="H32" s="334">
        <v>955</v>
      </c>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141</v>
      </c>
      <c r="B33" s="334" t="s">
        <v>140</v>
      </c>
      <c r="C33" s="334" t="s">
        <v>27</v>
      </c>
      <c r="D33" s="334">
        <v>275</v>
      </c>
      <c r="E33" s="334">
        <v>440</v>
      </c>
      <c r="F33" s="334">
        <v>19</v>
      </c>
      <c r="G33" s="334">
        <v>156</v>
      </c>
      <c r="H33" s="334">
        <v>890</v>
      </c>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137</v>
      </c>
      <c r="B34" s="334" t="s">
        <v>141</v>
      </c>
      <c r="C34" s="334" t="s">
        <v>11</v>
      </c>
      <c r="D34" s="334">
        <v>269</v>
      </c>
      <c r="E34" s="334">
        <v>341</v>
      </c>
      <c r="F34" s="334">
        <v>153</v>
      </c>
      <c r="G34" s="334">
        <v>350</v>
      </c>
      <c r="H34" s="334">
        <v>1113</v>
      </c>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166</v>
      </c>
      <c r="B35" s="334" t="s">
        <v>142</v>
      </c>
      <c r="C35" s="334" t="s">
        <v>54</v>
      </c>
      <c r="D35" s="334">
        <v>601</v>
      </c>
      <c r="E35" s="334">
        <v>900</v>
      </c>
      <c r="F35" s="334">
        <v>524</v>
      </c>
      <c r="G35" s="334">
        <v>580</v>
      </c>
      <c r="H35" s="334">
        <v>2605</v>
      </c>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189</v>
      </c>
      <c r="B36" s="334" t="s">
        <v>143</v>
      </c>
      <c r="C36" s="334" t="s">
        <v>72</v>
      </c>
      <c r="D36" s="334">
        <v>263</v>
      </c>
      <c r="E36" s="334">
        <v>302</v>
      </c>
      <c r="F36" s="334">
        <v>54</v>
      </c>
      <c r="G36" s="334">
        <v>249</v>
      </c>
      <c r="H36" s="334">
        <v>868</v>
      </c>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189</v>
      </c>
      <c r="B37" s="334" t="s">
        <v>144</v>
      </c>
      <c r="C37" s="334" t="s">
        <v>73</v>
      </c>
      <c r="D37" s="334">
        <v>561</v>
      </c>
      <c r="E37" s="334">
        <v>846</v>
      </c>
      <c r="F37" s="334">
        <v>130</v>
      </c>
      <c r="G37" s="334">
        <v>582</v>
      </c>
      <c r="H37" s="334">
        <v>2119</v>
      </c>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189</v>
      </c>
      <c r="B38" s="334" t="s">
        <v>145</v>
      </c>
      <c r="C38" s="334" t="s">
        <v>74</v>
      </c>
      <c r="D38" s="334">
        <v>137</v>
      </c>
      <c r="E38" s="334">
        <v>167</v>
      </c>
      <c r="F38" s="334">
        <v>200</v>
      </c>
      <c r="G38" s="334">
        <v>120</v>
      </c>
      <c r="H38" s="334">
        <v>624</v>
      </c>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188</v>
      </c>
      <c r="B39" s="334" t="s">
        <v>146</v>
      </c>
      <c r="C39" s="334" t="s">
        <v>62</v>
      </c>
      <c r="D39" s="334">
        <v>502</v>
      </c>
      <c r="E39" s="334">
        <v>869</v>
      </c>
      <c r="F39" s="334">
        <v>726</v>
      </c>
      <c r="G39" s="334">
        <v>629</v>
      </c>
      <c r="H39" s="334">
        <v>2726</v>
      </c>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147</v>
      </c>
      <c r="C40" s="334" t="s">
        <v>75</v>
      </c>
      <c r="D40" s="334">
        <v>593</v>
      </c>
      <c r="E40" s="334">
        <v>408</v>
      </c>
      <c r="F40" s="334">
        <v>106</v>
      </c>
      <c r="G40" s="334">
        <v>475</v>
      </c>
      <c r="H40" s="334">
        <v>1582</v>
      </c>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166</v>
      </c>
      <c r="B41" s="334" t="s">
        <v>148</v>
      </c>
      <c r="C41" s="334" t="s">
        <v>55</v>
      </c>
      <c r="D41" s="334">
        <v>479</v>
      </c>
      <c r="E41" s="334">
        <v>832</v>
      </c>
      <c r="F41" s="334">
        <v>684</v>
      </c>
      <c r="G41" s="334">
        <v>327</v>
      </c>
      <c r="H41" s="334">
        <v>2322</v>
      </c>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137</v>
      </c>
      <c r="B42" s="334" t="s">
        <v>149</v>
      </c>
      <c r="C42" s="334" t="s">
        <v>12</v>
      </c>
      <c r="D42" s="334">
        <v>124</v>
      </c>
      <c r="E42" s="334">
        <v>157</v>
      </c>
      <c r="F42" s="334">
        <v>182</v>
      </c>
      <c r="G42" s="334">
        <v>108</v>
      </c>
      <c r="H42" s="334">
        <v>571</v>
      </c>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137</v>
      </c>
      <c r="B43" s="334" t="s">
        <v>150</v>
      </c>
      <c r="C43" s="334" t="s">
        <v>13</v>
      </c>
      <c r="D43" s="334">
        <v>435</v>
      </c>
      <c r="E43" s="334">
        <v>420</v>
      </c>
      <c r="F43" s="334">
        <v>90</v>
      </c>
      <c r="G43" s="334">
        <v>276</v>
      </c>
      <c r="H43" s="334">
        <v>1221</v>
      </c>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197</v>
      </c>
      <c r="B44" s="334" t="s">
        <v>151</v>
      </c>
      <c r="C44" s="334" t="s">
        <v>88</v>
      </c>
      <c r="D44" s="334">
        <v>756</v>
      </c>
      <c r="E44" s="334">
        <v>463</v>
      </c>
      <c r="F44" s="334">
        <v>183</v>
      </c>
      <c r="G44" s="334">
        <v>567</v>
      </c>
      <c r="H44" s="334">
        <v>1969</v>
      </c>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140</v>
      </c>
      <c r="B45" s="334" t="s">
        <v>152</v>
      </c>
      <c r="C45" s="334" t="s">
        <v>19</v>
      </c>
      <c r="D45" s="334">
        <v>244</v>
      </c>
      <c r="E45" s="334">
        <v>236</v>
      </c>
      <c r="F45" s="334">
        <v>187</v>
      </c>
      <c r="G45" s="334">
        <v>101</v>
      </c>
      <c r="H45" s="334">
        <v>768</v>
      </c>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188</v>
      </c>
      <c r="B46" s="334" t="s">
        <v>153</v>
      </c>
      <c r="C46" s="334" t="s">
        <v>63</v>
      </c>
      <c r="D46" s="334">
        <v>534</v>
      </c>
      <c r="E46" s="334">
        <v>613</v>
      </c>
      <c r="F46" s="334">
        <v>44</v>
      </c>
      <c r="G46" s="334">
        <v>60</v>
      </c>
      <c r="H46" s="334">
        <v>1251</v>
      </c>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137</v>
      </c>
      <c r="B47" s="334" t="s">
        <v>154</v>
      </c>
      <c r="C47" s="334" t="s">
        <v>14</v>
      </c>
      <c r="D47" s="334">
        <v>267</v>
      </c>
      <c r="E47" s="334">
        <v>233</v>
      </c>
      <c r="F47" s="334">
        <v>146</v>
      </c>
      <c r="G47" s="334">
        <v>195</v>
      </c>
      <c r="H47" s="334">
        <v>841</v>
      </c>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197</v>
      </c>
      <c r="B48" s="334" t="s">
        <v>155</v>
      </c>
      <c r="C48" s="334" t="s">
        <v>89</v>
      </c>
      <c r="D48" s="334">
        <v>501</v>
      </c>
      <c r="E48" s="334">
        <v>657</v>
      </c>
      <c r="F48" s="334">
        <v>520</v>
      </c>
      <c r="G48" s="334">
        <v>492</v>
      </c>
      <c r="H48" s="334">
        <v>2170</v>
      </c>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197</v>
      </c>
      <c r="B49" s="334" t="s">
        <v>156</v>
      </c>
      <c r="C49" s="334" t="s">
        <v>90</v>
      </c>
      <c r="D49" s="334">
        <v>193</v>
      </c>
      <c r="E49" s="334">
        <v>196</v>
      </c>
      <c r="F49" s="334">
        <v>17</v>
      </c>
      <c r="G49" s="334">
        <v>183</v>
      </c>
      <c r="H49" s="334">
        <v>589</v>
      </c>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165</v>
      </c>
      <c r="B50" s="334" t="s">
        <v>157</v>
      </c>
      <c r="C50" s="334" t="s">
        <v>46</v>
      </c>
      <c r="D50" s="334">
        <v>555</v>
      </c>
      <c r="E50" s="334">
        <v>1027</v>
      </c>
      <c r="F50" s="334">
        <v>487</v>
      </c>
      <c r="G50" s="334">
        <v>503</v>
      </c>
      <c r="H50" s="334">
        <v>2572</v>
      </c>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137</v>
      </c>
      <c r="B51" s="334" t="s">
        <v>158</v>
      </c>
      <c r="C51" s="334" t="s">
        <v>15</v>
      </c>
      <c r="D51" s="334">
        <v>466</v>
      </c>
      <c r="E51" s="334">
        <v>417</v>
      </c>
      <c r="F51" s="334">
        <v>220</v>
      </c>
      <c r="G51" s="334">
        <v>326</v>
      </c>
      <c r="H51" s="334">
        <v>1429</v>
      </c>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189</v>
      </c>
      <c r="B52" s="334" t="s">
        <v>159</v>
      </c>
      <c r="C52" s="334" t="s">
        <v>76</v>
      </c>
      <c r="D52" s="334">
        <v>186</v>
      </c>
      <c r="E52" s="334">
        <v>252</v>
      </c>
      <c r="F52" s="334">
        <v>5</v>
      </c>
      <c r="G52" s="334">
        <v>0</v>
      </c>
      <c r="H52" s="334">
        <v>443</v>
      </c>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188</v>
      </c>
      <c r="B53" s="334" t="s">
        <v>160</v>
      </c>
      <c r="C53" s="334" t="s">
        <v>64</v>
      </c>
      <c r="D53" s="334">
        <v>247</v>
      </c>
      <c r="E53" s="334">
        <v>299</v>
      </c>
      <c r="F53" s="334">
        <v>14</v>
      </c>
      <c r="G53" s="334">
        <v>131</v>
      </c>
      <c r="H53" s="334">
        <v>691</v>
      </c>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189</v>
      </c>
      <c r="B54" s="334" t="s">
        <v>161</v>
      </c>
      <c r="C54" s="334" t="s">
        <v>77</v>
      </c>
      <c r="D54" s="334">
        <v>111</v>
      </c>
      <c r="E54" s="334">
        <v>110</v>
      </c>
      <c r="F54" s="334">
        <v>64</v>
      </c>
      <c r="G54" s="334">
        <v>40</v>
      </c>
      <c r="H54" s="334">
        <v>325</v>
      </c>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165</v>
      </c>
      <c r="B55" s="334" t="s">
        <v>162</v>
      </c>
      <c r="C55" s="334" t="s">
        <v>48</v>
      </c>
      <c r="D55" s="334">
        <v>414</v>
      </c>
      <c r="E55" s="334">
        <v>651</v>
      </c>
      <c r="F55" s="334">
        <v>60</v>
      </c>
      <c r="G55" s="334">
        <v>307</v>
      </c>
      <c r="H55" s="334">
        <v>1432</v>
      </c>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141</v>
      </c>
      <c r="B56" s="334" t="s">
        <v>163</v>
      </c>
      <c r="C56" s="334" t="s">
        <v>28</v>
      </c>
      <c r="D56" s="334">
        <v>337</v>
      </c>
      <c r="E56" s="334">
        <v>335</v>
      </c>
      <c r="F56" s="334">
        <v>230</v>
      </c>
      <c r="G56" s="334">
        <v>106</v>
      </c>
      <c r="H56" s="334">
        <v>1008</v>
      </c>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157</v>
      </c>
      <c r="B57" s="334" t="s">
        <v>164</v>
      </c>
      <c r="C57" s="334" t="s">
        <v>38</v>
      </c>
      <c r="D57" s="334">
        <v>300</v>
      </c>
      <c r="E57" s="334">
        <v>410</v>
      </c>
      <c r="F57" s="334">
        <v>18</v>
      </c>
      <c r="G57" s="334">
        <v>274</v>
      </c>
      <c r="H57" s="334">
        <v>1002</v>
      </c>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157</v>
      </c>
      <c r="B58" s="334" t="s">
        <v>165</v>
      </c>
      <c r="C58" s="334" t="s">
        <v>39</v>
      </c>
      <c r="D58" s="334">
        <v>126</v>
      </c>
      <c r="E58" s="334">
        <v>190</v>
      </c>
      <c r="F58" s="334">
        <v>125</v>
      </c>
      <c r="G58" s="334">
        <v>63</v>
      </c>
      <c r="H58" s="334">
        <v>504</v>
      </c>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165</v>
      </c>
      <c r="B59" s="334" t="s">
        <v>166</v>
      </c>
      <c r="C59" s="334" t="s">
        <v>49</v>
      </c>
      <c r="D59" s="334">
        <v>273</v>
      </c>
      <c r="E59" s="334">
        <v>291</v>
      </c>
      <c r="F59" s="334">
        <v>254</v>
      </c>
      <c r="G59" s="334">
        <v>112</v>
      </c>
      <c r="H59" s="334">
        <v>930</v>
      </c>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167</v>
      </c>
      <c r="C60" s="334" t="s">
        <v>40</v>
      </c>
      <c r="D60" s="334">
        <v>314</v>
      </c>
      <c r="E60" s="334">
        <v>425</v>
      </c>
      <c r="F60" s="334">
        <v>37</v>
      </c>
      <c r="G60" s="334">
        <v>165</v>
      </c>
      <c r="H60" s="334">
        <v>941</v>
      </c>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168</v>
      </c>
      <c r="C61" s="334" t="s">
        <v>41</v>
      </c>
      <c r="D61" s="334">
        <v>107</v>
      </c>
      <c r="E61" s="334">
        <v>151</v>
      </c>
      <c r="F61" s="334">
        <v>4</v>
      </c>
      <c r="G61" s="334">
        <v>49</v>
      </c>
      <c r="H61" s="334">
        <v>311</v>
      </c>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166</v>
      </c>
      <c r="B62" s="334" t="s">
        <v>169</v>
      </c>
      <c r="C62" s="334" t="s">
        <v>56</v>
      </c>
      <c r="D62" s="334">
        <v>284</v>
      </c>
      <c r="E62" s="334">
        <v>506</v>
      </c>
      <c r="F62" s="334">
        <v>453</v>
      </c>
      <c r="G62" s="334">
        <v>501</v>
      </c>
      <c r="H62" s="334">
        <v>1744</v>
      </c>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170</v>
      </c>
      <c r="C63" s="334" t="s">
        <v>42</v>
      </c>
      <c r="D63" s="334">
        <v>656</v>
      </c>
      <c r="E63" s="334">
        <v>409</v>
      </c>
      <c r="F63" s="334">
        <v>38</v>
      </c>
      <c r="G63" s="334">
        <v>369</v>
      </c>
      <c r="H63" s="334">
        <v>1472</v>
      </c>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140</v>
      </c>
      <c r="B64" s="334" t="s">
        <v>171</v>
      </c>
      <c r="C64" s="334" t="s">
        <v>20</v>
      </c>
      <c r="D64" s="334">
        <v>58</v>
      </c>
      <c r="E64" s="334">
        <v>270</v>
      </c>
      <c r="F64" s="334">
        <v>39</v>
      </c>
      <c r="G64" s="334">
        <v>83</v>
      </c>
      <c r="H64" s="334">
        <v>450</v>
      </c>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145</v>
      </c>
      <c r="B65" s="334" t="s">
        <v>172</v>
      </c>
      <c r="C65" s="334" t="s">
        <v>32</v>
      </c>
      <c r="D65" s="334">
        <v>1576</v>
      </c>
      <c r="E65" s="334">
        <v>2124</v>
      </c>
      <c r="F65" s="334">
        <v>45</v>
      </c>
      <c r="G65" s="334">
        <v>997</v>
      </c>
      <c r="H65" s="334">
        <v>4742</v>
      </c>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145</v>
      </c>
      <c r="B66" s="334" t="s">
        <v>173</v>
      </c>
      <c r="C66" s="334" t="s">
        <v>33</v>
      </c>
      <c r="D66" s="334">
        <v>625</v>
      </c>
      <c r="E66" s="334">
        <v>775</v>
      </c>
      <c r="F66" s="334">
        <v>244</v>
      </c>
      <c r="G66" s="334">
        <v>264</v>
      </c>
      <c r="H66" s="334">
        <v>1908</v>
      </c>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141</v>
      </c>
      <c r="B67" s="334" t="s">
        <v>174</v>
      </c>
      <c r="C67" s="334" t="s">
        <v>29</v>
      </c>
      <c r="D67" s="334">
        <v>272</v>
      </c>
      <c r="E67" s="334">
        <v>278</v>
      </c>
      <c r="F67" s="334">
        <v>57</v>
      </c>
      <c r="G67" s="334">
        <v>68</v>
      </c>
      <c r="H67" s="334">
        <v>675</v>
      </c>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175</v>
      </c>
      <c r="C68" s="334" t="s">
        <v>34</v>
      </c>
      <c r="D68" s="334">
        <v>719</v>
      </c>
      <c r="E68" s="334">
        <v>1044</v>
      </c>
      <c r="F68" s="334">
        <v>69</v>
      </c>
      <c r="G68" s="334">
        <v>498</v>
      </c>
      <c r="H68" s="334">
        <v>2330</v>
      </c>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197</v>
      </c>
      <c r="B69" s="334" t="s">
        <v>176</v>
      </c>
      <c r="C69" s="334" t="s">
        <v>91</v>
      </c>
      <c r="D69" s="334">
        <v>530</v>
      </c>
      <c r="E69" s="334">
        <v>554</v>
      </c>
      <c r="F69" s="334">
        <v>38</v>
      </c>
      <c r="G69" s="334">
        <v>332</v>
      </c>
      <c r="H69" s="334">
        <v>1454</v>
      </c>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188</v>
      </c>
      <c r="B70" s="334" t="s">
        <v>177</v>
      </c>
      <c r="C70" s="334" t="s">
        <v>65</v>
      </c>
      <c r="D70" s="334">
        <v>451</v>
      </c>
      <c r="E70" s="334">
        <v>357</v>
      </c>
      <c r="F70" s="334">
        <v>473</v>
      </c>
      <c r="G70" s="334">
        <v>149</v>
      </c>
      <c r="H70" s="334">
        <v>1430</v>
      </c>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189</v>
      </c>
      <c r="B71" s="334" t="s">
        <v>178</v>
      </c>
      <c r="C71" s="334" t="s">
        <v>78</v>
      </c>
      <c r="D71" s="334">
        <v>175</v>
      </c>
      <c r="E71" s="334">
        <v>82</v>
      </c>
      <c r="F71" s="334">
        <v>24</v>
      </c>
      <c r="G71" s="334">
        <v>163</v>
      </c>
      <c r="H71" s="334">
        <v>444</v>
      </c>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189</v>
      </c>
      <c r="B72" s="334" t="s">
        <v>179</v>
      </c>
      <c r="C72" s="334" t="s">
        <v>79</v>
      </c>
      <c r="D72" s="334">
        <v>187</v>
      </c>
      <c r="E72" s="334">
        <v>243</v>
      </c>
      <c r="F72" s="334">
        <v>244</v>
      </c>
      <c r="G72" s="334">
        <v>76</v>
      </c>
      <c r="H72" s="334">
        <v>750</v>
      </c>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157</v>
      </c>
      <c r="B73" s="334" t="s">
        <v>180</v>
      </c>
      <c r="C73" s="334" t="s">
        <v>43</v>
      </c>
      <c r="D73" s="334">
        <v>1053</v>
      </c>
      <c r="E73" s="334">
        <v>0</v>
      </c>
      <c r="F73" s="334">
        <v>305</v>
      </c>
      <c r="G73" s="334">
        <v>662</v>
      </c>
      <c r="H73" s="334">
        <v>2020</v>
      </c>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157</v>
      </c>
      <c r="B74" s="334" t="s">
        <v>181</v>
      </c>
      <c r="C74" s="334" t="s">
        <v>44</v>
      </c>
      <c r="D74" s="334">
        <v>454</v>
      </c>
      <c r="E74" s="334">
        <v>650</v>
      </c>
      <c r="F74" s="334">
        <v>602</v>
      </c>
      <c r="G74" s="334">
        <v>287</v>
      </c>
      <c r="H74" s="334">
        <v>1993</v>
      </c>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197</v>
      </c>
      <c r="B75" s="334" t="s">
        <v>182</v>
      </c>
      <c r="C75" s="334" t="s">
        <v>93</v>
      </c>
      <c r="D75" s="334">
        <v>1265</v>
      </c>
      <c r="E75" s="334">
        <v>1341</v>
      </c>
      <c r="F75" s="334">
        <v>510</v>
      </c>
      <c r="G75" s="334">
        <v>1029</v>
      </c>
      <c r="H75" s="334">
        <v>4145</v>
      </c>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197</v>
      </c>
      <c r="B76" s="334" t="s">
        <v>92</v>
      </c>
      <c r="C76" s="334" t="s">
        <v>114</v>
      </c>
      <c r="D76" s="334">
        <v>393</v>
      </c>
      <c r="E76" s="334">
        <v>371</v>
      </c>
      <c r="F76" s="334">
        <v>168</v>
      </c>
      <c r="G76" s="334">
        <v>280</v>
      </c>
      <c r="H76" s="334">
        <v>1212</v>
      </c>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197</v>
      </c>
      <c r="B77" s="334" t="s">
        <v>94</v>
      </c>
      <c r="C77" s="334" t="s">
        <v>95</v>
      </c>
      <c r="D77" s="334">
        <v>872</v>
      </c>
      <c r="E77" s="334">
        <v>970</v>
      </c>
      <c r="F77" s="334">
        <v>342</v>
      </c>
      <c r="G77" s="334">
        <v>749</v>
      </c>
      <c r="H77" s="334">
        <v>2933</v>
      </c>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140</v>
      </c>
      <c r="B78" s="334" t="s">
        <v>183</v>
      </c>
      <c r="C78" s="334" t="s">
        <v>21</v>
      </c>
      <c r="D78" s="334">
        <v>154</v>
      </c>
      <c r="E78" s="334">
        <v>131</v>
      </c>
      <c r="F78" s="334">
        <v>1</v>
      </c>
      <c r="G78" s="334">
        <v>64</v>
      </c>
      <c r="H78" s="334">
        <v>350</v>
      </c>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140</v>
      </c>
      <c r="B79" s="334" t="s">
        <v>184</v>
      </c>
      <c r="C79" s="334" t="s">
        <v>22</v>
      </c>
      <c r="D79" s="334">
        <v>347</v>
      </c>
      <c r="E79" s="334">
        <v>541</v>
      </c>
      <c r="F79" s="334">
        <v>435</v>
      </c>
      <c r="G79" s="334">
        <v>393</v>
      </c>
      <c r="H79" s="334">
        <v>1716</v>
      </c>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165</v>
      </c>
      <c r="B80" s="334" t="s">
        <v>185</v>
      </c>
      <c r="C80" s="334" t="s">
        <v>50</v>
      </c>
      <c r="D80" s="334">
        <v>359</v>
      </c>
      <c r="E80" s="334">
        <v>500</v>
      </c>
      <c r="F80" s="334">
        <v>30</v>
      </c>
      <c r="G80" s="334">
        <v>179</v>
      </c>
      <c r="H80" s="334">
        <v>1068</v>
      </c>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197</v>
      </c>
      <c r="B81" s="334" t="s">
        <v>186</v>
      </c>
      <c r="C81" s="334" t="s">
        <v>96</v>
      </c>
      <c r="D81" s="334">
        <v>292</v>
      </c>
      <c r="E81" s="334">
        <v>230</v>
      </c>
      <c r="F81" s="334">
        <v>174</v>
      </c>
      <c r="G81" s="334">
        <v>176</v>
      </c>
      <c r="H81" s="334">
        <v>872</v>
      </c>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197</v>
      </c>
      <c r="B82" s="334" t="s">
        <v>187</v>
      </c>
      <c r="C82" s="334" t="s">
        <v>97</v>
      </c>
      <c r="D82" s="334">
        <v>458</v>
      </c>
      <c r="E82" s="334">
        <v>307</v>
      </c>
      <c r="F82" s="334">
        <v>153</v>
      </c>
      <c r="G82" s="334">
        <v>457</v>
      </c>
      <c r="H82" s="334">
        <v>1375</v>
      </c>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125</v>
      </c>
      <c r="B83" s="334" t="s">
        <v>188</v>
      </c>
      <c r="C83" s="334" t="s">
        <v>0</v>
      </c>
      <c r="D83" s="334">
        <v>843</v>
      </c>
      <c r="E83" s="334">
        <v>1294</v>
      </c>
      <c r="F83" s="334">
        <v>817</v>
      </c>
      <c r="G83" s="334">
        <v>1209</v>
      </c>
      <c r="H83" s="334">
        <v>4163</v>
      </c>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141</v>
      </c>
      <c r="B84" s="334" t="s">
        <v>189</v>
      </c>
      <c r="C84" s="334" t="s">
        <v>30</v>
      </c>
      <c r="D84" s="334">
        <v>701</v>
      </c>
      <c r="E84" s="334">
        <v>677</v>
      </c>
      <c r="F84" s="334">
        <v>0</v>
      </c>
      <c r="G84" s="334">
        <v>693</v>
      </c>
      <c r="H84" s="334">
        <v>2071</v>
      </c>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125</v>
      </c>
      <c r="B85" s="334" t="s">
        <v>190</v>
      </c>
      <c r="C85" s="334" t="s">
        <v>2</v>
      </c>
      <c r="D85" s="334">
        <v>699</v>
      </c>
      <c r="E85" s="334">
        <v>1332</v>
      </c>
      <c r="F85" s="334">
        <v>215</v>
      </c>
      <c r="G85" s="334">
        <v>846</v>
      </c>
      <c r="H85" s="334">
        <v>3092</v>
      </c>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191</v>
      </c>
      <c r="C86" s="334" t="s">
        <v>3</v>
      </c>
      <c r="D86" s="334">
        <v>716</v>
      </c>
      <c r="E86" s="334">
        <v>928</v>
      </c>
      <c r="F86" s="334">
        <v>348</v>
      </c>
      <c r="G86" s="334">
        <v>906</v>
      </c>
      <c r="H86" s="334">
        <v>2898</v>
      </c>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188</v>
      </c>
      <c r="B87" s="334" t="s">
        <v>192</v>
      </c>
      <c r="C87" s="334" t="s">
        <v>66</v>
      </c>
      <c r="D87" s="334">
        <v>311</v>
      </c>
      <c r="E87" s="334">
        <v>462</v>
      </c>
      <c r="F87" s="334">
        <v>161</v>
      </c>
      <c r="G87" s="334">
        <v>102</v>
      </c>
      <c r="H87" s="334">
        <v>1036</v>
      </c>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145</v>
      </c>
      <c r="B88" s="334" t="s">
        <v>193</v>
      </c>
      <c r="C88" s="334" t="s">
        <v>35</v>
      </c>
      <c r="D88" s="334">
        <v>339</v>
      </c>
      <c r="E88" s="334">
        <v>527</v>
      </c>
      <c r="F88" s="334">
        <v>23</v>
      </c>
      <c r="G88" s="334">
        <v>177</v>
      </c>
      <c r="H88" s="334">
        <v>1066</v>
      </c>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189</v>
      </c>
      <c r="B89" s="334" t="s">
        <v>194</v>
      </c>
      <c r="C89" s="334" t="s">
        <v>80</v>
      </c>
      <c r="D89" s="334">
        <v>253</v>
      </c>
      <c r="E89" s="334">
        <v>452</v>
      </c>
      <c r="F89" s="334">
        <v>391</v>
      </c>
      <c r="G89" s="334">
        <v>116</v>
      </c>
      <c r="H89" s="334">
        <v>1212</v>
      </c>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189</v>
      </c>
      <c r="B90" s="334" t="s">
        <v>195</v>
      </c>
      <c r="C90" s="334" t="s">
        <v>81</v>
      </c>
      <c r="D90" s="334">
        <v>129</v>
      </c>
      <c r="E90" s="334">
        <v>266</v>
      </c>
      <c r="F90" s="334">
        <v>95</v>
      </c>
      <c r="G90" s="334">
        <v>116</v>
      </c>
      <c r="H90" s="334">
        <v>606</v>
      </c>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206</v>
      </c>
      <c r="B91" s="334" t="s">
        <v>196</v>
      </c>
      <c r="C91" s="334" t="s">
        <v>102</v>
      </c>
      <c r="D91" s="334">
        <v>293</v>
      </c>
      <c r="E91" s="334">
        <v>580</v>
      </c>
      <c r="F91" s="334">
        <v>241</v>
      </c>
      <c r="G91" s="334">
        <v>395</v>
      </c>
      <c r="H91" s="334">
        <v>1509</v>
      </c>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206</v>
      </c>
      <c r="B92" s="334" t="s">
        <v>197</v>
      </c>
      <c r="C92" s="334" t="s">
        <v>103</v>
      </c>
      <c r="D92" s="334">
        <v>243</v>
      </c>
      <c r="E92" s="334">
        <v>289</v>
      </c>
      <c r="F92" s="334">
        <v>107</v>
      </c>
      <c r="G92" s="334">
        <v>153</v>
      </c>
      <c r="H92" s="334">
        <v>792</v>
      </c>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165</v>
      </c>
      <c r="B93" s="334" t="s">
        <v>198</v>
      </c>
      <c r="C93" s="334" t="s">
        <v>51</v>
      </c>
      <c r="D93" s="334">
        <v>268</v>
      </c>
      <c r="E93" s="334">
        <v>921</v>
      </c>
      <c r="F93" s="334">
        <v>84</v>
      </c>
      <c r="G93" s="334">
        <v>0</v>
      </c>
      <c r="H93" s="334">
        <v>1273</v>
      </c>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188</v>
      </c>
      <c r="B94" s="334" t="s">
        <v>199</v>
      </c>
      <c r="C94" s="334" t="s">
        <v>67</v>
      </c>
      <c r="D94" s="334">
        <v>367</v>
      </c>
      <c r="E94" s="334">
        <v>240</v>
      </c>
      <c r="F94" s="334">
        <v>204</v>
      </c>
      <c r="G94" s="334">
        <v>64</v>
      </c>
      <c r="H94" s="334">
        <v>875</v>
      </c>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188</v>
      </c>
      <c r="B95" s="334" t="s">
        <v>200</v>
      </c>
      <c r="C95" s="334" t="s">
        <v>68</v>
      </c>
      <c r="D95" s="334">
        <v>180</v>
      </c>
      <c r="E95" s="334">
        <v>430</v>
      </c>
      <c r="F95" s="334">
        <v>233</v>
      </c>
      <c r="G95" s="334">
        <v>116</v>
      </c>
      <c r="H95" s="334">
        <v>959</v>
      </c>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157</v>
      </c>
      <c r="B96" s="334" t="s">
        <v>201</v>
      </c>
      <c r="C96" s="334" t="s">
        <v>45</v>
      </c>
      <c r="D96" s="334">
        <v>217</v>
      </c>
      <c r="E96" s="334">
        <v>397</v>
      </c>
      <c r="F96" s="334">
        <v>33</v>
      </c>
      <c r="G96" s="334">
        <v>155</v>
      </c>
      <c r="H96" s="334">
        <v>802</v>
      </c>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140</v>
      </c>
      <c r="B97" s="334" t="s">
        <v>202</v>
      </c>
      <c r="C97" s="334" t="s">
        <v>23</v>
      </c>
      <c r="D97" s="334">
        <v>163</v>
      </c>
      <c r="E97" s="334">
        <v>508</v>
      </c>
      <c r="F97" s="334">
        <v>36</v>
      </c>
      <c r="G97" s="334">
        <v>148</v>
      </c>
      <c r="H97" s="334">
        <v>855</v>
      </c>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140</v>
      </c>
      <c r="B98" s="334" t="s">
        <v>203</v>
      </c>
      <c r="C98" s="334" t="s">
        <v>24</v>
      </c>
      <c r="D98" s="334">
        <v>64</v>
      </c>
      <c r="E98" s="334">
        <v>62</v>
      </c>
      <c r="F98" s="334">
        <v>2</v>
      </c>
      <c r="G98" s="334">
        <v>43</v>
      </c>
      <c r="H98" s="334">
        <v>171</v>
      </c>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125</v>
      </c>
      <c r="B99" s="334" t="s">
        <v>204</v>
      </c>
      <c r="C99" s="334" t="s">
        <v>4</v>
      </c>
      <c r="D99" s="334">
        <v>555</v>
      </c>
      <c r="E99" s="334">
        <v>1332</v>
      </c>
      <c r="F99" s="334">
        <v>27</v>
      </c>
      <c r="G99" s="334">
        <v>0</v>
      </c>
      <c r="H99" s="334">
        <v>1914</v>
      </c>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125</v>
      </c>
      <c r="B100" s="334" t="s">
        <v>205</v>
      </c>
      <c r="C100" s="334" t="s">
        <v>5</v>
      </c>
      <c r="D100" s="334">
        <v>660</v>
      </c>
      <c r="E100" s="334">
        <v>665</v>
      </c>
      <c r="F100" s="334">
        <v>26</v>
      </c>
      <c r="G100" s="334">
        <v>609</v>
      </c>
      <c r="H100" s="334">
        <v>1960</v>
      </c>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125</v>
      </c>
      <c r="B101" s="334" t="s">
        <v>206</v>
      </c>
      <c r="C101" s="334" t="s">
        <v>6</v>
      </c>
      <c r="D101" s="334">
        <v>633</v>
      </c>
      <c r="E101" s="334">
        <v>1004</v>
      </c>
      <c r="F101" s="334">
        <v>473</v>
      </c>
      <c r="G101" s="334">
        <v>632</v>
      </c>
      <c r="H101" s="334">
        <v>2742</v>
      </c>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207</v>
      </c>
      <c r="C102" s="334" t="s">
        <v>7</v>
      </c>
      <c r="D102" s="334">
        <v>533</v>
      </c>
      <c r="E102" s="334">
        <v>413</v>
      </c>
      <c r="F102" s="334">
        <v>287</v>
      </c>
      <c r="G102" s="334">
        <v>566</v>
      </c>
      <c r="H102" s="334">
        <v>1799</v>
      </c>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208</v>
      </c>
      <c r="C103" s="334" t="s">
        <v>8</v>
      </c>
      <c r="D103" s="334">
        <v>391</v>
      </c>
      <c r="E103" s="334">
        <v>748</v>
      </c>
      <c r="F103" s="334">
        <v>46</v>
      </c>
      <c r="G103" s="334">
        <v>493</v>
      </c>
      <c r="H103" s="334">
        <v>1678</v>
      </c>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448</v>
      </c>
      <c r="B104" s="334" t="s">
        <v>209</v>
      </c>
      <c r="C104" s="334" t="s">
        <v>109</v>
      </c>
      <c r="D104" s="334">
        <v>40</v>
      </c>
      <c r="E104" s="334">
        <v>0</v>
      </c>
      <c r="F104" s="334">
        <v>0</v>
      </c>
      <c r="G104" s="334">
        <v>39</v>
      </c>
      <c r="H104" s="334">
        <v>79</v>
      </c>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449</v>
      </c>
      <c r="B105" s="334" t="s">
        <v>210</v>
      </c>
      <c r="C105" s="334" t="s">
        <v>110</v>
      </c>
      <c r="D105" s="334">
        <v>36</v>
      </c>
      <c r="E105" s="334">
        <v>42</v>
      </c>
      <c r="F105" s="334">
        <v>0</v>
      </c>
      <c r="G105" s="334">
        <v>135</v>
      </c>
      <c r="H105" s="334">
        <v>213</v>
      </c>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450</v>
      </c>
      <c r="B106" s="334" t="s">
        <v>211</v>
      </c>
      <c r="C106" s="334" t="s">
        <v>111</v>
      </c>
      <c r="D106" s="334">
        <v>6</v>
      </c>
      <c r="E106" s="334">
        <v>3</v>
      </c>
      <c r="F106" s="334">
        <v>0</v>
      </c>
      <c r="G106" s="334">
        <v>5</v>
      </c>
      <c r="H106" s="334">
        <v>14</v>
      </c>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451</v>
      </c>
      <c r="B107" s="334" t="s">
        <v>212</v>
      </c>
      <c r="C107" s="334" t="s">
        <v>112</v>
      </c>
      <c r="D107" s="334">
        <v>120</v>
      </c>
      <c r="E107" s="334">
        <v>134</v>
      </c>
      <c r="F107" s="334">
        <v>172</v>
      </c>
      <c r="G107" s="334">
        <v>367</v>
      </c>
      <c r="H107" s="334">
        <v>793</v>
      </c>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74" t="s">
        <v>223</v>
      </c>
      <c r="B108" s="374"/>
      <c r="C108" s="374"/>
      <c r="D108" s="335">
        <v>36442</v>
      </c>
      <c r="E108" s="335">
        <v>45107</v>
      </c>
      <c r="F108" s="335">
        <v>16634</v>
      </c>
      <c r="G108" s="335">
        <v>25849</v>
      </c>
      <c r="H108" s="335">
        <v>124032</v>
      </c>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74" t="s">
        <v>224</v>
      </c>
      <c r="B109" s="374"/>
      <c r="C109" s="374"/>
      <c r="D109" s="335">
        <v>202</v>
      </c>
      <c r="E109" s="335">
        <v>179</v>
      </c>
      <c r="F109" s="335">
        <v>172</v>
      </c>
      <c r="G109" s="335">
        <v>546</v>
      </c>
      <c r="H109" s="335">
        <v>1099</v>
      </c>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74" t="s">
        <v>225</v>
      </c>
      <c r="B110" s="374"/>
      <c r="C110" s="374"/>
      <c r="D110" s="335">
        <v>36644</v>
      </c>
      <c r="E110" s="335">
        <v>45286</v>
      </c>
      <c r="F110" s="335">
        <v>16806</v>
      </c>
      <c r="G110" s="335">
        <v>26395</v>
      </c>
      <c r="H110" s="335">
        <v>125131</v>
      </c>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33"/>
      <c r="B111" s="333"/>
      <c r="C111" s="333"/>
      <c r="D111" s="333"/>
      <c r="E111" s="333"/>
      <c r="F111" s="333"/>
      <c r="G111" s="333"/>
      <c r="H111" s="333"/>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36" t="s">
        <v>319</v>
      </c>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ht="69.95" customHeight="1" x14ac:dyDescent="0.25">
      <c r="A115" s="332" t="s">
        <v>377</v>
      </c>
      <c r="B115" s="376" t="s">
        <v>214</v>
      </c>
      <c r="C115" s="376" t="s">
        <v>452</v>
      </c>
      <c r="D115" s="332" t="s">
        <v>233</v>
      </c>
      <c r="E115" s="332" t="s">
        <v>252</v>
      </c>
      <c r="F115" s="332" t="s">
        <v>234</v>
      </c>
      <c r="G115" s="332" t="s">
        <v>235</v>
      </c>
      <c r="H115" s="332" t="s">
        <v>311</v>
      </c>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4" t="s">
        <v>197</v>
      </c>
      <c r="B116" s="373" t="s">
        <v>83</v>
      </c>
      <c r="C116" s="373"/>
      <c r="D116" s="334">
        <v>5785</v>
      </c>
      <c r="E116" s="334">
        <v>4950</v>
      </c>
      <c r="F116" s="334">
        <v>1962</v>
      </c>
      <c r="G116" s="334">
        <v>3984</v>
      </c>
      <c r="H116" s="334">
        <v>16681</v>
      </c>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4" t="s">
        <v>140</v>
      </c>
      <c r="B117" s="373" t="s">
        <v>17</v>
      </c>
      <c r="C117" s="373"/>
      <c r="D117" s="334">
        <v>1923</v>
      </c>
      <c r="E117" s="334">
        <v>2330</v>
      </c>
      <c r="F117" s="334">
        <v>1126</v>
      </c>
      <c r="G117" s="334">
        <v>1225</v>
      </c>
      <c r="H117" s="334">
        <v>6604</v>
      </c>
      <c r="I117" s="333"/>
      <c r="J117" s="333"/>
      <c r="K117" s="333"/>
      <c r="L117" s="333"/>
      <c r="M117" s="333"/>
      <c r="N117" s="333"/>
      <c r="O117" s="333"/>
      <c r="P117" s="333"/>
      <c r="Q117" s="333"/>
      <c r="R117" s="333"/>
      <c r="S117" s="333"/>
      <c r="T117" s="333"/>
      <c r="U117" s="333"/>
      <c r="V117" s="333"/>
      <c r="W117" s="333"/>
      <c r="X117" s="333"/>
      <c r="Y117" s="333"/>
      <c r="Z117" s="333"/>
    </row>
    <row r="118" spans="1:26" customFormat="1" x14ac:dyDescent="0.25">
      <c r="A118" s="334" t="s">
        <v>166</v>
      </c>
      <c r="B118" s="373" t="s">
        <v>53</v>
      </c>
      <c r="C118" s="373"/>
      <c r="D118" s="334">
        <v>1576</v>
      </c>
      <c r="E118" s="334">
        <v>2749</v>
      </c>
      <c r="F118" s="334">
        <v>1681</v>
      </c>
      <c r="G118" s="334">
        <v>1628</v>
      </c>
      <c r="H118" s="334">
        <v>7634</v>
      </c>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137</v>
      </c>
      <c r="B119" s="373" t="s">
        <v>10</v>
      </c>
      <c r="C119" s="373"/>
      <c r="D119" s="334">
        <v>1826</v>
      </c>
      <c r="E119" s="334">
        <v>1829</v>
      </c>
      <c r="F119" s="334">
        <v>1051</v>
      </c>
      <c r="G119" s="334">
        <v>1455</v>
      </c>
      <c r="H119" s="334">
        <v>6161</v>
      </c>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207</v>
      </c>
      <c r="B120" s="373" t="s">
        <v>106</v>
      </c>
      <c r="C120" s="373"/>
      <c r="D120" s="334">
        <v>220</v>
      </c>
      <c r="E120" s="334">
        <v>1</v>
      </c>
      <c r="F120" s="334">
        <v>94</v>
      </c>
      <c r="G120" s="334">
        <v>16</v>
      </c>
      <c r="H120" s="334">
        <v>331</v>
      </c>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157</v>
      </c>
      <c r="B121" s="373" t="s">
        <v>219</v>
      </c>
      <c r="C121" s="373"/>
      <c r="D121" s="334">
        <v>3473</v>
      </c>
      <c r="E121" s="334">
        <v>3292</v>
      </c>
      <c r="F121" s="334">
        <v>1338</v>
      </c>
      <c r="G121" s="334">
        <v>2213</v>
      </c>
      <c r="H121" s="334">
        <v>10316</v>
      </c>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145</v>
      </c>
      <c r="B122" s="373" t="s">
        <v>220</v>
      </c>
      <c r="C122" s="373"/>
      <c r="D122" s="334">
        <v>3606</v>
      </c>
      <c r="E122" s="334">
        <v>4873</v>
      </c>
      <c r="F122" s="334">
        <v>403</v>
      </c>
      <c r="G122" s="334">
        <v>2159</v>
      </c>
      <c r="H122" s="334">
        <v>11041</v>
      </c>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125</v>
      </c>
      <c r="B123" s="373" t="s">
        <v>1</v>
      </c>
      <c r="C123" s="373"/>
      <c r="D123" s="334">
        <v>5030</v>
      </c>
      <c r="E123" s="334">
        <v>7716</v>
      </c>
      <c r="F123" s="334">
        <v>2239</v>
      </c>
      <c r="G123" s="334">
        <v>5261</v>
      </c>
      <c r="H123" s="334">
        <v>20246</v>
      </c>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141</v>
      </c>
      <c r="B124" s="373" t="s">
        <v>26</v>
      </c>
      <c r="C124" s="373"/>
      <c r="D124" s="334">
        <v>1974</v>
      </c>
      <c r="E124" s="334">
        <v>2112</v>
      </c>
      <c r="F124" s="334">
        <v>365</v>
      </c>
      <c r="G124" s="334">
        <v>1207</v>
      </c>
      <c r="H124" s="334">
        <v>5658</v>
      </c>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188</v>
      </c>
      <c r="B125" s="373" t="s">
        <v>221</v>
      </c>
      <c r="C125" s="373"/>
      <c r="D125" s="334">
        <v>3896</v>
      </c>
      <c r="E125" s="334">
        <v>4977</v>
      </c>
      <c r="F125" s="334">
        <v>2894</v>
      </c>
      <c r="G125" s="334">
        <v>1868</v>
      </c>
      <c r="H125" s="334">
        <v>13635</v>
      </c>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189</v>
      </c>
      <c r="B126" s="373" t="s">
        <v>222</v>
      </c>
      <c r="C126" s="373"/>
      <c r="D126" s="334">
        <v>3429</v>
      </c>
      <c r="E126" s="334">
        <v>3743</v>
      </c>
      <c r="F126" s="334">
        <v>1898</v>
      </c>
      <c r="G126" s="334">
        <v>2223</v>
      </c>
      <c r="H126" s="334">
        <v>11293</v>
      </c>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165</v>
      </c>
      <c r="B127" s="373" t="s">
        <v>47</v>
      </c>
      <c r="C127" s="373"/>
      <c r="D127" s="334">
        <v>1869</v>
      </c>
      <c r="E127" s="334">
        <v>3390</v>
      </c>
      <c r="F127" s="334">
        <v>915</v>
      </c>
      <c r="G127" s="334">
        <v>1101</v>
      </c>
      <c r="H127" s="334">
        <v>7275</v>
      </c>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206</v>
      </c>
      <c r="B128" s="373" t="s">
        <v>113</v>
      </c>
      <c r="C128" s="373"/>
      <c r="D128" s="334">
        <v>1835</v>
      </c>
      <c r="E128" s="334">
        <v>3145</v>
      </c>
      <c r="F128" s="334">
        <v>668</v>
      </c>
      <c r="G128" s="334">
        <v>1509</v>
      </c>
      <c r="H128" s="334">
        <v>7157</v>
      </c>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74" t="s">
        <v>223</v>
      </c>
      <c r="B129" s="374" t="s">
        <v>223</v>
      </c>
      <c r="C129" s="374"/>
      <c r="D129" s="335">
        <v>36442</v>
      </c>
      <c r="E129" s="335">
        <v>45107</v>
      </c>
      <c r="F129" s="335">
        <v>16634</v>
      </c>
      <c r="G129" s="335">
        <v>25849</v>
      </c>
      <c r="H129" s="335">
        <v>124032</v>
      </c>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448</v>
      </c>
      <c r="B130" s="373" t="s">
        <v>109</v>
      </c>
      <c r="C130" s="373"/>
      <c r="D130" s="334">
        <v>40</v>
      </c>
      <c r="E130" s="334">
        <v>0</v>
      </c>
      <c r="F130" s="334">
        <v>0</v>
      </c>
      <c r="G130" s="334">
        <v>39</v>
      </c>
      <c r="H130" s="334">
        <v>79</v>
      </c>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449</v>
      </c>
      <c r="B131" s="373" t="s">
        <v>110</v>
      </c>
      <c r="C131" s="373"/>
      <c r="D131" s="334">
        <v>36</v>
      </c>
      <c r="E131" s="334">
        <v>42</v>
      </c>
      <c r="F131" s="334">
        <v>0</v>
      </c>
      <c r="G131" s="334">
        <v>135</v>
      </c>
      <c r="H131" s="334">
        <v>213</v>
      </c>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34" t="s">
        <v>450</v>
      </c>
      <c r="B132" s="373" t="s">
        <v>111</v>
      </c>
      <c r="C132" s="373"/>
      <c r="D132" s="334">
        <v>6</v>
      </c>
      <c r="E132" s="334">
        <v>3</v>
      </c>
      <c r="F132" s="334">
        <v>0</v>
      </c>
      <c r="G132" s="334">
        <v>5</v>
      </c>
      <c r="H132" s="334">
        <v>14</v>
      </c>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451</v>
      </c>
      <c r="B133" s="373" t="s">
        <v>112</v>
      </c>
      <c r="C133" s="373"/>
      <c r="D133" s="334">
        <v>120</v>
      </c>
      <c r="E133" s="334">
        <v>134</v>
      </c>
      <c r="F133" s="334">
        <v>172</v>
      </c>
      <c r="G133" s="334">
        <v>367</v>
      </c>
      <c r="H133" s="334">
        <v>793</v>
      </c>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74" t="s">
        <v>224</v>
      </c>
      <c r="B134" s="374" t="s">
        <v>224</v>
      </c>
      <c r="C134" s="374"/>
      <c r="D134" s="335">
        <v>202</v>
      </c>
      <c r="E134" s="335">
        <v>179</v>
      </c>
      <c r="F134" s="335">
        <v>172</v>
      </c>
      <c r="G134" s="335">
        <v>546</v>
      </c>
      <c r="H134" s="335">
        <v>1099</v>
      </c>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74" t="s">
        <v>225</v>
      </c>
      <c r="B135" s="374" t="s">
        <v>225</v>
      </c>
      <c r="C135" s="374"/>
      <c r="D135" s="335">
        <v>36644</v>
      </c>
      <c r="E135" s="335">
        <v>45286</v>
      </c>
      <c r="F135" s="335">
        <v>16806</v>
      </c>
      <c r="G135" s="335">
        <v>26395</v>
      </c>
      <c r="H135" s="335">
        <v>125131</v>
      </c>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3"/>
      <c r="B136" s="333"/>
      <c r="C136" s="333"/>
      <c r="D136" s="333"/>
      <c r="E136" s="333"/>
      <c r="F136" s="333"/>
      <c r="G136" s="333"/>
      <c r="H136" s="333"/>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row r="145" spans="1:26" customFormat="1" x14ac:dyDescent="0.25">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row>
    <row r="146" spans="1:26" customFormat="1" x14ac:dyDescent="0.25">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row>
    <row r="147" spans="1:26" customFormat="1" x14ac:dyDescent="0.25">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row>
  </sheetData>
  <mergeCells count="27">
    <mergeCell ref="A129:C129"/>
    <mergeCell ref="B124:C124"/>
    <mergeCell ref="B125:C125"/>
    <mergeCell ref="B126:C126"/>
    <mergeCell ref="B127:C127"/>
    <mergeCell ref="B128:C128"/>
    <mergeCell ref="B119:C119"/>
    <mergeCell ref="B120:C120"/>
    <mergeCell ref="B121:C121"/>
    <mergeCell ref="B122:C122"/>
    <mergeCell ref="B123:C123"/>
    <mergeCell ref="A1:G1"/>
    <mergeCell ref="A109:C109"/>
    <mergeCell ref="A2:F2"/>
    <mergeCell ref="A3:F3"/>
    <mergeCell ref="A108:C108"/>
    <mergeCell ref="A110:C110"/>
    <mergeCell ref="B115:C115"/>
    <mergeCell ref="B116:C116"/>
    <mergeCell ref="B117:C117"/>
    <mergeCell ref="B118:C118"/>
    <mergeCell ref="B130:C130"/>
    <mergeCell ref="B131:C131"/>
    <mergeCell ref="B132:C132"/>
    <mergeCell ref="B133:C133"/>
    <mergeCell ref="A135:C135"/>
    <mergeCell ref="A134:C134"/>
  </mergeCells>
  <hyperlinks>
    <hyperlink ref="H1" location="Sommaire!A1" display="Retour au sommaire" xr:uid="{00000000-0004-0000-0A00-000000000000}"/>
  </hyperlinks>
  <printOptions horizontalCentered="1" verticalCentered="1"/>
  <pageMargins left="0.15748031496062992" right="0.98425196850393704" top="0.42" bottom="0.31" header="0.19" footer="0.17"/>
  <pageSetup paperSize="9" scale="75"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Z343"/>
  <sheetViews>
    <sheetView zoomScaleNormal="100" workbookViewId="0">
      <selection activeCell="H18" sqref="H18"/>
    </sheetView>
  </sheetViews>
  <sheetFormatPr baseColWidth="10" defaultColWidth="14" defaultRowHeight="15" x14ac:dyDescent="0.25"/>
  <cols>
    <col min="1" max="1" width="7.42578125" style="254" customWidth="1"/>
    <col min="2" max="2" width="14.28515625" style="257" customWidth="1"/>
    <col min="3" max="3" width="27.140625" style="257" customWidth="1"/>
    <col min="4" max="4" width="16.7109375" style="257" customWidth="1"/>
    <col min="5" max="5" width="17.42578125" style="257" customWidth="1"/>
    <col min="6" max="6" width="12.7109375" style="257" customWidth="1"/>
    <col min="7" max="7" width="16.7109375" style="254" customWidth="1"/>
    <col min="8" max="8" width="17.42578125" style="254" customWidth="1"/>
    <col min="9" max="10" width="15.5703125" style="254" customWidth="1"/>
    <col min="11" max="16384" width="14" style="254"/>
  </cols>
  <sheetData>
    <row r="1" spans="1:26" s="4" customFormat="1" ht="33" customHeight="1" x14ac:dyDescent="0.25">
      <c r="A1" s="381" t="s">
        <v>310</v>
      </c>
      <c r="B1" s="381"/>
      <c r="C1" s="381"/>
      <c r="D1" s="381"/>
      <c r="E1" s="381"/>
      <c r="F1" s="381"/>
      <c r="G1" s="381"/>
      <c r="H1" s="381"/>
      <c r="I1" s="2" t="s">
        <v>253</v>
      </c>
    </row>
    <row r="2" spans="1:26" s="4" customFormat="1" ht="13.5" customHeight="1" x14ac:dyDescent="0.25">
      <c r="A2" s="375" t="s">
        <v>309</v>
      </c>
      <c r="B2" s="375"/>
      <c r="C2" s="375"/>
      <c r="D2" s="61"/>
      <c r="E2" s="61"/>
      <c r="F2" s="61"/>
    </row>
    <row r="3" spans="1:26" s="4" customFormat="1" ht="13.5" customHeight="1" x14ac:dyDescent="0.25">
      <c r="A3" s="375" t="s">
        <v>251</v>
      </c>
      <c r="B3" s="375"/>
      <c r="C3" s="375"/>
      <c r="D3" s="375"/>
      <c r="E3" s="375"/>
      <c r="F3" s="375"/>
    </row>
    <row r="4" spans="1:26" s="4" customFormat="1" x14ac:dyDescent="0.25">
      <c r="A4" s="63"/>
      <c r="B4" s="251"/>
      <c r="C4" s="251"/>
      <c r="D4" s="251"/>
      <c r="E4" s="251"/>
      <c r="F4" s="251"/>
      <c r="G4" s="251"/>
      <c r="H4" s="251"/>
      <c r="I4" s="251"/>
      <c r="J4" s="251"/>
      <c r="K4" s="251"/>
    </row>
    <row r="5" spans="1:26" s="4" customFormat="1" ht="12.75" customHeight="1" x14ac:dyDescent="0.25">
      <c r="A5" s="380" t="s">
        <v>291</v>
      </c>
      <c r="B5" s="380"/>
      <c r="C5" s="380"/>
      <c r="D5" s="380"/>
      <c r="E5" s="380"/>
      <c r="F5" s="380"/>
      <c r="G5" s="380"/>
      <c r="H5" s="380"/>
      <c r="I5" s="380"/>
      <c r="J5" s="380"/>
      <c r="K5" s="380"/>
      <c r="L5" s="380"/>
      <c r="M5" s="380"/>
      <c r="N5" s="380"/>
      <c r="O5" s="380"/>
    </row>
    <row r="6" spans="1:26" s="253" customFormat="1" x14ac:dyDescent="0.25">
      <c r="A6" s="3"/>
      <c r="B6" s="252"/>
      <c r="C6" s="252"/>
      <c r="D6" s="252"/>
      <c r="E6" s="252"/>
      <c r="F6" s="252"/>
    </row>
    <row r="7" spans="1:26" s="253" customFormat="1" x14ac:dyDescent="0.25">
      <c r="A7" s="382" t="s">
        <v>217</v>
      </c>
      <c r="B7" s="382" t="s">
        <v>218</v>
      </c>
      <c r="C7" s="382" t="s">
        <v>213</v>
      </c>
      <c r="D7" s="384" t="s">
        <v>236</v>
      </c>
      <c r="E7" s="385"/>
      <c r="F7" s="386"/>
      <c r="G7" s="384" t="s">
        <v>237</v>
      </c>
      <c r="H7" s="385"/>
      <c r="I7" s="386"/>
      <c r="J7" s="387" t="s">
        <v>238</v>
      </c>
    </row>
    <row r="8" spans="1:26" s="253" customFormat="1" ht="30" x14ac:dyDescent="0.25">
      <c r="A8" s="383"/>
      <c r="B8" s="383"/>
      <c r="C8" s="383"/>
      <c r="D8" s="297" t="s">
        <v>239</v>
      </c>
      <c r="E8" s="297" t="s">
        <v>240</v>
      </c>
      <c r="F8" s="297" t="s">
        <v>241</v>
      </c>
      <c r="G8" s="297" t="s">
        <v>239</v>
      </c>
      <c r="H8" s="297" t="s">
        <v>240</v>
      </c>
      <c r="I8" s="297" t="s">
        <v>242</v>
      </c>
      <c r="J8" s="388"/>
    </row>
    <row r="9" spans="1:26" customFormat="1" x14ac:dyDescent="0.25">
      <c r="A9" s="334" t="s">
        <v>197</v>
      </c>
      <c r="B9" s="334" t="s">
        <v>115</v>
      </c>
      <c r="C9" s="334" t="s">
        <v>82</v>
      </c>
      <c r="D9" s="334">
        <v>291</v>
      </c>
      <c r="E9" s="334">
        <v>95</v>
      </c>
      <c r="F9" s="334">
        <v>386</v>
      </c>
      <c r="G9" s="334">
        <v>2125</v>
      </c>
      <c r="H9" s="334">
        <v>617</v>
      </c>
      <c r="I9" s="334">
        <v>2742</v>
      </c>
      <c r="J9" s="334">
        <v>3128</v>
      </c>
      <c r="K9" s="337"/>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500</v>
      </c>
      <c r="E10" s="334">
        <v>187</v>
      </c>
      <c r="F10" s="334">
        <v>687</v>
      </c>
      <c r="G10" s="334">
        <v>2435</v>
      </c>
      <c r="H10" s="334">
        <v>0</v>
      </c>
      <c r="I10" s="334">
        <v>2435</v>
      </c>
      <c r="J10" s="334">
        <v>3122</v>
      </c>
      <c r="K10" s="337"/>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212</v>
      </c>
      <c r="E11" s="334">
        <v>131</v>
      </c>
      <c r="F11" s="334">
        <v>343</v>
      </c>
      <c r="G11" s="334">
        <v>1313</v>
      </c>
      <c r="H11" s="334">
        <v>481</v>
      </c>
      <c r="I11" s="334">
        <v>1794</v>
      </c>
      <c r="J11" s="334">
        <v>2137</v>
      </c>
      <c r="K11" s="337"/>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59</v>
      </c>
      <c r="E12" s="334">
        <v>41</v>
      </c>
      <c r="F12" s="334">
        <v>100</v>
      </c>
      <c r="G12" s="334">
        <v>562</v>
      </c>
      <c r="H12" s="334">
        <v>188</v>
      </c>
      <c r="I12" s="334">
        <v>750</v>
      </c>
      <c r="J12" s="334">
        <v>850</v>
      </c>
      <c r="K12" s="337"/>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79</v>
      </c>
      <c r="E13" s="334">
        <v>53</v>
      </c>
      <c r="F13" s="334">
        <v>132</v>
      </c>
      <c r="G13" s="334">
        <v>408</v>
      </c>
      <c r="H13" s="334">
        <v>146</v>
      </c>
      <c r="I13" s="334">
        <v>554</v>
      </c>
      <c r="J13" s="334">
        <v>686</v>
      </c>
      <c r="K13" s="337"/>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805</v>
      </c>
      <c r="E14" s="334">
        <v>561</v>
      </c>
      <c r="F14" s="334">
        <v>1366</v>
      </c>
      <c r="G14" s="334">
        <v>5361</v>
      </c>
      <c r="H14" s="334">
        <v>1509</v>
      </c>
      <c r="I14" s="334">
        <v>6870</v>
      </c>
      <c r="J14" s="334">
        <v>8236</v>
      </c>
      <c r="K14" s="337"/>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125</v>
      </c>
      <c r="E15" s="334">
        <v>52</v>
      </c>
      <c r="F15" s="334">
        <v>177</v>
      </c>
      <c r="G15" s="334">
        <v>1153</v>
      </c>
      <c r="H15" s="334">
        <v>399</v>
      </c>
      <c r="I15" s="334">
        <v>1552</v>
      </c>
      <c r="J15" s="334">
        <v>1729</v>
      </c>
      <c r="K15" s="337"/>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355</v>
      </c>
      <c r="E16" s="334">
        <v>220</v>
      </c>
      <c r="F16" s="334">
        <v>575</v>
      </c>
      <c r="G16" s="334">
        <v>947</v>
      </c>
      <c r="H16" s="334">
        <v>294</v>
      </c>
      <c r="I16" s="334">
        <v>1241</v>
      </c>
      <c r="J16" s="334">
        <v>1816</v>
      </c>
      <c r="K16" s="337"/>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101</v>
      </c>
      <c r="E17" s="334">
        <v>89</v>
      </c>
      <c r="F17" s="334">
        <v>190</v>
      </c>
      <c r="G17" s="334">
        <v>519</v>
      </c>
      <c r="H17" s="334">
        <v>195</v>
      </c>
      <c r="I17" s="334">
        <v>714</v>
      </c>
      <c r="J17" s="334">
        <v>904</v>
      </c>
      <c r="K17" s="337"/>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119</v>
      </c>
      <c r="E18" s="334">
        <v>93</v>
      </c>
      <c r="F18" s="334">
        <v>212</v>
      </c>
      <c r="G18" s="334">
        <v>993</v>
      </c>
      <c r="H18" s="334">
        <v>347</v>
      </c>
      <c r="I18" s="334">
        <v>1340</v>
      </c>
      <c r="J18" s="334">
        <v>1552</v>
      </c>
      <c r="K18" s="337"/>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235</v>
      </c>
      <c r="E19" s="334">
        <v>156</v>
      </c>
      <c r="F19" s="334">
        <v>391</v>
      </c>
      <c r="G19" s="334">
        <v>2568</v>
      </c>
      <c r="H19" s="334">
        <v>1188</v>
      </c>
      <c r="I19" s="334">
        <v>3756</v>
      </c>
      <c r="J19" s="334">
        <v>4147</v>
      </c>
      <c r="K19" s="337"/>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80</v>
      </c>
      <c r="E20" s="334">
        <v>89</v>
      </c>
      <c r="F20" s="334">
        <v>169</v>
      </c>
      <c r="G20" s="334">
        <v>1281</v>
      </c>
      <c r="H20" s="334">
        <v>400</v>
      </c>
      <c r="I20" s="334">
        <v>1681</v>
      </c>
      <c r="J20" s="334">
        <v>1850</v>
      </c>
      <c r="K20" s="337"/>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938</v>
      </c>
      <c r="E21" s="334">
        <v>524</v>
      </c>
      <c r="F21" s="334">
        <v>1462</v>
      </c>
      <c r="G21" s="334">
        <v>5720</v>
      </c>
      <c r="H21" s="334">
        <v>1966</v>
      </c>
      <c r="I21" s="334">
        <v>7686</v>
      </c>
      <c r="J21" s="334">
        <v>9148</v>
      </c>
      <c r="K21" s="337"/>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518</v>
      </c>
      <c r="E22" s="334">
        <v>292</v>
      </c>
      <c r="F22" s="334">
        <v>810</v>
      </c>
      <c r="G22" s="334">
        <v>1727</v>
      </c>
      <c r="H22" s="334">
        <v>561</v>
      </c>
      <c r="I22" s="334">
        <v>2288</v>
      </c>
      <c r="J22" s="334">
        <v>3098</v>
      </c>
      <c r="K22" s="337"/>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82</v>
      </c>
      <c r="E23" s="334">
        <v>67</v>
      </c>
      <c r="F23" s="334">
        <v>149</v>
      </c>
      <c r="G23" s="334">
        <v>544</v>
      </c>
      <c r="H23" s="334">
        <v>254</v>
      </c>
      <c r="I23" s="334">
        <v>798</v>
      </c>
      <c r="J23" s="334">
        <v>947</v>
      </c>
      <c r="K23" s="337"/>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158</v>
      </c>
      <c r="E24" s="334">
        <v>117</v>
      </c>
      <c r="F24" s="334">
        <v>275</v>
      </c>
      <c r="G24" s="334">
        <v>1471</v>
      </c>
      <c r="H24" s="334">
        <v>524</v>
      </c>
      <c r="I24" s="334">
        <v>1995</v>
      </c>
      <c r="J24" s="334">
        <v>2270</v>
      </c>
      <c r="K24" s="337"/>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408</v>
      </c>
      <c r="E25" s="334">
        <v>218</v>
      </c>
      <c r="F25" s="334">
        <v>626</v>
      </c>
      <c r="G25" s="334">
        <v>2330</v>
      </c>
      <c r="H25" s="334">
        <v>941</v>
      </c>
      <c r="I25" s="334">
        <v>3271</v>
      </c>
      <c r="J25" s="334">
        <v>3897</v>
      </c>
      <c r="K25" s="337"/>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241</v>
      </c>
      <c r="E26" s="334">
        <v>217</v>
      </c>
      <c r="F26" s="334">
        <v>458</v>
      </c>
      <c r="G26" s="334">
        <v>1467</v>
      </c>
      <c r="H26" s="334">
        <v>733</v>
      </c>
      <c r="I26" s="334">
        <v>2200</v>
      </c>
      <c r="J26" s="334">
        <v>2658</v>
      </c>
      <c r="K26" s="337"/>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120</v>
      </c>
      <c r="E27" s="334">
        <v>64</v>
      </c>
      <c r="F27" s="334">
        <v>184</v>
      </c>
      <c r="G27" s="334">
        <v>545</v>
      </c>
      <c r="H27" s="334">
        <v>228</v>
      </c>
      <c r="I27" s="334">
        <v>773</v>
      </c>
      <c r="J27" s="334">
        <v>957</v>
      </c>
      <c r="K27" s="337"/>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314</v>
      </c>
      <c r="E28" s="334">
        <v>309</v>
      </c>
      <c r="F28" s="334">
        <v>623</v>
      </c>
      <c r="G28" s="334">
        <v>945</v>
      </c>
      <c r="H28" s="334">
        <v>452</v>
      </c>
      <c r="I28" s="334">
        <v>1397</v>
      </c>
      <c r="J28" s="334">
        <v>2020</v>
      </c>
      <c r="K28" s="337"/>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198</v>
      </c>
      <c r="E29" s="334">
        <v>111</v>
      </c>
      <c r="F29" s="334">
        <v>309</v>
      </c>
      <c r="G29" s="334">
        <v>738</v>
      </c>
      <c r="H29" s="334">
        <v>342</v>
      </c>
      <c r="I29" s="334">
        <v>1080</v>
      </c>
      <c r="J29" s="334">
        <v>1389</v>
      </c>
      <c r="K29" s="337"/>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247</v>
      </c>
      <c r="E30" s="334">
        <v>131</v>
      </c>
      <c r="F30" s="334">
        <v>378</v>
      </c>
      <c r="G30" s="334">
        <v>2172</v>
      </c>
      <c r="H30" s="334">
        <v>593</v>
      </c>
      <c r="I30" s="334">
        <v>2765</v>
      </c>
      <c r="J30" s="334">
        <v>3143</v>
      </c>
      <c r="K30" s="337"/>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302</v>
      </c>
      <c r="E31" s="334">
        <v>220</v>
      </c>
      <c r="F31" s="334">
        <v>522</v>
      </c>
      <c r="G31" s="334">
        <v>1823</v>
      </c>
      <c r="H31" s="334">
        <v>621</v>
      </c>
      <c r="I31" s="334">
        <v>2444</v>
      </c>
      <c r="J31" s="334">
        <v>2966</v>
      </c>
      <c r="K31" s="337"/>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54</v>
      </c>
      <c r="E32" s="334">
        <v>71</v>
      </c>
      <c r="F32" s="334">
        <v>125</v>
      </c>
      <c r="G32" s="334">
        <v>488</v>
      </c>
      <c r="H32" s="334">
        <v>199</v>
      </c>
      <c r="I32" s="334">
        <v>687</v>
      </c>
      <c r="J32" s="334">
        <v>812</v>
      </c>
      <c r="K32" s="337"/>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235</v>
      </c>
      <c r="E33" s="334">
        <v>142</v>
      </c>
      <c r="F33" s="334">
        <v>377</v>
      </c>
      <c r="G33" s="334">
        <v>1152</v>
      </c>
      <c r="H33" s="334">
        <v>457</v>
      </c>
      <c r="I33" s="334">
        <v>1609</v>
      </c>
      <c r="J33" s="334">
        <v>1986</v>
      </c>
      <c r="K33" s="337"/>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246</v>
      </c>
      <c r="E34" s="334">
        <v>150</v>
      </c>
      <c r="F34" s="334">
        <v>396</v>
      </c>
      <c r="G34" s="334">
        <v>3069</v>
      </c>
      <c r="H34" s="334">
        <v>955</v>
      </c>
      <c r="I34" s="334">
        <v>4024</v>
      </c>
      <c r="J34" s="334">
        <v>4420</v>
      </c>
      <c r="K34" s="337"/>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200</v>
      </c>
      <c r="E35" s="334">
        <v>116</v>
      </c>
      <c r="F35" s="334">
        <v>316</v>
      </c>
      <c r="G35" s="334">
        <v>2461</v>
      </c>
      <c r="H35" s="334">
        <v>870</v>
      </c>
      <c r="I35" s="334">
        <v>3331</v>
      </c>
      <c r="J35" s="334">
        <v>3647</v>
      </c>
      <c r="K35" s="337"/>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427</v>
      </c>
      <c r="E36" s="334">
        <v>249</v>
      </c>
      <c r="F36" s="334">
        <v>676</v>
      </c>
      <c r="G36" s="334">
        <v>2353</v>
      </c>
      <c r="H36" s="334">
        <v>778</v>
      </c>
      <c r="I36" s="334">
        <v>3131</v>
      </c>
      <c r="J36" s="334">
        <v>3807</v>
      </c>
      <c r="K36" s="337"/>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188</v>
      </c>
      <c r="E37" s="334">
        <v>100</v>
      </c>
      <c r="F37" s="334">
        <v>288</v>
      </c>
      <c r="G37" s="334">
        <v>1316</v>
      </c>
      <c r="H37" s="334">
        <v>452</v>
      </c>
      <c r="I37" s="334">
        <v>1768</v>
      </c>
      <c r="J37" s="334">
        <v>2056</v>
      </c>
      <c r="K37" s="337"/>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498</v>
      </c>
      <c r="E38" s="334">
        <v>221</v>
      </c>
      <c r="F38" s="334">
        <v>719</v>
      </c>
      <c r="G38" s="334">
        <v>3941</v>
      </c>
      <c r="H38" s="334">
        <v>1344</v>
      </c>
      <c r="I38" s="334">
        <v>5285</v>
      </c>
      <c r="J38" s="334">
        <v>6004</v>
      </c>
      <c r="K38" s="337"/>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363</v>
      </c>
      <c r="E39" s="334">
        <v>198</v>
      </c>
      <c r="F39" s="334">
        <v>561</v>
      </c>
      <c r="G39" s="334">
        <v>2140</v>
      </c>
      <c r="H39" s="334">
        <v>715</v>
      </c>
      <c r="I39" s="334">
        <v>2855</v>
      </c>
      <c r="J39" s="334">
        <v>3416</v>
      </c>
      <c r="K39" s="337"/>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721</v>
      </c>
      <c r="E40" s="334">
        <v>289</v>
      </c>
      <c r="F40" s="334">
        <v>1010</v>
      </c>
      <c r="G40" s="334">
        <v>5551</v>
      </c>
      <c r="H40" s="334">
        <v>1562</v>
      </c>
      <c r="I40" s="334">
        <v>7113</v>
      </c>
      <c r="J40" s="334">
        <v>8123</v>
      </c>
      <c r="K40" s="337"/>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98</v>
      </c>
      <c r="E41" s="334">
        <v>76</v>
      </c>
      <c r="F41" s="334">
        <v>174</v>
      </c>
      <c r="G41" s="334">
        <v>821</v>
      </c>
      <c r="H41" s="334">
        <v>383</v>
      </c>
      <c r="I41" s="334">
        <v>1204</v>
      </c>
      <c r="J41" s="334">
        <v>1378</v>
      </c>
      <c r="K41" s="337"/>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758</v>
      </c>
      <c r="E42" s="334">
        <v>380</v>
      </c>
      <c r="F42" s="334">
        <v>1138</v>
      </c>
      <c r="G42" s="334">
        <v>5888</v>
      </c>
      <c r="H42" s="334">
        <v>2058</v>
      </c>
      <c r="I42" s="334">
        <v>7946</v>
      </c>
      <c r="J42" s="334">
        <v>9084</v>
      </c>
      <c r="K42" s="337"/>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671</v>
      </c>
      <c r="E43" s="334">
        <v>318</v>
      </c>
      <c r="F43" s="334">
        <v>989</v>
      </c>
      <c r="G43" s="334">
        <v>4069</v>
      </c>
      <c r="H43" s="334">
        <v>1323</v>
      </c>
      <c r="I43" s="334">
        <v>5392</v>
      </c>
      <c r="J43" s="334">
        <v>6381</v>
      </c>
      <c r="K43" s="337"/>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540</v>
      </c>
      <c r="E44" s="334">
        <v>291</v>
      </c>
      <c r="F44" s="334">
        <v>831</v>
      </c>
      <c r="G44" s="334">
        <v>2766</v>
      </c>
      <c r="H44" s="334">
        <v>1229</v>
      </c>
      <c r="I44" s="334">
        <v>3995</v>
      </c>
      <c r="J44" s="334">
        <v>4826</v>
      </c>
      <c r="K44" s="337"/>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145</v>
      </c>
      <c r="E45" s="334">
        <v>99</v>
      </c>
      <c r="F45" s="334">
        <v>244</v>
      </c>
      <c r="G45" s="334">
        <v>848</v>
      </c>
      <c r="H45" s="334">
        <v>361</v>
      </c>
      <c r="I45" s="334">
        <v>1209</v>
      </c>
      <c r="J45" s="334">
        <v>1453</v>
      </c>
      <c r="K45" s="337"/>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201</v>
      </c>
      <c r="E46" s="334">
        <v>106</v>
      </c>
      <c r="F46" s="334">
        <v>307</v>
      </c>
      <c r="G46" s="334">
        <v>1881</v>
      </c>
      <c r="H46" s="334">
        <v>507</v>
      </c>
      <c r="I46" s="334">
        <v>2388</v>
      </c>
      <c r="J46" s="334">
        <v>2695</v>
      </c>
      <c r="K46" s="337"/>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534</v>
      </c>
      <c r="E47" s="334">
        <v>250</v>
      </c>
      <c r="F47" s="334">
        <v>784</v>
      </c>
      <c r="G47" s="334">
        <v>5469</v>
      </c>
      <c r="H47" s="334">
        <v>1523</v>
      </c>
      <c r="I47" s="334">
        <v>6992</v>
      </c>
      <c r="J47" s="334">
        <v>7776</v>
      </c>
      <c r="K47" s="337"/>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76</v>
      </c>
      <c r="E48" s="334">
        <v>60</v>
      </c>
      <c r="F48" s="334">
        <v>136</v>
      </c>
      <c r="G48" s="334">
        <v>1159</v>
      </c>
      <c r="H48" s="334">
        <v>412</v>
      </c>
      <c r="I48" s="334">
        <v>1571</v>
      </c>
      <c r="J48" s="334">
        <v>1707</v>
      </c>
      <c r="K48" s="337"/>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150</v>
      </c>
      <c r="E49" s="334">
        <v>90</v>
      </c>
      <c r="F49" s="334">
        <v>240</v>
      </c>
      <c r="G49" s="334">
        <v>911</v>
      </c>
      <c r="H49" s="334">
        <v>359</v>
      </c>
      <c r="I49" s="334">
        <v>1270</v>
      </c>
      <c r="J49" s="334">
        <v>1510</v>
      </c>
      <c r="K49" s="337"/>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142</v>
      </c>
      <c r="E50" s="334">
        <v>105</v>
      </c>
      <c r="F50" s="334">
        <v>247</v>
      </c>
      <c r="G50" s="334">
        <v>1483</v>
      </c>
      <c r="H50" s="334">
        <v>527</v>
      </c>
      <c r="I50" s="334">
        <v>2010</v>
      </c>
      <c r="J50" s="334">
        <v>2257</v>
      </c>
      <c r="K50" s="337"/>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846</v>
      </c>
      <c r="E51" s="334">
        <v>420</v>
      </c>
      <c r="F51" s="334">
        <v>1266</v>
      </c>
      <c r="G51" s="334">
        <v>3005</v>
      </c>
      <c r="H51" s="334">
        <v>790</v>
      </c>
      <c r="I51" s="334">
        <v>3795</v>
      </c>
      <c r="J51" s="334">
        <v>5061</v>
      </c>
      <c r="K51" s="337"/>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121</v>
      </c>
      <c r="E52" s="334">
        <v>108</v>
      </c>
      <c r="F52" s="334">
        <v>229</v>
      </c>
      <c r="G52" s="334">
        <v>1088</v>
      </c>
      <c r="H52" s="334">
        <v>556</v>
      </c>
      <c r="I52" s="334">
        <v>1644</v>
      </c>
      <c r="J52" s="334">
        <v>1873</v>
      </c>
      <c r="K52" s="337"/>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423</v>
      </c>
      <c r="E53" s="334">
        <v>213</v>
      </c>
      <c r="F53" s="334">
        <v>636</v>
      </c>
      <c r="G53" s="334">
        <v>4661</v>
      </c>
      <c r="H53" s="334">
        <v>1590</v>
      </c>
      <c r="I53" s="334">
        <v>6251</v>
      </c>
      <c r="J53" s="334">
        <v>6887</v>
      </c>
      <c r="K53" s="337"/>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377</v>
      </c>
      <c r="E54" s="334">
        <v>196</v>
      </c>
      <c r="F54" s="334">
        <v>573</v>
      </c>
      <c r="G54" s="334">
        <v>1813</v>
      </c>
      <c r="H54" s="334">
        <v>633</v>
      </c>
      <c r="I54" s="334">
        <v>2446</v>
      </c>
      <c r="J54" s="334">
        <v>3019</v>
      </c>
      <c r="K54" s="337"/>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83</v>
      </c>
      <c r="E55" s="334">
        <v>54</v>
      </c>
      <c r="F55" s="334">
        <v>137</v>
      </c>
      <c r="G55" s="334">
        <v>545</v>
      </c>
      <c r="H55" s="334">
        <v>188</v>
      </c>
      <c r="I55" s="334">
        <v>733</v>
      </c>
      <c r="J55" s="334">
        <v>870</v>
      </c>
      <c r="K55" s="337"/>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196</v>
      </c>
      <c r="E56" s="334">
        <v>122</v>
      </c>
      <c r="F56" s="334">
        <v>318</v>
      </c>
      <c r="G56" s="334">
        <v>937</v>
      </c>
      <c r="H56" s="334">
        <v>290</v>
      </c>
      <c r="I56" s="334">
        <v>1227</v>
      </c>
      <c r="J56" s="334">
        <v>1545</v>
      </c>
      <c r="K56" s="337"/>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50</v>
      </c>
      <c r="E57" s="334">
        <v>32</v>
      </c>
      <c r="F57" s="334">
        <v>82</v>
      </c>
      <c r="G57" s="334">
        <v>555</v>
      </c>
      <c r="H57" s="334">
        <v>241</v>
      </c>
      <c r="I57" s="334">
        <v>796</v>
      </c>
      <c r="J57" s="334">
        <v>878</v>
      </c>
      <c r="K57" s="337"/>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282</v>
      </c>
      <c r="E58" s="334">
        <v>150</v>
      </c>
      <c r="F58" s="334">
        <v>432</v>
      </c>
      <c r="G58" s="334">
        <v>2933</v>
      </c>
      <c r="H58" s="334">
        <v>828</v>
      </c>
      <c r="I58" s="334">
        <v>3761</v>
      </c>
      <c r="J58" s="334">
        <v>4193</v>
      </c>
      <c r="K58" s="337"/>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422</v>
      </c>
      <c r="E59" s="334">
        <v>269</v>
      </c>
      <c r="F59" s="334">
        <v>691</v>
      </c>
      <c r="G59" s="334">
        <v>1237</v>
      </c>
      <c r="H59" s="334">
        <v>575</v>
      </c>
      <c r="I59" s="334">
        <v>1812</v>
      </c>
      <c r="J59" s="334">
        <v>2503</v>
      </c>
      <c r="K59" s="337"/>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575</v>
      </c>
      <c r="E60" s="334">
        <v>284</v>
      </c>
      <c r="F60" s="334">
        <v>859</v>
      </c>
      <c r="G60" s="334">
        <v>1325</v>
      </c>
      <c r="H60" s="334">
        <v>369</v>
      </c>
      <c r="I60" s="334">
        <v>1694</v>
      </c>
      <c r="J60" s="334">
        <v>2553</v>
      </c>
      <c r="K60" s="337"/>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230</v>
      </c>
      <c r="E61" s="334">
        <v>113</v>
      </c>
      <c r="F61" s="334">
        <v>343</v>
      </c>
      <c r="G61" s="334">
        <v>651</v>
      </c>
      <c r="H61" s="334">
        <v>254</v>
      </c>
      <c r="I61" s="334">
        <v>905</v>
      </c>
      <c r="J61" s="334">
        <v>1248</v>
      </c>
      <c r="K61" s="337"/>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155</v>
      </c>
      <c r="E62" s="334">
        <v>60</v>
      </c>
      <c r="F62" s="334">
        <v>215</v>
      </c>
      <c r="G62" s="334">
        <v>947</v>
      </c>
      <c r="H62" s="334">
        <v>281</v>
      </c>
      <c r="I62" s="334">
        <v>1228</v>
      </c>
      <c r="J62" s="334">
        <v>1443</v>
      </c>
      <c r="K62" s="337"/>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496</v>
      </c>
      <c r="E63" s="334">
        <v>200</v>
      </c>
      <c r="F63" s="334">
        <v>696</v>
      </c>
      <c r="G63" s="334">
        <v>3360</v>
      </c>
      <c r="H63" s="334">
        <v>1265</v>
      </c>
      <c r="I63" s="334">
        <v>4625</v>
      </c>
      <c r="J63" s="334">
        <v>5321</v>
      </c>
      <c r="K63" s="337"/>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84</v>
      </c>
      <c r="E64" s="334">
        <v>47</v>
      </c>
      <c r="F64" s="334">
        <v>131</v>
      </c>
      <c r="G64" s="334">
        <v>611</v>
      </c>
      <c r="H64" s="334">
        <v>231</v>
      </c>
      <c r="I64" s="334">
        <v>842</v>
      </c>
      <c r="J64" s="334">
        <v>973</v>
      </c>
      <c r="K64" s="337"/>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404</v>
      </c>
      <c r="E65" s="334">
        <v>174</v>
      </c>
      <c r="F65" s="334">
        <v>578</v>
      </c>
      <c r="G65" s="334">
        <v>2386</v>
      </c>
      <c r="H65" s="334">
        <v>815</v>
      </c>
      <c r="I65" s="334">
        <v>3201</v>
      </c>
      <c r="J65" s="334">
        <v>3779</v>
      </c>
      <c r="K65" s="337"/>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694</v>
      </c>
      <c r="E66" s="334">
        <v>401</v>
      </c>
      <c r="F66" s="334">
        <v>1095</v>
      </c>
      <c r="G66" s="334">
        <v>2632</v>
      </c>
      <c r="H66" s="334">
        <v>876</v>
      </c>
      <c r="I66" s="334">
        <v>3508</v>
      </c>
      <c r="J66" s="334">
        <v>4603</v>
      </c>
      <c r="K66" s="337"/>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210</v>
      </c>
      <c r="E67" s="334">
        <v>164</v>
      </c>
      <c r="F67" s="334">
        <v>374</v>
      </c>
      <c r="G67" s="334">
        <v>939</v>
      </c>
      <c r="H67" s="334">
        <v>418</v>
      </c>
      <c r="I67" s="334">
        <v>1357</v>
      </c>
      <c r="J67" s="334">
        <v>1731</v>
      </c>
      <c r="K67" s="337"/>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1589</v>
      </c>
      <c r="E68" s="334">
        <v>833</v>
      </c>
      <c r="F68" s="334">
        <v>2422</v>
      </c>
      <c r="G68" s="334">
        <v>10992</v>
      </c>
      <c r="H68" s="334">
        <v>3538</v>
      </c>
      <c r="I68" s="334">
        <v>14530</v>
      </c>
      <c r="J68" s="334">
        <v>16952</v>
      </c>
      <c r="K68" s="337"/>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406</v>
      </c>
      <c r="E69" s="334">
        <v>203</v>
      </c>
      <c r="F69" s="334">
        <v>609</v>
      </c>
      <c r="G69" s="334">
        <v>3728</v>
      </c>
      <c r="H69" s="334">
        <v>1298</v>
      </c>
      <c r="I69" s="334">
        <v>5026</v>
      </c>
      <c r="J69" s="334">
        <v>5635</v>
      </c>
      <c r="K69" s="337"/>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175</v>
      </c>
      <c r="E70" s="334">
        <v>112</v>
      </c>
      <c r="F70" s="334">
        <v>287</v>
      </c>
      <c r="G70" s="334">
        <v>1057</v>
      </c>
      <c r="H70" s="334">
        <v>337</v>
      </c>
      <c r="I70" s="334">
        <v>1394</v>
      </c>
      <c r="J70" s="334">
        <v>1681</v>
      </c>
      <c r="K70" s="337"/>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1075</v>
      </c>
      <c r="E71" s="334">
        <v>615</v>
      </c>
      <c r="F71" s="334">
        <v>1690</v>
      </c>
      <c r="G71" s="334">
        <v>5266</v>
      </c>
      <c r="H71" s="334">
        <v>1762</v>
      </c>
      <c r="I71" s="334">
        <v>7028</v>
      </c>
      <c r="J71" s="334">
        <v>8718</v>
      </c>
      <c r="K71" s="337"/>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318</v>
      </c>
      <c r="E72" s="334">
        <v>194</v>
      </c>
      <c r="F72" s="334">
        <v>512</v>
      </c>
      <c r="G72" s="334">
        <v>2065</v>
      </c>
      <c r="H72" s="334">
        <v>557</v>
      </c>
      <c r="I72" s="334">
        <v>2622</v>
      </c>
      <c r="J72" s="334">
        <v>3134</v>
      </c>
      <c r="K72" s="337"/>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260</v>
      </c>
      <c r="E73" s="334">
        <v>331</v>
      </c>
      <c r="F73" s="334">
        <v>591</v>
      </c>
      <c r="G73" s="334">
        <v>1797</v>
      </c>
      <c r="H73" s="334">
        <v>701</v>
      </c>
      <c r="I73" s="334">
        <v>2498</v>
      </c>
      <c r="J73" s="334">
        <v>3089</v>
      </c>
      <c r="K73" s="337"/>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192</v>
      </c>
      <c r="E74" s="334">
        <v>130</v>
      </c>
      <c r="F74" s="334">
        <v>322</v>
      </c>
      <c r="G74" s="334">
        <v>689</v>
      </c>
      <c r="H74" s="334">
        <v>234</v>
      </c>
      <c r="I74" s="334">
        <v>923</v>
      </c>
      <c r="J74" s="334">
        <v>1245</v>
      </c>
      <c r="K74" s="337"/>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312</v>
      </c>
      <c r="E75" s="334">
        <v>219</v>
      </c>
      <c r="F75" s="334">
        <v>531</v>
      </c>
      <c r="G75" s="334">
        <v>1450</v>
      </c>
      <c r="H75" s="334">
        <v>498</v>
      </c>
      <c r="I75" s="334">
        <v>1948</v>
      </c>
      <c r="J75" s="334">
        <v>2479</v>
      </c>
      <c r="K75" s="337"/>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777</v>
      </c>
      <c r="E76" s="334">
        <v>375</v>
      </c>
      <c r="F76" s="334">
        <v>1152</v>
      </c>
      <c r="G76" s="334">
        <v>3289</v>
      </c>
      <c r="H76" s="334">
        <v>1107</v>
      </c>
      <c r="I76" s="334">
        <v>4396</v>
      </c>
      <c r="J76" s="334">
        <v>5548</v>
      </c>
      <c r="K76" s="337"/>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542</v>
      </c>
      <c r="E77" s="334">
        <v>308</v>
      </c>
      <c r="F77" s="334">
        <v>850</v>
      </c>
      <c r="G77" s="334">
        <v>3121</v>
      </c>
      <c r="H77" s="334">
        <v>1234</v>
      </c>
      <c r="I77" s="334">
        <v>4355</v>
      </c>
      <c r="J77" s="334">
        <v>5205</v>
      </c>
      <c r="K77" s="337"/>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1040</v>
      </c>
      <c r="E78" s="334">
        <v>622</v>
      </c>
      <c r="F78" s="334">
        <v>1662</v>
      </c>
      <c r="G78" s="334">
        <v>7177</v>
      </c>
      <c r="H78" s="334">
        <v>2185</v>
      </c>
      <c r="I78" s="334">
        <v>9362</v>
      </c>
      <c r="J78" s="334">
        <v>11024</v>
      </c>
      <c r="K78" s="337"/>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187</v>
      </c>
      <c r="E79" s="334">
        <v>121</v>
      </c>
      <c r="F79" s="334">
        <v>308</v>
      </c>
      <c r="G79" s="334">
        <v>1635</v>
      </c>
      <c r="H79" s="334">
        <v>562</v>
      </c>
      <c r="I79" s="334">
        <v>2197</v>
      </c>
      <c r="J79" s="334">
        <v>2505</v>
      </c>
      <c r="K79" s="337"/>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853</v>
      </c>
      <c r="E80" s="334">
        <v>501</v>
      </c>
      <c r="F80" s="334">
        <v>1354</v>
      </c>
      <c r="G80" s="334">
        <v>5542</v>
      </c>
      <c r="H80" s="334">
        <v>1623</v>
      </c>
      <c r="I80" s="334">
        <v>7165</v>
      </c>
      <c r="J80" s="334">
        <v>8519</v>
      </c>
      <c r="K80" s="337"/>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135</v>
      </c>
      <c r="E81" s="334">
        <v>71</v>
      </c>
      <c r="F81" s="334">
        <v>206</v>
      </c>
      <c r="G81" s="334">
        <v>766</v>
      </c>
      <c r="H81" s="334">
        <v>246</v>
      </c>
      <c r="I81" s="334">
        <v>1012</v>
      </c>
      <c r="J81" s="334">
        <v>1218</v>
      </c>
      <c r="K81" s="337"/>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288</v>
      </c>
      <c r="E82" s="334">
        <v>180</v>
      </c>
      <c r="F82" s="334">
        <v>468</v>
      </c>
      <c r="G82" s="334">
        <v>2189</v>
      </c>
      <c r="H82" s="334">
        <v>841</v>
      </c>
      <c r="I82" s="334">
        <v>3030</v>
      </c>
      <c r="J82" s="334">
        <v>3498</v>
      </c>
      <c r="K82" s="337"/>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293</v>
      </c>
      <c r="E83" s="334">
        <v>171</v>
      </c>
      <c r="F83" s="334">
        <v>464</v>
      </c>
      <c r="G83" s="334">
        <v>1988</v>
      </c>
      <c r="H83" s="334">
        <v>701</v>
      </c>
      <c r="I83" s="334">
        <v>2689</v>
      </c>
      <c r="J83" s="334">
        <v>3153</v>
      </c>
      <c r="K83" s="337"/>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182</v>
      </c>
      <c r="E84" s="334">
        <v>104</v>
      </c>
      <c r="F84" s="334">
        <v>286</v>
      </c>
      <c r="G84" s="334">
        <v>1629</v>
      </c>
      <c r="H84" s="334">
        <v>586</v>
      </c>
      <c r="I84" s="334">
        <v>2215</v>
      </c>
      <c r="J84" s="334">
        <v>2501</v>
      </c>
      <c r="K84" s="337"/>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116</v>
      </c>
      <c r="E85" s="334">
        <v>98</v>
      </c>
      <c r="F85" s="334">
        <v>214</v>
      </c>
      <c r="G85" s="334">
        <v>3141</v>
      </c>
      <c r="H85" s="334">
        <v>825</v>
      </c>
      <c r="I85" s="334">
        <v>3966</v>
      </c>
      <c r="J85" s="334">
        <v>4180</v>
      </c>
      <c r="K85" s="337"/>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1646</v>
      </c>
      <c r="E86" s="334">
        <v>786</v>
      </c>
      <c r="F86" s="334">
        <v>2432</v>
      </c>
      <c r="G86" s="334">
        <v>4063</v>
      </c>
      <c r="H86" s="334">
        <v>1655</v>
      </c>
      <c r="I86" s="334">
        <v>5718</v>
      </c>
      <c r="J86" s="334">
        <v>8150</v>
      </c>
      <c r="K86" s="337"/>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882</v>
      </c>
      <c r="E87" s="334">
        <v>448</v>
      </c>
      <c r="F87" s="334">
        <v>1330</v>
      </c>
      <c r="G87" s="334">
        <v>3603</v>
      </c>
      <c r="H87" s="334">
        <v>843</v>
      </c>
      <c r="I87" s="334">
        <v>4446</v>
      </c>
      <c r="J87" s="334">
        <v>5776</v>
      </c>
      <c r="K87" s="337"/>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670</v>
      </c>
      <c r="E88" s="334">
        <v>291</v>
      </c>
      <c r="F88" s="334">
        <v>961</v>
      </c>
      <c r="G88" s="334">
        <v>2712</v>
      </c>
      <c r="H88" s="334">
        <v>824</v>
      </c>
      <c r="I88" s="334">
        <v>3536</v>
      </c>
      <c r="J88" s="334">
        <v>4497</v>
      </c>
      <c r="K88" s="337"/>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774</v>
      </c>
      <c r="E89" s="334">
        <v>319</v>
      </c>
      <c r="F89" s="334">
        <v>1093</v>
      </c>
      <c r="G89" s="334">
        <v>3442</v>
      </c>
      <c r="H89" s="334">
        <v>1088</v>
      </c>
      <c r="I89" s="334">
        <v>4530</v>
      </c>
      <c r="J89" s="334">
        <v>5623</v>
      </c>
      <c r="K89" s="337"/>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215</v>
      </c>
      <c r="E90" s="334">
        <v>84</v>
      </c>
      <c r="F90" s="334">
        <v>299</v>
      </c>
      <c r="G90" s="334">
        <v>1585</v>
      </c>
      <c r="H90" s="334">
        <v>710</v>
      </c>
      <c r="I90" s="334">
        <v>2295</v>
      </c>
      <c r="J90" s="334">
        <v>2594</v>
      </c>
      <c r="K90" s="337"/>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331</v>
      </c>
      <c r="E91" s="334">
        <v>252</v>
      </c>
      <c r="F91" s="334">
        <v>583</v>
      </c>
      <c r="G91" s="334">
        <v>1975</v>
      </c>
      <c r="H91" s="334">
        <v>673</v>
      </c>
      <c r="I91" s="334">
        <v>2648</v>
      </c>
      <c r="J91" s="334">
        <v>3231</v>
      </c>
      <c r="K91" s="337"/>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270</v>
      </c>
      <c r="E92" s="334">
        <v>189</v>
      </c>
      <c r="F92" s="334">
        <v>459</v>
      </c>
      <c r="G92" s="334">
        <v>1381</v>
      </c>
      <c r="H92" s="334">
        <v>472</v>
      </c>
      <c r="I92" s="334">
        <v>1853</v>
      </c>
      <c r="J92" s="334">
        <v>2312</v>
      </c>
      <c r="K92" s="337"/>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158</v>
      </c>
      <c r="E93" s="334">
        <v>104</v>
      </c>
      <c r="F93" s="334">
        <v>262</v>
      </c>
      <c r="G93" s="334">
        <v>1170</v>
      </c>
      <c r="H93" s="334">
        <v>302</v>
      </c>
      <c r="I93" s="334">
        <v>1472</v>
      </c>
      <c r="J93" s="334">
        <v>1734</v>
      </c>
      <c r="K93" s="337"/>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551</v>
      </c>
      <c r="E94" s="334">
        <v>371</v>
      </c>
      <c r="F94" s="334">
        <v>922</v>
      </c>
      <c r="G94" s="334">
        <v>3873</v>
      </c>
      <c r="H94" s="334">
        <v>1410</v>
      </c>
      <c r="I94" s="334">
        <v>5283</v>
      </c>
      <c r="J94" s="334">
        <v>6205</v>
      </c>
      <c r="K94" s="337"/>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239</v>
      </c>
      <c r="E95" s="334">
        <v>119</v>
      </c>
      <c r="F95" s="334">
        <v>358</v>
      </c>
      <c r="G95" s="334">
        <v>1634</v>
      </c>
      <c r="H95" s="334">
        <v>404</v>
      </c>
      <c r="I95" s="334">
        <v>2038</v>
      </c>
      <c r="J95" s="334">
        <v>2396</v>
      </c>
      <c r="K95" s="337"/>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194</v>
      </c>
      <c r="E96" s="334">
        <v>140</v>
      </c>
      <c r="F96" s="334">
        <v>334</v>
      </c>
      <c r="G96" s="334">
        <v>2587</v>
      </c>
      <c r="H96" s="334">
        <v>1001</v>
      </c>
      <c r="I96" s="334">
        <v>3588</v>
      </c>
      <c r="J96" s="334">
        <v>3922</v>
      </c>
      <c r="K96" s="337"/>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151</v>
      </c>
      <c r="E97" s="334">
        <v>100</v>
      </c>
      <c r="F97" s="334">
        <v>251</v>
      </c>
      <c r="G97" s="334">
        <v>1386</v>
      </c>
      <c r="H97" s="334">
        <v>373</v>
      </c>
      <c r="I97" s="334">
        <v>1759</v>
      </c>
      <c r="J97" s="334">
        <v>2010</v>
      </c>
      <c r="K97" s="337"/>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239</v>
      </c>
      <c r="E98" s="334">
        <v>163</v>
      </c>
      <c r="F98" s="334">
        <v>402</v>
      </c>
      <c r="G98" s="334">
        <v>1355</v>
      </c>
      <c r="H98" s="334">
        <v>549</v>
      </c>
      <c r="I98" s="334">
        <v>1904</v>
      </c>
      <c r="J98" s="334">
        <v>2306</v>
      </c>
      <c r="K98" s="337"/>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253</v>
      </c>
      <c r="E99" s="334">
        <v>184</v>
      </c>
      <c r="F99" s="334">
        <v>437</v>
      </c>
      <c r="G99" s="334">
        <v>1375</v>
      </c>
      <c r="H99" s="334">
        <v>459</v>
      </c>
      <c r="I99" s="334">
        <v>1834</v>
      </c>
      <c r="J99" s="334">
        <v>2271</v>
      </c>
      <c r="K99" s="337"/>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165</v>
      </c>
      <c r="E100" s="334">
        <v>104</v>
      </c>
      <c r="F100" s="334">
        <v>269</v>
      </c>
      <c r="G100" s="334">
        <v>1146</v>
      </c>
      <c r="H100" s="334">
        <v>396</v>
      </c>
      <c r="I100" s="334">
        <v>1542</v>
      </c>
      <c r="J100" s="334">
        <v>1811</v>
      </c>
      <c r="K100" s="337"/>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49</v>
      </c>
      <c r="E101" s="334">
        <v>21</v>
      </c>
      <c r="F101" s="334">
        <v>70</v>
      </c>
      <c r="G101" s="334">
        <v>671</v>
      </c>
      <c r="H101" s="334">
        <v>237</v>
      </c>
      <c r="I101" s="334">
        <v>908</v>
      </c>
      <c r="J101" s="334">
        <v>978</v>
      </c>
      <c r="K101" s="337"/>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622</v>
      </c>
      <c r="E102" s="334">
        <v>243</v>
      </c>
      <c r="F102" s="334">
        <v>865</v>
      </c>
      <c r="G102" s="334">
        <v>3686</v>
      </c>
      <c r="H102" s="334">
        <v>941</v>
      </c>
      <c r="I102" s="334">
        <v>4627</v>
      </c>
      <c r="J102" s="334">
        <v>5492</v>
      </c>
      <c r="K102" s="337"/>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1056</v>
      </c>
      <c r="E103" s="334">
        <v>514</v>
      </c>
      <c r="F103" s="334">
        <v>1570</v>
      </c>
      <c r="G103" s="334">
        <v>2420</v>
      </c>
      <c r="H103" s="334">
        <v>837</v>
      </c>
      <c r="I103" s="334">
        <v>3257</v>
      </c>
      <c r="J103" s="334">
        <v>4827</v>
      </c>
      <c r="K103" s="337"/>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1062</v>
      </c>
      <c r="E104" s="334">
        <v>594</v>
      </c>
      <c r="F104" s="334">
        <v>1656</v>
      </c>
      <c r="G104" s="334">
        <v>4660</v>
      </c>
      <c r="H104" s="334">
        <v>1602</v>
      </c>
      <c r="I104" s="334">
        <v>6262</v>
      </c>
      <c r="J104" s="334">
        <v>7918</v>
      </c>
      <c r="K104" s="337"/>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1346</v>
      </c>
      <c r="E105" s="334">
        <v>680</v>
      </c>
      <c r="F105" s="334">
        <v>2026</v>
      </c>
      <c r="G105" s="334">
        <v>2438</v>
      </c>
      <c r="H105" s="334">
        <v>714</v>
      </c>
      <c r="I105" s="334">
        <v>3152</v>
      </c>
      <c r="J105" s="334">
        <v>5178</v>
      </c>
      <c r="K105" s="337"/>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621</v>
      </c>
      <c r="E106" s="334">
        <v>257</v>
      </c>
      <c r="F106" s="334">
        <v>878</v>
      </c>
      <c r="G106" s="334">
        <v>3606</v>
      </c>
      <c r="H106" s="334">
        <v>1261</v>
      </c>
      <c r="I106" s="334">
        <v>4867</v>
      </c>
      <c r="J106" s="334">
        <v>5745</v>
      </c>
      <c r="K106" s="337"/>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337</v>
      </c>
      <c r="E107" s="334">
        <v>240</v>
      </c>
      <c r="F107" s="334">
        <v>577</v>
      </c>
      <c r="G107" s="334">
        <v>1930</v>
      </c>
      <c r="H107" s="334">
        <v>723</v>
      </c>
      <c r="I107" s="334">
        <v>2653</v>
      </c>
      <c r="J107" s="334">
        <v>3230</v>
      </c>
      <c r="K107" s="337"/>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497</v>
      </c>
      <c r="E108" s="334">
        <v>198</v>
      </c>
      <c r="F108" s="334">
        <v>695</v>
      </c>
      <c r="G108" s="334">
        <v>1534</v>
      </c>
      <c r="H108" s="334">
        <v>567</v>
      </c>
      <c r="I108" s="334">
        <v>2101</v>
      </c>
      <c r="J108" s="334">
        <v>2796</v>
      </c>
      <c r="K108" s="337"/>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93</v>
      </c>
      <c r="E109" s="334">
        <v>45</v>
      </c>
      <c r="F109" s="334">
        <v>138</v>
      </c>
      <c r="G109" s="334">
        <v>482</v>
      </c>
      <c r="H109" s="334">
        <v>149</v>
      </c>
      <c r="I109" s="334">
        <v>631</v>
      </c>
      <c r="J109" s="334">
        <v>769</v>
      </c>
      <c r="K109" s="337"/>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980</v>
      </c>
      <c r="E110" s="334">
        <v>495</v>
      </c>
      <c r="F110" s="334">
        <v>1475</v>
      </c>
      <c r="G110" s="334">
        <v>3102</v>
      </c>
      <c r="H110" s="334">
        <v>743</v>
      </c>
      <c r="I110" s="334">
        <v>3845</v>
      </c>
      <c r="J110" s="334">
        <v>5320</v>
      </c>
      <c r="K110" s="337"/>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37576</v>
      </c>
      <c r="E111" s="335">
        <v>20884</v>
      </c>
      <c r="F111" s="335">
        <v>58460</v>
      </c>
      <c r="G111" s="335">
        <v>217650</v>
      </c>
      <c r="H111" s="335">
        <v>72594</v>
      </c>
      <c r="I111" s="335">
        <v>290244</v>
      </c>
      <c r="J111" s="335">
        <v>348704</v>
      </c>
      <c r="K111" s="337"/>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1907</v>
      </c>
      <c r="E112" s="335">
        <v>978</v>
      </c>
      <c r="F112" s="335">
        <v>2885</v>
      </c>
      <c r="G112" s="335">
        <v>7048</v>
      </c>
      <c r="H112" s="335">
        <v>2182</v>
      </c>
      <c r="I112" s="335">
        <v>9230</v>
      </c>
      <c r="J112" s="335">
        <v>12115</v>
      </c>
      <c r="K112" s="337"/>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39483</v>
      </c>
      <c r="E113" s="335">
        <v>21862</v>
      </c>
      <c r="F113" s="335">
        <v>61345</v>
      </c>
      <c r="G113" s="335">
        <v>224698</v>
      </c>
      <c r="H113" s="335">
        <v>74776</v>
      </c>
      <c r="I113" s="335">
        <v>299474</v>
      </c>
      <c r="J113" s="335">
        <v>360819</v>
      </c>
      <c r="K113" s="337"/>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461</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s="253" customFormat="1" x14ac:dyDescent="0.25">
      <c r="A118" s="382" t="s">
        <v>217</v>
      </c>
      <c r="B118" s="382" t="s">
        <v>218</v>
      </c>
      <c r="C118" s="382" t="s">
        <v>213</v>
      </c>
      <c r="D118" s="384" t="s">
        <v>236</v>
      </c>
      <c r="E118" s="385"/>
      <c r="F118" s="386"/>
      <c r="G118" s="384" t="s">
        <v>237</v>
      </c>
      <c r="H118" s="385"/>
      <c r="I118" s="386"/>
      <c r="J118" s="387" t="s">
        <v>238</v>
      </c>
    </row>
    <row r="119" spans="1:26" s="253" customFormat="1" ht="30" x14ac:dyDescent="0.25">
      <c r="A119" s="383"/>
      <c r="B119" s="383"/>
      <c r="C119" s="383"/>
      <c r="D119" s="297" t="s">
        <v>239</v>
      </c>
      <c r="E119" s="297" t="s">
        <v>240</v>
      </c>
      <c r="F119" s="297" t="s">
        <v>241</v>
      </c>
      <c r="G119" s="297" t="s">
        <v>239</v>
      </c>
      <c r="H119" s="297" t="s">
        <v>240</v>
      </c>
      <c r="I119" s="297" t="s">
        <v>242</v>
      </c>
      <c r="J119" s="388"/>
    </row>
    <row r="120" spans="1:26" s="256" customFormat="1" x14ac:dyDescent="0.25">
      <c r="A120" s="334" t="s">
        <v>197</v>
      </c>
      <c r="B120" s="373" t="s">
        <v>83</v>
      </c>
      <c r="C120" s="373"/>
      <c r="D120" s="334">
        <v>4067</v>
      </c>
      <c r="E120" s="334">
        <v>2257</v>
      </c>
      <c r="F120" s="334">
        <v>6324</v>
      </c>
      <c r="G120" s="334">
        <v>31170</v>
      </c>
      <c r="H120" s="334">
        <v>9643</v>
      </c>
      <c r="I120" s="334">
        <v>40813</v>
      </c>
      <c r="J120" s="334">
        <v>47137</v>
      </c>
    </row>
    <row r="121" spans="1:26" s="256" customFormat="1" x14ac:dyDescent="0.25">
      <c r="A121" s="334" t="s">
        <v>140</v>
      </c>
      <c r="B121" s="373" t="s">
        <v>17</v>
      </c>
      <c r="C121" s="373"/>
      <c r="D121" s="334">
        <v>1416</v>
      </c>
      <c r="E121" s="334">
        <v>881</v>
      </c>
      <c r="F121" s="334">
        <v>2297</v>
      </c>
      <c r="G121" s="334">
        <v>12111</v>
      </c>
      <c r="H121" s="334">
        <v>4098</v>
      </c>
      <c r="I121" s="334">
        <v>16209</v>
      </c>
      <c r="J121" s="334">
        <v>18506</v>
      </c>
    </row>
    <row r="122" spans="1:26" s="256" customFormat="1" x14ac:dyDescent="0.25">
      <c r="A122" s="334" t="s">
        <v>166</v>
      </c>
      <c r="B122" s="373" t="s">
        <v>53</v>
      </c>
      <c r="C122" s="373"/>
      <c r="D122" s="334">
        <v>1744</v>
      </c>
      <c r="E122" s="334">
        <v>906</v>
      </c>
      <c r="F122" s="334">
        <v>2650</v>
      </c>
      <c r="G122" s="334">
        <v>10916</v>
      </c>
      <c r="H122" s="334">
        <v>4009</v>
      </c>
      <c r="I122" s="334">
        <v>14925</v>
      </c>
      <c r="J122" s="334">
        <v>17575</v>
      </c>
    </row>
    <row r="123" spans="1:26" s="256" customFormat="1" x14ac:dyDescent="0.25">
      <c r="A123" s="334" t="s">
        <v>137</v>
      </c>
      <c r="B123" s="373" t="s">
        <v>10</v>
      </c>
      <c r="C123" s="373"/>
      <c r="D123" s="334">
        <v>1294</v>
      </c>
      <c r="E123" s="334">
        <v>823</v>
      </c>
      <c r="F123" s="334">
        <v>2117</v>
      </c>
      <c r="G123" s="334">
        <v>8808</v>
      </c>
      <c r="H123" s="334">
        <v>3213</v>
      </c>
      <c r="I123" s="334">
        <v>12021</v>
      </c>
      <c r="J123" s="334">
        <v>14138</v>
      </c>
    </row>
    <row r="124" spans="1:26" s="256" customFormat="1" x14ac:dyDescent="0.25">
      <c r="A124" s="334" t="s">
        <v>207</v>
      </c>
      <c r="B124" s="373" t="s">
        <v>106</v>
      </c>
      <c r="C124" s="373"/>
      <c r="D124" s="334">
        <v>512</v>
      </c>
      <c r="E124" s="334">
        <v>420</v>
      </c>
      <c r="F124" s="334">
        <v>932</v>
      </c>
      <c r="G124" s="334">
        <v>1683</v>
      </c>
      <c r="H124" s="334">
        <v>794</v>
      </c>
      <c r="I124" s="334">
        <v>2477</v>
      </c>
      <c r="J124" s="334">
        <v>3409</v>
      </c>
    </row>
    <row r="125" spans="1:26" s="256" customFormat="1" x14ac:dyDescent="0.25">
      <c r="A125" s="334" t="s">
        <v>157</v>
      </c>
      <c r="B125" s="373" t="s">
        <v>219</v>
      </c>
      <c r="C125" s="373"/>
      <c r="D125" s="334">
        <v>4125</v>
      </c>
      <c r="E125" s="334">
        <v>2225</v>
      </c>
      <c r="F125" s="334">
        <v>6350</v>
      </c>
      <c r="G125" s="334">
        <v>18304</v>
      </c>
      <c r="H125" s="334">
        <v>6436</v>
      </c>
      <c r="I125" s="334">
        <v>24740</v>
      </c>
      <c r="J125" s="334">
        <v>31090</v>
      </c>
    </row>
    <row r="126" spans="1:26" s="256" customFormat="1" x14ac:dyDescent="0.25">
      <c r="A126" s="334" t="s">
        <v>145</v>
      </c>
      <c r="B126" s="373" t="s">
        <v>220</v>
      </c>
      <c r="C126" s="373"/>
      <c r="D126" s="334">
        <v>3901</v>
      </c>
      <c r="E126" s="334">
        <v>2090</v>
      </c>
      <c r="F126" s="334">
        <v>5991</v>
      </c>
      <c r="G126" s="334">
        <v>24396</v>
      </c>
      <c r="H126" s="334">
        <v>7271</v>
      </c>
      <c r="I126" s="334">
        <v>31667</v>
      </c>
      <c r="J126" s="334">
        <v>37658</v>
      </c>
    </row>
    <row r="127" spans="1:26" s="256" customFormat="1" x14ac:dyDescent="0.25">
      <c r="A127" s="334" t="s">
        <v>125</v>
      </c>
      <c r="B127" s="373" t="s">
        <v>1</v>
      </c>
      <c r="C127" s="373"/>
      <c r="D127" s="334">
        <v>7797</v>
      </c>
      <c r="E127" s="334">
        <v>3684</v>
      </c>
      <c r="F127" s="334">
        <v>11481</v>
      </c>
      <c r="G127" s="334">
        <v>27027</v>
      </c>
      <c r="H127" s="334">
        <v>8922</v>
      </c>
      <c r="I127" s="334">
        <v>35949</v>
      </c>
      <c r="J127" s="334">
        <v>47430</v>
      </c>
    </row>
    <row r="128" spans="1:26" s="256" customFormat="1" x14ac:dyDescent="0.25">
      <c r="A128" s="334" t="s">
        <v>141</v>
      </c>
      <c r="B128" s="373" t="s">
        <v>26</v>
      </c>
      <c r="C128" s="373"/>
      <c r="D128" s="334">
        <v>2424</v>
      </c>
      <c r="E128" s="334">
        <v>1370</v>
      </c>
      <c r="F128" s="334">
        <v>3794</v>
      </c>
      <c r="G128" s="334">
        <v>9977</v>
      </c>
      <c r="H128" s="334">
        <v>3094</v>
      </c>
      <c r="I128" s="334">
        <v>13071</v>
      </c>
      <c r="J128" s="334">
        <v>16865</v>
      </c>
    </row>
    <row r="129" spans="1:10" s="256" customFormat="1" x14ac:dyDescent="0.25">
      <c r="A129" s="334" t="s">
        <v>188</v>
      </c>
      <c r="B129" s="373" t="s">
        <v>221</v>
      </c>
      <c r="C129" s="373"/>
      <c r="D129" s="334">
        <v>2944</v>
      </c>
      <c r="E129" s="334">
        <v>1882</v>
      </c>
      <c r="F129" s="334">
        <v>4826</v>
      </c>
      <c r="G129" s="334">
        <v>19845</v>
      </c>
      <c r="H129" s="334">
        <v>7389</v>
      </c>
      <c r="I129" s="334">
        <v>27234</v>
      </c>
      <c r="J129" s="334">
        <v>32060</v>
      </c>
    </row>
    <row r="130" spans="1:10" s="256" customFormat="1" x14ac:dyDescent="0.25">
      <c r="A130" s="334" t="s">
        <v>189</v>
      </c>
      <c r="B130" s="373" t="s">
        <v>222</v>
      </c>
      <c r="C130" s="373"/>
      <c r="D130" s="334">
        <v>3334</v>
      </c>
      <c r="E130" s="334">
        <v>1943</v>
      </c>
      <c r="F130" s="334">
        <v>5277</v>
      </c>
      <c r="G130" s="334">
        <v>22739</v>
      </c>
      <c r="H130" s="334">
        <v>7701</v>
      </c>
      <c r="I130" s="334">
        <v>30440</v>
      </c>
      <c r="J130" s="334">
        <v>35717</v>
      </c>
    </row>
    <row r="131" spans="1:10" s="256" customFormat="1" x14ac:dyDescent="0.25">
      <c r="A131" s="334" t="s">
        <v>165</v>
      </c>
      <c r="B131" s="373" t="s">
        <v>47</v>
      </c>
      <c r="C131" s="373"/>
      <c r="D131" s="334">
        <v>1347</v>
      </c>
      <c r="E131" s="334">
        <v>734</v>
      </c>
      <c r="F131" s="334">
        <v>2081</v>
      </c>
      <c r="G131" s="334">
        <v>13116</v>
      </c>
      <c r="H131" s="334">
        <v>4401</v>
      </c>
      <c r="I131" s="334">
        <v>17517</v>
      </c>
      <c r="J131" s="334">
        <v>19598</v>
      </c>
    </row>
    <row r="132" spans="1:10" s="256" customFormat="1" x14ac:dyDescent="0.25">
      <c r="A132" s="334" t="s">
        <v>206</v>
      </c>
      <c r="B132" s="373" t="s">
        <v>113</v>
      </c>
      <c r="C132" s="373"/>
      <c r="D132" s="334">
        <v>2671</v>
      </c>
      <c r="E132" s="334">
        <v>1669</v>
      </c>
      <c r="F132" s="334">
        <v>4340</v>
      </c>
      <c r="G132" s="334">
        <v>17558</v>
      </c>
      <c r="H132" s="334">
        <v>5623</v>
      </c>
      <c r="I132" s="334">
        <v>23181</v>
      </c>
      <c r="J132" s="334">
        <v>27521</v>
      </c>
    </row>
    <row r="133" spans="1:10" s="256" customFormat="1" x14ac:dyDescent="0.25">
      <c r="A133" s="374" t="s">
        <v>223</v>
      </c>
      <c r="B133" s="374" t="s">
        <v>223</v>
      </c>
      <c r="C133" s="374"/>
      <c r="D133" s="335">
        <v>37576</v>
      </c>
      <c r="E133" s="335">
        <v>20884</v>
      </c>
      <c r="F133" s="335">
        <v>58460</v>
      </c>
      <c r="G133" s="335">
        <v>217650</v>
      </c>
      <c r="H133" s="335">
        <v>72594</v>
      </c>
      <c r="I133" s="335">
        <v>290244</v>
      </c>
      <c r="J133" s="335">
        <v>348704</v>
      </c>
    </row>
    <row r="134" spans="1:10" s="256" customFormat="1" x14ac:dyDescent="0.25">
      <c r="A134" s="334" t="s">
        <v>448</v>
      </c>
      <c r="B134" s="373" t="s">
        <v>109</v>
      </c>
      <c r="C134" s="373"/>
      <c r="D134" s="334">
        <v>337</v>
      </c>
      <c r="E134" s="334">
        <v>240</v>
      </c>
      <c r="F134" s="334">
        <v>577</v>
      </c>
      <c r="G134" s="334">
        <v>1930</v>
      </c>
      <c r="H134" s="334">
        <v>723</v>
      </c>
      <c r="I134" s="334">
        <v>2653</v>
      </c>
      <c r="J134" s="334">
        <v>3230</v>
      </c>
    </row>
    <row r="135" spans="1:10" s="256" customFormat="1" x14ac:dyDescent="0.25">
      <c r="A135" s="334" t="s">
        <v>449</v>
      </c>
      <c r="B135" s="373" t="s">
        <v>110</v>
      </c>
      <c r="C135" s="373"/>
      <c r="D135" s="334">
        <v>497</v>
      </c>
      <c r="E135" s="334">
        <v>198</v>
      </c>
      <c r="F135" s="334">
        <v>695</v>
      </c>
      <c r="G135" s="334">
        <v>1534</v>
      </c>
      <c r="H135" s="334">
        <v>567</v>
      </c>
      <c r="I135" s="334">
        <v>2101</v>
      </c>
      <c r="J135" s="334">
        <v>2796</v>
      </c>
    </row>
    <row r="136" spans="1:10" s="256" customFormat="1" x14ac:dyDescent="0.25">
      <c r="A136" s="334" t="s">
        <v>450</v>
      </c>
      <c r="B136" s="373" t="s">
        <v>111</v>
      </c>
      <c r="C136" s="373"/>
      <c r="D136" s="334">
        <v>93</v>
      </c>
      <c r="E136" s="334">
        <v>45</v>
      </c>
      <c r="F136" s="334">
        <v>138</v>
      </c>
      <c r="G136" s="334">
        <v>482</v>
      </c>
      <c r="H136" s="334">
        <v>149</v>
      </c>
      <c r="I136" s="334">
        <v>631</v>
      </c>
      <c r="J136" s="334">
        <v>769</v>
      </c>
    </row>
    <row r="137" spans="1:10" s="256" customFormat="1" x14ac:dyDescent="0.25">
      <c r="A137" s="334" t="s">
        <v>451</v>
      </c>
      <c r="B137" s="373" t="s">
        <v>112</v>
      </c>
      <c r="C137" s="373"/>
      <c r="D137" s="334">
        <v>980</v>
      </c>
      <c r="E137" s="334">
        <v>495</v>
      </c>
      <c r="F137" s="334">
        <v>1475</v>
      </c>
      <c r="G137" s="334">
        <v>3102</v>
      </c>
      <c r="H137" s="334">
        <v>743</v>
      </c>
      <c r="I137" s="334">
        <v>3845</v>
      </c>
      <c r="J137" s="334">
        <v>5320</v>
      </c>
    </row>
    <row r="138" spans="1:10" s="256" customFormat="1" x14ac:dyDescent="0.25">
      <c r="A138" s="374" t="s">
        <v>224</v>
      </c>
      <c r="B138" s="374" t="s">
        <v>224</v>
      </c>
      <c r="C138" s="374"/>
      <c r="D138" s="335">
        <v>1907</v>
      </c>
      <c r="E138" s="335">
        <v>978</v>
      </c>
      <c r="F138" s="335">
        <v>2885</v>
      </c>
      <c r="G138" s="335">
        <v>7048</v>
      </c>
      <c r="H138" s="335">
        <v>2182</v>
      </c>
      <c r="I138" s="335">
        <v>9230</v>
      </c>
      <c r="J138" s="335">
        <v>12115</v>
      </c>
    </row>
    <row r="139" spans="1:10" s="256" customFormat="1" x14ac:dyDescent="0.25">
      <c r="A139" s="374" t="s">
        <v>225</v>
      </c>
      <c r="B139" s="374" t="s">
        <v>225</v>
      </c>
      <c r="C139" s="374"/>
      <c r="D139" s="335">
        <v>39483</v>
      </c>
      <c r="E139" s="335">
        <v>21862</v>
      </c>
      <c r="F139" s="335">
        <v>61345</v>
      </c>
      <c r="G139" s="335">
        <v>224698</v>
      </c>
      <c r="H139" s="335">
        <v>74776</v>
      </c>
      <c r="I139" s="335">
        <v>299474</v>
      </c>
      <c r="J139" s="335">
        <v>360819</v>
      </c>
    </row>
    <row r="140" spans="1:10" s="256" customFormat="1" x14ac:dyDescent="0.25">
      <c r="A140" s="254"/>
      <c r="B140" s="254"/>
      <c r="C140" s="254"/>
      <c r="D140" s="254"/>
      <c r="E140" s="254"/>
      <c r="F140" s="254"/>
    </row>
    <row r="141" spans="1:10" s="256" customFormat="1" x14ac:dyDescent="0.25">
      <c r="A141" s="254"/>
      <c r="B141" s="254"/>
      <c r="C141" s="254"/>
      <c r="D141" s="254"/>
      <c r="E141" s="254"/>
      <c r="F141" s="254"/>
    </row>
    <row r="142" spans="1:10" s="256" customFormat="1" x14ac:dyDescent="0.25">
      <c r="A142" s="254"/>
      <c r="B142" s="254"/>
      <c r="C142" s="254"/>
      <c r="D142" s="254"/>
      <c r="E142" s="254"/>
      <c r="F142" s="254"/>
    </row>
    <row r="143" spans="1:10" s="256" customFormat="1" x14ac:dyDescent="0.25">
      <c r="A143" s="254"/>
      <c r="B143" s="254"/>
      <c r="C143" s="254"/>
      <c r="D143" s="254"/>
      <c r="E143" s="254"/>
      <c r="F143" s="254"/>
    </row>
    <row r="144" spans="1:10" s="256" customFormat="1" x14ac:dyDescent="0.25">
      <c r="A144" s="254"/>
      <c r="B144" s="254"/>
      <c r="C144" s="254"/>
      <c r="D144" s="254"/>
      <c r="E144" s="254"/>
      <c r="F144" s="254"/>
    </row>
    <row r="145" spans="1:6" s="256" customFormat="1" x14ac:dyDescent="0.25">
      <c r="A145" s="254"/>
      <c r="B145" s="254"/>
      <c r="C145" s="254"/>
      <c r="D145" s="254"/>
      <c r="E145" s="254"/>
      <c r="F145" s="254"/>
    </row>
    <row r="146" spans="1:6" s="256" customFormat="1" x14ac:dyDescent="0.25">
      <c r="A146" s="254"/>
      <c r="B146" s="254"/>
      <c r="C146" s="254"/>
      <c r="D146" s="254"/>
      <c r="E146" s="254"/>
      <c r="F146" s="254"/>
    </row>
    <row r="147" spans="1:6" s="256" customFormat="1" x14ac:dyDescent="0.25">
      <c r="A147" s="254"/>
      <c r="B147" s="254"/>
      <c r="C147" s="254"/>
      <c r="D147" s="254"/>
      <c r="E147" s="254"/>
      <c r="F147" s="254"/>
    </row>
    <row r="148" spans="1:6" s="256" customFormat="1" x14ac:dyDescent="0.25">
      <c r="A148" s="254"/>
      <c r="B148" s="254"/>
      <c r="C148" s="254"/>
      <c r="D148" s="254"/>
      <c r="E148" s="254"/>
      <c r="F148" s="254"/>
    </row>
    <row r="149" spans="1:6" s="256" customFormat="1" x14ac:dyDescent="0.25">
      <c r="A149" s="254"/>
      <c r="B149" s="254"/>
      <c r="C149" s="254"/>
      <c r="D149" s="254"/>
      <c r="E149" s="254"/>
      <c r="F149" s="254"/>
    </row>
    <row r="150" spans="1:6" s="256" customFormat="1" x14ac:dyDescent="0.25">
      <c r="A150" s="254"/>
      <c r="B150" s="254"/>
      <c r="C150" s="254"/>
      <c r="D150" s="254"/>
      <c r="E150" s="254"/>
      <c r="F150" s="254"/>
    </row>
    <row r="151" spans="1:6" s="256" customFormat="1" x14ac:dyDescent="0.25">
      <c r="A151" s="254"/>
      <c r="B151" s="254"/>
      <c r="C151" s="254"/>
      <c r="D151" s="254"/>
      <c r="E151" s="254"/>
      <c r="F151" s="254"/>
    </row>
    <row r="152" spans="1:6" s="256" customFormat="1" x14ac:dyDescent="0.25">
      <c r="A152" s="254"/>
      <c r="B152" s="254"/>
      <c r="C152" s="254"/>
      <c r="D152" s="254"/>
      <c r="E152" s="254"/>
      <c r="F152" s="254"/>
    </row>
    <row r="153" spans="1:6" s="256" customFormat="1" x14ac:dyDescent="0.25">
      <c r="A153" s="254"/>
      <c r="B153" s="254"/>
      <c r="C153" s="254"/>
      <c r="D153" s="254"/>
      <c r="E153" s="254"/>
      <c r="F153" s="254"/>
    </row>
    <row r="154" spans="1:6" s="256" customFormat="1" x14ac:dyDescent="0.25">
      <c r="A154" s="254"/>
      <c r="B154" s="254"/>
      <c r="C154" s="254"/>
      <c r="D154" s="254"/>
      <c r="E154" s="254"/>
      <c r="F154" s="254"/>
    </row>
    <row r="155" spans="1:6" s="256" customFormat="1" x14ac:dyDescent="0.25">
      <c r="A155" s="254"/>
      <c r="B155" s="254"/>
      <c r="C155" s="254"/>
      <c r="D155" s="254"/>
      <c r="E155" s="254"/>
      <c r="F155" s="254"/>
    </row>
    <row r="156" spans="1:6" s="256" customFormat="1" x14ac:dyDescent="0.25">
      <c r="A156" s="254"/>
      <c r="B156" s="254"/>
      <c r="C156" s="254"/>
      <c r="D156" s="254"/>
      <c r="E156" s="254"/>
      <c r="F156" s="254"/>
    </row>
    <row r="157" spans="1:6" s="256" customFormat="1" x14ac:dyDescent="0.25">
      <c r="A157" s="254"/>
      <c r="B157" s="254"/>
      <c r="C157" s="254"/>
      <c r="D157" s="254"/>
      <c r="E157" s="254"/>
      <c r="F157" s="254"/>
    </row>
    <row r="158" spans="1:6" s="256" customFormat="1" x14ac:dyDescent="0.25">
      <c r="A158" s="254"/>
      <c r="B158" s="254"/>
      <c r="C158" s="254"/>
      <c r="D158" s="254"/>
      <c r="E158" s="254"/>
      <c r="F158" s="254"/>
    </row>
    <row r="159" spans="1:6" s="256" customFormat="1" x14ac:dyDescent="0.25">
      <c r="A159" s="254"/>
      <c r="B159" s="254"/>
      <c r="C159" s="254"/>
      <c r="D159" s="254"/>
      <c r="E159" s="254"/>
      <c r="F159" s="254"/>
    </row>
    <row r="160" spans="1:6" s="256" customFormat="1" x14ac:dyDescent="0.25">
      <c r="A160" s="254"/>
      <c r="B160" s="254"/>
      <c r="C160" s="254"/>
      <c r="D160" s="254"/>
      <c r="E160" s="254"/>
      <c r="F160" s="254"/>
    </row>
    <row r="161" spans="1:6" s="256" customFormat="1" x14ac:dyDescent="0.25">
      <c r="A161" s="254"/>
      <c r="B161" s="254"/>
      <c r="C161" s="254"/>
      <c r="D161" s="254"/>
      <c r="E161" s="254"/>
      <c r="F161" s="254"/>
    </row>
    <row r="162" spans="1:6" s="256" customFormat="1" x14ac:dyDescent="0.25">
      <c r="A162" s="254"/>
      <c r="B162" s="254"/>
      <c r="C162" s="254"/>
      <c r="D162" s="254"/>
      <c r="E162" s="254"/>
      <c r="F162" s="254"/>
    </row>
    <row r="163" spans="1:6" s="256" customFormat="1" x14ac:dyDescent="0.25">
      <c r="A163" s="254"/>
      <c r="B163" s="254"/>
      <c r="C163" s="254"/>
      <c r="D163" s="254"/>
      <c r="E163" s="254"/>
      <c r="F163" s="254"/>
    </row>
    <row r="164" spans="1:6" s="256" customFormat="1" x14ac:dyDescent="0.25">
      <c r="A164" s="254"/>
      <c r="B164" s="254"/>
      <c r="C164" s="254"/>
      <c r="D164" s="254"/>
      <c r="E164" s="254"/>
      <c r="F164" s="254"/>
    </row>
    <row r="165" spans="1:6" s="256" customFormat="1" x14ac:dyDescent="0.25">
      <c r="A165" s="254"/>
      <c r="B165" s="254"/>
      <c r="C165" s="254"/>
      <c r="D165" s="254"/>
      <c r="E165" s="254"/>
      <c r="F165" s="254"/>
    </row>
    <row r="166" spans="1:6" s="256" customFormat="1" x14ac:dyDescent="0.25">
      <c r="A166" s="254"/>
      <c r="B166" s="254"/>
      <c r="C166" s="254"/>
      <c r="D166" s="254"/>
      <c r="E166" s="254"/>
      <c r="F166" s="254"/>
    </row>
    <row r="167" spans="1:6" s="256" customFormat="1" x14ac:dyDescent="0.25">
      <c r="A167" s="254"/>
      <c r="B167" s="254"/>
      <c r="C167" s="254"/>
      <c r="D167" s="254"/>
      <c r="E167" s="254"/>
      <c r="F167" s="254"/>
    </row>
    <row r="168" spans="1:6" s="256" customFormat="1" x14ac:dyDescent="0.25">
      <c r="A168" s="254"/>
      <c r="B168" s="254"/>
      <c r="C168" s="254"/>
      <c r="D168" s="254"/>
      <c r="E168" s="254"/>
      <c r="F168" s="254"/>
    </row>
    <row r="169" spans="1:6" s="256" customFormat="1" x14ac:dyDescent="0.25">
      <c r="A169" s="254"/>
      <c r="B169" s="254"/>
      <c r="C169" s="254"/>
      <c r="D169" s="254"/>
      <c r="E169" s="254"/>
      <c r="F169" s="254"/>
    </row>
    <row r="170" spans="1:6" s="256" customFormat="1" x14ac:dyDescent="0.25">
      <c r="A170" s="254"/>
      <c r="B170" s="254"/>
      <c r="C170" s="254"/>
      <c r="D170" s="254"/>
      <c r="E170" s="254"/>
      <c r="F170" s="254"/>
    </row>
    <row r="171" spans="1:6" s="256" customFormat="1" x14ac:dyDescent="0.25">
      <c r="A171" s="254"/>
      <c r="B171" s="254"/>
      <c r="C171" s="254"/>
      <c r="D171" s="254"/>
      <c r="E171" s="254"/>
      <c r="F171" s="254"/>
    </row>
    <row r="172" spans="1:6" s="256" customFormat="1" x14ac:dyDescent="0.25">
      <c r="A172" s="254"/>
      <c r="B172" s="254"/>
      <c r="C172" s="254"/>
      <c r="D172" s="254"/>
      <c r="E172" s="254"/>
      <c r="F172" s="254"/>
    </row>
    <row r="173" spans="1:6" s="256" customFormat="1" x14ac:dyDescent="0.25">
      <c r="A173" s="254"/>
      <c r="B173" s="254"/>
      <c r="C173" s="254"/>
      <c r="D173" s="254"/>
      <c r="E173" s="254"/>
      <c r="F173" s="254"/>
    </row>
    <row r="174" spans="1:6" s="256" customFormat="1" x14ac:dyDescent="0.25">
      <c r="A174" s="254"/>
      <c r="B174" s="254"/>
      <c r="C174" s="254"/>
      <c r="D174" s="254"/>
      <c r="E174" s="254"/>
      <c r="F174" s="254"/>
    </row>
    <row r="175" spans="1:6" s="256" customFormat="1" x14ac:dyDescent="0.25">
      <c r="A175" s="254"/>
      <c r="B175" s="254"/>
      <c r="C175" s="254"/>
      <c r="D175" s="254"/>
      <c r="E175" s="254"/>
      <c r="F175" s="254"/>
    </row>
    <row r="176" spans="1:6" s="256" customFormat="1" x14ac:dyDescent="0.25">
      <c r="A176" s="254"/>
      <c r="B176" s="254"/>
      <c r="C176" s="254"/>
      <c r="D176" s="254"/>
      <c r="E176" s="254"/>
      <c r="F176" s="254"/>
    </row>
    <row r="177" spans="1:6" s="256" customFormat="1" x14ac:dyDescent="0.25">
      <c r="A177" s="254"/>
      <c r="B177" s="254"/>
      <c r="C177" s="254"/>
      <c r="D177" s="254"/>
      <c r="E177" s="254"/>
      <c r="F177" s="254"/>
    </row>
    <row r="178" spans="1:6" s="256" customFormat="1" x14ac:dyDescent="0.25">
      <c r="A178" s="254"/>
      <c r="B178" s="254"/>
      <c r="C178" s="254"/>
      <c r="D178" s="254"/>
      <c r="E178" s="254"/>
      <c r="F178" s="254"/>
    </row>
    <row r="179" spans="1:6" s="256" customFormat="1" x14ac:dyDescent="0.25">
      <c r="A179" s="254"/>
      <c r="B179" s="254"/>
      <c r="C179" s="254"/>
      <c r="D179" s="254"/>
      <c r="E179" s="254"/>
      <c r="F179" s="254"/>
    </row>
    <row r="180" spans="1:6" s="256" customFormat="1" x14ac:dyDescent="0.25">
      <c r="A180" s="254"/>
      <c r="B180" s="254"/>
      <c r="C180" s="254"/>
      <c r="D180" s="254"/>
      <c r="E180" s="254"/>
      <c r="F180" s="254"/>
    </row>
    <row r="181" spans="1:6" s="256" customFormat="1" x14ac:dyDescent="0.25">
      <c r="A181" s="254"/>
      <c r="B181" s="254"/>
      <c r="C181" s="254"/>
      <c r="D181" s="254"/>
      <c r="E181" s="254"/>
      <c r="F181" s="254"/>
    </row>
    <row r="182" spans="1:6" s="256" customFormat="1" x14ac:dyDescent="0.25">
      <c r="A182" s="254"/>
      <c r="B182" s="254"/>
      <c r="C182" s="254"/>
      <c r="D182" s="254"/>
      <c r="E182" s="254"/>
      <c r="F182" s="254"/>
    </row>
    <row r="183" spans="1:6" s="256" customFormat="1" x14ac:dyDescent="0.25">
      <c r="A183" s="254"/>
      <c r="B183" s="254"/>
      <c r="C183" s="254"/>
      <c r="D183" s="254"/>
      <c r="E183" s="254"/>
      <c r="F183" s="254"/>
    </row>
    <row r="184" spans="1:6" s="256" customFormat="1" x14ac:dyDescent="0.25">
      <c r="A184" s="254"/>
      <c r="B184" s="254"/>
      <c r="C184" s="254"/>
      <c r="D184" s="254"/>
      <c r="E184" s="254"/>
      <c r="F184" s="254"/>
    </row>
    <row r="185" spans="1:6" s="256" customFormat="1" x14ac:dyDescent="0.25">
      <c r="A185" s="254"/>
      <c r="B185" s="254"/>
      <c r="C185" s="254"/>
      <c r="D185" s="254"/>
      <c r="E185" s="254"/>
      <c r="F185" s="254"/>
    </row>
    <row r="186" spans="1:6" s="256" customFormat="1" x14ac:dyDescent="0.25">
      <c r="A186" s="254"/>
      <c r="B186" s="254"/>
      <c r="C186" s="254"/>
      <c r="D186" s="254"/>
      <c r="E186" s="254"/>
      <c r="F186" s="254"/>
    </row>
    <row r="187" spans="1:6" s="256" customFormat="1" x14ac:dyDescent="0.25">
      <c r="A187" s="254"/>
      <c r="B187" s="254"/>
      <c r="C187" s="254"/>
      <c r="D187" s="254"/>
      <c r="E187" s="254"/>
      <c r="F187" s="254"/>
    </row>
    <row r="188" spans="1:6" s="256" customFormat="1" x14ac:dyDescent="0.25">
      <c r="A188" s="254"/>
      <c r="B188" s="254"/>
      <c r="C188" s="254"/>
      <c r="D188" s="254"/>
      <c r="E188" s="254"/>
      <c r="F188" s="254"/>
    </row>
    <row r="189" spans="1:6" s="256" customFormat="1" x14ac:dyDescent="0.25">
      <c r="A189" s="254"/>
      <c r="B189" s="254"/>
      <c r="C189" s="254"/>
      <c r="D189" s="254"/>
      <c r="E189" s="254"/>
      <c r="F189" s="254"/>
    </row>
    <row r="190" spans="1:6" s="256" customFormat="1" x14ac:dyDescent="0.25">
      <c r="A190" s="254"/>
      <c r="B190" s="254"/>
      <c r="C190" s="254"/>
      <c r="D190" s="254"/>
      <c r="E190" s="254"/>
      <c r="F190" s="254"/>
    </row>
    <row r="191" spans="1:6" s="256" customFormat="1" x14ac:dyDescent="0.25">
      <c r="A191" s="254"/>
      <c r="B191" s="254"/>
      <c r="C191" s="254"/>
      <c r="D191" s="254"/>
      <c r="E191" s="254"/>
      <c r="F191" s="254"/>
    </row>
    <row r="192" spans="1:6" s="256" customFormat="1" x14ac:dyDescent="0.25">
      <c r="A192" s="254"/>
      <c r="B192" s="254"/>
      <c r="C192" s="254"/>
      <c r="D192" s="254"/>
      <c r="E192" s="254"/>
      <c r="F192" s="254"/>
    </row>
    <row r="193" spans="1:6" s="256" customFormat="1" x14ac:dyDescent="0.25">
      <c r="A193" s="254"/>
      <c r="B193" s="254"/>
      <c r="C193" s="254"/>
      <c r="D193" s="254"/>
      <c r="E193" s="254"/>
      <c r="F193" s="254"/>
    </row>
    <row r="194" spans="1:6" s="256" customFormat="1" x14ac:dyDescent="0.25">
      <c r="A194" s="254"/>
      <c r="B194" s="254"/>
      <c r="C194" s="254"/>
      <c r="D194" s="254"/>
      <c r="E194" s="254"/>
      <c r="F194" s="254"/>
    </row>
    <row r="195" spans="1:6" s="256" customFormat="1" x14ac:dyDescent="0.25">
      <c r="A195" s="254"/>
      <c r="B195" s="254"/>
      <c r="C195" s="254"/>
      <c r="D195" s="254"/>
      <c r="E195" s="254"/>
      <c r="F195" s="254"/>
    </row>
    <row r="196" spans="1:6" s="256" customFormat="1" x14ac:dyDescent="0.25">
      <c r="A196" s="254"/>
      <c r="B196" s="254"/>
      <c r="C196" s="254"/>
      <c r="D196" s="254"/>
      <c r="E196" s="254"/>
      <c r="F196" s="254"/>
    </row>
    <row r="197" spans="1:6" s="256" customFormat="1" x14ac:dyDescent="0.25">
      <c r="A197" s="254"/>
      <c r="B197" s="254"/>
      <c r="C197" s="254"/>
      <c r="D197" s="254"/>
      <c r="E197" s="254"/>
      <c r="F197" s="254"/>
    </row>
    <row r="198" spans="1:6" s="256" customFormat="1" x14ac:dyDescent="0.25">
      <c r="A198" s="254"/>
      <c r="B198" s="254"/>
      <c r="C198" s="254"/>
      <c r="D198" s="254"/>
      <c r="E198" s="254"/>
      <c r="F198" s="254"/>
    </row>
    <row r="199" spans="1:6" s="256" customFormat="1" x14ac:dyDescent="0.25">
      <c r="A199" s="254"/>
      <c r="B199" s="254"/>
      <c r="C199" s="254"/>
      <c r="D199" s="254"/>
      <c r="E199" s="254"/>
      <c r="F199" s="254"/>
    </row>
    <row r="200" spans="1:6" s="256" customFormat="1" x14ac:dyDescent="0.25">
      <c r="A200" s="254"/>
      <c r="B200" s="254"/>
      <c r="C200" s="254"/>
      <c r="D200" s="254"/>
      <c r="E200" s="254"/>
      <c r="F200" s="254"/>
    </row>
    <row r="201" spans="1:6" s="256" customFormat="1" x14ac:dyDescent="0.25">
      <c r="A201" s="254"/>
      <c r="B201" s="254"/>
      <c r="C201" s="254"/>
      <c r="D201" s="254"/>
      <c r="E201" s="254"/>
      <c r="F201" s="254"/>
    </row>
    <row r="202" spans="1:6" s="256" customFormat="1" x14ac:dyDescent="0.25">
      <c r="A202" s="254"/>
      <c r="B202" s="254"/>
      <c r="C202" s="254"/>
      <c r="D202" s="254"/>
      <c r="E202" s="254"/>
      <c r="F202" s="254"/>
    </row>
    <row r="203" spans="1:6" s="256" customFormat="1" x14ac:dyDescent="0.25">
      <c r="A203" s="254"/>
      <c r="B203" s="254"/>
      <c r="C203" s="254"/>
      <c r="D203" s="254"/>
      <c r="E203" s="254"/>
      <c r="F203" s="254"/>
    </row>
    <row r="204" spans="1:6" s="256" customFormat="1" x14ac:dyDescent="0.25">
      <c r="A204" s="254"/>
      <c r="B204" s="254"/>
      <c r="C204" s="254"/>
      <c r="D204" s="254"/>
      <c r="E204" s="254"/>
      <c r="F204" s="254"/>
    </row>
    <row r="205" spans="1:6" s="256" customFormat="1" x14ac:dyDescent="0.25">
      <c r="A205" s="254"/>
      <c r="B205" s="254"/>
      <c r="C205" s="254"/>
      <c r="D205" s="254"/>
      <c r="E205" s="254"/>
      <c r="F205" s="254"/>
    </row>
    <row r="206" spans="1:6" s="256" customFormat="1" x14ac:dyDescent="0.25">
      <c r="A206" s="254"/>
      <c r="B206" s="254"/>
      <c r="C206" s="254"/>
      <c r="D206" s="254"/>
      <c r="E206" s="254"/>
      <c r="F206" s="254"/>
    </row>
    <row r="207" spans="1:6" s="256" customFormat="1" x14ac:dyDescent="0.25">
      <c r="A207" s="254"/>
      <c r="B207" s="254"/>
      <c r="C207" s="254"/>
      <c r="D207" s="254"/>
      <c r="E207" s="254"/>
      <c r="F207" s="254"/>
    </row>
    <row r="208" spans="1:6" s="256" customFormat="1" x14ac:dyDescent="0.25">
      <c r="A208" s="254"/>
      <c r="B208" s="254"/>
      <c r="C208" s="254"/>
      <c r="D208" s="254"/>
      <c r="E208" s="254"/>
      <c r="F208" s="254"/>
    </row>
    <row r="209" spans="1:6" s="256" customFormat="1" x14ac:dyDescent="0.25">
      <c r="A209" s="254"/>
      <c r="B209" s="254"/>
      <c r="C209" s="254"/>
      <c r="D209" s="254"/>
      <c r="E209" s="254"/>
      <c r="F209" s="254"/>
    </row>
    <row r="210" spans="1:6" s="256" customFormat="1" x14ac:dyDescent="0.25">
      <c r="A210" s="254"/>
      <c r="B210" s="254"/>
      <c r="C210" s="254"/>
      <c r="D210" s="254"/>
      <c r="E210" s="254"/>
      <c r="F210" s="254"/>
    </row>
    <row r="211" spans="1:6" s="256" customFormat="1" x14ac:dyDescent="0.25">
      <c r="A211" s="254"/>
      <c r="B211" s="254"/>
      <c r="C211" s="254"/>
      <c r="D211" s="254"/>
      <c r="E211" s="254"/>
      <c r="F211" s="254"/>
    </row>
    <row r="212" spans="1:6" s="256" customFormat="1" x14ac:dyDescent="0.25">
      <c r="A212" s="254"/>
      <c r="B212" s="254"/>
      <c r="C212" s="254"/>
      <c r="D212" s="254"/>
      <c r="E212" s="254"/>
      <c r="F212" s="254"/>
    </row>
    <row r="213" spans="1:6" s="256" customFormat="1" x14ac:dyDescent="0.25">
      <c r="A213" s="254"/>
      <c r="B213" s="254"/>
      <c r="C213" s="254"/>
      <c r="D213" s="254"/>
      <c r="E213" s="254"/>
      <c r="F213" s="254"/>
    </row>
    <row r="214" spans="1:6" s="256" customFormat="1" x14ac:dyDescent="0.25">
      <c r="A214" s="254"/>
      <c r="B214" s="254"/>
      <c r="C214" s="254"/>
      <c r="D214" s="254"/>
      <c r="E214" s="254"/>
      <c r="F214" s="254"/>
    </row>
    <row r="215" spans="1:6" s="256" customFormat="1" x14ac:dyDescent="0.25">
      <c r="A215" s="254"/>
      <c r="B215" s="254"/>
      <c r="C215" s="254"/>
      <c r="D215" s="254"/>
      <c r="E215" s="254"/>
      <c r="F215" s="254"/>
    </row>
    <row r="216" spans="1:6" s="256" customFormat="1" x14ac:dyDescent="0.25">
      <c r="A216" s="254"/>
      <c r="B216" s="254"/>
      <c r="C216" s="254"/>
      <c r="D216" s="254"/>
      <c r="E216" s="254"/>
      <c r="F216" s="254"/>
    </row>
    <row r="217" spans="1:6" s="256" customFormat="1" x14ac:dyDescent="0.25">
      <c r="A217" s="254"/>
      <c r="B217" s="254"/>
      <c r="C217" s="254"/>
      <c r="D217" s="254"/>
      <c r="E217" s="254"/>
      <c r="F217" s="254"/>
    </row>
    <row r="218" spans="1:6" s="256" customFormat="1" x14ac:dyDescent="0.25">
      <c r="A218" s="254"/>
      <c r="B218" s="254"/>
      <c r="C218" s="254"/>
      <c r="D218" s="254"/>
      <c r="E218" s="254"/>
      <c r="F218" s="254"/>
    </row>
    <row r="219" spans="1:6" s="256" customFormat="1" x14ac:dyDescent="0.25">
      <c r="A219" s="254"/>
      <c r="B219" s="254"/>
      <c r="C219" s="254"/>
      <c r="D219" s="254"/>
      <c r="E219" s="254"/>
      <c r="F219" s="254"/>
    </row>
    <row r="220" spans="1:6" s="256" customFormat="1" x14ac:dyDescent="0.25">
      <c r="A220" s="254"/>
      <c r="B220" s="254"/>
      <c r="C220" s="254"/>
      <c r="D220" s="254"/>
      <c r="E220" s="254"/>
      <c r="F220" s="254"/>
    </row>
    <row r="221" spans="1:6" s="256" customFormat="1" x14ac:dyDescent="0.25">
      <c r="A221" s="254"/>
      <c r="B221" s="254"/>
      <c r="C221" s="254"/>
      <c r="D221" s="254"/>
      <c r="E221" s="254"/>
      <c r="F221" s="254"/>
    </row>
    <row r="222" spans="1:6" s="256" customFormat="1" x14ac:dyDescent="0.25">
      <c r="A222" s="254"/>
      <c r="B222" s="254"/>
      <c r="C222" s="254"/>
      <c r="D222" s="254"/>
      <c r="E222" s="254"/>
      <c r="F222" s="254"/>
    </row>
    <row r="223" spans="1:6" s="256" customFormat="1" x14ac:dyDescent="0.25">
      <c r="A223" s="254"/>
      <c r="B223" s="254"/>
      <c r="C223" s="254"/>
      <c r="D223" s="254"/>
      <c r="E223" s="254"/>
      <c r="F223" s="254"/>
    </row>
    <row r="224" spans="1:6" s="256" customFormat="1" x14ac:dyDescent="0.25">
      <c r="A224" s="254"/>
      <c r="B224" s="254"/>
      <c r="C224" s="254"/>
      <c r="D224" s="254"/>
      <c r="E224" s="254"/>
      <c r="F224" s="254"/>
    </row>
    <row r="225" spans="1:6" s="256" customFormat="1" x14ac:dyDescent="0.25">
      <c r="A225" s="254"/>
      <c r="B225" s="254"/>
      <c r="C225" s="254"/>
      <c r="D225" s="254"/>
      <c r="E225" s="254"/>
      <c r="F225" s="254"/>
    </row>
    <row r="226" spans="1:6" s="256" customFormat="1" x14ac:dyDescent="0.25">
      <c r="A226" s="254"/>
      <c r="B226" s="254"/>
      <c r="C226" s="254"/>
      <c r="D226" s="254"/>
      <c r="E226" s="254"/>
      <c r="F226" s="254"/>
    </row>
    <row r="227" spans="1:6" s="256" customFormat="1" x14ac:dyDescent="0.25">
      <c r="A227" s="254"/>
      <c r="B227" s="254"/>
      <c r="C227" s="254"/>
      <c r="D227" s="254"/>
      <c r="E227" s="254"/>
      <c r="F227" s="254"/>
    </row>
    <row r="228" spans="1:6" s="256" customFormat="1" x14ac:dyDescent="0.25">
      <c r="A228" s="254"/>
      <c r="B228" s="254"/>
      <c r="C228" s="254"/>
      <c r="D228" s="254"/>
      <c r="E228" s="254"/>
      <c r="F228" s="254"/>
    </row>
    <row r="229" spans="1:6" s="256" customFormat="1" x14ac:dyDescent="0.25">
      <c r="A229" s="254"/>
      <c r="B229" s="254"/>
      <c r="C229" s="254"/>
      <c r="D229" s="254"/>
      <c r="E229" s="254"/>
      <c r="F229" s="254"/>
    </row>
    <row r="230" spans="1:6" s="256" customFormat="1" x14ac:dyDescent="0.25">
      <c r="A230" s="254"/>
      <c r="B230" s="254"/>
      <c r="C230" s="254"/>
      <c r="D230" s="254"/>
      <c r="E230" s="254"/>
      <c r="F230" s="254"/>
    </row>
    <row r="231" spans="1:6" s="256" customFormat="1" x14ac:dyDescent="0.25">
      <c r="A231" s="254"/>
      <c r="B231" s="254"/>
      <c r="C231" s="254"/>
      <c r="D231" s="254"/>
      <c r="E231" s="254"/>
      <c r="F231" s="254"/>
    </row>
    <row r="232" spans="1:6" s="256" customFormat="1" x14ac:dyDescent="0.25">
      <c r="A232" s="254"/>
      <c r="B232" s="254"/>
      <c r="C232" s="254"/>
      <c r="D232" s="254"/>
      <c r="E232" s="254"/>
      <c r="F232" s="254"/>
    </row>
    <row r="233" spans="1:6" s="256" customFormat="1" x14ac:dyDescent="0.25">
      <c r="A233" s="254"/>
      <c r="B233" s="254"/>
      <c r="C233" s="254"/>
      <c r="D233" s="254"/>
      <c r="E233" s="254"/>
      <c r="F233" s="254"/>
    </row>
    <row r="234" spans="1:6" s="256" customFormat="1" x14ac:dyDescent="0.25">
      <c r="A234" s="254"/>
      <c r="B234" s="254"/>
      <c r="C234" s="254"/>
      <c r="D234" s="254"/>
      <c r="E234" s="254"/>
      <c r="F234" s="254"/>
    </row>
    <row r="235" spans="1:6" s="256" customFormat="1" x14ac:dyDescent="0.25">
      <c r="A235" s="254"/>
      <c r="B235" s="254"/>
      <c r="C235" s="254"/>
      <c r="D235" s="254"/>
      <c r="E235" s="254"/>
      <c r="F235" s="254"/>
    </row>
    <row r="236" spans="1:6" s="256" customFormat="1" x14ac:dyDescent="0.25">
      <c r="A236" s="254"/>
      <c r="B236" s="254"/>
      <c r="C236" s="254"/>
      <c r="D236" s="254"/>
      <c r="E236" s="254"/>
      <c r="F236" s="254"/>
    </row>
    <row r="237" spans="1:6" s="256" customFormat="1" x14ac:dyDescent="0.25">
      <c r="A237" s="254"/>
      <c r="B237" s="254"/>
      <c r="C237" s="254"/>
      <c r="D237" s="254"/>
      <c r="E237" s="254"/>
      <c r="F237" s="254"/>
    </row>
    <row r="238" spans="1:6" s="256" customFormat="1" x14ac:dyDescent="0.25">
      <c r="A238" s="254"/>
      <c r="B238" s="254"/>
      <c r="C238" s="254"/>
      <c r="D238" s="254"/>
      <c r="E238" s="254"/>
      <c r="F238" s="254"/>
    </row>
    <row r="239" spans="1:6" s="256" customFormat="1" x14ac:dyDescent="0.25">
      <c r="A239" s="254"/>
      <c r="B239" s="254"/>
      <c r="C239" s="254"/>
      <c r="D239" s="254"/>
      <c r="E239" s="254"/>
      <c r="F239" s="254"/>
    </row>
    <row r="240" spans="1:6" s="256" customFormat="1" x14ac:dyDescent="0.25">
      <c r="A240" s="254"/>
      <c r="B240" s="254"/>
      <c r="C240" s="254"/>
      <c r="D240" s="254"/>
      <c r="E240" s="254"/>
      <c r="F240" s="254"/>
    </row>
    <row r="241" spans="1:6" s="256" customFormat="1" x14ac:dyDescent="0.25">
      <c r="A241" s="254"/>
      <c r="B241" s="254"/>
      <c r="C241" s="254"/>
      <c r="D241" s="254"/>
      <c r="E241" s="254"/>
      <c r="F241" s="254"/>
    </row>
    <row r="242" spans="1:6" s="256" customFormat="1" x14ac:dyDescent="0.25">
      <c r="A242" s="254"/>
      <c r="B242" s="254"/>
      <c r="C242" s="254"/>
      <c r="D242" s="254"/>
      <c r="E242" s="254"/>
      <c r="F242" s="254"/>
    </row>
    <row r="243" spans="1:6" s="256" customFormat="1" x14ac:dyDescent="0.25">
      <c r="A243" s="254"/>
      <c r="B243" s="254"/>
      <c r="C243" s="254"/>
      <c r="D243" s="254"/>
      <c r="E243" s="254"/>
      <c r="F243" s="254"/>
    </row>
    <row r="244" spans="1:6" s="256" customFormat="1" x14ac:dyDescent="0.25">
      <c r="A244" s="254"/>
      <c r="B244" s="254"/>
      <c r="C244" s="254"/>
      <c r="D244" s="254"/>
      <c r="E244" s="254"/>
      <c r="F244" s="254"/>
    </row>
    <row r="245" spans="1:6" s="256" customFormat="1" x14ac:dyDescent="0.25">
      <c r="A245" s="254"/>
      <c r="B245" s="254"/>
      <c r="C245" s="254"/>
      <c r="D245" s="254"/>
      <c r="E245" s="254"/>
      <c r="F245" s="254"/>
    </row>
    <row r="246" spans="1:6" s="256" customFormat="1" x14ac:dyDescent="0.25">
      <c r="A246" s="254"/>
      <c r="B246" s="254"/>
      <c r="C246" s="254"/>
      <c r="D246" s="254"/>
      <c r="E246" s="254"/>
      <c r="F246" s="254"/>
    </row>
    <row r="247" spans="1:6" s="256" customFormat="1" x14ac:dyDescent="0.25">
      <c r="A247" s="254"/>
      <c r="B247" s="254"/>
      <c r="C247" s="254"/>
      <c r="D247" s="254"/>
      <c r="E247" s="254"/>
      <c r="F247" s="254"/>
    </row>
    <row r="248" spans="1:6" s="256" customFormat="1" x14ac:dyDescent="0.25">
      <c r="A248" s="254"/>
      <c r="B248" s="254"/>
      <c r="C248" s="254"/>
      <c r="D248" s="254"/>
      <c r="E248" s="254"/>
      <c r="F248" s="254"/>
    </row>
    <row r="249" spans="1:6" s="256" customFormat="1" x14ac:dyDescent="0.25">
      <c r="A249" s="254"/>
      <c r="B249" s="254"/>
      <c r="C249" s="254"/>
      <c r="D249" s="254"/>
      <c r="E249" s="254"/>
      <c r="F249" s="254"/>
    </row>
    <row r="250" spans="1:6" s="256" customFormat="1" x14ac:dyDescent="0.25">
      <c r="A250" s="254"/>
      <c r="B250" s="254"/>
      <c r="C250" s="254"/>
      <c r="D250" s="254"/>
      <c r="E250" s="254"/>
      <c r="F250" s="254"/>
    </row>
    <row r="251" spans="1:6" s="256" customFormat="1" x14ac:dyDescent="0.25">
      <c r="A251" s="254"/>
      <c r="B251" s="254"/>
      <c r="C251" s="254"/>
      <c r="D251" s="254"/>
      <c r="E251" s="254"/>
      <c r="F251" s="254"/>
    </row>
    <row r="252" spans="1:6" s="256" customFormat="1" x14ac:dyDescent="0.25">
      <c r="A252" s="254"/>
      <c r="B252" s="254"/>
      <c r="C252" s="254"/>
      <c r="D252" s="254"/>
      <c r="E252" s="254"/>
      <c r="F252" s="254"/>
    </row>
    <row r="253" spans="1:6" s="256" customFormat="1" x14ac:dyDescent="0.25">
      <c r="A253" s="254"/>
      <c r="B253" s="254"/>
      <c r="C253" s="254"/>
      <c r="D253" s="254"/>
      <c r="E253" s="254"/>
      <c r="F253" s="254"/>
    </row>
    <row r="254" spans="1:6" s="256" customFormat="1" x14ac:dyDescent="0.25">
      <c r="A254" s="254"/>
      <c r="B254" s="254"/>
      <c r="C254" s="254"/>
      <c r="D254" s="254"/>
      <c r="E254" s="254"/>
      <c r="F254" s="254"/>
    </row>
    <row r="255" spans="1:6" s="256" customFormat="1" x14ac:dyDescent="0.25">
      <c r="A255" s="254"/>
      <c r="B255" s="254"/>
      <c r="C255" s="254"/>
      <c r="D255" s="254"/>
      <c r="E255" s="254"/>
      <c r="F255" s="254"/>
    </row>
    <row r="256" spans="1:6" s="256" customFormat="1" x14ac:dyDescent="0.25">
      <c r="A256" s="254"/>
      <c r="B256" s="254"/>
      <c r="C256" s="254"/>
      <c r="D256" s="254"/>
      <c r="E256" s="254"/>
      <c r="F256" s="254"/>
    </row>
    <row r="257" spans="1:6" s="256" customFormat="1" x14ac:dyDescent="0.25">
      <c r="A257" s="254"/>
      <c r="B257" s="254"/>
      <c r="C257" s="254"/>
      <c r="D257" s="254"/>
      <c r="E257" s="254"/>
      <c r="F257" s="254"/>
    </row>
    <row r="258" spans="1:6" s="256" customFormat="1" x14ac:dyDescent="0.25">
      <c r="A258" s="254"/>
      <c r="B258" s="254"/>
      <c r="C258" s="254"/>
      <c r="D258" s="254"/>
      <c r="E258" s="254"/>
      <c r="F258" s="254"/>
    </row>
    <row r="259" spans="1:6" s="256" customFormat="1" x14ac:dyDescent="0.25">
      <c r="A259" s="254"/>
      <c r="B259" s="254"/>
      <c r="C259" s="254"/>
      <c r="D259" s="254"/>
      <c r="E259" s="254"/>
      <c r="F259" s="254"/>
    </row>
    <row r="260" spans="1:6" s="256" customFormat="1" x14ac:dyDescent="0.25">
      <c r="A260" s="254"/>
      <c r="B260" s="254"/>
      <c r="C260" s="254"/>
      <c r="D260" s="254"/>
      <c r="E260" s="254"/>
      <c r="F260" s="254"/>
    </row>
    <row r="261" spans="1:6" s="256" customFormat="1" x14ac:dyDescent="0.25">
      <c r="A261" s="254"/>
      <c r="B261" s="254"/>
      <c r="C261" s="254"/>
      <c r="D261" s="254"/>
      <c r="E261" s="254"/>
      <c r="F261" s="254"/>
    </row>
    <row r="262" spans="1:6" s="256" customFormat="1" x14ac:dyDescent="0.25">
      <c r="A262" s="254"/>
      <c r="B262" s="254"/>
      <c r="C262" s="254"/>
      <c r="D262" s="254"/>
      <c r="E262" s="254"/>
      <c r="F262" s="254"/>
    </row>
    <row r="263" spans="1:6" s="256" customFormat="1" x14ac:dyDescent="0.25">
      <c r="A263" s="254"/>
      <c r="B263" s="254"/>
      <c r="C263" s="254"/>
      <c r="D263" s="254"/>
      <c r="E263" s="254"/>
      <c r="F263" s="254"/>
    </row>
    <row r="264" spans="1:6" s="256" customFormat="1" x14ac:dyDescent="0.25">
      <c r="A264" s="254"/>
      <c r="B264" s="254"/>
      <c r="C264" s="254"/>
      <c r="D264" s="254"/>
      <c r="E264" s="254"/>
      <c r="F264" s="254"/>
    </row>
    <row r="265" spans="1:6" s="256" customFormat="1" x14ac:dyDescent="0.25">
      <c r="A265" s="254"/>
      <c r="B265" s="254"/>
      <c r="C265" s="254"/>
      <c r="D265" s="254"/>
      <c r="E265" s="254"/>
      <c r="F265" s="254"/>
    </row>
    <row r="266" spans="1:6" s="256" customFormat="1" x14ac:dyDescent="0.25">
      <c r="A266" s="254"/>
      <c r="B266" s="254"/>
      <c r="C266" s="254"/>
      <c r="D266" s="254"/>
      <c r="E266" s="254"/>
      <c r="F266" s="254"/>
    </row>
    <row r="267" spans="1:6" s="256" customFormat="1" x14ac:dyDescent="0.25">
      <c r="A267" s="254"/>
      <c r="B267" s="254"/>
      <c r="C267" s="254"/>
      <c r="D267" s="254"/>
      <c r="E267" s="254"/>
      <c r="F267" s="254"/>
    </row>
    <row r="268" spans="1:6" s="256" customFormat="1" x14ac:dyDescent="0.25">
      <c r="A268" s="254"/>
      <c r="B268" s="254"/>
      <c r="C268" s="254"/>
      <c r="D268" s="254"/>
      <c r="E268" s="254"/>
      <c r="F268" s="254"/>
    </row>
    <row r="269" spans="1:6" s="256" customFormat="1" x14ac:dyDescent="0.25">
      <c r="A269" s="254"/>
      <c r="B269" s="254"/>
      <c r="C269" s="254"/>
      <c r="D269" s="254"/>
      <c r="E269" s="254"/>
      <c r="F269" s="254"/>
    </row>
    <row r="270" spans="1:6" s="256" customFormat="1" x14ac:dyDescent="0.25">
      <c r="A270" s="254"/>
      <c r="B270" s="254"/>
      <c r="C270" s="254"/>
      <c r="D270" s="254"/>
      <c r="E270" s="254"/>
      <c r="F270" s="254"/>
    </row>
    <row r="271" spans="1:6" s="256" customFormat="1" x14ac:dyDescent="0.25">
      <c r="A271" s="254"/>
      <c r="B271" s="254"/>
      <c r="C271" s="254"/>
      <c r="D271" s="254"/>
      <c r="E271" s="254"/>
      <c r="F271" s="254"/>
    </row>
    <row r="272" spans="1:6" s="256" customFormat="1" x14ac:dyDescent="0.25">
      <c r="A272" s="254"/>
      <c r="B272" s="254"/>
      <c r="C272" s="254"/>
      <c r="D272" s="254"/>
      <c r="E272" s="254"/>
      <c r="F272" s="254"/>
    </row>
    <row r="273" spans="1:6" s="256" customFormat="1" x14ac:dyDescent="0.25">
      <c r="A273" s="254"/>
      <c r="B273" s="254"/>
      <c r="C273" s="254"/>
      <c r="D273" s="254"/>
      <c r="E273" s="254"/>
      <c r="F273" s="254"/>
    </row>
    <row r="274" spans="1:6" s="256" customFormat="1" x14ac:dyDescent="0.25">
      <c r="A274" s="254"/>
      <c r="B274" s="254"/>
      <c r="C274" s="254"/>
      <c r="D274" s="254"/>
      <c r="E274" s="254"/>
      <c r="F274" s="254"/>
    </row>
    <row r="275" spans="1:6" s="256" customFormat="1" x14ac:dyDescent="0.25">
      <c r="A275" s="254"/>
      <c r="B275" s="254"/>
      <c r="C275" s="254"/>
      <c r="D275" s="254"/>
      <c r="E275" s="254"/>
      <c r="F275" s="254"/>
    </row>
    <row r="276" spans="1:6" s="256" customFormat="1" x14ac:dyDescent="0.25">
      <c r="A276" s="254"/>
      <c r="B276" s="254"/>
      <c r="C276" s="254"/>
      <c r="D276" s="254"/>
      <c r="E276" s="254"/>
      <c r="F276" s="254"/>
    </row>
    <row r="277" spans="1:6" s="256" customFormat="1" x14ac:dyDescent="0.25">
      <c r="A277" s="254"/>
      <c r="B277" s="254"/>
      <c r="C277" s="254"/>
      <c r="D277" s="254"/>
      <c r="E277" s="254"/>
      <c r="F277" s="254"/>
    </row>
    <row r="278" spans="1:6" s="256" customFormat="1" x14ac:dyDescent="0.25">
      <c r="A278" s="254"/>
      <c r="B278" s="254"/>
      <c r="C278" s="254"/>
      <c r="D278" s="254"/>
      <c r="E278" s="254"/>
      <c r="F278" s="254"/>
    </row>
    <row r="279" spans="1:6" s="256" customFormat="1" x14ac:dyDescent="0.25">
      <c r="A279" s="254"/>
      <c r="B279" s="254"/>
      <c r="C279" s="254"/>
      <c r="D279" s="254"/>
      <c r="E279" s="254"/>
      <c r="F279" s="254"/>
    </row>
    <row r="280" spans="1:6" s="256" customFormat="1" x14ac:dyDescent="0.25">
      <c r="A280" s="254"/>
      <c r="B280" s="254"/>
      <c r="C280" s="254"/>
      <c r="D280" s="254"/>
      <c r="E280" s="254"/>
      <c r="F280" s="254"/>
    </row>
    <row r="281" spans="1:6" s="256" customFormat="1" x14ac:dyDescent="0.25">
      <c r="A281" s="254"/>
      <c r="B281" s="254"/>
      <c r="C281" s="254"/>
      <c r="D281" s="254"/>
      <c r="E281" s="254"/>
      <c r="F281" s="254"/>
    </row>
    <row r="282" spans="1:6" s="256" customFormat="1" x14ac:dyDescent="0.25">
      <c r="A282" s="254"/>
      <c r="B282" s="254"/>
      <c r="C282" s="254"/>
      <c r="D282" s="254"/>
      <c r="E282" s="254"/>
      <c r="F282" s="254"/>
    </row>
    <row r="283" spans="1:6" s="256" customFormat="1" x14ac:dyDescent="0.25">
      <c r="A283" s="254"/>
      <c r="B283" s="254"/>
      <c r="C283" s="254"/>
      <c r="D283" s="254"/>
      <c r="E283" s="254"/>
      <c r="F283" s="254"/>
    </row>
    <row r="284" spans="1:6" s="256" customFormat="1" x14ac:dyDescent="0.25">
      <c r="A284" s="254"/>
      <c r="B284" s="254"/>
      <c r="C284" s="254"/>
      <c r="D284" s="254"/>
      <c r="E284" s="254"/>
      <c r="F284" s="254"/>
    </row>
    <row r="285" spans="1:6" s="256" customFormat="1" x14ac:dyDescent="0.25">
      <c r="A285" s="254"/>
      <c r="B285" s="254"/>
      <c r="C285" s="254"/>
      <c r="D285" s="254"/>
      <c r="E285" s="254"/>
      <c r="F285" s="254"/>
    </row>
    <row r="286" spans="1:6" s="256" customFormat="1" x14ac:dyDescent="0.25">
      <c r="A286" s="254"/>
      <c r="B286" s="254"/>
      <c r="C286" s="254"/>
      <c r="D286" s="254"/>
      <c r="E286" s="254"/>
      <c r="F286" s="254"/>
    </row>
    <row r="287" spans="1:6" s="256" customFormat="1" x14ac:dyDescent="0.25">
      <c r="A287" s="254"/>
      <c r="B287" s="254"/>
      <c r="C287" s="254"/>
      <c r="D287" s="254"/>
      <c r="E287" s="254"/>
      <c r="F287" s="254"/>
    </row>
    <row r="288" spans="1:6" s="256" customFormat="1" x14ac:dyDescent="0.25">
      <c r="A288" s="254"/>
      <c r="B288" s="254"/>
      <c r="C288" s="254"/>
      <c r="D288" s="254"/>
      <c r="E288" s="254"/>
      <c r="F288" s="254"/>
    </row>
    <row r="289" spans="1:6" s="256" customFormat="1" x14ac:dyDescent="0.25">
      <c r="A289" s="254"/>
      <c r="B289" s="254"/>
      <c r="C289" s="254"/>
      <c r="D289" s="254"/>
      <c r="E289" s="254"/>
      <c r="F289" s="254"/>
    </row>
    <row r="290" spans="1:6" s="256" customFormat="1" x14ac:dyDescent="0.25">
      <c r="A290" s="254"/>
      <c r="B290" s="254"/>
      <c r="C290" s="254"/>
      <c r="D290" s="254"/>
      <c r="E290" s="254"/>
      <c r="F290" s="254"/>
    </row>
    <row r="291" spans="1:6" s="256" customFormat="1" x14ac:dyDescent="0.25">
      <c r="A291" s="254"/>
      <c r="B291" s="254"/>
      <c r="C291" s="254"/>
      <c r="D291" s="254"/>
      <c r="E291" s="254"/>
      <c r="F291" s="254"/>
    </row>
    <row r="292" spans="1:6" s="256" customFormat="1" x14ac:dyDescent="0.25">
      <c r="A292" s="254"/>
      <c r="B292" s="254"/>
      <c r="C292" s="254"/>
      <c r="D292" s="254"/>
      <c r="E292" s="254"/>
      <c r="F292" s="254"/>
    </row>
    <row r="293" spans="1:6" s="256" customFormat="1" x14ac:dyDescent="0.25">
      <c r="A293" s="254"/>
      <c r="B293" s="254"/>
      <c r="C293" s="254"/>
      <c r="D293" s="254"/>
      <c r="E293" s="254"/>
      <c r="F293" s="254"/>
    </row>
    <row r="294" spans="1:6" s="256" customFormat="1" x14ac:dyDescent="0.25">
      <c r="A294" s="254"/>
      <c r="B294" s="254"/>
      <c r="C294" s="254"/>
      <c r="D294" s="254"/>
      <c r="E294" s="254"/>
      <c r="F294" s="254"/>
    </row>
    <row r="295" spans="1:6" s="256" customFormat="1" x14ac:dyDescent="0.25">
      <c r="A295" s="254"/>
      <c r="B295" s="254"/>
      <c r="C295" s="254"/>
      <c r="D295" s="254"/>
      <c r="E295" s="254"/>
      <c r="F295" s="254"/>
    </row>
    <row r="296" spans="1:6" s="256" customFormat="1" x14ac:dyDescent="0.25">
      <c r="A296" s="254"/>
      <c r="B296" s="254"/>
      <c r="C296" s="254"/>
      <c r="D296" s="254"/>
      <c r="E296" s="254"/>
      <c r="F296" s="254"/>
    </row>
    <row r="297" spans="1:6" s="256" customFormat="1" x14ac:dyDescent="0.25">
      <c r="A297" s="254"/>
      <c r="B297" s="254"/>
      <c r="C297" s="254"/>
      <c r="D297" s="254"/>
      <c r="E297" s="254"/>
      <c r="F297" s="254"/>
    </row>
    <row r="298" spans="1:6" s="256" customFormat="1" x14ac:dyDescent="0.25">
      <c r="A298" s="254"/>
      <c r="B298" s="254"/>
      <c r="C298" s="254"/>
      <c r="D298" s="254"/>
      <c r="E298" s="254"/>
      <c r="F298" s="254"/>
    </row>
    <row r="299" spans="1:6" s="256" customFormat="1" x14ac:dyDescent="0.25">
      <c r="A299" s="254"/>
      <c r="B299" s="254"/>
      <c r="C299" s="254"/>
      <c r="D299" s="254"/>
      <c r="E299" s="254"/>
      <c r="F299" s="254"/>
    </row>
    <row r="300" spans="1:6" s="256" customFormat="1" x14ac:dyDescent="0.25">
      <c r="A300" s="254"/>
      <c r="B300" s="254"/>
      <c r="C300" s="254"/>
      <c r="D300" s="254"/>
      <c r="E300" s="254"/>
      <c r="F300" s="254"/>
    </row>
    <row r="301" spans="1:6" s="256" customFormat="1" x14ac:dyDescent="0.25">
      <c r="A301" s="254"/>
      <c r="B301" s="254"/>
      <c r="C301" s="254"/>
      <c r="D301" s="254"/>
      <c r="E301" s="254"/>
      <c r="F301" s="254"/>
    </row>
    <row r="302" spans="1:6" s="256" customFormat="1" x14ac:dyDescent="0.25">
      <c r="A302" s="254"/>
      <c r="B302" s="254"/>
      <c r="C302" s="254"/>
      <c r="D302" s="254"/>
      <c r="E302" s="254"/>
      <c r="F302" s="254"/>
    </row>
    <row r="303" spans="1:6" s="256" customFormat="1" x14ac:dyDescent="0.25">
      <c r="A303" s="254"/>
      <c r="B303" s="254"/>
      <c r="C303" s="254"/>
      <c r="D303" s="254"/>
      <c r="E303" s="254"/>
      <c r="F303" s="254"/>
    </row>
    <row r="304" spans="1:6" s="256" customFormat="1" x14ac:dyDescent="0.25">
      <c r="A304" s="254"/>
      <c r="B304" s="254"/>
      <c r="C304" s="254"/>
      <c r="D304" s="254"/>
      <c r="E304" s="254"/>
      <c r="F304" s="254"/>
    </row>
    <row r="305" spans="1:6" s="256" customFormat="1" x14ac:dyDescent="0.25">
      <c r="A305" s="254"/>
      <c r="B305" s="254"/>
      <c r="C305" s="254"/>
      <c r="D305" s="254"/>
      <c r="E305" s="254"/>
      <c r="F305" s="254"/>
    </row>
    <row r="306" spans="1:6" s="256" customFormat="1" x14ac:dyDescent="0.25">
      <c r="A306" s="254"/>
      <c r="B306" s="254"/>
      <c r="C306" s="254"/>
      <c r="D306" s="254"/>
      <c r="E306" s="254"/>
      <c r="F306" s="254"/>
    </row>
    <row r="307" spans="1:6" s="256" customFormat="1" x14ac:dyDescent="0.25">
      <c r="A307" s="254"/>
      <c r="B307" s="254"/>
      <c r="C307" s="254"/>
      <c r="D307" s="254"/>
      <c r="E307" s="254"/>
      <c r="F307" s="254"/>
    </row>
    <row r="308" spans="1:6" s="256" customFormat="1" x14ac:dyDescent="0.25">
      <c r="A308" s="254"/>
      <c r="B308" s="254"/>
      <c r="C308" s="254"/>
      <c r="D308" s="254"/>
      <c r="E308" s="254"/>
      <c r="F308" s="254"/>
    </row>
    <row r="309" spans="1:6" s="256" customFormat="1" x14ac:dyDescent="0.25">
      <c r="A309" s="254"/>
      <c r="B309" s="254"/>
      <c r="C309" s="254"/>
      <c r="D309" s="254"/>
      <c r="E309" s="254"/>
      <c r="F309" s="254"/>
    </row>
    <row r="310" spans="1:6" s="256" customFormat="1" x14ac:dyDescent="0.25">
      <c r="A310" s="254"/>
      <c r="B310" s="254"/>
      <c r="C310" s="254"/>
      <c r="D310" s="254"/>
      <c r="E310" s="254"/>
      <c r="F310" s="254"/>
    </row>
    <row r="311" spans="1:6" s="256" customFormat="1" x14ac:dyDescent="0.25">
      <c r="A311" s="254"/>
      <c r="B311" s="254"/>
      <c r="C311" s="254"/>
      <c r="D311" s="254"/>
      <c r="E311" s="254"/>
      <c r="F311" s="254"/>
    </row>
    <row r="312" spans="1:6" s="256" customFormat="1" x14ac:dyDescent="0.25">
      <c r="A312" s="254"/>
      <c r="B312" s="254"/>
      <c r="C312" s="254"/>
      <c r="D312" s="254"/>
      <c r="E312" s="254"/>
      <c r="F312" s="254"/>
    </row>
    <row r="313" spans="1:6" s="256" customFormat="1" x14ac:dyDescent="0.25">
      <c r="A313" s="254"/>
      <c r="B313" s="254"/>
      <c r="C313" s="254"/>
      <c r="D313" s="254"/>
      <c r="E313" s="254"/>
      <c r="F313" s="254"/>
    </row>
    <row r="314" spans="1:6" s="256" customFormat="1" x14ac:dyDescent="0.25">
      <c r="A314" s="254"/>
      <c r="B314" s="254"/>
      <c r="C314" s="254"/>
      <c r="D314" s="254"/>
      <c r="E314" s="254"/>
      <c r="F314" s="254"/>
    </row>
    <row r="315" spans="1:6" s="256" customFormat="1" x14ac:dyDescent="0.25">
      <c r="A315" s="254"/>
      <c r="B315" s="254"/>
      <c r="C315" s="254"/>
      <c r="D315" s="254"/>
      <c r="E315" s="254"/>
      <c r="F315" s="254"/>
    </row>
    <row r="316" spans="1:6" s="256" customFormat="1" x14ac:dyDescent="0.25">
      <c r="A316" s="254"/>
      <c r="B316" s="254"/>
      <c r="C316" s="254"/>
      <c r="D316" s="254"/>
      <c r="E316" s="254"/>
      <c r="F316" s="254"/>
    </row>
    <row r="317" spans="1:6" s="256" customFormat="1" x14ac:dyDescent="0.25">
      <c r="A317" s="254"/>
      <c r="B317" s="254"/>
      <c r="C317" s="254"/>
      <c r="D317" s="254"/>
      <c r="E317" s="254"/>
      <c r="F317" s="254"/>
    </row>
    <row r="318" spans="1:6" s="256" customFormat="1" x14ac:dyDescent="0.25">
      <c r="A318" s="254"/>
      <c r="B318" s="254"/>
      <c r="C318" s="254"/>
      <c r="D318" s="254"/>
      <c r="E318" s="254"/>
      <c r="F318" s="254"/>
    </row>
    <row r="319" spans="1:6" s="256" customFormat="1" x14ac:dyDescent="0.25">
      <c r="A319" s="254"/>
      <c r="B319" s="254"/>
      <c r="C319" s="254"/>
      <c r="D319" s="254"/>
      <c r="E319" s="254"/>
      <c r="F319" s="254"/>
    </row>
    <row r="320" spans="1:6" s="256" customFormat="1" x14ac:dyDescent="0.25">
      <c r="A320" s="254"/>
      <c r="B320" s="254"/>
      <c r="C320" s="254"/>
      <c r="D320" s="254"/>
      <c r="E320" s="254"/>
      <c r="F320" s="254"/>
    </row>
    <row r="321" spans="1:6" s="256" customFormat="1" x14ac:dyDescent="0.25">
      <c r="A321" s="254"/>
      <c r="B321" s="254"/>
      <c r="C321" s="254"/>
      <c r="D321" s="254"/>
      <c r="E321" s="254"/>
      <c r="F321" s="254"/>
    </row>
    <row r="322" spans="1:6" s="256" customFormat="1" x14ac:dyDescent="0.25">
      <c r="A322" s="254"/>
      <c r="B322" s="254"/>
      <c r="C322" s="254"/>
      <c r="D322" s="254"/>
      <c r="E322" s="254"/>
      <c r="F322" s="254"/>
    </row>
    <row r="323" spans="1:6" s="256" customFormat="1" x14ac:dyDescent="0.25">
      <c r="A323" s="254"/>
      <c r="B323" s="254"/>
      <c r="C323" s="254"/>
      <c r="D323" s="254"/>
      <c r="E323" s="254"/>
      <c r="F323" s="254"/>
    </row>
    <row r="324" spans="1:6" s="256" customFormat="1" x14ac:dyDescent="0.25">
      <c r="A324" s="254"/>
      <c r="B324" s="254"/>
      <c r="C324" s="254"/>
      <c r="D324" s="254"/>
      <c r="E324" s="254"/>
      <c r="F324" s="254"/>
    </row>
    <row r="325" spans="1:6" s="256" customFormat="1" x14ac:dyDescent="0.25">
      <c r="A325" s="254"/>
      <c r="B325" s="254"/>
      <c r="C325" s="254"/>
      <c r="D325" s="254"/>
      <c r="E325" s="254"/>
      <c r="F325" s="254"/>
    </row>
    <row r="326" spans="1:6" s="256" customFormat="1" x14ac:dyDescent="0.25">
      <c r="A326" s="254"/>
      <c r="B326" s="254"/>
      <c r="C326" s="254"/>
      <c r="D326" s="254"/>
      <c r="E326" s="254"/>
      <c r="F326" s="254"/>
    </row>
    <row r="327" spans="1:6" s="256" customFormat="1" x14ac:dyDescent="0.25">
      <c r="A327" s="254"/>
      <c r="B327" s="254"/>
      <c r="C327" s="254"/>
      <c r="D327" s="254"/>
      <c r="E327" s="254"/>
      <c r="F327" s="254"/>
    </row>
    <row r="328" spans="1:6" s="256" customFormat="1" x14ac:dyDescent="0.25">
      <c r="A328" s="254"/>
      <c r="B328" s="254"/>
      <c r="C328" s="254"/>
      <c r="D328" s="254"/>
      <c r="E328" s="254"/>
      <c r="F328" s="254"/>
    </row>
    <row r="329" spans="1:6" s="256" customFormat="1" x14ac:dyDescent="0.25">
      <c r="A329" s="254"/>
      <c r="B329" s="254"/>
      <c r="C329" s="254"/>
      <c r="D329" s="254"/>
      <c r="E329" s="254"/>
      <c r="F329" s="254"/>
    </row>
    <row r="330" spans="1:6" s="256" customFormat="1" x14ac:dyDescent="0.25">
      <c r="A330" s="254"/>
      <c r="B330" s="254"/>
      <c r="C330" s="254"/>
      <c r="D330" s="254"/>
      <c r="E330" s="254"/>
      <c r="F330" s="254"/>
    </row>
    <row r="331" spans="1:6" s="256" customFormat="1" x14ac:dyDescent="0.25">
      <c r="A331" s="254"/>
      <c r="B331" s="254"/>
      <c r="C331" s="254"/>
      <c r="D331" s="254"/>
      <c r="E331" s="254"/>
      <c r="F331" s="254"/>
    </row>
    <row r="332" spans="1:6" s="256" customFormat="1" x14ac:dyDescent="0.25">
      <c r="A332" s="254"/>
      <c r="B332" s="254"/>
      <c r="C332" s="254"/>
      <c r="D332" s="254"/>
      <c r="E332" s="254"/>
      <c r="F332" s="254"/>
    </row>
    <row r="333" spans="1:6" s="256" customFormat="1" x14ac:dyDescent="0.25">
      <c r="A333" s="254"/>
      <c r="B333" s="254"/>
      <c r="C333" s="254"/>
      <c r="D333" s="254"/>
      <c r="E333" s="254"/>
      <c r="F333" s="254"/>
    </row>
    <row r="334" spans="1:6" s="256" customFormat="1" x14ac:dyDescent="0.25">
      <c r="A334" s="254"/>
      <c r="B334" s="254"/>
      <c r="C334" s="254"/>
      <c r="D334" s="254"/>
      <c r="E334" s="254"/>
      <c r="F334" s="254"/>
    </row>
    <row r="335" spans="1:6" s="256" customFormat="1" x14ac:dyDescent="0.25">
      <c r="A335" s="254"/>
      <c r="B335" s="254"/>
      <c r="C335" s="254"/>
      <c r="D335" s="254"/>
      <c r="E335" s="254"/>
      <c r="F335" s="254"/>
    </row>
    <row r="336" spans="1:6" s="256" customFormat="1" x14ac:dyDescent="0.25">
      <c r="A336" s="254"/>
      <c r="B336" s="254"/>
      <c r="C336" s="254"/>
      <c r="D336" s="254"/>
      <c r="E336" s="254"/>
      <c r="F336" s="254"/>
    </row>
    <row r="337" spans="1:6" s="256" customFormat="1" x14ac:dyDescent="0.25">
      <c r="A337" s="254"/>
      <c r="B337" s="254"/>
      <c r="C337" s="254"/>
      <c r="D337" s="254"/>
      <c r="E337" s="254"/>
      <c r="F337" s="254"/>
    </row>
    <row r="338" spans="1:6" s="256" customFormat="1" x14ac:dyDescent="0.25">
      <c r="A338" s="254"/>
      <c r="B338" s="254"/>
      <c r="C338" s="254"/>
      <c r="D338" s="254"/>
      <c r="E338" s="254"/>
      <c r="F338" s="254"/>
    </row>
    <row r="339" spans="1:6" s="256" customFormat="1" x14ac:dyDescent="0.25">
      <c r="A339" s="254"/>
      <c r="B339" s="254"/>
      <c r="C339" s="254"/>
      <c r="D339" s="254"/>
      <c r="E339" s="254"/>
      <c r="F339" s="254"/>
    </row>
    <row r="340" spans="1:6" s="256" customFormat="1" x14ac:dyDescent="0.25">
      <c r="A340" s="254"/>
      <c r="B340" s="254"/>
      <c r="C340" s="254"/>
      <c r="D340" s="254"/>
      <c r="E340" s="254"/>
      <c r="F340" s="254"/>
    </row>
    <row r="341" spans="1:6" s="256" customFormat="1" x14ac:dyDescent="0.25">
      <c r="A341" s="254"/>
      <c r="B341" s="254"/>
      <c r="C341" s="254"/>
      <c r="D341" s="254"/>
      <c r="E341" s="254"/>
      <c r="F341" s="254"/>
    </row>
    <row r="342" spans="1:6" s="256" customFormat="1" x14ac:dyDescent="0.25">
      <c r="A342" s="254"/>
      <c r="B342" s="254"/>
      <c r="C342" s="254"/>
      <c r="D342" s="254"/>
      <c r="E342" s="254"/>
      <c r="F342" s="254"/>
    </row>
    <row r="343" spans="1:6" s="256" customFormat="1" x14ac:dyDescent="0.25">
      <c r="A343" s="254"/>
      <c r="B343" s="254"/>
      <c r="C343" s="254"/>
      <c r="D343" s="257"/>
      <c r="E343" s="257"/>
      <c r="F343" s="257"/>
    </row>
  </sheetData>
  <mergeCells count="39">
    <mergeCell ref="A139:C139"/>
    <mergeCell ref="J7:J8"/>
    <mergeCell ref="A111:C111"/>
    <mergeCell ref="A112:C112"/>
    <mergeCell ref="A113:C113"/>
    <mergeCell ref="A118:A119"/>
    <mergeCell ref="B118:B119"/>
    <mergeCell ref="C118:C119"/>
    <mergeCell ref="D118:F118"/>
    <mergeCell ref="G118:I118"/>
    <mergeCell ref="J118:J119"/>
    <mergeCell ref="B120:C120"/>
    <mergeCell ref="B121:C121"/>
    <mergeCell ref="B122:C122"/>
    <mergeCell ref="B123:C123"/>
    <mergeCell ref="B124:C124"/>
    <mergeCell ref="A1:H1"/>
    <mergeCell ref="A2:C2"/>
    <mergeCell ref="A3:F3"/>
    <mergeCell ref="A7:A8"/>
    <mergeCell ref="B7:B8"/>
    <mergeCell ref="C7:C8"/>
    <mergeCell ref="D7:F7"/>
    <mergeCell ref="G7:I7"/>
    <mergeCell ref="A5:O5"/>
    <mergeCell ref="B125:C125"/>
    <mergeCell ref="B126:C126"/>
    <mergeCell ref="B127:C127"/>
    <mergeCell ref="B128:C128"/>
    <mergeCell ref="B129:C129"/>
    <mergeCell ref="B130:C130"/>
    <mergeCell ref="B136:C136"/>
    <mergeCell ref="B137:C137"/>
    <mergeCell ref="A138:C138"/>
    <mergeCell ref="B131:C131"/>
    <mergeCell ref="B132:C132"/>
    <mergeCell ref="A133:C133"/>
    <mergeCell ref="B134:C134"/>
    <mergeCell ref="B135:C135"/>
  </mergeCells>
  <hyperlinks>
    <hyperlink ref="I1" location="Sommaire!A1" display="Retour au sommaire" xr:uid="{00000000-0004-0000-0B00-000000000000}"/>
  </hyperlinks>
  <printOptions horizontalCentered="1" verticalCentered="1"/>
  <pageMargins left="0.15748031496062992" right="0.15748031496062992" top="0.51181102362204722" bottom="0.47244094488188981" header="0.27559055118110237" footer="0.15748031496062992"/>
  <pageSetup paperSize="9" scale="7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I149"/>
  <sheetViews>
    <sheetView zoomScaleNormal="100" zoomScaleSheetLayoutView="100" workbookViewId="0">
      <selection activeCell="F5" sqref="F5"/>
    </sheetView>
  </sheetViews>
  <sheetFormatPr baseColWidth="10" defaultRowHeight="15" x14ac:dyDescent="0.25"/>
  <cols>
    <col min="1" max="1" width="22.28515625" style="30" customWidth="1"/>
    <col min="2" max="2" width="12.7109375" style="30" customWidth="1"/>
    <col min="3" max="3" width="24.140625" style="30" customWidth="1"/>
    <col min="4" max="4" width="14.28515625" style="11" customWidth="1"/>
    <col min="5" max="5" width="14.28515625" style="30" customWidth="1"/>
    <col min="6" max="6" width="15.7109375" style="30" customWidth="1"/>
    <col min="7" max="7" width="12.85546875" style="30" customWidth="1"/>
    <col min="8" max="231" width="11.42578125" style="30"/>
    <col min="232" max="233" width="4.42578125" style="30" customWidth="1"/>
    <col min="234" max="234" width="32.42578125" style="30" customWidth="1"/>
    <col min="235" max="235" width="14.85546875" style="30" customWidth="1"/>
    <col min="236" max="236" width="3" style="30" customWidth="1"/>
    <col min="237" max="237" width="14.85546875" style="30" customWidth="1"/>
    <col min="238" max="238" width="3" style="30" customWidth="1"/>
    <col min="239" max="239" width="14.85546875" style="30" customWidth="1"/>
    <col min="240" max="240" width="3" style="30" customWidth="1"/>
    <col min="241" max="241" width="8.85546875" style="30" customWidth="1"/>
    <col min="242" max="242" width="4.5703125" style="30" customWidth="1"/>
    <col min="243" max="243" width="27.5703125" style="30" customWidth="1"/>
    <col min="244" max="244" width="4" style="30" customWidth="1"/>
    <col min="245" max="245" width="23.140625" style="30" customWidth="1"/>
    <col min="246" max="246" width="14.5703125" style="30" customWidth="1"/>
    <col min="247" max="247" width="4" style="30" customWidth="1"/>
    <col min="248" max="248" width="14.5703125" style="30" customWidth="1"/>
    <col min="249" max="249" width="3.85546875" style="30" customWidth="1"/>
    <col min="250" max="250" width="14.5703125" style="30" customWidth="1"/>
    <col min="251" max="251" width="3.85546875" style="30" customWidth="1"/>
    <col min="252" max="487" width="11.42578125" style="30"/>
    <col min="488" max="489" width="4.42578125" style="30" customWidth="1"/>
    <col min="490" max="490" width="32.42578125" style="30" customWidth="1"/>
    <col min="491" max="491" width="14.85546875" style="30" customWidth="1"/>
    <col min="492" max="492" width="3" style="30" customWidth="1"/>
    <col min="493" max="493" width="14.85546875" style="30" customWidth="1"/>
    <col min="494" max="494" width="3" style="30" customWidth="1"/>
    <col min="495" max="495" width="14.85546875" style="30" customWidth="1"/>
    <col min="496" max="496" width="3" style="30" customWidth="1"/>
    <col min="497" max="497" width="8.85546875" style="30" customWidth="1"/>
    <col min="498" max="498" width="4.5703125" style="30" customWidth="1"/>
    <col min="499" max="499" width="27.5703125" style="30" customWidth="1"/>
    <col min="500" max="500" width="4" style="30" customWidth="1"/>
    <col min="501" max="501" width="23.140625" style="30" customWidth="1"/>
    <col min="502" max="502" width="14.5703125" style="30" customWidth="1"/>
    <col min="503" max="503" width="4" style="30" customWidth="1"/>
    <col min="504" max="504" width="14.5703125" style="30" customWidth="1"/>
    <col min="505" max="505" width="3.85546875" style="30" customWidth="1"/>
    <col min="506" max="506" width="14.5703125" style="30" customWidth="1"/>
    <col min="507" max="507" width="3.85546875" style="30" customWidth="1"/>
    <col min="508" max="743" width="11.42578125" style="30"/>
    <col min="744" max="745" width="4.42578125" style="30" customWidth="1"/>
    <col min="746" max="746" width="32.42578125" style="30" customWidth="1"/>
    <col min="747" max="747" width="14.85546875" style="30" customWidth="1"/>
    <col min="748" max="748" width="3" style="30" customWidth="1"/>
    <col min="749" max="749" width="14.85546875" style="30" customWidth="1"/>
    <col min="750" max="750" width="3" style="30" customWidth="1"/>
    <col min="751" max="751" width="14.85546875" style="30" customWidth="1"/>
    <col min="752" max="752" width="3" style="30" customWidth="1"/>
    <col min="753" max="753" width="8.85546875" style="30" customWidth="1"/>
    <col min="754" max="754" width="4.5703125" style="30" customWidth="1"/>
    <col min="755" max="755" width="27.5703125" style="30" customWidth="1"/>
    <col min="756" max="756" width="4" style="30" customWidth="1"/>
    <col min="757" max="757" width="23.140625" style="30" customWidth="1"/>
    <col min="758" max="758" width="14.5703125" style="30" customWidth="1"/>
    <col min="759" max="759" width="4" style="30" customWidth="1"/>
    <col min="760" max="760" width="14.5703125" style="30" customWidth="1"/>
    <col min="761" max="761" width="3.85546875" style="30" customWidth="1"/>
    <col min="762" max="762" width="14.5703125" style="30" customWidth="1"/>
    <col min="763" max="763" width="3.85546875" style="30" customWidth="1"/>
    <col min="764" max="999" width="11.42578125" style="30"/>
    <col min="1000" max="1001" width="4.42578125" style="30" customWidth="1"/>
    <col min="1002" max="1002" width="32.42578125" style="30" customWidth="1"/>
    <col min="1003" max="1003" width="14.85546875" style="30" customWidth="1"/>
    <col min="1004" max="1004" width="3" style="30" customWidth="1"/>
    <col min="1005" max="1005" width="14.85546875" style="30" customWidth="1"/>
    <col min="1006" max="1006" width="3" style="30" customWidth="1"/>
    <col min="1007" max="1007" width="14.85546875" style="30" customWidth="1"/>
    <col min="1008" max="1008" width="3" style="30" customWidth="1"/>
    <col min="1009" max="1009" width="8.85546875" style="30" customWidth="1"/>
    <col min="1010" max="1010" width="4.5703125" style="30" customWidth="1"/>
    <col min="1011" max="1011" width="27.5703125" style="30" customWidth="1"/>
    <col min="1012" max="1012" width="4" style="30" customWidth="1"/>
    <col min="1013" max="1013" width="23.140625" style="30" customWidth="1"/>
    <col min="1014" max="1014" width="14.5703125" style="30" customWidth="1"/>
    <col min="1015" max="1015" width="4" style="30" customWidth="1"/>
    <col min="1016" max="1016" width="14.5703125" style="30" customWidth="1"/>
    <col min="1017" max="1017" width="3.85546875" style="30" customWidth="1"/>
    <col min="1018" max="1018" width="14.5703125" style="30" customWidth="1"/>
    <col min="1019" max="1019" width="3.85546875" style="30" customWidth="1"/>
    <col min="1020" max="1255" width="11.42578125" style="30"/>
    <col min="1256" max="1257" width="4.42578125" style="30" customWidth="1"/>
    <col min="1258" max="1258" width="32.42578125" style="30" customWidth="1"/>
    <col min="1259" max="1259" width="14.85546875" style="30" customWidth="1"/>
    <col min="1260" max="1260" width="3" style="30" customWidth="1"/>
    <col min="1261" max="1261" width="14.85546875" style="30" customWidth="1"/>
    <col min="1262" max="1262" width="3" style="30" customWidth="1"/>
    <col min="1263" max="1263" width="14.85546875" style="30" customWidth="1"/>
    <col min="1264" max="1264" width="3" style="30" customWidth="1"/>
    <col min="1265" max="1265" width="8.85546875" style="30" customWidth="1"/>
    <col min="1266" max="1266" width="4.5703125" style="30" customWidth="1"/>
    <col min="1267" max="1267" width="27.5703125" style="30" customWidth="1"/>
    <col min="1268" max="1268" width="4" style="30" customWidth="1"/>
    <col min="1269" max="1269" width="23.140625" style="30" customWidth="1"/>
    <col min="1270" max="1270" width="14.5703125" style="30" customWidth="1"/>
    <col min="1271" max="1271" width="4" style="30" customWidth="1"/>
    <col min="1272" max="1272" width="14.5703125" style="30" customWidth="1"/>
    <col min="1273" max="1273" width="3.85546875" style="30" customWidth="1"/>
    <col min="1274" max="1274" width="14.5703125" style="30" customWidth="1"/>
    <col min="1275" max="1275" width="3.85546875" style="30" customWidth="1"/>
    <col min="1276" max="1511" width="11.42578125" style="30"/>
    <col min="1512" max="1513" width="4.42578125" style="30" customWidth="1"/>
    <col min="1514" max="1514" width="32.42578125" style="30" customWidth="1"/>
    <col min="1515" max="1515" width="14.85546875" style="30" customWidth="1"/>
    <col min="1516" max="1516" width="3" style="30" customWidth="1"/>
    <col min="1517" max="1517" width="14.85546875" style="30" customWidth="1"/>
    <col min="1518" max="1518" width="3" style="30" customWidth="1"/>
    <col min="1519" max="1519" width="14.85546875" style="30" customWidth="1"/>
    <col min="1520" max="1520" width="3" style="30" customWidth="1"/>
    <col min="1521" max="1521" width="8.85546875" style="30" customWidth="1"/>
    <col min="1522" max="1522" width="4.5703125" style="30" customWidth="1"/>
    <col min="1523" max="1523" width="27.5703125" style="30" customWidth="1"/>
    <col min="1524" max="1524" width="4" style="30" customWidth="1"/>
    <col min="1525" max="1525" width="23.140625" style="30" customWidth="1"/>
    <col min="1526" max="1526" width="14.5703125" style="30" customWidth="1"/>
    <col min="1527" max="1527" width="4" style="30" customWidth="1"/>
    <col min="1528" max="1528" width="14.5703125" style="30" customWidth="1"/>
    <col min="1529" max="1529" width="3.85546875" style="30" customWidth="1"/>
    <col min="1530" max="1530" width="14.5703125" style="30" customWidth="1"/>
    <col min="1531" max="1531" width="3.85546875" style="30" customWidth="1"/>
    <col min="1532" max="1767" width="11.42578125" style="30"/>
    <col min="1768" max="1769" width="4.42578125" style="30" customWidth="1"/>
    <col min="1770" max="1770" width="32.42578125" style="30" customWidth="1"/>
    <col min="1771" max="1771" width="14.85546875" style="30" customWidth="1"/>
    <col min="1772" max="1772" width="3" style="30" customWidth="1"/>
    <col min="1773" max="1773" width="14.85546875" style="30" customWidth="1"/>
    <col min="1774" max="1774" width="3" style="30" customWidth="1"/>
    <col min="1775" max="1775" width="14.85546875" style="30" customWidth="1"/>
    <col min="1776" max="1776" width="3" style="30" customWidth="1"/>
    <col min="1777" max="1777" width="8.85546875" style="30" customWidth="1"/>
    <col min="1778" max="1778" width="4.5703125" style="30" customWidth="1"/>
    <col min="1779" max="1779" width="27.5703125" style="30" customWidth="1"/>
    <col min="1780" max="1780" width="4" style="30" customWidth="1"/>
    <col min="1781" max="1781" width="23.140625" style="30" customWidth="1"/>
    <col min="1782" max="1782" width="14.5703125" style="30" customWidth="1"/>
    <col min="1783" max="1783" width="4" style="30" customWidth="1"/>
    <col min="1784" max="1784" width="14.5703125" style="30" customWidth="1"/>
    <col min="1785" max="1785" width="3.85546875" style="30" customWidth="1"/>
    <col min="1786" max="1786" width="14.5703125" style="30" customWidth="1"/>
    <col min="1787" max="1787" width="3.85546875" style="30" customWidth="1"/>
    <col min="1788" max="2023" width="11.42578125" style="30"/>
    <col min="2024" max="2025" width="4.42578125" style="30" customWidth="1"/>
    <col min="2026" max="2026" width="32.42578125" style="30" customWidth="1"/>
    <col min="2027" max="2027" width="14.85546875" style="30" customWidth="1"/>
    <col min="2028" max="2028" width="3" style="30" customWidth="1"/>
    <col min="2029" max="2029" width="14.85546875" style="30" customWidth="1"/>
    <col min="2030" max="2030" width="3" style="30" customWidth="1"/>
    <col min="2031" max="2031" width="14.85546875" style="30" customWidth="1"/>
    <col min="2032" max="2032" width="3" style="30" customWidth="1"/>
    <col min="2033" max="2033" width="8.85546875" style="30" customWidth="1"/>
    <col min="2034" max="2034" width="4.5703125" style="30" customWidth="1"/>
    <col min="2035" max="2035" width="27.5703125" style="30" customWidth="1"/>
    <col min="2036" max="2036" width="4" style="30" customWidth="1"/>
    <col min="2037" max="2037" width="23.140625" style="30" customWidth="1"/>
    <col min="2038" max="2038" width="14.5703125" style="30" customWidth="1"/>
    <col min="2039" max="2039" width="4" style="30" customWidth="1"/>
    <col min="2040" max="2040" width="14.5703125" style="30" customWidth="1"/>
    <col min="2041" max="2041" width="3.85546875" style="30" customWidth="1"/>
    <col min="2042" max="2042" width="14.5703125" style="30" customWidth="1"/>
    <col min="2043" max="2043" width="3.85546875" style="30" customWidth="1"/>
    <col min="2044" max="2279" width="11.42578125" style="30"/>
    <col min="2280" max="2281" width="4.42578125" style="30" customWidth="1"/>
    <col min="2282" max="2282" width="32.42578125" style="30" customWidth="1"/>
    <col min="2283" max="2283" width="14.85546875" style="30" customWidth="1"/>
    <col min="2284" max="2284" width="3" style="30" customWidth="1"/>
    <col min="2285" max="2285" width="14.85546875" style="30" customWidth="1"/>
    <col min="2286" max="2286" width="3" style="30" customWidth="1"/>
    <col min="2287" max="2287" width="14.85546875" style="30" customWidth="1"/>
    <col min="2288" max="2288" width="3" style="30" customWidth="1"/>
    <col min="2289" max="2289" width="8.85546875" style="30" customWidth="1"/>
    <col min="2290" max="2290" width="4.5703125" style="30" customWidth="1"/>
    <col min="2291" max="2291" width="27.5703125" style="30" customWidth="1"/>
    <col min="2292" max="2292" width="4" style="30" customWidth="1"/>
    <col min="2293" max="2293" width="23.140625" style="30" customWidth="1"/>
    <col min="2294" max="2294" width="14.5703125" style="30" customWidth="1"/>
    <col min="2295" max="2295" width="4" style="30" customWidth="1"/>
    <col min="2296" max="2296" width="14.5703125" style="30" customWidth="1"/>
    <col min="2297" max="2297" width="3.85546875" style="30" customWidth="1"/>
    <col min="2298" max="2298" width="14.5703125" style="30" customWidth="1"/>
    <col min="2299" max="2299" width="3.85546875" style="30" customWidth="1"/>
    <col min="2300" max="2535" width="11.42578125" style="30"/>
    <col min="2536" max="2537" width="4.42578125" style="30" customWidth="1"/>
    <col min="2538" max="2538" width="32.42578125" style="30" customWidth="1"/>
    <col min="2539" max="2539" width="14.85546875" style="30" customWidth="1"/>
    <col min="2540" max="2540" width="3" style="30" customWidth="1"/>
    <col min="2541" max="2541" width="14.85546875" style="30" customWidth="1"/>
    <col min="2542" max="2542" width="3" style="30" customWidth="1"/>
    <col min="2543" max="2543" width="14.85546875" style="30" customWidth="1"/>
    <col min="2544" max="2544" width="3" style="30" customWidth="1"/>
    <col min="2545" max="2545" width="8.85546875" style="30" customWidth="1"/>
    <col min="2546" max="2546" width="4.5703125" style="30" customWidth="1"/>
    <col min="2547" max="2547" width="27.5703125" style="30" customWidth="1"/>
    <col min="2548" max="2548" width="4" style="30" customWidth="1"/>
    <col min="2549" max="2549" width="23.140625" style="30" customWidth="1"/>
    <col min="2550" max="2550" width="14.5703125" style="30" customWidth="1"/>
    <col min="2551" max="2551" width="4" style="30" customWidth="1"/>
    <col min="2552" max="2552" width="14.5703125" style="30" customWidth="1"/>
    <col min="2553" max="2553" width="3.85546875" style="30" customWidth="1"/>
    <col min="2554" max="2554" width="14.5703125" style="30" customWidth="1"/>
    <col min="2555" max="2555" width="3.85546875" style="30" customWidth="1"/>
    <col min="2556" max="2791" width="11.42578125" style="30"/>
    <col min="2792" max="2793" width="4.42578125" style="30" customWidth="1"/>
    <col min="2794" max="2794" width="32.42578125" style="30" customWidth="1"/>
    <col min="2795" max="2795" width="14.85546875" style="30" customWidth="1"/>
    <col min="2796" max="2796" width="3" style="30" customWidth="1"/>
    <col min="2797" max="2797" width="14.85546875" style="30" customWidth="1"/>
    <col min="2798" max="2798" width="3" style="30" customWidth="1"/>
    <col min="2799" max="2799" width="14.85546875" style="30" customWidth="1"/>
    <col min="2800" max="2800" width="3" style="30" customWidth="1"/>
    <col min="2801" max="2801" width="8.85546875" style="30" customWidth="1"/>
    <col min="2802" max="2802" width="4.5703125" style="30" customWidth="1"/>
    <col min="2803" max="2803" width="27.5703125" style="30" customWidth="1"/>
    <col min="2804" max="2804" width="4" style="30" customWidth="1"/>
    <col min="2805" max="2805" width="23.140625" style="30" customWidth="1"/>
    <col min="2806" max="2806" width="14.5703125" style="30" customWidth="1"/>
    <col min="2807" max="2807" width="4" style="30" customWidth="1"/>
    <col min="2808" max="2808" width="14.5703125" style="30" customWidth="1"/>
    <col min="2809" max="2809" width="3.85546875" style="30" customWidth="1"/>
    <col min="2810" max="2810" width="14.5703125" style="30" customWidth="1"/>
    <col min="2811" max="2811" width="3.85546875" style="30" customWidth="1"/>
    <col min="2812" max="3047" width="11.42578125" style="30"/>
    <col min="3048" max="3049" width="4.42578125" style="30" customWidth="1"/>
    <col min="3050" max="3050" width="32.42578125" style="30" customWidth="1"/>
    <col min="3051" max="3051" width="14.85546875" style="30" customWidth="1"/>
    <col min="3052" max="3052" width="3" style="30" customWidth="1"/>
    <col min="3053" max="3053" width="14.85546875" style="30" customWidth="1"/>
    <col min="3054" max="3054" width="3" style="30" customWidth="1"/>
    <col min="3055" max="3055" width="14.85546875" style="30" customWidth="1"/>
    <col min="3056" max="3056" width="3" style="30" customWidth="1"/>
    <col min="3057" max="3057" width="8.85546875" style="30" customWidth="1"/>
    <col min="3058" max="3058" width="4.5703125" style="30" customWidth="1"/>
    <col min="3059" max="3059" width="27.5703125" style="30" customWidth="1"/>
    <col min="3060" max="3060" width="4" style="30" customWidth="1"/>
    <col min="3061" max="3061" width="23.140625" style="30" customWidth="1"/>
    <col min="3062" max="3062" width="14.5703125" style="30" customWidth="1"/>
    <col min="3063" max="3063" width="4" style="30" customWidth="1"/>
    <col min="3064" max="3064" width="14.5703125" style="30" customWidth="1"/>
    <col min="3065" max="3065" width="3.85546875" style="30" customWidth="1"/>
    <col min="3066" max="3066" width="14.5703125" style="30" customWidth="1"/>
    <col min="3067" max="3067" width="3.85546875" style="30" customWidth="1"/>
    <col min="3068" max="3303" width="11.42578125" style="30"/>
    <col min="3304" max="3305" width="4.42578125" style="30" customWidth="1"/>
    <col min="3306" max="3306" width="32.42578125" style="30" customWidth="1"/>
    <col min="3307" max="3307" width="14.85546875" style="30" customWidth="1"/>
    <col min="3308" max="3308" width="3" style="30" customWidth="1"/>
    <col min="3309" max="3309" width="14.85546875" style="30" customWidth="1"/>
    <col min="3310" max="3310" width="3" style="30" customWidth="1"/>
    <col min="3311" max="3311" width="14.85546875" style="30" customWidth="1"/>
    <col min="3312" max="3312" width="3" style="30" customWidth="1"/>
    <col min="3313" max="3313" width="8.85546875" style="30" customWidth="1"/>
    <col min="3314" max="3314" width="4.5703125" style="30" customWidth="1"/>
    <col min="3315" max="3315" width="27.5703125" style="30" customWidth="1"/>
    <col min="3316" max="3316" width="4" style="30" customWidth="1"/>
    <col min="3317" max="3317" width="23.140625" style="30" customWidth="1"/>
    <col min="3318" max="3318" width="14.5703125" style="30" customWidth="1"/>
    <col min="3319" max="3319" width="4" style="30" customWidth="1"/>
    <col min="3320" max="3320" width="14.5703125" style="30" customWidth="1"/>
    <col min="3321" max="3321" width="3.85546875" style="30" customWidth="1"/>
    <col min="3322" max="3322" width="14.5703125" style="30" customWidth="1"/>
    <col min="3323" max="3323" width="3.85546875" style="30" customWidth="1"/>
    <col min="3324" max="3559" width="11.42578125" style="30"/>
    <col min="3560" max="3561" width="4.42578125" style="30" customWidth="1"/>
    <col min="3562" max="3562" width="32.42578125" style="30" customWidth="1"/>
    <col min="3563" max="3563" width="14.85546875" style="30" customWidth="1"/>
    <col min="3564" max="3564" width="3" style="30" customWidth="1"/>
    <col min="3565" max="3565" width="14.85546875" style="30" customWidth="1"/>
    <col min="3566" max="3566" width="3" style="30" customWidth="1"/>
    <col min="3567" max="3567" width="14.85546875" style="30" customWidth="1"/>
    <col min="3568" max="3568" width="3" style="30" customWidth="1"/>
    <col min="3569" max="3569" width="8.85546875" style="30" customWidth="1"/>
    <col min="3570" max="3570" width="4.5703125" style="30" customWidth="1"/>
    <col min="3571" max="3571" width="27.5703125" style="30" customWidth="1"/>
    <col min="3572" max="3572" width="4" style="30" customWidth="1"/>
    <col min="3573" max="3573" width="23.140625" style="30" customWidth="1"/>
    <col min="3574" max="3574" width="14.5703125" style="30" customWidth="1"/>
    <col min="3575" max="3575" width="4" style="30" customWidth="1"/>
    <col min="3576" max="3576" width="14.5703125" style="30" customWidth="1"/>
    <col min="3577" max="3577" width="3.85546875" style="30" customWidth="1"/>
    <col min="3578" max="3578" width="14.5703125" style="30" customWidth="1"/>
    <col min="3579" max="3579" width="3.85546875" style="30" customWidth="1"/>
    <col min="3580" max="3815" width="11.42578125" style="30"/>
    <col min="3816" max="3817" width="4.42578125" style="30" customWidth="1"/>
    <col min="3818" max="3818" width="32.42578125" style="30" customWidth="1"/>
    <col min="3819" max="3819" width="14.85546875" style="30" customWidth="1"/>
    <col min="3820" max="3820" width="3" style="30" customWidth="1"/>
    <col min="3821" max="3821" width="14.85546875" style="30" customWidth="1"/>
    <col min="3822" max="3822" width="3" style="30" customWidth="1"/>
    <col min="3823" max="3823" width="14.85546875" style="30" customWidth="1"/>
    <col min="3824" max="3824" width="3" style="30" customWidth="1"/>
    <col min="3825" max="3825" width="8.85546875" style="30" customWidth="1"/>
    <col min="3826" max="3826" width="4.5703125" style="30" customWidth="1"/>
    <col min="3827" max="3827" width="27.5703125" style="30" customWidth="1"/>
    <col min="3828" max="3828" width="4" style="30" customWidth="1"/>
    <col min="3829" max="3829" width="23.140625" style="30" customWidth="1"/>
    <col min="3830" max="3830" width="14.5703125" style="30" customWidth="1"/>
    <col min="3831" max="3831" width="4" style="30" customWidth="1"/>
    <col min="3832" max="3832" width="14.5703125" style="30" customWidth="1"/>
    <col min="3833" max="3833" width="3.85546875" style="30" customWidth="1"/>
    <col min="3834" max="3834" width="14.5703125" style="30" customWidth="1"/>
    <col min="3835" max="3835" width="3.85546875" style="30" customWidth="1"/>
    <col min="3836" max="4071" width="11.42578125" style="30"/>
    <col min="4072" max="4073" width="4.42578125" style="30" customWidth="1"/>
    <col min="4074" max="4074" width="32.42578125" style="30" customWidth="1"/>
    <col min="4075" max="4075" width="14.85546875" style="30" customWidth="1"/>
    <col min="4076" max="4076" width="3" style="30" customWidth="1"/>
    <col min="4077" max="4077" width="14.85546875" style="30" customWidth="1"/>
    <col min="4078" max="4078" width="3" style="30" customWidth="1"/>
    <col min="4079" max="4079" width="14.85546875" style="30" customWidth="1"/>
    <col min="4080" max="4080" width="3" style="30" customWidth="1"/>
    <col min="4081" max="4081" width="8.85546875" style="30" customWidth="1"/>
    <col min="4082" max="4082" width="4.5703125" style="30" customWidth="1"/>
    <col min="4083" max="4083" width="27.5703125" style="30" customWidth="1"/>
    <col min="4084" max="4084" width="4" style="30" customWidth="1"/>
    <col min="4085" max="4085" width="23.140625" style="30" customWidth="1"/>
    <col min="4086" max="4086" width="14.5703125" style="30" customWidth="1"/>
    <col min="4087" max="4087" width="4" style="30" customWidth="1"/>
    <col min="4088" max="4088" width="14.5703125" style="30" customWidth="1"/>
    <col min="4089" max="4089" width="3.85546875" style="30" customWidth="1"/>
    <col min="4090" max="4090" width="14.5703125" style="30" customWidth="1"/>
    <col min="4091" max="4091" width="3.85546875" style="30" customWidth="1"/>
    <col min="4092" max="4327" width="11.42578125" style="30"/>
    <col min="4328" max="4329" width="4.42578125" style="30" customWidth="1"/>
    <col min="4330" max="4330" width="32.42578125" style="30" customWidth="1"/>
    <col min="4331" max="4331" width="14.85546875" style="30" customWidth="1"/>
    <col min="4332" max="4332" width="3" style="30" customWidth="1"/>
    <col min="4333" max="4333" width="14.85546875" style="30" customWidth="1"/>
    <col min="4334" max="4334" width="3" style="30" customWidth="1"/>
    <col min="4335" max="4335" width="14.85546875" style="30" customWidth="1"/>
    <col min="4336" max="4336" width="3" style="30" customWidth="1"/>
    <col min="4337" max="4337" width="8.85546875" style="30" customWidth="1"/>
    <col min="4338" max="4338" width="4.5703125" style="30" customWidth="1"/>
    <col min="4339" max="4339" width="27.5703125" style="30" customWidth="1"/>
    <col min="4340" max="4340" width="4" style="30" customWidth="1"/>
    <col min="4341" max="4341" width="23.140625" style="30" customWidth="1"/>
    <col min="4342" max="4342" width="14.5703125" style="30" customWidth="1"/>
    <col min="4343" max="4343" width="4" style="30" customWidth="1"/>
    <col min="4344" max="4344" width="14.5703125" style="30" customWidth="1"/>
    <col min="4345" max="4345" width="3.85546875" style="30" customWidth="1"/>
    <col min="4346" max="4346" width="14.5703125" style="30" customWidth="1"/>
    <col min="4347" max="4347" width="3.85546875" style="30" customWidth="1"/>
    <col min="4348" max="4583" width="11.42578125" style="30"/>
    <col min="4584" max="4585" width="4.42578125" style="30" customWidth="1"/>
    <col min="4586" max="4586" width="32.42578125" style="30" customWidth="1"/>
    <col min="4587" max="4587" width="14.85546875" style="30" customWidth="1"/>
    <col min="4588" max="4588" width="3" style="30" customWidth="1"/>
    <col min="4589" max="4589" width="14.85546875" style="30" customWidth="1"/>
    <col min="4590" max="4590" width="3" style="30" customWidth="1"/>
    <col min="4591" max="4591" width="14.85546875" style="30" customWidth="1"/>
    <col min="4592" max="4592" width="3" style="30" customWidth="1"/>
    <col min="4593" max="4593" width="8.85546875" style="30" customWidth="1"/>
    <col min="4594" max="4594" width="4.5703125" style="30" customWidth="1"/>
    <col min="4595" max="4595" width="27.5703125" style="30" customWidth="1"/>
    <col min="4596" max="4596" width="4" style="30" customWidth="1"/>
    <col min="4597" max="4597" width="23.140625" style="30" customWidth="1"/>
    <col min="4598" max="4598" width="14.5703125" style="30" customWidth="1"/>
    <col min="4599" max="4599" width="4" style="30" customWidth="1"/>
    <col min="4600" max="4600" width="14.5703125" style="30" customWidth="1"/>
    <col min="4601" max="4601" width="3.85546875" style="30" customWidth="1"/>
    <col min="4602" max="4602" width="14.5703125" style="30" customWidth="1"/>
    <col min="4603" max="4603" width="3.85546875" style="30" customWidth="1"/>
    <col min="4604" max="4839" width="11.42578125" style="30"/>
    <col min="4840" max="4841" width="4.42578125" style="30" customWidth="1"/>
    <col min="4842" max="4842" width="32.42578125" style="30" customWidth="1"/>
    <col min="4843" max="4843" width="14.85546875" style="30" customWidth="1"/>
    <col min="4844" max="4844" width="3" style="30" customWidth="1"/>
    <col min="4845" max="4845" width="14.85546875" style="30" customWidth="1"/>
    <col min="4846" max="4846" width="3" style="30" customWidth="1"/>
    <col min="4847" max="4847" width="14.85546875" style="30" customWidth="1"/>
    <col min="4848" max="4848" width="3" style="30" customWidth="1"/>
    <col min="4849" max="4849" width="8.85546875" style="30" customWidth="1"/>
    <col min="4850" max="4850" width="4.5703125" style="30" customWidth="1"/>
    <col min="4851" max="4851" width="27.5703125" style="30" customWidth="1"/>
    <col min="4852" max="4852" width="4" style="30" customWidth="1"/>
    <col min="4853" max="4853" width="23.140625" style="30" customWidth="1"/>
    <col min="4854" max="4854" width="14.5703125" style="30" customWidth="1"/>
    <col min="4855" max="4855" width="4" style="30" customWidth="1"/>
    <col min="4856" max="4856" width="14.5703125" style="30" customWidth="1"/>
    <col min="4857" max="4857" width="3.85546875" style="30" customWidth="1"/>
    <col min="4858" max="4858" width="14.5703125" style="30" customWidth="1"/>
    <col min="4859" max="4859" width="3.85546875" style="30" customWidth="1"/>
    <col min="4860" max="5095" width="11.42578125" style="30"/>
    <col min="5096" max="5097" width="4.42578125" style="30" customWidth="1"/>
    <col min="5098" max="5098" width="32.42578125" style="30" customWidth="1"/>
    <col min="5099" max="5099" width="14.85546875" style="30" customWidth="1"/>
    <col min="5100" max="5100" width="3" style="30" customWidth="1"/>
    <col min="5101" max="5101" width="14.85546875" style="30" customWidth="1"/>
    <col min="5102" max="5102" width="3" style="30" customWidth="1"/>
    <col min="5103" max="5103" width="14.85546875" style="30" customWidth="1"/>
    <col min="5104" max="5104" width="3" style="30" customWidth="1"/>
    <col min="5105" max="5105" width="8.85546875" style="30" customWidth="1"/>
    <col min="5106" max="5106" width="4.5703125" style="30" customWidth="1"/>
    <col min="5107" max="5107" width="27.5703125" style="30" customWidth="1"/>
    <col min="5108" max="5108" width="4" style="30" customWidth="1"/>
    <col min="5109" max="5109" width="23.140625" style="30" customWidth="1"/>
    <col min="5110" max="5110" width="14.5703125" style="30" customWidth="1"/>
    <col min="5111" max="5111" width="4" style="30" customWidth="1"/>
    <col min="5112" max="5112" width="14.5703125" style="30" customWidth="1"/>
    <col min="5113" max="5113" width="3.85546875" style="30" customWidth="1"/>
    <col min="5114" max="5114" width="14.5703125" style="30" customWidth="1"/>
    <col min="5115" max="5115" width="3.85546875" style="30" customWidth="1"/>
    <col min="5116" max="5351" width="11.42578125" style="30"/>
    <col min="5352" max="5353" width="4.42578125" style="30" customWidth="1"/>
    <col min="5354" max="5354" width="32.42578125" style="30" customWidth="1"/>
    <col min="5355" max="5355" width="14.85546875" style="30" customWidth="1"/>
    <col min="5356" max="5356" width="3" style="30" customWidth="1"/>
    <col min="5357" max="5357" width="14.85546875" style="30" customWidth="1"/>
    <col min="5358" max="5358" width="3" style="30" customWidth="1"/>
    <col min="5359" max="5359" width="14.85546875" style="30" customWidth="1"/>
    <col min="5360" max="5360" width="3" style="30" customWidth="1"/>
    <col min="5361" max="5361" width="8.85546875" style="30" customWidth="1"/>
    <col min="5362" max="5362" width="4.5703125" style="30" customWidth="1"/>
    <col min="5363" max="5363" width="27.5703125" style="30" customWidth="1"/>
    <col min="5364" max="5364" width="4" style="30" customWidth="1"/>
    <col min="5365" max="5365" width="23.140625" style="30" customWidth="1"/>
    <col min="5366" max="5366" width="14.5703125" style="30" customWidth="1"/>
    <col min="5367" max="5367" width="4" style="30" customWidth="1"/>
    <col min="5368" max="5368" width="14.5703125" style="30" customWidth="1"/>
    <col min="5369" max="5369" width="3.85546875" style="30" customWidth="1"/>
    <col min="5370" max="5370" width="14.5703125" style="30" customWidth="1"/>
    <col min="5371" max="5371" width="3.85546875" style="30" customWidth="1"/>
    <col min="5372" max="5607" width="11.42578125" style="30"/>
    <col min="5608" max="5609" width="4.42578125" style="30" customWidth="1"/>
    <col min="5610" max="5610" width="32.42578125" style="30" customWidth="1"/>
    <col min="5611" max="5611" width="14.85546875" style="30" customWidth="1"/>
    <col min="5612" max="5612" width="3" style="30" customWidth="1"/>
    <col min="5613" max="5613" width="14.85546875" style="30" customWidth="1"/>
    <col min="5614" max="5614" width="3" style="30" customWidth="1"/>
    <col min="5615" max="5615" width="14.85546875" style="30" customWidth="1"/>
    <col min="5616" max="5616" width="3" style="30" customWidth="1"/>
    <col min="5617" max="5617" width="8.85546875" style="30" customWidth="1"/>
    <col min="5618" max="5618" width="4.5703125" style="30" customWidth="1"/>
    <col min="5619" max="5619" width="27.5703125" style="30" customWidth="1"/>
    <col min="5620" max="5620" width="4" style="30" customWidth="1"/>
    <col min="5621" max="5621" width="23.140625" style="30" customWidth="1"/>
    <col min="5622" max="5622" width="14.5703125" style="30" customWidth="1"/>
    <col min="5623" max="5623" width="4" style="30" customWidth="1"/>
    <col min="5624" max="5624" width="14.5703125" style="30" customWidth="1"/>
    <col min="5625" max="5625" width="3.85546875" style="30" customWidth="1"/>
    <col min="5626" max="5626" width="14.5703125" style="30" customWidth="1"/>
    <col min="5627" max="5627" width="3.85546875" style="30" customWidth="1"/>
    <col min="5628" max="5863" width="11.42578125" style="30"/>
    <col min="5864" max="5865" width="4.42578125" style="30" customWidth="1"/>
    <col min="5866" max="5866" width="32.42578125" style="30" customWidth="1"/>
    <col min="5867" max="5867" width="14.85546875" style="30" customWidth="1"/>
    <col min="5868" max="5868" width="3" style="30" customWidth="1"/>
    <col min="5869" max="5869" width="14.85546875" style="30" customWidth="1"/>
    <col min="5870" max="5870" width="3" style="30" customWidth="1"/>
    <col min="5871" max="5871" width="14.85546875" style="30" customWidth="1"/>
    <col min="5872" max="5872" width="3" style="30" customWidth="1"/>
    <col min="5873" max="5873" width="8.85546875" style="30" customWidth="1"/>
    <col min="5874" max="5874" width="4.5703125" style="30" customWidth="1"/>
    <col min="5875" max="5875" width="27.5703125" style="30" customWidth="1"/>
    <col min="5876" max="5876" width="4" style="30" customWidth="1"/>
    <col min="5877" max="5877" width="23.140625" style="30" customWidth="1"/>
    <col min="5878" max="5878" width="14.5703125" style="30" customWidth="1"/>
    <col min="5879" max="5879" width="4" style="30" customWidth="1"/>
    <col min="5880" max="5880" width="14.5703125" style="30" customWidth="1"/>
    <col min="5881" max="5881" width="3.85546875" style="30" customWidth="1"/>
    <col min="5882" max="5882" width="14.5703125" style="30" customWidth="1"/>
    <col min="5883" max="5883" width="3.85546875" style="30" customWidth="1"/>
    <col min="5884" max="6119" width="11.42578125" style="30"/>
    <col min="6120" max="6121" width="4.42578125" style="30" customWidth="1"/>
    <col min="6122" max="6122" width="32.42578125" style="30" customWidth="1"/>
    <col min="6123" max="6123" width="14.85546875" style="30" customWidth="1"/>
    <col min="6124" max="6124" width="3" style="30" customWidth="1"/>
    <col min="6125" max="6125" width="14.85546875" style="30" customWidth="1"/>
    <col min="6126" max="6126" width="3" style="30" customWidth="1"/>
    <col min="6127" max="6127" width="14.85546875" style="30" customWidth="1"/>
    <col min="6128" max="6128" width="3" style="30" customWidth="1"/>
    <col min="6129" max="6129" width="8.85546875" style="30" customWidth="1"/>
    <col min="6130" max="6130" width="4.5703125" style="30" customWidth="1"/>
    <col min="6131" max="6131" width="27.5703125" style="30" customWidth="1"/>
    <col min="6132" max="6132" width="4" style="30" customWidth="1"/>
    <col min="6133" max="6133" width="23.140625" style="30" customWidth="1"/>
    <col min="6134" max="6134" width="14.5703125" style="30" customWidth="1"/>
    <col min="6135" max="6135" width="4" style="30" customWidth="1"/>
    <col min="6136" max="6136" width="14.5703125" style="30" customWidth="1"/>
    <col min="6137" max="6137" width="3.85546875" style="30" customWidth="1"/>
    <col min="6138" max="6138" width="14.5703125" style="30" customWidth="1"/>
    <col min="6139" max="6139" width="3.85546875" style="30" customWidth="1"/>
    <col min="6140" max="6375" width="11.42578125" style="30"/>
    <col min="6376" max="6377" width="4.42578125" style="30" customWidth="1"/>
    <col min="6378" max="6378" width="32.42578125" style="30" customWidth="1"/>
    <col min="6379" max="6379" width="14.85546875" style="30" customWidth="1"/>
    <col min="6380" max="6380" width="3" style="30" customWidth="1"/>
    <col min="6381" max="6381" width="14.85546875" style="30" customWidth="1"/>
    <col min="6382" max="6382" width="3" style="30" customWidth="1"/>
    <col min="6383" max="6383" width="14.85546875" style="30" customWidth="1"/>
    <col min="6384" max="6384" width="3" style="30" customWidth="1"/>
    <col min="6385" max="6385" width="8.85546875" style="30" customWidth="1"/>
    <col min="6386" max="6386" width="4.5703125" style="30" customWidth="1"/>
    <col min="6387" max="6387" width="27.5703125" style="30" customWidth="1"/>
    <col min="6388" max="6388" width="4" style="30" customWidth="1"/>
    <col min="6389" max="6389" width="23.140625" style="30" customWidth="1"/>
    <col min="6390" max="6390" width="14.5703125" style="30" customWidth="1"/>
    <col min="6391" max="6391" width="4" style="30" customWidth="1"/>
    <col min="6392" max="6392" width="14.5703125" style="30" customWidth="1"/>
    <col min="6393" max="6393" width="3.85546875" style="30" customWidth="1"/>
    <col min="6394" max="6394" width="14.5703125" style="30" customWidth="1"/>
    <col min="6395" max="6395" width="3.85546875" style="30" customWidth="1"/>
    <col min="6396" max="6631" width="11.42578125" style="30"/>
    <col min="6632" max="6633" width="4.42578125" style="30" customWidth="1"/>
    <col min="6634" max="6634" width="32.42578125" style="30" customWidth="1"/>
    <col min="6635" max="6635" width="14.85546875" style="30" customWidth="1"/>
    <col min="6636" max="6636" width="3" style="30" customWidth="1"/>
    <col min="6637" max="6637" width="14.85546875" style="30" customWidth="1"/>
    <col min="6638" max="6638" width="3" style="30" customWidth="1"/>
    <col min="6639" max="6639" width="14.85546875" style="30" customWidth="1"/>
    <col min="6640" max="6640" width="3" style="30" customWidth="1"/>
    <col min="6641" max="6641" width="8.85546875" style="30" customWidth="1"/>
    <col min="6642" max="6642" width="4.5703125" style="30" customWidth="1"/>
    <col min="6643" max="6643" width="27.5703125" style="30" customWidth="1"/>
    <col min="6644" max="6644" width="4" style="30" customWidth="1"/>
    <col min="6645" max="6645" width="23.140625" style="30" customWidth="1"/>
    <col min="6646" max="6646" width="14.5703125" style="30" customWidth="1"/>
    <col min="6647" max="6647" width="4" style="30" customWidth="1"/>
    <col min="6648" max="6648" width="14.5703125" style="30" customWidth="1"/>
    <col min="6649" max="6649" width="3.85546875" style="30" customWidth="1"/>
    <col min="6650" max="6650" width="14.5703125" style="30" customWidth="1"/>
    <col min="6651" max="6651" width="3.85546875" style="30" customWidth="1"/>
    <col min="6652" max="6887" width="11.42578125" style="30"/>
    <col min="6888" max="6889" width="4.42578125" style="30" customWidth="1"/>
    <col min="6890" max="6890" width="32.42578125" style="30" customWidth="1"/>
    <col min="6891" max="6891" width="14.85546875" style="30" customWidth="1"/>
    <col min="6892" max="6892" width="3" style="30" customWidth="1"/>
    <col min="6893" max="6893" width="14.85546875" style="30" customWidth="1"/>
    <col min="6894" max="6894" width="3" style="30" customWidth="1"/>
    <col min="6895" max="6895" width="14.85546875" style="30" customWidth="1"/>
    <col min="6896" max="6896" width="3" style="30" customWidth="1"/>
    <col min="6897" max="6897" width="8.85546875" style="30" customWidth="1"/>
    <col min="6898" max="6898" width="4.5703125" style="30" customWidth="1"/>
    <col min="6899" max="6899" width="27.5703125" style="30" customWidth="1"/>
    <col min="6900" max="6900" width="4" style="30" customWidth="1"/>
    <col min="6901" max="6901" width="23.140625" style="30" customWidth="1"/>
    <col min="6902" max="6902" width="14.5703125" style="30" customWidth="1"/>
    <col min="6903" max="6903" width="4" style="30" customWidth="1"/>
    <col min="6904" max="6904" width="14.5703125" style="30" customWidth="1"/>
    <col min="6905" max="6905" width="3.85546875" style="30" customWidth="1"/>
    <col min="6906" max="6906" width="14.5703125" style="30" customWidth="1"/>
    <col min="6907" max="6907" width="3.85546875" style="30" customWidth="1"/>
    <col min="6908" max="7143" width="11.42578125" style="30"/>
    <col min="7144" max="7145" width="4.42578125" style="30" customWidth="1"/>
    <col min="7146" max="7146" width="32.42578125" style="30" customWidth="1"/>
    <col min="7147" max="7147" width="14.85546875" style="30" customWidth="1"/>
    <col min="7148" max="7148" width="3" style="30" customWidth="1"/>
    <col min="7149" max="7149" width="14.85546875" style="30" customWidth="1"/>
    <col min="7150" max="7150" width="3" style="30" customWidth="1"/>
    <col min="7151" max="7151" width="14.85546875" style="30" customWidth="1"/>
    <col min="7152" max="7152" width="3" style="30" customWidth="1"/>
    <col min="7153" max="7153" width="8.85546875" style="30" customWidth="1"/>
    <col min="7154" max="7154" width="4.5703125" style="30" customWidth="1"/>
    <col min="7155" max="7155" width="27.5703125" style="30" customWidth="1"/>
    <col min="7156" max="7156" width="4" style="30" customWidth="1"/>
    <col min="7157" max="7157" width="23.140625" style="30" customWidth="1"/>
    <col min="7158" max="7158" width="14.5703125" style="30" customWidth="1"/>
    <col min="7159" max="7159" width="4" style="30" customWidth="1"/>
    <col min="7160" max="7160" width="14.5703125" style="30" customWidth="1"/>
    <col min="7161" max="7161" width="3.85546875" style="30" customWidth="1"/>
    <col min="7162" max="7162" width="14.5703125" style="30" customWidth="1"/>
    <col min="7163" max="7163" width="3.85546875" style="30" customWidth="1"/>
    <col min="7164" max="7399" width="11.42578125" style="30"/>
    <col min="7400" max="7401" width="4.42578125" style="30" customWidth="1"/>
    <col min="7402" max="7402" width="32.42578125" style="30" customWidth="1"/>
    <col min="7403" max="7403" width="14.85546875" style="30" customWidth="1"/>
    <col min="7404" max="7404" width="3" style="30" customWidth="1"/>
    <col min="7405" max="7405" width="14.85546875" style="30" customWidth="1"/>
    <col min="7406" max="7406" width="3" style="30" customWidth="1"/>
    <col min="7407" max="7407" width="14.85546875" style="30" customWidth="1"/>
    <col min="7408" max="7408" width="3" style="30" customWidth="1"/>
    <col min="7409" max="7409" width="8.85546875" style="30" customWidth="1"/>
    <col min="7410" max="7410" width="4.5703125" style="30" customWidth="1"/>
    <col min="7411" max="7411" width="27.5703125" style="30" customWidth="1"/>
    <col min="7412" max="7412" width="4" style="30" customWidth="1"/>
    <col min="7413" max="7413" width="23.140625" style="30" customWidth="1"/>
    <col min="7414" max="7414" width="14.5703125" style="30" customWidth="1"/>
    <col min="7415" max="7415" width="4" style="30" customWidth="1"/>
    <col min="7416" max="7416" width="14.5703125" style="30" customWidth="1"/>
    <col min="7417" max="7417" width="3.85546875" style="30" customWidth="1"/>
    <col min="7418" max="7418" width="14.5703125" style="30" customWidth="1"/>
    <col min="7419" max="7419" width="3.85546875" style="30" customWidth="1"/>
    <col min="7420" max="7655" width="11.42578125" style="30"/>
    <col min="7656" max="7657" width="4.42578125" style="30" customWidth="1"/>
    <col min="7658" max="7658" width="32.42578125" style="30" customWidth="1"/>
    <col min="7659" max="7659" width="14.85546875" style="30" customWidth="1"/>
    <col min="7660" max="7660" width="3" style="30" customWidth="1"/>
    <col min="7661" max="7661" width="14.85546875" style="30" customWidth="1"/>
    <col min="7662" max="7662" width="3" style="30" customWidth="1"/>
    <col min="7663" max="7663" width="14.85546875" style="30" customWidth="1"/>
    <col min="7664" max="7664" width="3" style="30" customWidth="1"/>
    <col min="7665" max="7665" width="8.85546875" style="30" customWidth="1"/>
    <col min="7666" max="7666" width="4.5703125" style="30" customWidth="1"/>
    <col min="7667" max="7667" width="27.5703125" style="30" customWidth="1"/>
    <col min="7668" max="7668" width="4" style="30" customWidth="1"/>
    <col min="7669" max="7669" width="23.140625" style="30" customWidth="1"/>
    <col min="7670" max="7670" width="14.5703125" style="30" customWidth="1"/>
    <col min="7671" max="7671" width="4" style="30" customWidth="1"/>
    <col min="7672" max="7672" width="14.5703125" style="30" customWidth="1"/>
    <col min="7673" max="7673" width="3.85546875" style="30" customWidth="1"/>
    <col min="7674" max="7674" width="14.5703125" style="30" customWidth="1"/>
    <col min="7675" max="7675" width="3.85546875" style="30" customWidth="1"/>
    <col min="7676" max="7911" width="11.42578125" style="30"/>
    <col min="7912" max="7913" width="4.42578125" style="30" customWidth="1"/>
    <col min="7914" max="7914" width="32.42578125" style="30" customWidth="1"/>
    <col min="7915" max="7915" width="14.85546875" style="30" customWidth="1"/>
    <col min="7916" max="7916" width="3" style="30" customWidth="1"/>
    <col min="7917" max="7917" width="14.85546875" style="30" customWidth="1"/>
    <col min="7918" max="7918" width="3" style="30" customWidth="1"/>
    <col min="7919" max="7919" width="14.85546875" style="30" customWidth="1"/>
    <col min="7920" max="7920" width="3" style="30" customWidth="1"/>
    <col min="7921" max="7921" width="8.85546875" style="30" customWidth="1"/>
    <col min="7922" max="7922" width="4.5703125" style="30" customWidth="1"/>
    <col min="7923" max="7923" width="27.5703125" style="30" customWidth="1"/>
    <col min="7924" max="7924" width="4" style="30" customWidth="1"/>
    <col min="7925" max="7925" width="23.140625" style="30" customWidth="1"/>
    <col min="7926" max="7926" width="14.5703125" style="30" customWidth="1"/>
    <col min="7927" max="7927" width="4" style="30" customWidth="1"/>
    <col min="7928" max="7928" width="14.5703125" style="30" customWidth="1"/>
    <col min="7929" max="7929" width="3.85546875" style="30" customWidth="1"/>
    <col min="7930" max="7930" width="14.5703125" style="30" customWidth="1"/>
    <col min="7931" max="7931" width="3.85546875" style="30" customWidth="1"/>
    <col min="7932" max="8167" width="11.42578125" style="30"/>
    <col min="8168" max="8169" width="4.42578125" style="30" customWidth="1"/>
    <col min="8170" max="8170" width="32.42578125" style="30" customWidth="1"/>
    <col min="8171" max="8171" width="14.85546875" style="30" customWidth="1"/>
    <col min="8172" max="8172" width="3" style="30" customWidth="1"/>
    <col min="8173" max="8173" width="14.85546875" style="30" customWidth="1"/>
    <col min="8174" max="8174" width="3" style="30" customWidth="1"/>
    <col min="8175" max="8175" width="14.85546875" style="30" customWidth="1"/>
    <col min="8176" max="8176" width="3" style="30" customWidth="1"/>
    <col min="8177" max="8177" width="8.85546875" style="30" customWidth="1"/>
    <col min="8178" max="8178" width="4.5703125" style="30" customWidth="1"/>
    <col min="8179" max="8179" width="27.5703125" style="30" customWidth="1"/>
    <col min="8180" max="8180" width="4" style="30" customWidth="1"/>
    <col min="8181" max="8181" width="23.140625" style="30" customWidth="1"/>
    <col min="8182" max="8182" width="14.5703125" style="30" customWidth="1"/>
    <col min="8183" max="8183" width="4" style="30" customWidth="1"/>
    <col min="8184" max="8184" width="14.5703125" style="30" customWidth="1"/>
    <col min="8185" max="8185" width="3.85546875" style="30" customWidth="1"/>
    <col min="8186" max="8186" width="14.5703125" style="30" customWidth="1"/>
    <col min="8187" max="8187" width="3.85546875" style="30" customWidth="1"/>
    <col min="8188" max="8423" width="11.42578125" style="30"/>
    <col min="8424" max="8425" width="4.42578125" style="30" customWidth="1"/>
    <col min="8426" max="8426" width="32.42578125" style="30" customWidth="1"/>
    <col min="8427" max="8427" width="14.85546875" style="30" customWidth="1"/>
    <col min="8428" max="8428" width="3" style="30" customWidth="1"/>
    <col min="8429" max="8429" width="14.85546875" style="30" customWidth="1"/>
    <col min="8430" max="8430" width="3" style="30" customWidth="1"/>
    <col min="8431" max="8431" width="14.85546875" style="30" customWidth="1"/>
    <col min="8432" max="8432" width="3" style="30" customWidth="1"/>
    <col min="8433" max="8433" width="8.85546875" style="30" customWidth="1"/>
    <col min="8434" max="8434" width="4.5703125" style="30" customWidth="1"/>
    <col min="8435" max="8435" width="27.5703125" style="30" customWidth="1"/>
    <col min="8436" max="8436" width="4" style="30" customWidth="1"/>
    <col min="8437" max="8437" width="23.140625" style="30" customWidth="1"/>
    <col min="8438" max="8438" width="14.5703125" style="30" customWidth="1"/>
    <col min="8439" max="8439" width="4" style="30" customWidth="1"/>
    <col min="8440" max="8440" width="14.5703125" style="30" customWidth="1"/>
    <col min="8441" max="8441" width="3.85546875" style="30" customWidth="1"/>
    <col min="8442" max="8442" width="14.5703125" style="30" customWidth="1"/>
    <col min="8443" max="8443" width="3.85546875" style="30" customWidth="1"/>
    <col min="8444" max="8679" width="11.42578125" style="30"/>
    <col min="8680" max="8681" width="4.42578125" style="30" customWidth="1"/>
    <col min="8682" max="8682" width="32.42578125" style="30" customWidth="1"/>
    <col min="8683" max="8683" width="14.85546875" style="30" customWidth="1"/>
    <col min="8684" max="8684" width="3" style="30" customWidth="1"/>
    <col min="8685" max="8685" width="14.85546875" style="30" customWidth="1"/>
    <col min="8686" max="8686" width="3" style="30" customWidth="1"/>
    <col min="8687" max="8687" width="14.85546875" style="30" customWidth="1"/>
    <col min="8688" max="8688" width="3" style="30" customWidth="1"/>
    <col min="8689" max="8689" width="8.85546875" style="30" customWidth="1"/>
    <col min="8690" max="8690" width="4.5703125" style="30" customWidth="1"/>
    <col min="8691" max="8691" width="27.5703125" style="30" customWidth="1"/>
    <col min="8692" max="8692" width="4" style="30" customWidth="1"/>
    <col min="8693" max="8693" width="23.140625" style="30" customWidth="1"/>
    <col min="8694" max="8694" width="14.5703125" style="30" customWidth="1"/>
    <col min="8695" max="8695" width="4" style="30" customWidth="1"/>
    <col min="8696" max="8696" width="14.5703125" style="30" customWidth="1"/>
    <col min="8697" max="8697" width="3.85546875" style="30" customWidth="1"/>
    <col min="8698" max="8698" width="14.5703125" style="30" customWidth="1"/>
    <col min="8699" max="8699" width="3.85546875" style="30" customWidth="1"/>
    <col min="8700" max="8935" width="11.42578125" style="30"/>
    <col min="8936" max="8937" width="4.42578125" style="30" customWidth="1"/>
    <col min="8938" max="8938" width="32.42578125" style="30" customWidth="1"/>
    <col min="8939" max="8939" width="14.85546875" style="30" customWidth="1"/>
    <col min="8940" max="8940" width="3" style="30" customWidth="1"/>
    <col min="8941" max="8941" width="14.85546875" style="30" customWidth="1"/>
    <col min="8942" max="8942" width="3" style="30" customWidth="1"/>
    <col min="8943" max="8943" width="14.85546875" style="30" customWidth="1"/>
    <col min="8944" max="8944" width="3" style="30" customWidth="1"/>
    <col min="8945" max="8945" width="8.85546875" style="30" customWidth="1"/>
    <col min="8946" max="8946" width="4.5703125" style="30" customWidth="1"/>
    <col min="8947" max="8947" width="27.5703125" style="30" customWidth="1"/>
    <col min="8948" max="8948" width="4" style="30" customWidth="1"/>
    <col min="8949" max="8949" width="23.140625" style="30" customWidth="1"/>
    <col min="8950" max="8950" width="14.5703125" style="30" customWidth="1"/>
    <col min="8951" max="8951" width="4" style="30" customWidth="1"/>
    <col min="8952" max="8952" width="14.5703125" style="30" customWidth="1"/>
    <col min="8953" max="8953" width="3.85546875" style="30" customWidth="1"/>
    <col min="8954" max="8954" width="14.5703125" style="30" customWidth="1"/>
    <col min="8955" max="8955" width="3.85546875" style="30" customWidth="1"/>
    <col min="8956" max="9191" width="11.42578125" style="30"/>
    <col min="9192" max="9193" width="4.42578125" style="30" customWidth="1"/>
    <col min="9194" max="9194" width="32.42578125" style="30" customWidth="1"/>
    <col min="9195" max="9195" width="14.85546875" style="30" customWidth="1"/>
    <col min="9196" max="9196" width="3" style="30" customWidth="1"/>
    <col min="9197" max="9197" width="14.85546875" style="30" customWidth="1"/>
    <col min="9198" max="9198" width="3" style="30" customWidth="1"/>
    <col min="9199" max="9199" width="14.85546875" style="30" customWidth="1"/>
    <col min="9200" max="9200" width="3" style="30" customWidth="1"/>
    <col min="9201" max="9201" width="8.85546875" style="30" customWidth="1"/>
    <col min="9202" max="9202" width="4.5703125" style="30" customWidth="1"/>
    <col min="9203" max="9203" width="27.5703125" style="30" customWidth="1"/>
    <col min="9204" max="9204" width="4" style="30" customWidth="1"/>
    <col min="9205" max="9205" width="23.140625" style="30" customWidth="1"/>
    <col min="9206" max="9206" width="14.5703125" style="30" customWidth="1"/>
    <col min="9207" max="9207" width="4" style="30" customWidth="1"/>
    <col min="9208" max="9208" width="14.5703125" style="30" customWidth="1"/>
    <col min="9209" max="9209" width="3.85546875" style="30" customWidth="1"/>
    <col min="9210" max="9210" width="14.5703125" style="30" customWidth="1"/>
    <col min="9211" max="9211" width="3.85546875" style="30" customWidth="1"/>
    <col min="9212" max="9447" width="11.42578125" style="30"/>
    <col min="9448" max="9449" width="4.42578125" style="30" customWidth="1"/>
    <col min="9450" max="9450" width="32.42578125" style="30" customWidth="1"/>
    <col min="9451" max="9451" width="14.85546875" style="30" customWidth="1"/>
    <col min="9452" max="9452" width="3" style="30" customWidth="1"/>
    <col min="9453" max="9453" width="14.85546875" style="30" customWidth="1"/>
    <col min="9454" max="9454" width="3" style="30" customWidth="1"/>
    <col min="9455" max="9455" width="14.85546875" style="30" customWidth="1"/>
    <col min="9456" max="9456" width="3" style="30" customWidth="1"/>
    <col min="9457" max="9457" width="8.85546875" style="30" customWidth="1"/>
    <col min="9458" max="9458" width="4.5703125" style="30" customWidth="1"/>
    <col min="9459" max="9459" width="27.5703125" style="30" customWidth="1"/>
    <col min="9460" max="9460" width="4" style="30" customWidth="1"/>
    <col min="9461" max="9461" width="23.140625" style="30" customWidth="1"/>
    <col min="9462" max="9462" width="14.5703125" style="30" customWidth="1"/>
    <col min="9463" max="9463" width="4" style="30" customWidth="1"/>
    <col min="9464" max="9464" width="14.5703125" style="30" customWidth="1"/>
    <col min="9465" max="9465" width="3.85546875" style="30" customWidth="1"/>
    <col min="9466" max="9466" width="14.5703125" style="30" customWidth="1"/>
    <col min="9467" max="9467" width="3.85546875" style="30" customWidth="1"/>
    <col min="9468" max="9703" width="11.42578125" style="30"/>
    <col min="9704" max="9705" width="4.42578125" style="30" customWidth="1"/>
    <col min="9706" max="9706" width="32.42578125" style="30" customWidth="1"/>
    <col min="9707" max="9707" width="14.85546875" style="30" customWidth="1"/>
    <col min="9708" max="9708" width="3" style="30" customWidth="1"/>
    <col min="9709" max="9709" width="14.85546875" style="30" customWidth="1"/>
    <col min="9710" max="9710" width="3" style="30" customWidth="1"/>
    <col min="9711" max="9711" width="14.85546875" style="30" customWidth="1"/>
    <col min="9712" max="9712" width="3" style="30" customWidth="1"/>
    <col min="9713" max="9713" width="8.85546875" style="30" customWidth="1"/>
    <col min="9714" max="9714" width="4.5703125" style="30" customWidth="1"/>
    <col min="9715" max="9715" width="27.5703125" style="30" customWidth="1"/>
    <col min="9716" max="9716" width="4" style="30" customWidth="1"/>
    <col min="9717" max="9717" width="23.140625" style="30" customWidth="1"/>
    <col min="9718" max="9718" width="14.5703125" style="30" customWidth="1"/>
    <col min="9719" max="9719" width="4" style="30" customWidth="1"/>
    <col min="9720" max="9720" width="14.5703125" style="30" customWidth="1"/>
    <col min="9721" max="9721" width="3.85546875" style="30" customWidth="1"/>
    <col min="9722" max="9722" width="14.5703125" style="30" customWidth="1"/>
    <col min="9723" max="9723" width="3.85546875" style="30" customWidth="1"/>
    <col min="9724" max="9959" width="11.42578125" style="30"/>
    <col min="9960" max="9961" width="4.42578125" style="30" customWidth="1"/>
    <col min="9962" max="9962" width="32.42578125" style="30" customWidth="1"/>
    <col min="9963" max="9963" width="14.85546875" style="30" customWidth="1"/>
    <col min="9964" max="9964" width="3" style="30" customWidth="1"/>
    <col min="9965" max="9965" width="14.85546875" style="30" customWidth="1"/>
    <col min="9966" max="9966" width="3" style="30" customWidth="1"/>
    <col min="9967" max="9967" width="14.85546875" style="30" customWidth="1"/>
    <col min="9968" max="9968" width="3" style="30" customWidth="1"/>
    <col min="9969" max="9969" width="8.85546875" style="30" customWidth="1"/>
    <col min="9970" max="9970" width="4.5703125" style="30" customWidth="1"/>
    <col min="9971" max="9971" width="27.5703125" style="30" customWidth="1"/>
    <col min="9972" max="9972" width="4" style="30" customWidth="1"/>
    <col min="9973" max="9973" width="23.140625" style="30" customWidth="1"/>
    <col min="9974" max="9974" width="14.5703125" style="30" customWidth="1"/>
    <col min="9975" max="9975" width="4" style="30" customWidth="1"/>
    <col min="9976" max="9976" width="14.5703125" style="30" customWidth="1"/>
    <col min="9977" max="9977" width="3.85546875" style="30" customWidth="1"/>
    <col min="9978" max="9978" width="14.5703125" style="30" customWidth="1"/>
    <col min="9979" max="9979" width="3.85546875" style="30" customWidth="1"/>
    <col min="9980" max="10215" width="11.42578125" style="30"/>
    <col min="10216" max="10217" width="4.42578125" style="30" customWidth="1"/>
    <col min="10218" max="10218" width="32.42578125" style="30" customWidth="1"/>
    <col min="10219" max="10219" width="14.85546875" style="30" customWidth="1"/>
    <col min="10220" max="10220" width="3" style="30" customWidth="1"/>
    <col min="10221" max="10221" width="14.85546875" style="30" customWidth="1"/>
    <col min="10222" max="10222" width="3" style="30" customWidth="1"/>
    <col min="10223" max="10223" width="14.85546875" style="30" customWidth="1"/>
    <col min="10224" max="10224" width="3" style="30" customWidth="1"/>
    <col min="10225" max="10225" width="8.85546875" style="30" customWidth="1"/>
    <col min="10226" max="10226" width="4.5703125" style="30" customWidth="1"/>
    <col min="10227" max="10227" width="27.5703125" style="30" customWidth="1"/>
    <col min="10228" max="10228" width="4" style="30" customWidth="1"/>
    <col min="10229" max="10229" width="23.140625" style="30" customWidth="1"/>
    <col min="10230" max="10230" width="14.5703125" style="30" customWidth="1"/>
    <col min="10231" max="10231" width="4" style="30" customWidth="1"/>
    <col min="10232" max="10232" width="14.5703125" style="30" customWidth="1"/>
    <col min="10233" max="10233" width="3.85546875" style="30" customWidth="1"/>
    <col min="10234" max="10234" width="14.5703125" style="30" customWidth="1"/>
    <col min="10235" max="10235" width="3.85546875" style="30" customWidth="1"/>
    <col min="10236" max="10471" width="11.42578125" style="30"/>
    <col min="10472" max="10473" width="4.42578125" style="30" customWidth="1"/>
    <col min="10474" max="10474" width="32.42578125" style="30" customWidth="1"/>
    <col min="10475" max="10475" width="14.85546875" style="30" customWidth="1"/>
    <col min="10476" max="10476" width="3" style="30" customWidth="1"/>
    <col min="10477" max="10477" width="14.85546875" style="30" customWidth="1"/>
    <col min="10478" max="10478" width="3" style="30" customWidth="1"/>
    <col min="10479" max="10479" width="14.85546875" style="30" customWidth="1"/>
    <col min="10480" max="10480" width="3" style="30" customWidth="1"/>
    <col min="10481" max="10481" width="8.85546875" style="30" customWidth="1"/>
    <col min="10482" max="10482" width="4.5703125" style="30" customWidth="1"/>
    <col min="10483" max="10483" width="27.5703125" style="30" customWidth="1"/>
    <col min="10484" max="10484" width="4" style="30" customWidth="1"/>
    <col min="10485" max="10485" width="23.140625" style="30" customWidth="1"/>
    <col min="10486" max="10486" width="14.5703125" style="30" customWidth="1"/>
    <col min="10487" max="10487" width="4" style="30" customWidth="1"/>
    <col min="10488" max="10488" width="14.5703125" style="30" customWidth="1"/>
    <col min="10489" max="10489" width="3.85546875" style="30" customWidth="1"/>
    <col min="10490" max="10490" width="14.5703125" style="30" customWidth="1"/>
    <col min="10491" max="10491" width="3.85546875" style="30" customWidth="1"/>
    <col min="10492" max="10727" width="11.42578125" style="30"/>
    <col min="10728" max="10729" width="4.42578125" style="30" customWidth="1"/>
    <col min="10730" max="10730" width="32.42578125" style="30" customWidth="1"/>
    <col min="10731" max="10731" width="14.85546875" style="30" customWidth="1"/>
    <col min="10732" max="10732" width="3" style="30" customWidth="1"/>
    <col min="10733" max="10733" width="14.85546875" style="30" customWidth="1"/>
    <col min="10734" max="10734" width="3" style="30" customWidth="1"/>
    <col min="10735" max="10735" width="14.85546875" style="30" customWidth="1"/>
    <col min="10736" max="10736" width="3" style="30" customWidth="1"/>
    <col min="10737" max="10737" width="8.85546875" style="30" customWidth="1"/>
    <col min="10738" max="10738" width="4.5703125" style="30" customWidth="1"/>
    <col min="10739" max="10739" width="27.5703125" style="30" customWidth="1"/>
    <col min="10740" max="10740" width="4" style="30" customWidth="1"/>
    <col min="10741" max="10741" width="23.140625" style="30" customWidth="1"/>
    <col min="10742" max="10742" width="14.5703125" style="30" customWidth="1"/>
    <col min="10743" max="10743" width="4" style="30" customWidth="1"/>
    <col min="10744" max="10744" width="14.5703125" style="30" customWidth="1"/>
    <col min="10745" max="10745" width="3.85546875" style="30" customWidth="1"/>
    <col min="10746" max="10746" width="14.5703125" style="30" customWidth="1"/>
    <col min="10747" max="10747" width="3.85546875" style="30" customWidth="1"/>
    <col min="10748" max="10983" width="11.42578125" style="30"/>
    <col min="10984" max="10985" width="4.42578125" style="30" customWidth="1"/>
    <col min="10986" max="10986" width="32.42578125" style="30" customWidth="1"/>
    <col min="10987" max="10987" width="14.85546875" style="30" customWidth="1"/>
    <col min="10988" max="10988" width="3" style="30" customWidth="1"/>
    <col min="10989" max="10989" width="14.85546875" style="30" customWidth="1"/>
    <col min="10990" max="10990" width="3" style="30" customWidth="1"/>
    <col min="10991" max="10991" width="14.85546875" style="30" customWidth="1"/>
    <col min="10992" max="10992" width="3" style="30" customWidth="1"/>
    <col min="10993" max="10993" width="8.85546875" style="30" customWidth="1"/>
    <col min="10994" max="10994" width="4.5703125" style="30" customWidth="1"/>
    <col min="10995" max="10995" width="27.5703125" style="30" customWidth="1"/>
    <col min="10996" max="10996" width="4" style="30" customWidth="1"/>
    <col min="10997" max="10997" width="23.140625" style="30" customWidth="1"/>
    <col min="10998" max="10998" width="14.5703125" style="30" customWidth="1"/>
    <col min="10999" max="10999" width="4" style="30" customWidth="1"/>
    <col min="11000" max="11000" width="14.5703125" style="30" customWidth="1"/>
    <col min="11001" max="11001" width="3.85546875" style="30" customWidth="1"/>
    <col min="11002" max="11002" width="14.5703125" style="30" customWidth="1"/>
    <col min="11003" max="11003" width="3.85546875" style="30" customWidth="1"/>
    <col min="11004" max="11239" width="11.42578125" style="30"/>
    <col min="11240" max="11241" width="4.42578125" style="30" customWidth="1"/>
    <col min="11242" max="11242" width="32.42578125" style="30" customWidth="1"/>
    <col min="11243" max="11243" width="14.85546875" style="30" customWidth="1"/>
    <col min="11244" max="11244" width="3" style="30" customWidth="1"/>
    <col min="11245" max="11245" width="14.85546875" style="30" customWidth="1"/>
    <col min="11246" max="11246" width="3" style="30" customWidth="1"/>
    <col min="11247" max="11247" width="14.85546875" style="30" customWidth="1"/>
    <col min="11248" max="11248" width="3" style="30" customWidth="1"/>
    <col min="11249" max="11249" width="8.85546875" style="30" customWidth="1"/>
    <col min="11250" max="11250" width="4.5703125" style="30" customWidth="1"/>
    <col min="11251" max="11251" width="27.5703125" style="30" customWidth="1"/>
    <col min="11252" max="11252" width="4" style="30" customWidth="1"/>
    <col min="11253" max="11253" width="23.140625" style="30" customWidth="1"/>
    <col min="11254" max="11254" width="14.5703125" style="30" customWidth="1"/>
    <col min="11255" max="11255" width="4" style="30" customWidth="1"/>
    <col min="11256" max="11256" width="14.5703125" style="30" customWidth="1"/>
    <col min="11257" max="11257" width="3.85546875" style="30" customWidth="1"/>
    <col min="11258" max="11258" width="14.5703125" style="30" customWidth="1"/>
    <col min="11259" max="11259" width="3.85546875" style="30" customWidth="1"/>
    <col min="11260" max="11495" width="11.42578125" style="30"/>
    <col min="11496" max="11497" width="4.42578125" style="30" customWidth="1"/>
    <col min="11498" max="11498" width="32.42578125" style="30" customWidth="1"/>
    <col min="11499" max="11499" width="14.85546875" style="30" customWidth="1"/>
    <col min="11500" max="11500" width="3" style="30" customWidth="1"/>
    <col min="11501" max="11501" width="14.85546875" style="30" customWidth="1"/>
    <col min="11502" max="11502" width="3" style="30" customWidth="1"/>
    <col min="11503" max="11503" width="14.85546875" style="30" customWidth="1"/>
    <col min="11504" max="11504" width="3" style="30" customWidth="1"/>
    <col min="11505" max="11505" width="8.85546875" style="30" customWidth="1"/>
    <col min="11506" max="11506" width="4.5703125" style="30" customWidth="1"/>
    <col min="11507" max="11507" width="27.5703125" style="30" customWidth="1"/>
    <col min="11508" max="11508" width="4" style="30" customWidth="1"/>
    <col min="11509" max="11509" width="23.140625" style="30" customWidth="1"/>
    <col min="11510" max="11510" width="14.5703125" style="30" customWidth="1"/>
    <col min="11511" max="11511" width="4" style="30" customWidth="1"/>
    <col min="11512" max="11512" width="14.5703125" style="30" customWidth="1"/>
    <col min="11513" max="11513" width="3.85546875" style="30" customWidth="1"/>
    <col min="11514" max="11514" width="14.5703125" style="30" customWidth="1"/>
    <col min="11515" max="11515" width="3.85546875" style="30" customWidth="1"/>
    <col min="11516" max="11751" width="11.42578125" style="30"/>
    <col min="11752" max="11753" width="4.42578125" style="30" customWidth="1"/>
    <col min="11754" max="11754" width="32.42578125" style="30" customWidth="1"/>
    <col min="11755" max="11755" width="14.85546875" style="30" customWidth="1"/>
    <col min="11756" max="11756" width="3" style="30" customWidth="1"/>
    <col min="11757" max="11757" width="14.85546875" style="30" customWidth="1"/>
    <col min="11758" max="11758" width="3" style="30" customWidth="1"/>
    <col min="11759" max="11759" width="14.85546875" style="30" customWidth="1"/>
    <col min="11760" max="11760" width="3" style="30" customWidth="1"/>
    <col min="11761" max="11761" width="8.85546875" style="30" customWidth="1"/>
    <col min="11762" max="11762" width="4.5703125" style="30" customWidth="1"/>
    <col min="11763" max="11763" width="27.5703125" style="30" customWidth="1"/>
    <col min="11764" max="11764" width="4" style="30" customWidth="1"/>
    <col min="11765" max="11765" width="23.140625" style="30" customWidth="1"/>
    <col min="11766" max="11766" width="14.5703125" style="30" customWidth="1"/>
    <col min="11767" max="11767" width="4" style="30" customWidth="1"/>
    <col min="11768" max="11768" width="14.5703125" style="30" customWidth="1"/>
    <col min="11769" max="11769" width="3.85546875" style="30" customWidth="1"/>
    <col min="11770" max="11770" width="14.5703125" style="30" customWidth="1"/>
    <col min="11771" max="11771" width="3.85546875" style="30" customWidth="1"/>
    <col min="11772" max="12007" width="11.42578125" style="30"/>
    <col min="12008" max="12009" width="4.42578125" style="30" customWidth="1"/>
    <col min="12010" max="12010" width="32.42578125" style="30" customWidth="1"/>
    <col min="12011" max="12011" width="14.85546875" style="30" customWidth="1"/>
    <col min="12012" max="12012" width="3" style="30" customWidth="1"/>
    <col min="12013" max="12013" width="14.85546875" style="30" customWidth="1"/>
    <col min="12014" max="12014" width="3" style="30" customWidth="1"/>
    <col min="12015" max="12015" width="14.85546875" style="30" customWidth="1"/>
    <col min="12016" max="12016" width="3" style="30" customWidth="1"/>
    <col min="12017" max="12017" width="8.85546875" style="30" customWidth="1"/>
    <col min="12018" max="12018" width="4.5703125" style="30" customWidth="1"/>
    <col min="12019" max="12019" width="27.5703125" style="30" customWidth="1"/>
    <col min="12020" max="12020" width="4" style="30" customWidth="1"/>
    <col min="12021" max="12021" width="23.140625" style="30" customWidth="1"/>
    <col min="12022" max="12022" width="14.5703125" style="30" customWidth="1"/>
    <col min="12023" max="12023" width="4" style="30" customWidth="1"/>
    <col min="12024" max="12024" width="14.5703125" style="30" customWidth="1"/>
    <col min="12025" max="12025" width="3.85546875" style="30" customWidth="1"/>
    <col min="12026" max="12026" width="14.5703125" style="30" customWidth="1"/>
    <col min="12027" max="12027" width="3.85546875" style="30" customWidth="1"/>
    <col min="12028" max="12263" width="11.42578125" style="30"/>
    <col min="12264" max="12265" width="4.42578125" style="30" customWidth="1"/>
    <col min="12266" max="12266" width="32.42578125" style="30" customWidth="1"/>
    <col min="12267" max="12267" width="14.85546875" style="30" customWidth="1"/>
    <col min="12268" max="12268" width="3" style="30" customWidth="1"/>
    <col min="12269" max="12269" width="14.85546875" style="30" customWidth="1"/>
    <col min="12270" max="12270" width="3" style="30" customWidth="1"/>
    <col min="12271" max="12271" width="14.85546875" style="30" customWidth="1"/>
    <col min="12272" max="12272" width="3" style="30" customWidth="1"/>
    <col min="12273" max="12273" width="8.85546875" style="30" customWidth="1"/>
    <col min="12274" max="12274" width="4.5703125" style="30" customWidth="1"/>
    <col min="12275" max="12275" width="27.5703125" style="30" customWidth="1"/>
    <col min="12276" max="12276" width="4" style="30" customWidth="1"/>
    <col min="12277" max="12277" width="23.140625" style="30" customWidth="1"/>
    <col min="12278" max="12278" width="14.5703125" style="30" customWidth="1"/>
    <col min="12279" max="12279" width="4" style="30" customWidth="1"/>
    <col min="12280" max="12280" width="14.5703125" style="30" customWidth="1"/>
    <col min="12281" max="12281" width="3.85546875" style="30" customWidth="1"/>
    <col min="12282" max="12282" width="14.5703125" style="30" customWidth="1"/>
    <col min="12283" max="12283" width="3.85546875" style="30" customWidth="1"/>
    <col min="12284" max="12519" width="11.42578125" style="30"/>
    <col min="12520" max="12521" width="4.42578125" style="30" customWidth="1"/>
    <col min="12522" max="12522" width="32.42578125" style="30" customWidth="1"/>
    <col min="12523" max="12523" width="14.85546875" style="30" customWidth="1"/>
    <col min="12524" max="12524" width="3" style="30" customWidth="1"/>
    <col min="12525" max="12525" width="14.85546875" style="30" customWidth="1"/>
    <col min="12526" max="12526" width="3" style="30" customWidth="1"/>
    <col min="12527" max="12527" width="14.85546875" style="30" customWidth="1"/>
    <col min="12528" max="12528" width="3" style="30" customWidth="1"/>
    <col min="12529" max="12529" width="8.85546875" style="30" customWidth="1"/>
    <col min="12530" max="12530" width="4.5703125" style="30" customWidth="1"/>
    <col min="12531" max="12531" width="27.5703125" style="30" customWidth="1"/>
    <col min="12532" max="12532" width="4" style="30" customWidth="1"/>
    <col min="12533" max="12533" width="23.140625" style="30" customWidth="1"/>
    <col min="12534" max="12534" width="14.5703125" style="30" customWidth="1"/>
    <col min="12535" max="12535" width="4" style="30" customWidth="1"/>
    <col min="12536" max="12536" width="14.5703125" style="30" customWidth="1"/>
    <col min="12537" max="12537" width="3.85546875" style="30" customWidth="1"/>
    <col min="12538" max="12538" width="14.5703125" style="30" customWidth="1"/>
    <col min="12539" max="12539" width="3.85546875" style="30" customWidth="1"/>
    <col min="12540" max="12775" width="11.42578125" style="30"/>
    <col min="12776" max="12777" width="4.42578125" style="30" customWidth="1"/>
    <col min="12778" max="12778" width="32.42578125" style="30" customWidth="1"/>
    <col min="12779" max="12779" width="14.85546875" style="30" customWidth="1"/>
    <col min="12780" max="12780" width="3" style="30" customWidth="1"/>
    <col min="12781" max="12781" width="14.85546875" style="30" customWidth="1"/>
    <col min="12782" max="12782" width="3" style="30" customWidth="1"/>
    <col min="12783" max="12783" width="14.85546875" style="30" customWidth="1"/>
    <col min="12784" max="12784" width="3" style="30" customWidth="1"/>
    <col min="12785" max="12785" width="8.85546875" style="30" customWidth="1"/>
    <col min="12786" max="12786" width="4.5703125" style="30" customWidth="1"/>
    <col min="12787" max="12787" width="27.5703125" style="30" customWidth="1"/>
    <col min="12788" max="12788" width="4" style="30" customWidth="1"/>
    <col min="12789" max="12789" width="23.140625" style="30" customWidth="1"/>
    <col min="12790" max="12790" width="14.5703125" style="30" customWidth="1"/>
    <col min="12791" max="12791" width="4" style="30" customWidth="1"/>
    <col min="12792" max="12792" width="14.5703125" style="30" customWidth="1"/>
    <col min="12793" max="12793" width="3.85546875" style="30" customWidth="1"/>
    <col min="12794" max="12794" width="14.5703125" style="30" customWidth="1"/>
    <col min="12795" max="12795" width="3.85546875" style="30" customWidth="1"/>
    <col min="12796" max="13031" width="11.42578125" style="30"/>
    <col min="13032" max="13033" width="4.42578125" style="30" customWidth="1"/>
    <col min="13034" max="13034" width="32.42578125" style="30" customWidth="1"/>
    <col min="13035" max="13035" width="14.85546875" style="30" customWidth="1"/>
    <col min="13036" max="13036" width="3" style="30" customWidth="1"/>
    <col min="13037" max="13037" width="14.85546875" style="30" customWidth="1"/>
    <col min="13038" max="13038" width="3" style="30" customWidth="1"/>
    <col min="13039" max="13039" width="14.85546875" style="30" customWidth="1"/>
    <col min="13040" max="13040" width="3" style="30" customWidth="1"/>
    <col min="13041" max="13041" width="8.85546875" style="30" customWidth="1"/>
    <col min="13042" max="13042" width="4.5703125" style="30" customWidth="1"/>
    <col min="13043" max="13043" width="27.5703125" style="30" customWidth="1"/>
    <col min="13044" max="13044" width="4" style="30" customWidth="1"/>
    <col min="13045" max="13045" width="23.140625" style="30" customWidth="1"/>
    <col min="13046" max="13046" width="14.5703125" style="30" customWidth="1"/>
    <col min="13047" max="13047" width="4" style="30" customWidth="1"/>
    <col min="13048" max="13048" width="14.5703125" style="30" customWidth="1"/>
    <col min="13049" max="13049" width="3.85546875" style="30" customWidth="1"/>
    <col min="13050" max="13050" width="14.5703125" style="30" customWidth="1"/>
    <col min="13051" max="13051" width="3.85546875" style="30" customWidth="1"/>
    <col min="13052" max="13287" width="11.42578125" style="30"/>
    <col min="13288" max="13289" width="4.42578125" style="30" customWidth="1"/>
    <col min="13290" max="13290" width="32.42578125" style="30" customWidth="1"/>
    <col min="13291" max="13291" width="14.85546875" style="30" customWidth="1"/>
    <col min="13292" max="13292" width="3" style="30" customWidth="1"/>
    <col min="13293" max="13293" width="14.85546875" style="30" customWidth="1"/>
    <col min="13294" max="13294" width="3" style="30" customWidth="1"/>
    <col min="13295" max="13295" width="14.85546875" style="30" customWidth="1"/>
    <col min="13296" max="13296" width="3" style="30" customWidth="1"/>
    <col min="13297" max="13297" width="8.85546875" style="30" customWidth="1"/>
    <col min="13298" max="13298" width="4.5703125" style="30" customWidth="1"/>
    <col min="13299" max="13299" width="27.5703125" style="30" customWidth="1"/>
    <col min="13300" max="13300" width="4" style="30" customWidth="1"/>
    <col min="13301" max="13301" width="23.140625" style="30" customWidth="1"/>
    <col min="13302" max="13302" width="14.5703125" style="30" customWidth="1"/>
    <col min="13303" max="13303" width="4" style="30" customWidth="1"/>
    <col min="13304" max="13304" width="14.5703125" style="30" customWidth="1"/>
    <col min="13305" max="13305" width="3.85546875" style="30" customWidth="1"/>
    <col min="13306" max="13306" width="14.5703125" style="30" customWidth="1"/>
    <col min="13307" max="13307" width="3.85546875" style="30" customWidth="1"/>
    <col min="13308" max="13543" width="11.42578125" style="30"/>
    <col min="13544" max="13545" width="4.42578125" style="30" customWidth="1"/>
    <col min="13546" max="13546" width="32.42578125" style="30" customWidth="1"/>
    <col min="13547" max="13547" width="14.85546875" style="30" customWidth="1"/>
    <col min="13548" max="13548" width="3" style="30" customWidth="1"/>
    <col min="13549" max="13549" width="14.85546875" style="30" customWidth="1"/>
    <col min="13550" max="13550" width="3" style="30" customWidth="1"/>
    <col min="13551" max="13551" width="14.85546875" style="30" customWidth="1"/>
    <col min="13552" max="13552" width="3" style="30" customWidth="1"/>
    <col min="13553" max="13553" width="8.85546875" style="30" customWidth="1"/>
    <col min="13554" max="13554" width="4.5703125" style="30" customWidth="1"/>
    <col min="13555" max="13555" width="27.5703125" style="30" customWidth="1"/>
    <col min="13556" max="13556" width="4" style="30" customWidth="1"/>
    <col min="13557" max="13557" width="23.140625" style="30" customWidth="1"/>
    <col min="13558" max="13558" width="14.5703125" style="30" customWidth="1"/>
    <col min="13559" max="13559" width="4" style="30" customWidth="1"/>
    <col min="13560" max="13560" width="14.5703125" style="30" customWidth="1"/>
    <col min="13561" max="13561" width="3.85546875" style="30" customWidth="1"/>
    <col min="13562" max="13562" width="14.5703125" style="30" customWidth="1"/>
    <col min="13563" max="13563" width="3.85546875" style="30" customWidth="1"/>
    <col min="13564" max="13799" width="11.42578125" style="30"/>
    <col min="13800" max="13801" width="4.42578125" style="30" customWidth="1"/>
    <col min="13802" max="13802" width="32.42578125" style="30" customWidth="1"/>
    <col min="13803" max="13803" width="14.85546875" style="30" customWidth="1"/>
    <col min="13804" max="13804" width="3" style="30" customWidth="1"/>
    <col min="13805" max="13805" width="14.85546875" style="30" customWidth="1"/>
    <col min="13806" max="13806" width="3" style="30" customWidth="1"/>
    <col min="13807" max="13807" width="14.85546875" style="30" customWidth="1"/>
    <col min="13808" max="13808" width="3" style="30" customWidth="1"/>
    <col min="13809" max="13809" width="8.85546875" style="30" customWidth="1"/>
    <col min="13810" max="13810" width="4.5703125" style="30" customWidth="1"/>
    <col min="13811" max="13811" width="27.5703125" style="30" customWidth="1"/>
    <col min="13812" max="13812" width="4" style="30" customWidth="1"/>
    <col min="13813" max="13813" width="23.140625" style="30" customWidth="1"/>
    <col min="13814" max="13814" width="14.5703125" style="30" customWidth="1"/>
    <col min="13815" max="13815" width="4" style="30" customWidth="1"/>
    <col min="13816" max="13816" width="14.5703125" style="30" customWidth="1"/>
    <col min="13817" max="13817" width="3.85546875" style="30" customWidth="1"/>
    <col min="13818" max="13818" width="14.5703125" style="30" customWidth="1"/>
    <col min="13819" max="13819" width="3.85546875" style="30" customWidth="1"/>
    <col min="13820" max="14055" width="11.42578125" style="30"/>
    <col min="14056" max="14057" width="4.42578125" style="30" customWidth="1"/>
    <col min="14058" max="14058" width="32.42578125" style="30" customWidth="1"/>
    <col min="14059" max="14059" width="14.85546875" style="30" customWidth="1"/>
    <col min="14060" max="14060" width="3" style="30" customWidth="1"/>
    <col min="14061" max="14061" width="14.85546875" style="30" customWidth="1"/>
    <col min="14062" max="14062" width="3" style="30" customWidth="1"/>
    <col min="14063" max="14063" width="14.85546875" style="30" customWidth="1"/>
    <col min="14064" max="14064" width="3" style="30" customWidth="1"/>
    <col min="14065" max="14065" width="8.85546875" style="30" customWidth="1"/>
    <col min="14066" max="14066" width="4.5703125" style="30" customWidth="1"/>
    <col min="14067" max="14067" width="27.5703125" style="30" customWidth="1"/>
    <col min="14068" max="14068" width="4" style="30" customWidth="1"/>
    <col min="14069" max="14069" width="23.140625" style="30" customWidth="1"/>
    <col min="14070" max="14070" width="14.5703125" style="30" customWidth="1"/>
    <col min="14071" max="14071" width="4" style="30" customWidth="1"/>
    <col min="14072" max="14072" width="14.5703125" style="30" customWidth="1"/>
    <col min="14073" max="14073" width="3.85546875" style="30" customWidth="1"/>
    <col min="14074" max="14074" width="14.5703125" style="30" customWidth="1"/>
    <col min="14075" max="14075" width="3.85546875" style="30" customWidth="1"/>
    <col min="14076" max="14311" width="11.42578125" style="30"/>
    <col min="14312" max="14313" width="4.42578125" style="30" customWidth="1"/>
    <col min="14314" max="14314" width="32.42578125" style="30" customWidth="1"/>
    <col min="14315" max="14315" width="14.85546875" style="30" customWidth="1"/>
    <col min="14316" max="14316" width="3" style="30" customWidth="1"/>
    <col min="14317" max="14317" width="14.85546875" style="30" customWidth="1"/>
    <col min="14318" max="14318" width="3" style="30" customWidth="1"/>
    <col min="14319" max="14319" width="14.85546875" style="30" customWidth="1"/>
    <col min="14320" max="14320" width="3" style="30" customWidth="1"/>
    <col min="14321" max="14321" width="8.85546875" style="30" customWidth="1"/>
    <col min="14322" max="14322" width="4.5703125" style="30" customWidth="1"/>
    <col min="14323" max="14323" width="27.5703125" style="30" customWidth="1"/>
    <col min="14324" max="14324" width="4" style="30" customWidth="1"/>
    <col min="14325" max="14325" width="23.140625" style="30" customWidth="1"/>
    <col min="14326" max="14326" width="14.5703125" style="30" customWidth="1"/>
    <col min="14327" max="14327" width="4" style="30" customWidth="1"/>
    <col min="14328" max="14328" width="14.5703125" style="30" customWidth="1"/>
    <col min="14329" max="14329" width="3.85546875" style="30" customWidth="1"/>
    <col min="14330" max="14330" width="14.5703125" style="30" customWidth="1"/>
    <col min="14331" max="14331" width="3.85546875" style="30" customWidth="1"/>
    <col min="14332" max="14567" width="11.42578125" style="30"/>
    <col min="14568" max="14569" width="4.42578125" style="30" customWidth="1"/>
    <col min="14570" max="14570" width="32.42578125" style="30" customWidth="1"/>
    <col min="14571" max="14571" width="14.85546875" style="30" customWidth="1"/>
    <col min="14572" max="14572" width="3" style="30" customWidth="1"/>
    <col min="14573" max="14573" width="14.85546875" style="30" customWidth="1"/>
    <col min="14574" max="14574" width="3" style="30" customWidth="1"/>
    <col min="14575" max="14575" width="14.85546875" style="30" customWidth="1"/>
    <col min="14576" max="14576" width="3" style="30" customWidth="1"/>
    <col min="14577" max="14577" width="8.85546875" style="30" customWidth="1"/>
    <col min="14578" max="14578" width="4.5703125" style="30" customWidth="1"/>
    <col min="14579" max="14579" width="27.5703125" style="30" customWidth="1"/>
    <col min="14580" max="14580" width="4" style="30" customWidth="1"/>
    <col min="14581" max="14581" width="23.140625" style="30" customWidth="1"/>
    <col min="14582" max="14582" width="14.5703125" style="30" customWidth="1"/>
    <col min="14583" max="14583" width="4" style="30" customWidth="1"/>
    <col min="14584" max="14584" width="14.5703125" style="30" customWidth="1"/>
    <col min="14585" max="14585" width="3.85546875" style="30" customWidth="1"/>
    <col min="14586" max="14586" width="14.5703125" style="30" customWidth="1"/>
    <col min="14587" max="14587" width="3.85546875" style="30" customWidth="1"/>
    <col min="14588" max="14823" width="11.42578125" style="30"/>
    <col min="14824" max="14825" width="4.42578125" style="30" customWidth="1"/>
    <col min="14826" max="14826" width="32.42578125" style="30" customWidth="1"/>
    <col min="14827" max="14827" width="14.85546875" style="30" customWidth="1"/>
    <col min="14828" max="14828" width="3" style="30" customWidth="1"/>
    <col min="14829" max="14829" width="14.85546875" style="30" customWidth="1"/>
    <col min="14830" max="14830" width="3" style="30" customWidth="1"/>
    <col min="14831" max="14831" width="14.85546875" style="30" customWidth="1"/>
    <col min="14832" max="14832" width="3" style="30" customWidth="1"/>
    <col min="14833" max="14833" width="8.85546875" style="30" customWidth="1"/>
    <col min="14834" max="14834" width="4.5703125" style="30" customWidth="1"/>
    <col min="14835" max="14835" width="27.5703125" style="30" customWidth="1"/>
    <col min="14836" max="14836" width="4" style="30" customWidth="1"/>
    <col min="14837" max="14837" width="23.140625" style="30" customWidth="1"/>
    <col min="14838" max="14838" width="14.5703125" style="30" customWidth="1"/>
    <col min="14839" max="14839" width="4" style="30" customWidth="1"/>
    <col min="14840" max="14840" width="14.5703125" style="30" customWidth="1"/>
    <col min="14841" max="14841" width="3.85546875" style="30" customWidth="1"/>
    <col min="14842" max="14842" width="14.5703125" style="30" customWidth="1"/>
    <col min="14843" max="14843" width="3.85546875" style="30" customWidth="1"/>
    <col min="14844" max="15079" width="11.42578125" style="30"/>
    <col min="15080" max="15081" width="4.42578125" style="30" customWidth="1"/>
    <col min="15082" max="15082" width="32.42578125" style="30" customWidth="1"/>
    <col min="15083" max="15083" width="14.85546875" style="30" customWidth="1"/>
    <col min="15084" max="15084" width="3" style="30" customWidth="1"/>
    <col min="15085" max="15085" width="14.85546875" style="30" customWidth="1"/>
    <col min="15086" max="15086" width="3" style="30" customWidth="1"/>
    <col min="15087" max="15087" width="14.85546875" style="30" customWidth="1"/>
    <col min="15088" max="15088" width="3" style="30" customWidth="1"/>
    <col min="15089" max="15089" width="8.85546875" style="30" customWidth="1"/>
    <col min="15090" max="15090" width="4.5703125" style="30" customWidth="1"/>
    <col min="15091" max="15091" width="27.5703125" style="30" customWidth="1"/>
    <col min="15092" max="15092" width="4" style="30" customWidth="1"/>
    <col min="15093" max="15093" width="23.140625" style="30" customWidth="1"/>
    <col min="15094" max="15094" width="14.5703125" style="30" customWidth="1"/>
    <col min="15095" max="15095" width="4" style="30" customWidth="1"/>
    <col min="15096" max="15096" width="14.5703125" style="30" customWidth="1"/>
    <col min="15097" max="15097" width="3.85546875" style="30" customWidth="1"/>
    <col min="15098" max="15098" width="14.5703125" style="30" customWidth="1"/>
    <col min="15099" max="15099" width="3.85546875" style="30" customWidth="1"/>
    <col min="15100" max="15335" width="11.42578125" style="30"/>
    <col min="15336" max="15337" width="4.42578125" style="30" customWidth="1"/>
    <col min="15338" max="15338" width="32.42578125" style="30" customWidth="1"/>
    <col min="15339" max="15339" width="14.85546875" style="30" customWidth="1"/>
    <col min="15340" max="15340" width="3" style="30" customWidth="1"/>
    <col min="15341" max="15341" width="14.85546875" style="30" customWidth="1"/>
    <col min="15342" max="15342" width="3" style="30" customWidth="1"/>
    <col min="15343" max="15343" width="14.85546875" style="30" customWidth="1"/>
    <col min="15344" max="15344" width="3" style="30" customWidth="1"/>
    <col min="15345" max="15345" width="8.85546875" style="30" customWidth="1"/>
    <col min="15346" max="15346" width="4.5703125" style="30" customWidth="1"/>
    <col min="15347" max="15347" width="27.5703125" style="30" customWidth="1"/>
    <col min="15348" max="15348" width="4" style="30" customWidth="1"/>
    <col min="15349" max="15349" width="23.140625" style="30" customWidth="1"/>
    <col min="15350" max="15350" width="14.5703125" style="30" customWidth="1"/>
    <col min="15351" max="15351" width="4" style="30" customWidth="1"/>
    <col min="15352" max="15352" width="14.5703125" style="30" customWidth="1"/>
    <col min="15353" max="15353" width="3.85546875" style="30" customWidth="1"/>
    <col min="15354" max="15354" width="14.5703125" style="30" customWidth="1"/>
    <col min="15355" max="15355" width="3.85546875" style="30" customWidth="1"/>
    <col min="15356" max="15591" width="11.42578125" style="30"/>
    <col min="15592" max="15593" width="4.42578125" style="30" customWidth="1"/>
    <col min="15594" max="15594" width="32.42578125" style="30" customWidth="1"/>
    <col min="15595" max="15595" width="14.85546875" style="30" customWidth="1"/>
    <col min="15596" max="15596" width="3" style="30" customWidth="1"/>
    <col min="15597" max="15597" width="14.85546875" style="30" customWidth="1"/>
    <col min="15598" max="15598" width="3" style="30" customWidth="1"/>
    <col min="15599" max="15599" width="14.85546875" style="30" customWidth="1"/>
    <col min="15600" max="15600" width="3" style="30" customWidth="1"/>
    <col min="15601" max="15601" width="8.85546875" style="30" customWidth="1"/>
    <col min="15602" max="15602" width="4.5703125" style="30" customWidth="1"/>
    <col min="15603" max="15603" width="27.5703125" style="30" customWidth="1"/>
    <col min="15604" max="15604" width="4" style="30" customWidth="1"/>
    <col min="15605" max="15605" width="23.140625" style="30" customWidth="1"/>
    <col min="15606" max="15606" width="14.5703125" style="30" customWidth="1"/>
    <col min="15607" max="15607" width="4" style="30" customWidth="1"/>
    <col min="15608" max="15608" width="14.5703125" style="30" customWidth="1"/>
    <col min="15609" max="15609" width="3.85546875" style="30" customWidth="1"/>
    <col min="15610" max="15610" width="14.5703125" style="30" customWidth="1"/>
    <col min="15611" max="15611" width="3.85546875" style="30" customWidth="1"/>
    <col min="15612" max="15847" width="11.42578125" style="30"/>
    <col min="15848" max="15849" width="4.42578125" style="30" customWidth="1"/>
    <col min="15850" max="15850" width="32.42578125" style="30" customWidth="1"/>
    <col min="15851" max="15851" width="14.85546875" style="30" customWidth="1"/>
    <col min="15852" max="15852" width="3" style="30" customWidth="1"/>
    <col min="15853" max="15853" width="14.85546875" style="30" customWidth="1"/>
    <col min="15854" max="15854" width="3" style="30" customWidth="1"/>
    <col min="15855" max="15855" width="14.85546875" style="30" customWidth="1"/>
    <col min="15856" max="15856" width="3" style="30" customWidth="1"/>
    <col min="15857" max="15857" width="8.85546875" style="30" customWidth="1"/>
    <col min="15858" max="15858" width="4.5703125" style="30" customWidth="1"/>
    <col min="15859" max="15859" width="27.5703125" style="30" customWidth="1"/>
    <col min="15860" max="15860" width="4" style="30" customWidth="1"/>
    <col min="15861" max="15861" width="23.140625" style="30" customWidth="1"/>
    <col min="15862" max="15862" width="14.5703125" style="30" customWidth="1"/>
    <col min="15863" max="15863" width="4" style="30" customWidth="1"/>
    <col min="15864" max="15864" width="14.5703125" style="30" customWidth="1"/>
    <col min="15865" max="15865" width="3.85546875" style="30" customWidth="1"/>
    <col min="15866" max="15866" width="14.5703125" style="30" customWidth="1"/>
    <col min="15867" max="15867" width="3.85546875" style="30" customWidth="1"/>
    <col min="15868" max="16103" width="11.42578125" style="30"/>
    <col min="16104" max="16105" width="4.42578125" style="30" customWidth="1"/>
    <col min="16106" max="16106" width="32.42578125" style="30" customWidth="1"/>
    <col min="16107" max="16107" width="14.85546875" style="30" customWidth="1"/>
    <col min="16108" max="16108" width="3" style="30" customWidth="1"/>
    <col min="16109" max="16109" width="14.85546875" style="30" customWidth="1"/>
    <col min="16110" max="16110" width="3" style="30" customWidth="1"/>
    <col min="16111" max="16111" width="14.85546875" style="30" customWidth="1"/>
    <col min="16112" max="16112" width="3" style="30" customWidth="1"/>
    <col min="16113" max="16113" width="8.85546875" style="30" customWidth="1"/>
    <col min="16114" max="16114" width="4.5703125" style="30" customWidth="1"/>
    <col min="16115" max="16115" width="27.5703125" style="30" customWidth="1"/>
    <col min="16116" max="16116" width="4" style="30" customWidth="1"/>
    <col min="16117" max="16117" width="23.140625" style="30" customWidth="1"/>
    <col min="16118" max="16118" width="14.5703125" style="30" customWidth="1"/>
    <col min="16119" max="16119" width="4" style="30" customWidth="1"/>
    <col min="16120" max="16120" width="14.5703125" style="30" customWidth="1"/>
    <col min="16121" max="16121" width="3.85546875" style="30" customWidth="1"/>
    <col min="16122" max="16122" width="14.5703125" style="30" customWidth="1"/>
    <col min="16123" max="16123" width="3.85546875" style="30" customWidth="1"/>
    <col min="16124" max="16384" width="11.42578125" style="30"/>
  </cols>
  <sheetData>
    <row r="1" spans="1:9" s="1" customFormat="1" ht="16.5" customHeight="1" x14ac:dyDescent="0.25">
      <c r="A1" s="392" t="s">
        <v>341</v>
      </c>
      <c r="B1" s="392"/>
      <c r="C1" s="392"/>
      <c r="D1" s="392"/>
      <c r="E1" s="392"/>
      <c r="G1" s="2" t="s">
        <v>253</v>
      </c>
    </row>
    <row r="2" spans="1:9" s="4" customFormat="1" ht="12" customHeight="1" x14ac:dyDescent="0.25">
      <c r="A2" s="375" t="s">
        <v>342</v>
      </c>
      <c r="B2" s="375"/>
      <c r="C2" s="375"/>
      <c r="D2" s="3"/>
      <c r="G2" s="5"/>
    </row>
    <row r="3" spans="1:9" s="7" customFormat="1" x14ac:dyDescent="0.25">
      <c r="A3" s="375" t="s">
        <v>343</v>
      </c>
      <c r="B3" s="375"/>
      <c r="C3" s="375"/>
      <c r="D3" s="6"/>
    </row>
    <row r="4" spans="1:9" s="4" customFormat="1" x14ac:dyDescent="0.25">
      <c r="D4" s="398"/>
      <c r="E4" s="398"/>
    </row>
    <row r="5" spans="1:9" s="11" customFormat="1" ht="62.25" customHeight="1" x14ac:dyDescent="0.25">
      <c r="A5" s="8" t="s">
        <v>217</v>
      </c>
      <c r="B5" s="8" t="s">
        <v>218</v>
      </c>
      <c r="C5" s="9" t="s">
        <v>213</v>
      </c>
      <c r="D5" s="9" t="s">
        <v>344</v>
      </c>
      <c r="E5" s="10" t="s">
        <v>345</v>
      </c>
      <c r="F5" s="10" t="s">
        <v>346</v>
      </c>
      <c r="G5" s="11" t="s">
        <v>471</v>
      </c>
    </row>
    <row r="6" spans="1:9" s="11" customFormat="1" ht="12.75" customHeight="1" x14ac:dyDescent="0.25">
      <c r="A6" s="12">
        <v>84</v>
      </c>
      <c r="B6" s="12" t="s">
        <v>115</v>
      </c>
      <c r="C6" s="13" t="s">
        <v>82</v>
      </c>
      <c r="D6" s="14">
        <v>1356</v>
      </c>
      <c r="E6" s="15">
        <v>94</v>
      </c>
      <c r="F6" s="15">
        <v>1450</v>
      </c>
      <c r="G6" s="16">
        <f>+E6/F6*100</f>
        <v>6.4827586206896548</v>
      </c>
      <c r="H6" s="16"/>
      <c r="I6" s="16"/>
    </row>
    <row r="7" spans="1:9" s="11" customFormat="1" ht="12.75" customHeight="1" x14ac:dyDescent="0.25">
      <c r="A7" s="12">
        <v>32</v>
      </c>
      <c r="B7" s="12" t="s">
        <v>116</v>
      </c>
      <c r="C7" s="13" t="s">
        <v>31</v>
      </c>
      <c r="D7" s="14">
        <v>1994</v>
      </c>
      <c r="E7" s="15">
        <v>190</v>
      </c>
      <c r="F7" s="15">
        <v>2184</v>
      </c>
      <c r="G7" s="16">
        <f t="shared" ref="G7:G70" si="0">+E7/F7*100</f>
        <v>8.6996336996336989</v>
      </c>
      <c r="H7" s="16"/>
      <c r="I7" s="16"/>
    </row>
    <row r="8" spans="1:9" s="11" customFormat="1" ht="12.75" customHeight="1" x14ac:dyDescent="0.25">
      <c r="A8" s="12">
        <v>84</v>
      </c>
      <c r="B8" s="12" t="s">
        <v>117</v>
      </c>
      <c r="C8" s="13" t="s">
        <v>84</v>
      </c>
      <c r="D8" s="14">
        <v>1018</v>
      </c>
      <c r="E8" s="15">
        <v>53</v>
      </c>
      <c r="F8" s="15">
        <v>1071</v>
      </c>
      <c r="G8" s="16">
        <f t="shared" si="0"/>
        <v>4.9486461251167135</v>
      </c>
      <c r="H8" s="16"/>
      <c r="I8" s="16"/>
    </row>
    <row r="9" spans="1:9" s="11" customFormat="1" ht="12.75" customHeight="1" x14ac:dyDescent="0.25">
      <c r="A9" s="12">
        <v>93</v>
      </c>
      <c r="B9" s="12" t="s">
        <v>118</v>
      </c>
      <c r="C9" s="13" t="s">
        <v>98</v>
      </c>
      <c r="D9" s="14">
        <v>551</v>
      </c>
      <c r="E9" s="15">
        <v>29</v>
      </c>
      <c r="F9" s="15">
        <v>580</v>
      </c>
      <c r="G9" s="16">
        <f t="shared" si="0"/>
        <v>5</v>
      </c>
      <c r="H9" s="16"/>
      <c r="I9" s="16"/>
    </row>
    <row r="10" spans="1:9" s="11" customFormat="1" ht="12.75" customHeight="1" x14ac:dyDescent="0.25">
      <c r="A10" s="12">
        <v>93</v>
      </c>
      <c r="B10" s="12" t="s">
        <v>119</v>
      </c>
      <c r="C10" s="13" t="s">
        <v>99</v>
      </c>
      <c r="D10" s="14">
        <v>451</v>
      </c>
      <c r="E10" s="15">
        <v>22</v>
      </c>
      <c r="F10" s="15">
        <v>473</v>
      </c>
      <c r="G10" s="16">
        <f t="shared" si="0"/>
        <v>4.6511627906976747</v>
      </c>
      <c r="H10" s="16"/>
      <c r="I10" s="16"/>
    </row>
    <row r="11" spans="1:9" s="11" customFormat="1" ht="12.75" customHeight="1" x14ac:dyDescent="0.25">
      <c r="A11" s="12">
        <v>93</v>
      </c>
      <c r="B11" s="12" t="s">
        <v>120</v>
      </c>
      <c r="C11" s="13" t="s">
        <v>100</v>
      </c>
      <c r="D11" s="14">
        <v>1690</v>
      </c>
      <c r="E11" s="15">
        <v>219</v>
      </c>
      <c r="F11" s="15">
        <v>1909</v>
      </c>
      <c r="G11" s="16">
        <f t="shared" si="0"/>
        <v>11.471974855945522</v>
      </c>
      <c r="H11" s="16"/>
      <c r="I11" s="16"/>
    </row>
    <row r="12" spans="1:9" s="11" customFormat="1" ht="12.75" customHeight="1" x14ac:dyDescent="0.25">
      <c r="A12" s="12">
        <v>84</v>
      </c>
      <c r="B12" s="12" t="s">
        <v>121</v>
      </c>
      <c r="C12" s="13" t="s">
        <v>85</v>
      </c>
      <c r="D12" s="14">
        <v>615</v>
      </c>
      <c r="E12" s="15">
        <v>45</v>
      </c>
      <c r="F12" s="15">
        <v>660</v>
      </c>
      <c r="G12" s="16">
        <f t="shared" si="0"/>
        <v>6.8181818181818175</v>
      </c>
      <c r="H12" s="16"/>
      <c r="I12" s="16"/>
    </row>
    <row r="13" spans="1:9" s="11" customFormat="1" ht="12.75" customHeight="1" x14ac:dyDescent="0.25">
      <c r="A13" s="12">
        <v>44</v>
      </c>
      <c r="B13" s="12" t="s">
        <v>122</v>
      </c>
      <c r="C13" s="13" t="s">
        <v>36</v>
      </c>
      <c r="D13" s="14">
        <v>1081</v>
      </c>
      <c r="E13" s="15">
        <v>80</v>
      </c>
      <c r="F13" s="15">
        <v>1161</v>
      </c>
      <c r="G13" s="16">
        <f t="shared" si="0"/>
        <v>6.8906115417743328</v>
      </c>
      <c r="H13" s="16"/>
      <c r="I13" s="16"/>
    </row>
    <row r="14" spans="1:9" s="11" customFormat="1" ht="12.75" customHeight="1" x14ac:dyDescent="0.25">
      <c r="A14" s="12">
        <v>76</v>
      </c>
      <c r="B14" s="12" t="s">
        <v>123</v>
      </c>
      <c r="C14" s="13" t="s">
        <v>69</v>
      </c>
      <c r="D14" s="14">
        <v>399</v>
      </c>
      <c r="E14" s="15">
        <v>28</v>
      </c>
      <c r="F14" s="15">
        <v>427</v>
      </c>
      <c r="G14" s="16">
        <f t="shared" si="0"/>
        <v>6.557377049180328</v>
      </c>
      <c r="H14" s="16"/>
      <c r="I14" s="16"/>
    </row>
    <row r="15" spans="1:9" s="11" customFormat="1" ht="12.75" customHeight="1" x14ac:dyDescent="0.25">
      <c r="A15" s="12">
        <v>44</v>
      </c>
      <c r="B15" s="12" t="s">
        <v>124</v>
      </c>
      <c r="C15" s="13" t="s">
        <v>37</v>
      </c>
      <c r="D15" s="14">
        <v>1077</v>
      </c>
      <c r="E15" s="15">
        <v>73</v>
      </c>
      <c r="F15" s="15">
        <v>1150</v>
      </c>
      <c r="G15" s="16">
        <f t="shared" si="0"/>
        <v>6.3478260869565224</v>
      </c>
      <c r="H15" s="16"/>
      <c r="I15" s="16"/>
    </row>
    <row r="16" spans="1:9" s="11" customFormat="1" ht="12.75" customHeight="1" x14ac:dyDescent="0.25">
      <c r="A16" s="12">
        <v>76</v>
      </c>
      <c r="B16" s="12" t="s">
        <v>125</v>
      </c>
      <c r="C16" s="13" t="s">
        <v>70</v>
      </c>
      <c r="D16" s="14">
        <v>1183</v>
      </c>
      <c r="E16" s="15">
        <v>89</v>
      </c>
      <c r="F16" s="15">
        <v>1272</v>
      </c>
      <c r="G16" s="16">
        <f t="shared" si="0"/>
        <v>6.9968553459119498</v>
      </c>
      <c r="H16" s="16"/>
      <c r="I16" s="16"/>
    </row>
    <row r="17" spans="1:9" s="11" customFormat="1" ht="12.75" customHeight="1" x14ac:dyDescent="0.25">
      <c r="A17" s="12">
        <v>76</v>
      </c>
      <c r="B17" s="12" t="s">
        <v>126</v>
      </c>
      <c r="C17" s="13" t="s">
        <v>71</v>
      </c>
      <c r="D17" s="14">
        <v>654</v>
      </c>
      <c r="E17" s="15">
        <v>47</v>
      </c>
      <c r="F17" s="15">
        <v>701</v>
      </c>
      <c r="G17" s="16">
        <f t="shared" si="0"/>
        <v>6.7047075606276749</v>
      </c>
      <c r="H17" s="16"/>
      <c r="I17" s="16"/>
    </row>
    <row r="18" spans="1:9" s="11" customFormat="1" ht="12.75" customHeight="1" x14ac:dyDescent="0.25">
      <c r="A18" s="12">
        <v>93</v>
      </c>
      <c r="B18" s="12" t="s">
        <v>127</v>
      </c>
      <c r="C18" s="13" t="s">
        <v>101</v>
      </c>
      <c r="D18" s="14">
        <v>3640</v>
      </c>
      <c r="E18" s="15">
        <v>463</v>
      </c>
      <c r="F18" s="15">
        <v>4103</v>
      </c>
      <c r="G18" s="16">
        <f t="shared" si="0"/>
        <v>11.284426029734341</v>
      </c>
      <c r="H18" s="16"/>
      <c r="I18" s="16"/>
    </row>
    <row r="19" spans="1:9" s="11" customFormat="1" ht="12.75" customHeight="1" x14ac:dyDescent="0.25">
      <c r="A19" s="12">
        <v>28</v>
      </c>
      <c r="B19" s="12" t="s">
        <v>128</v>
      </c>
      <c r="C19" s="13" t="s">
        <v>25</v>
      </c>
      <c r="D19" s="14">
        <v>2347</v>
      </c>
      <c r="E19" s="15">
        <v>149</v>
      </c>
      <c r="F19" s="15">
        <v>2496</v>
      </c>
      <c r="G19" s="16">
        <f t="shared" si="0"/>
        <v>5.9695512820512819</v>
      </c>
      <c r="H19" s="16"/>
      <c r="I19" s="16"/>
    </row>
    <row r="20" spans="1:9" s="11" customFormat="1" ht="12.75" customHeight="1" x14ac:dyDescent="0.25">
      <c r="A20" s="12">
        <v>84</v>
      </c>
      <c r="B20" s="12" t="s">
        <v>129</v>
      </c>
      <c r="C20" s="13" t="s">
        <v>86</v>
      </c>
      <c r="D20" s="14">
        <v>225</v>
      </c>
      <c r="E20" s="15">
        <v>67</v>
      </c>
      <c r="F20" s="15">
        <v>292</v>
      </c>
      <c r="G20" s="457">
        <f t="shared" si="0"/>
        <v>22.945205479452056</v>
      </c>
      <c r="H20" s="16"/>
      <c r="I20" s="16"/>
    </row>
    <row r="21" spans="1:9" s="11" customFormat="1" ht="12.75" customHeight="1" x14ac:dyDescent="0.25">
      <c r="A21" s="12">
        <v>75</v>
      </c>
      <c r="B21" s="12" t="s">
        <v>130</v>
      </c>
      <c r="C21" s="13" t="s">
        <v>57</v>
      </c>
      <c r="D21" s="14">
        <v>985</v>
      </c>
      <c r="E21" s="15">
        <v>77</v>
      </c>
      <c r="F21" s="15">
        <v>1062</v>
      </c>
      <c r="G21" s="16">
        <f t="shared" si="0"/>
        <v>7.2504708097928434</v>
      </c>
      <c r="H21" s="16"/>
      <c r="I21" s="16"/>
    </row>
    <row r="22" spans="1:9" s="11" customFormat="1" ht="12.75" customHeight="1" x14ac:dyDescent="0.25">
      <c r="A22" s="12">
        <v>75</v>
      </c>
      <c r="B22" s="12" t="s">
        <v>131</v>
      </c>
      <c r="C22" s="13" t="s">
        <v>58</v>
      </c>
      <c r="D22" s="14">
        <v>1693</v>
      </c>
      <c r="E22" s="15">
        <v>193</v>
      </c>
      <c r="F22" s="15">
        <v>1886</v>
      </c>
      <c r="G22" s="16">
        <f t="shared" si="0"/>
        <v>10.233297985153765</v>
      </c>
      <c r="H22" s="16"/>
      <c r="I22" s="16"/>
    </row>
    <row r="23" spans="1:9" s="11" customFormat="1" ht="12.75" customHeight="1" x14ac:dyDescent="0.25">
      <c r="A23" s="12">
        <v>24</v>
      </c>
      <c r="B23" s="12" t="s">
        <v>132</v>
      </c>
      <c r="C23" s="13" t="s">
        <v>9</v>
      </c>
      <c r="D23" s="14">
        <v>819</v>
      </c>
      <c r="E23" s="15">
        <v>70</v>
      </c>
      <c r="F23" s="15">
        <v>889</v>
      </c>
      <c r="G23" s="16">
        <f t="shared" si="0"/>
        <v>7.8740157480314963</v>
      </c>
      <c r="H23" s="16"/>
      <c r="I23" s="16"/>
    </row>
    <row r="24" spans="1:9" s="11" customFormat="1" ht="12.75" customHeight="1" x14ac:dyDescent="0.25">
      <c r="A24" s="12">
        <v>75</v>
      </c>
      <c r="B24" s="12" t="s">
        <v>133</v>
      </c>
      <c r="C24" s="13" t="s">
        <v>59</v>
      </c>
      <c r="D24" s="14">
        <v>435</v>
      </c>
      <c r="E24" s="15">
        <v>49</v>
      </c>
      <c r="F24" s="15">
        <v>484</v>
      </c>
      <c r="G24" s="16">
        <f t="shared" si="0"/>
        <v>10.12396694214876</v>
      </c>
      <c r="H24" s="16"/>
      <c r="I24" s="16"/>
    </row>
    <row r="25" spans="1:9" s="11" customFormat="1" ht="12.75" customHeight="1" x14ac:dyDescent="0.25">
      <c r="A25" s="12">
        <v>94</v>
      </c>
      <c r="B25" s="12" t="s">
        <v>104</v>
      </c>
      <c r="C25" s="13" t="s">
        <v>105</v>
      </c>
      <c r="D25" s="14">
        <v>142</v>
      </c>
      <c r="E25" s="15">
        <v>23</v>
      </c>
      <c r="F25" s="15">
        <v>165</v>
      </c>
      <c r="G25" s="16">
        <f t="shared" si="0"/>
        <v>13.939393939393941</v>
      </c>
      <c r="H25" s="16"/>
      <c r="I25" s="16"/>
    </row>
    <row r="26" spans="1:9" s="11" customFormat="1" ht="12.75" customHeight="1" x14ac:dyDescent="0.25">
      <c r="A26" s="12">
        <v>94</v>
      </c>
      <c r="B26" s="12" t="s">
        <v>107</v>
      </c>
      <c r="C26" s="13" t="s">
        <v>108</v>
      </c>
      <c r="D26" s="14">
        <v>189</v>
      </c>
      <c r="E26" s="15">
        <v>13</v>
      </c>
      <c r="F26" s="15">
        <v>202</v>
      </c>
      <c r="G26" s="16">
        <f t="shared" si="0"/>
        <v>6.435643564356436</v>
      </c>
      <c r="H26" s="16"/>
      <c r="I26" s="16"/>
    </row>
    <row r="27" spans="1:9" s="11" customFormat="1" ht="12.75" customHeight="1" x14ac:dyDescent="0.25">
      <c r="A27" s="12">
        <v>27</v>
      </c>
      <c r="B27" s="12" t="s">
        <v>134</v>
      </c>
      <c r="C27" s="13" t="s">
        <v>16</v>
      </c>
      <c r="D27" s="14">
        <v>1367</v>
      </c>
      <c r="E27" s="15">
        <v>101</v>
      </c>
      <c r="F27" s="15">
        <v>1468</v>
      </c>
      <c r="G27" s="16">
        <f t="shared" si="0"/>
        <v>6.8801089918256135</v>
      </c>
      <c r="H27" s="16"/>
      <c r="I27" s="16"/>
    </row>
    <row r="28" spans="1:9" s="11" customFormat="1" ht="12.75" customHeight="1" x14ac:dyDescent="0.25">
      <c r="A28" s="12">
        <v>53</v>
      </c>
      <c r="B28" s="12" t="s">
        <v>135</v>
      </c>
      <c r="C28" s="13" t="s">
        <v>52</v>
      </c>
      <c r="D28" s="14">
        <v>1862</v>
      </c>
      <c r="E28" s="15">
        <v>93</v>
      </c>
      <c r="F28" s="15">
        <v>1955</v>
      </c>
      <c r="G28" s="16">
        <f t="shared" si="0"/>
        <v>4.7570332480818411</v>
      </c>
      <c r="H28" s="16"/>
      <c r="I28" s="16"/>
    </row>
    <row r="29" spans="1:9" s="11" customFormat="1" ht="12.75" customHeight="1" x14ac:dyDescent="0.25">
      <c r="A29" s="12">
        <v>75</v>
      </c>
      <c r="B29" s="12" t="s">
        <v>136</v>
      </c>
      <c r="C29" s="13" t="s">
        <v>60</v>
      </c>
      <c r="D29" s="14">
        <v>376</v>
      </c>
      <c r="E29" s="15">
        <v>44</v>
      </c>
      <c r="F29" s="15">
        <v>420</v>
      </c>
      <c r="G29" s="16">
        <f t="shared" si="0"/>
        <v>10.476190476190476</v>
      </c>
      <c r="H29" s="16"/>
      <c r="I29" s="16"/>
    </row>
    <row r="30" spans="1:9" s="11" customFormat="1" ht="12.75" customHeight="1" x14ac:dyDescent="0.25">
      <c r="A30" s="12">
        <v>75</v>
      </c>
      <c r="B30" s="12" t="s">
        <v>137</v>
      </c>
      <c r="C30" s="13" t="s">
        <v>61</v>
      </c>
      <c r="D30" s="14">
        <v>1128</v>
      </c>
      <c r="E30" s="15">
        <v>157</v>
      </c>
      <c r="F30" s="15">
        <v>1285</v>
      </c>
      <c r="G30" s="16">
        <f t="shared" si="0"/>
        <v>12.217898832684824</v>
      </c>
      <c r="H30" s="16"/>
      <c r="I30" s="16"/>
    </row>
    <row r="31" spans="1:9" s="11" customFormat="1" ht="12.75" customHeight="1" x14ac:dyDescent="0.25">
      <c r="A31" s="12">
        <v>27</v>
      </c>
      <c r="B31" s="12" t="s">
        <v>138</v>
      </c>
      <c r="C31" s="13" t="s">
        <v>18</v>
      </c>
      <c r="D31" s="14">
        <v>1148</v>
      </c>
      <c r="E31" s="15">
        <v>129</v>
      </c>
      <c r="F31" s="15">
        <v>1277</v>
      </c>
      <c r="G31" s="16">
        <f t="shared" si="0"/>
        <v>10.101801096319498</v>
      </c>
      <c r="H31" s="16"/>
      <c r="I31" s="16"/>
    </row>
    <row r="32" spans="1:9" s="11" customFormat="1" ht="12.75" customHeight="1" x14ac:dyDescent="0.25">
      <c r="A32" s="12">
        <v>84</v>
      </c>
      <c r="B32" s="12" t="s">
        <v>139</v>
      </c>
      <c r="C32" s="13" t="s">
        <v>87</v>
      </c>
      <c r="D32" s="14">
        <v>1224</v>
      </c>
      <c r="E32" s="15">
        <v>142</v>
      </c>
      <c r="F32" s="15">
        <v>1366</v>
      </c>
      <c r="G32" s="16">
        <f t="shared" si="0"/>
        <v>10.395314787701318</v>
      </c>
      <c r="H32" s="16"/>
      <c r="I32" s="16"/>
    </row>
    <row r="33" spans="1:9" s="11" customFormat="1" ht="12.75" customHeight="1" x14ac:dyDescent="0.25">
      <c r="A33" s="12">
        <v>28</v>
      </c>
      <c r="B33" s="12" t="s">
        <v>140</v>
      </c>
      <c r="C33" s="13" t="s">
        <v>27</v>
      </c>
      <c r="D33" s="14">
        <v>1862</v>
      </c>
      <c r="E33" s="15">
        <v>117</v>
      </c>
      <c r="F33" s="15">
        <v>1979</v>
      </c>
      <c r="G33" s="16">
        <f t="shared" si="0"/>
        <v>5.9120768064679137</v>
      </c>
      <c r="H33" s="16"/>
      <c r="I33" s="16"/>
    </row>
    <row r="34" spans="1:9" s="11" customFormat="1" ht="12.75" customHeight="1" x14ac:dyDescent="0.25">
      <c r="A34" s="12">
        <v>24</v>
      </c>
      <c r="B34" s="12" t="s">
        <v>141</v>
      </c>
      <c r="C34" s="13" t="s">
        <v>11</v>
      </c>
      <c r="D34" s="14">
        <v>1161</v>
      </c>
      <c r="E34" s="15">
        <v>131</v>
      </c>
      <c r="F34" s="15">
        <v>1292</v>
      </c>
      <c r="G34" s="16">
        <f t="shared" si="0"/>
        <v>10.139318885448917</v>
      </c>
      <c r="H34" s="16"/>
      <c r="I34" s="16"/>
    </row>
    <row r="35" spans="1:9" s="11" customFormat="1" ht="12.75" customHeight="1" x14ac:dyDescent="0.25">
      <c r="A35" s="12">
        <v>53</v>
      </c>
      <c r="B35" s="12" t="s">
        <v>142</v>
      </c>
      <c r="C35" s="13" t="s">
        <v>54</v>
      </c>
      <c r="D35" s="14">
        <v>2567</v>
      </c>
      <c r="E35" s="15">
        <v>120</v>
      </c>
      <c r="F35" s="15">
        <v>2687</v>
      </c>
      <c r="G35" s="16">
        <f t="shared" si="0"/>
        <v>4.46594715295869</v>
      </c>
      <c r="H35" s="16"/>
      <c r="I35" s="16"/>
    </row>
    <row r="36" spans="1:9" s="11" customFormat="1" ht="12.75" customHeight="1" x14ac:dyDescent="0.25">
      <c r="A36" s="12">
        <v>76</v>
      </c>
      <c r="B36" s="12" t="s">
        <v>143</v>
      </c>
      <c r="C36" s="13" t="s">
        <v>72</v>
      </c>
      <c r="D36" s="14">
        <v>2305</v>
      </c>
      <c r="E36" s="15">
        <v>158</v>
      </c>
      <c r="F36" s="15">
        <v>2463</v>
      </c>
      <c r="G36" s="16">
        <f t="shared" si="0"/>
        <v>6.4149411287048324</v>
      </c>
      <c r="H36" s="16"/>
      <c r="I36" s="16"/>
    </row>
    <row r="37" spans="1:9" s="11" customFormat="1" ht="12.75" customHeight="1" x14ac:dyDescent="0.25">
      <c r="A37" s="12">
        <v>76</v>
      </c>
      <c r="B37" s="12" t="s">
        <v>144</v>
      </c>
      <c r="C37" s="13" t="s">
        <v>73</v>
      </c>
      <c r="D37" s="14">
        <v>2604</v>
      </c>
      <c r="E37" s="15">
        <v>293</v>
      </c>
      <c r="F37" s="15">
        <v>2897</v>
      </c>
      <c r="G37" s="16">
        <f t="shared" si="0"/>
        <v>10.11391094235416</v>
      </c>
      <c r="H37" s="16"/>
      <c r="I37" s="16"/>
    </row>
    <row r="38" spans="1:9" s="11" customFormat="1" ht="12.75" customHeight="1" x14ac:dyDescent="0.25">
      <c r="A38" s="12">
        <v>76</v>
      </c>
      <c r="B38" s="12" t="s">
        <v>145</v>
      </c>
      <c r="C38" s="13" t="s">
        <v>74</v>
      </c>
      <c r="D38" s="14">
        <v>568</v>
      </c>
      <c r="E38" s="15">
        <v>37</v>
      </c>
      <c r="F38" s="15">
        <v>605</v>
      </c>
      <c r="G38" s="16">
        <f t="shared" si="0"/>
        <v>6.115702479338843</v>
      </c>
      <c r="H38" s="16"/>
      <c r="I38" s="16"/>
    </row>
    <row r="39" spans="1:9" s="11" customFormat="1" ht="12.75" customHeight="1" x14ac:dyDescent="0.25">
      <c r="A39" s="12">
        <v>75</v>
      </c>
      <c r="B39" s="12" t="s">
        <v>146</v>
      </c>
      <c r="C39" s="13" t="s">
        <v>62</v>
      </c>
      <c r="D39" s="14">
        <v>3735</v>
      </c>
      <c r="E39" s="15">
        <v>390</v>
      </c>
      <c r="F39" s="15">
        <v>4125</v>
      </c>
      <c r="G39" s="16">
        <f t="shared" si="0"/>
        <v>9.454545454545455</v>
      </c>
      <c r="H39" s="16"/>
      <c r="I39" s="16"/>
    </row>
    <row r="40" spans="1:9" s="11" customFormat="1" ht="12.75" customHeight="1" x14ac:dyDescent="0.25">
      <c r="A40" s="12">
        <v>76</v>
      </c>
      <c r="B40" s="12" t="s">
        <v>147</v>
      </c>
      <c r="C40" s="13" t="s">
        <v>75</v>
      </c>
      <c r="D40" s="14">
        <v>2551</v>
      </c>
      <c r="E40" s="15">
        <v>274</v>
      </c>
      <c r="F40" s="15">
        <v>2825</v>
      </c>
      <c r="G40" s="16">
        <f t="shared" si="0"/>
        <v>9.6991150442477867</v>
      </c>
      <c r="H40" s="16"/>
      <c r="I40" s="16"/>
    </row>
    <row r="41" spans="1:9" s="11" customFormat="1" ht="12.75" customHeight="1" x14ac:dyDescent="0.25">
      <c r="A41" s="12">
        <v>53</v>
      </c>
      <c r="B41" s="12" t="s">
        <v>148</v>
      </c>
      <c r="C41" s="13" t="s">
        <v>55</v>
      </c>
      <c r="D41" s="14">
        <v>2992</v>
      </c>
      <c r="E41" s="15">
        <v>230</v>
      </c>
      <c r="F41" s="15">
        <v>3222</v>
      </c>
      <c r="G41" s="16">
        <f t="shared" si="0"/>
        <v>7.1384233395406573</v>
      </c>
      <c r="H41" s="16"/>
      <c r="I41" s="16"/>
    </row>
    <row r="42" spans="1:9" s="11" customFormat="1" ht="12.75" customHeight="1" x14ac:dyDescent="0.25">
      <c r="A42" s="12">
        <v>24</v>
      </c>
      <c r="B42" s="12" t="s">
        <v>149</v>
      </c>
      <c r="C42" s="13" t="s">
        <v>12</v>
      </c>
      <c r="D42" s="14">
        <v>506</v>
      </c>
      <c r="E42" s="15">
        <v>32</v>
      </c>
      <c r="F42" s="15">
        <v>538</v>
      </c>
      <c r="G42" s="16">
        <f t="shared" si="0"/>
        <v>5.9479553903345721</v>
      </c>
      <c r="H42" s="16"/>
      <c r="I42" s="16"/>
    </row>
    <row r="43" spans="1:9" s="11" customFormat="1" ht="12.75" customHeight="1" x14ac:dyDescent="0.25">
      <c r="A43" s="12">
        <v>24</v>
      </c>
      <c r="B43" s="12" t="s">
        <v>150</v>
      </c>
      <c r="C43" s="13" t="s">
        <v>13</v>
      </c>
      <c r="D43" s="14">
        <v>1336</v>
      </c>
      <c r="E43" s="15">
        <v>37</v>
      </c>
      <c r="F43" s="15">
        <v>1373</v>
      </c>
      <c r="G43" s="16">
        <f t="shared" si="0"/>
        <v>2.6948288419519302</v>
      </c>
      <c r="H43" s="16"/>
      <c r="I43" s="16"/>
    </row>
    <row r="44" spans="1:9" s="11" customFormat="1" ht="12.75" customHeight="1" x14ac:dyDescent="0.25">
      <c r="A44" s="12">
        <v>84</v>
      </c>
      <c r="B44" s="12" t="s">
        <v>151</v>
      </c>
      <c r="C44" s="13" t="s">
        <v>88</v>
      </c>
      <c r="D44" s="14">
        <v>2777</v>
      </c>
      <c r="E44" s="15">
        <v>221</v>
      </c>
      <c r="F44" s="15">
        <v>2998</v>
      </c>
      <c r="G44" s="16">
        <f t="shared" si="0"/>
        <v>7.3715810540360236</v>
      </c>
      <c r="H44" s="16"/>
      <c r="I44" s="16"/>
    </row>
    <row r="45" spans="1:9" s="11" customFormat="1" ht="12.75" customHeight="1" x14ac:dyDescent="0.25">
      <c r="A45" s="12">
        <v>27</v>
      </c>
      <c r="B45" s="12" t="s">
        <v>152</v>
      </c>
      <c r="C45" s="13" t="s">
        <v>19</v>
      </c>
      <c r="D45" s="14">
        <v>758</v>
      </c>
      <c r="E45" s="15">
        <v>40</v>
      </c>
      <c r="F45" s="15">
        <v>798</v>
      </c>
      <c r="G45" s="16">
        <f t="shared" si="0"/>
        <v>5.0125313283208017</v>
      </c>
      <c r="H45" s="16"/>
      <c r="I45" s="16"/>
    </row>
    <row r="46" spans="1:9" s="11" customFormat="1" ht="12.75" customHeight="1" x14ac:dyDescent="0.25">
      <c r="A46" s="12">
        <v>75</v>
      </c>
      <c r="B46" s="12" t="s">
        <v>153</v>
      </c>
      <c r="C46" s="13" t="s">
        <v>63</v>
      </c>
      <c r="D46" s="14">
        <v>1186</v>
      </c>
      <c r="E46" s="15">
        <v>149</v>
      </c>
      <c r="F46" s="15">
        <v>1335</v>
      </c>
      <c r="G46" s="16">
        <f t="shared" si="0"/>
        <v>11.161048689138577</v>
      </c>
      <c r="H46" s="16"/>
      <c r="I46" s="16"/>
    </row>
    <row r="47" spans="1:9" s="11" customFormat="1" ht="12.75" customHeight="1" x14ac:dyDescent="0.25">
      <c r="A47" s="12">
        <v>24</v>
      </c>
      <c r="B47" s="12" t="s">
        <v>154</v>
      </c>
      <c r="C47" s="13" t="s">
        <v>14</v>
      </c>
      <c r="D47" s="14">
        <v>838</v>
      </c>
      <c r="E47" s="15">
        <v>54</v>
      </c>
      <c r="F47" s="15">
        <v>892</v>
      </c>
      <c r="G47" s="16">
        <f t="shared" si="0"/>
        <v>6.0538116591928253</v>
      </c>
      <c r="H47" s="16"/>
      <c r="I47" s="16"/>
    </row>
    <row r="48" spans="1:9" s="11" customFormat="1" ht="12.75" customHeight="1" x14ac:dyDescent="0.25">
      <c r="A48" s="12">
        <v>84</v>
      </c>
      <c r="B48" s="12" t="s">
        <v>155</v>
      </c>
      <c r="C48" s="13" t="s">
        <v>89</v>
      </c>
      <c r="D48" s="14">
        <v>1870</v>
      </c>
      <c r="E48" s="15">
        <v>256</v>
      </c>
      <c r="F48" s="15">
        <v>2126</v>
      </c>
      <c r="G48" s="16">
        <f t="shared" si="0"/>
        <v>12.041392285983067</v>
      </c>
      <c r="H48" s="16"/>
      <c r="I48" s="16"/>
    </row>
    <row r="49" spans="1:9" s="11" customFormat="1" ht="12.75" customHeight="1" x14ac:dyDescent="0.25">
      <c r="A49" s="12">
        <v>84</v>
      </c>
      <c r="B49" s="12" t="s">
        <v>156</v>
      </c>
      <c r="C49" s="13" t="s">
        <v>90</v>
      </c>
      <c r="D49" s="14">
        <v>653</v>
      </c>
      <c r="E49" s="15">
        <v>45</v>
      </c>
      <c r="F49" s="15">
        <v>698</v>
      </c>
      <c r="G49" s="16">
        <f t="shared" si="0"/>
        <v>6.4469914040114613</v>
      </c>
      <c r="H49" s="16"/>
      <c r="I49" s="16"/>
    </row>
    <row r="50" spans="1:9" s="11" customFormat="1" ht="12.75" customHeight="1" x14ac:dyDescent="0.25">
      <c r="A50" s="12">
        <v>52</v>
      </c>
      <c r="B50" s="12" t="s">
        <v>157</v>
      </c>
      <c r="C50" s="13" t="s">
        <v>46</v>
      </c>
      <c r="D50" s="14">
        <v>2467</v>
      </c>
      <c r="E50" s="15">
        <v>322</v>
      </c>
      <c r="F50" s="15">
        <v>2789</v>
      </c>
      <c r="G50" s="16">
        <f t="shared" si="0"/>
        <v>11.545356758694874</v>
      </c>
      <c r="H50" s="16"/>
      <c r="I50" s="16"/>
    </row>
    <row r="51" spans="1:9" s="11" customFormat="1" ht="12.75" customHeight="1" x14ac:dyDescent="0.25">
      <c r="A51" s="12">
        <v>24</v>
      </c>
      <c r="B51" s="12" t="s">
        <v>158</v>
      </c>
      <c r="C51" s="13" t="s">
        <v>15</v>
      </c>
      <c r="D51" s="14">
        <v>1539</v>
      </c>
      <c r="E51" s="15">
        <v>114</v>
      </c>
      <c r="F51" s="15">
        <v>1653</v>
      </c>
      <c r="G51" s="16">
        <f t="shared" si="0"/>
        <v>6.8965517241379306</v>
      </c>
      <c r="H51" s="16"/>
      <c r="I51" s="16"/>
    </row>
    <row r="52" spans="1:9" s="11" customFormat="1" ht="12.75" customHeight="1" x14ac:dyDescent="0.25">
      <c r="A52" s="12">
        <v>76</v>
      </c>
      <c r="B52" s="12" t="s">
        <v>159</v>
      </c>
      <c r="C52" s="13" t="s">
        <v>76</v>
      </c>
      <c r="D52" s="14">
        <v>349</v>
      </c>
      <c r="E52" s="15">
        <v>15</v>
      </c>
      <c r="F52" s="15">
        <v>364</v>
      </c>
      <c r="G52" s="16">
        <f t="shared" si="0"/>
        <v>4.1208791208791204</v>
      </c>
      <c r="H52" s="16"/>
      <c r="I52" s="16"/>
    </row>
    <row r="53" spans="1:9" s="11" customFormat="1" ht="12.75" customHeight="1" x14ac:dyDescent="0.25">
      <c r="A53" s="12">
        <v>75</v>
      </c>
      <c r="B53" s="12" t="s">
        <v>160</v>
      </c>
      <c r="C53" s="13" t="s">
        <v>64</v>
      </c>
      <c r="D53" s="14">
        <v>739</v>
      </c>
      <c r="E53" s="15">
        <v>257</v>
      </c>
      <c r="F53" s="15">
        <v>996</v>
      </c>
      <c r="G53" s="457">
        <f t="shared" si="0"/>
        <v>25.803212851405622</v>
      </c>
      <c r="H53" s="16"/>
      <c r="I53" s="16"/>
    </row>
    <row r="54" spans="1:9" s="11" customFormat="1" ht="12.75" customHeight="1" x14ac:dyDescent="0.25">
      <c r="A54" s="12">
        <v>76</v>
      </c>
      <c r="B54" s="12" t="s">
        <v>161</v>
      </c>
      <c r="C54" s="13" t="s">
        <v>77</v>
      </c>
      <c r="D54" s="14">
        <v>135</v>
      </c>
      <c r="E54" s="15">
        <v>18</v>
      </c>
      <c r="F54" s="15">
        <v>153</v>
      </c>
      <c r="G54" s="16">
        <f t="shared" si="0"/>
        <v>11.76470588235294</v>
      </c>
      <c r="H54" s="16"/>
      <c r="I54" s="16"/>
    </row>
    <row r="55" spans="1:9" s="11" customFormat="1" ht="12.75" customHeight="1" x14ac:dyDescent="0.25">
      <c r="A55" s="12">
        <v>52</v>
      </c>
      <c r="B55" s="12" t="s">
        <v>162</v>
      </c>
      <c r="C55" s="13" t="s">
        <v>48</v>
      </c>
      <c r="D55" s="14">
        <v>2203</v>
      </c>
      <c r="E55" s="15">
        <v>148</v>
      </c>
      <c r="F55" s="15">
        <v>2351</v>
      </c>
      <c r="G55" s="16">
        <f t="shared" si="0"/>
        <v>6.2951935346660992</v>
      </c>
      <c r="H55" s="16"/>
      <c r="I55" s="16"/>
    </row>
    <row r="56" spans="1:9" s="11" customFormat="1" ht="12.75" customHeight="1" x14ac:dyDescent="0.25">
      <c r="A56" s="12">
        <v>28</v>
      </c>
      <c r="B56" s="12" t="s">
        <v>163</v>
      </c>
      <c r="C56" s="13" t="s">
        <v>28</v>
      </c>
      <c r="D56" s="14">
        <v>1202</v>
      </c>
      <c r="E56" s="15">
        <v>71</v>
      </c>
      <c r="F56" s="15">
        <v>1273</v>
      </c>
      <c r="G56" s="16">
        <f t="shared" si="0"/>
        <v>5.5773762765121759</v>
      </c>
      <c r="H56" s="16"/>
      <c r="I56" s="16"/>
    </row>
    <row r="57" spans="1:9" s="11" customFormat="1" ht="12.75" customHeight="1" x14ac:dyDescent="0.25">
      <c r="A57" s="12">
        <v>44</v>
      </c>
      <c r="B57" s="12" t="s">
        <v>164</v>
      </c>
      <c r="C57" s="13" t="s">
        <v>38</v>
      </c>
      <c r="D57" s="14">
        <v>1449</v>
      </c>
      <c r="E57" s="15">
        <v>113</v>
      </c>
      <c r="F57" s="15">
        <v>1562</v>
      </c>
      <c r="G57" s="16">
        <f t="shared" si="0"/>
        <v>7.2343149807938545</v>
      </c>
      <c r="H57" s="16"/>
      <c r="I57" s="16"/>
    </row>
    <row r="58" spans="1:9" s="11" customFormat="1" ht="12.75" customHeight="1" x14ac:dyDescent="0.25">
      <c r="A58" s="12">
        <v>44</v>
      </c>
      <c r="B58" s="12" t="s">
        <v>165</v>
      </c>
      <c r="C58" s="13" t="s">
        <v>39</v>
      </c>
      <c r="D58" s="14">
        <v>612</v>
      </c>
      <c r="E58" s="15">
        <v>39</v>
      </c>
      <c r="F58" s="15">
        <v>651</v>
      </c>
      <c r="G58" s="16">
        <f t="shared" si="0"/>
        <v>5.9907834101382482</v>
      </c>
      <c r="H58" s="16"/>
      <c r="I58" s="16"/>
    </row>
    <row r="59" spans="1:9" s="11" customFormat="1" ht="12.75" customHeight="1" x14ac:dyDescent="0.25">
      <c r="A59" s="12">
        <v>52</v>
      </c>
      <c r="B59" s="12" t="s">
        <v>166</v>
      </c>
      <c r="C59" s="13" t="s">
        <v>49</v>
      </c>
      <c r="D59" s="14">
        <v>929</v>
      </c>
      <c r="E59" s="15">
        <v>45</v>
      </c>
      <c r="F59" s="15">
        <v>974</v>
      </c>
      <c r="G59" s="16">
        <f t="shared" si="0"/>
        <v>4.6201232032854209</v>
      </c>
      <c r="H59" s="16"/>
      <c r="I59" s="16"/>
    </row>
    <row r="60" spans="1:9" s="11" customFormat="1" ht="12.75" customHeight="1" x14ac:dyDescent="0.25">
      <c r="A60" s="12">
        <v>44</v>
      </c>
      <c r="B60" s="12" t="s">
        <v>167</v>
      </c>
      <c r="C60" s="13" t="s">
        <v>40</v>
      </c>
      <c r="D60" s="14">
        <v>1828</v>
      </c>
      <c r="E60" s="15">
        <v>312</v>
      </c>
      <c r="F60" s="15">
        <v>2140</v>
      </c>
      <c r="G60" s="457">
        <f t="shared" si="0"/>
        <v>14.579439252336449</v>
      </c>
      <c r="H60" s="16"/>
      <c r="I60" s="16"/>
    </row>
    <row r="61" spans="1:9" s="11" customFormat="1" ht="12.75" customHeight="1" x14ac:dyDescent="0.25">
      <c r="A61" s="12">
        <v>44</v>
      </c>
      <c r="B61" s="12" t="s">
        <v>168</v>
      </c>
      <c r="C61" s="13" t="s">
        <v>41</v>
      </c>
      <c r="D61" s="14">
        <v>681</v>
      </c>
      <c r="E61" s="15">
        <v>34</v>
      </c>
      <c r="F61" s="15">
        <v>715</v>
      </c>
      <c r="G61" s="16">
        <f t="shared" si="0"/>
        <v>4.755244755244755</v>
      </c>
      <c r="H61" s="16"/>
      <c r="I61" s="16"/>
    </row>
    <row r="62" spans="1:9" s="11" customFormat="1" ht="12.75" customHeight="1" x14ac:dyDescent="0.25">
      <c r="A62" s="12">
        <v>53</v>
      </c>
      <c r="B62" s="12" t="s">
        <v>169</v>
      </c>
      <c r="C62" s="13" t="s">
        <v>56</v>
      </c>
      <c r="D62" s="14">
        <v>1403</v>
      </c>
      <c r="E62" s="15">
        <v>85</v>
      </c>
      <c r="F62" s="15">
        <v>1488</v>
      </c>
      <c r="G62" s="16">
        <f t="shared" si="0"/>
        <v>5.7123655913978491</v>
      </c>
      <c r="H62" s="16"/>
      <c r="I62" s="16"/>
    </row>
    <row r="63" spans="1:9" s="11" customFormat="1" ht="12.75" customHeight="1" x14ac:dyDescent="0.25">
      <c r="A63" s="12">
        <v>44</v>
      </c>
      <c r="B63" s="12" t="s">
        <v>170</v>
      </c>
      <c r="C63" s="13" t="s">
        <v>42</v>
      </c>
      <c r="D63" s="14">
        <v>2168</v>
      </c>
      <c r="E63" s="15">
        <v>260</v>
      </c>
      <c r="F63" s="15">
        <v>2428</v>
      </c>
      <c r="G63" s="16">
        <f t="shared" si="0"/>
        <v>10.70840197693575</v>
      </c>
      <c r="H63" s="16"/>
      <c r="I63" s="16"/>
    </row>
    <row r="64" spans="1:9" s="11" customFormat="1" ht="12.75" customHeight="1" x14ac:dyDescent="0.25">
      <c r="A64" s="12">
        <v>27</v>
      </c>
      <c r="B64" s="12" t="s">
        <v>171</v>
      </c>
      <c r="C64" s="13" t="s">
        <v>20</v>
      </c>
      <c r="D64" s="14">
        <v>896</v>
      </c>
      <c r="E64" s="15">
        <v>47</v>
      </c>
      <c r="F64" s="15">
        <v>943</v>
      </c>
      <c r="G64" s="16">
        <f t="shared" si="0"/>
        <v>4.9840933191940611</v>
      </c>
      <c r="H64" s="16"/>
      <c r="I64" s="16"/>
    </row>
    <row r="65" spans="1:9" s="11" customFormat="1" ht="12.75" customHeight="1" x14ac:dyDescent="0.25">
      <c r="A65" s="12">
        <v>32</v>
      </c>
      <c r="B65" s="12" t="s">
        <v>172</v>
      </c>
      <c r="C65" s="13" t="s">
        <v>32</v>
      </c>
      <c r="D65" s="14">
        <v>10319</v>
      </c>
      <c r="E65" s="15">
        <v>915</v>
      </c>
      <c r="F65" s="15">
        <v>11234</v>
      </c>
      <c r="G65" s="16">
        <f t="shared" si="0"/>
        <v>8.1449172155955143</v>
      </c>
      <c r="H65" s="16"/>
      <c r="I65" s="16"/>
    </row>
    <row r="66" spans="1:9" s="11" customFormat="1" ht="12.75" customHeight="1" x14ac:dyDescent="0.25">
      <c r="A66" s="12">
        <v>32</v>
      </c>
      <c r="B66" s="12" t="s">
        <v>173</v>
      </c>
      <c r="C66" s="13" t="s">
        <v>33</v>
      </c>
      <c r="D66" s="14">
        <v>1599</v>
      </c>
      <c r="E66" s="15">
        <v>263</v>
      </c>
      <c r="F66" s="15">
        <v>1862</v>
      </c>
      <c r="G66" s="16">
        <f t="shared" si="0"/>
        <v>14.124597207303974</v>
      </c>
      <c r="H66" s="16"/>
      <c r="I66" s="16"/>
    </row>
    <row r="67" spans="1:9" s="11" customFormat="1" ht="12.75" customHeight="1" x14ac:dyDescent="0.25">
      <c r="A67" s="12">
        <v>28</v>
      </c>
      <c r="B67" s="12" t="s">
        <v>174</v>
      </c>
      <c r="C67" s="13" t="s">
        <v>29</v>
      </c>
      <c r="D67" s="14">
        <v>1000</v>
      </c>
      <c r="E67" s="15">
        <v>57</v>
      </c>
      <c r="F67" s="15">
        <v>1057</v>
      </c>
      <c r="G67" s="16">
        <f t="shared" si="0"/>
        <v>5.3926206244087043</v>
      </c>
      <c r="H67" s="16"/>
      <c r="I67" s="16"/>
    </row>
    <row r="68" spans="1:9" s="11" customFormat="1" ht="12.75" customHeight="1" x14ac:dyDescent="0.25">
      <c r="A68" s="12">
        <v>32</v>
      </c>
      <c r="B68" s="12" t="s">
        <v>175</v>
      </c>
      <c r="C68" s="13" t="s">
        <v>34</v>
      </c>
      <c r="D68" s="14">
        <v>6517</v>
      </c>
      <c r="E68" s="15">
        <v>365</v>
      </c>
      <c r="F68" s="15">
        <v>6882</v>
      </c>
      <c r="G68" s="16">
        <f t="shared" si="0"/>
        <v>5.3036907875617549</v>
      </c>
      <c r="H68" s="16"/>
      <c r="I68" s="16"/>
    </row>
    <row r="69" spans="1:9" s="11" customFormat="1" ht="12.75" customHeight="1" x14ac:dyDescent="0.25">
      <c r="A69" s="12">
        <v>84</v>
      </c>
      <c r="B69" s="12" t="s">
        <v>176</v>
      </c>
      <c r="C69" s="13" t="s">
        <v>91</v>
      </c>
      <c r="D69" s="14">
        <v>1018</v>
      </c>
      <c r="E69" s="15">
        <v>207</v>
      </c>
      <c r="F69" s="15">
        <v>1225</v>
      </c>
      <c r="G69" s="457">
        <f t="shared" si="0"/>
        <v>16.897959183673468</v>
      </c>
      <c r="H69" s="16"/>
      <c r="I69" s="16"/>
    </row>
    <row r="70" spans="1:9" s="11" customFormat="1" ht="12.75" customHeight="1" x14ac:dyDescent="0.25">
      <c r="A70" s="12">
        <v>75</v>
      </c>
      <c r="B70" s="12" t="s">
        <v>177</v>
      </c>
      <c r="C70" s="13" t="s">
        <v>65</v>
      </c>
      <c r="D70" s="14">
        <v>1391</v>
      </c>
      <c r="E70" s="15">
        <v>345</v>
      </c>
      <c r="F70" s="15">
        <v>1736</v>
      </c>
      <c r="G70" s="457">
        <f t="shared" si="0"/>
        <v>19.873271889400922</v>
      </c>
      <c r="H70" s="16"/>
      <c r="I70" s="16"/>
    </row>
    <row r="71" spans="1:9" s="11" customFormat="1" ht="12.75" customHeight="1" x14ac:dyDescent="0.25">
      <c r="A71" s="12">
        <v>76</v>
      </c>
      <c r="B71" s="12" t="s">
        <v>178</v>
      </c>
      <c r="C71" s="13" t="s">
        <v>78</v>
      </c>
      <c r="D71" s="14">
        <v>586</v>
      </c>
      <c r="E71" s="15">
        <v>23</v>
      </c>
      <c r="F71" s="15">
        <v>609</v>
      </c>
      <c r="G71" s="16">
        <f t="shared" ref="G71:G110" si="1">+E71/F71*100</f>
        <v>3.7766830870279149</v>
      </c>
      <c r="H71" s="16"/>
      <c r="I71" s="16"/>
    </row>
    <row r="72" spans="1:9" s="11" customFormat="1" ht="12.75" customHeight="1" x14ac:dyDescent="0.25">
      <c r="A72" s="12">
        <v>76</v>
      </c>
      <c r="B72" s="12" t="s">
        <v>179</v>
      </c>
      <c r="C72" s="13" t="s">
        <v>79</v>
      </c>
      <c r="D72" s="14">
        <v>1127</v>
      </c>
      <c r="E72" s="15">
        <v>140</v>
      </c>
      <c r="F72" s="15">
        <v>1267</v>
      </c>
      <c r="G72" s="16">
        <f t="shared" si="1"/>
        <v>11.049723756906078</v>
      </c>
      <c r="H72" s="16"/>
      <c r="I72" s="16"/>
    </row>
    <row r="73" spans="1:9" s="11" customFormat="1" ht="12.75" customHeight="1" x14ac:dyDescent="0.25">
      <c r="A73" s="12">
        <v>44</v>
      </c>
      <c r="B73" s="12" t="s">
        <v>180</v>
      </c>
      <c r="C73" s="13" t="s">
        <v>43</v>
      </c>
      <c r="D73" s="14">
        <v>2648</v>
      </c>
      <c r="E73" s="15">
        <v>226</v>
      </c>
      <c r="F73" s="15">
        <v>2874</v>
      </c>
      <c r="G73" s="16">
        <f t="shared" si="1"/>
        <v>7.8636047320807245</v>
      </c>
      <c r="H73" s="16"/>
      <c r="I73" s="16"/>
    </row>
    <row r="74" spans="1:9" s="11" customFormat="1" ht="12.75" customHeight="1" x14ac:dyDescent="0.25">
      <c r="A74" s="12">
        <v>44</v>
      </c>
      <c r="B74" s="12" t="s">
        <v>181</v>
      </c>
      <c r="C74" s="13" t="s">
        <v>44</v>
      </c>
      <c r="D74" s="14">
        <v>1752</v>
      </c>
      <c r="E74" s="15">
        <v>181</v>
      </c>
      <c r="F74" s="15">
        <v>1933</v>
      </c>
      <c r="G74" s="16">
        <f t="shared" si="1"/>
        <v>9.3636833936885662</v>
      </c>
      <c r="H74" s="16"/>
      <c r="I74" s="16"/>
    </row>
    <row r="75" spans="1:9" s="11" customFormat="1" ht="12.75" customHeight="1" x14ac:dyDescent="0.25">
      <c r="A75" s="12">
        <v>84</v>
      </c>
      <c r="B75" s="12" t="s">
        <v>182</v>
      </c>
      <c r="C75" s="13" t="s">
        <v>93</v>
      </c>
      <c r="D75" s="14">
        <v>3072</v>
      </c>
      <c r="E75" s="15">
        <v>348</v>
      </c>
      <c r="F75" s="15">
        <v>3420</v>
      </c>
      <c r="G75" s="16">
        <f t="shared" si="1"/>
        <v>10.175438596491228</v>
      </c>
      <c r="H75" s="16"/>
      <c r="I75" s="16"/>
    </row>
    <row r="76" spans="1:9" s="11" customFormat="1" ht="12.75" customHeight="1" x14ac:dyDescent="0.25">
      <c r="A76" s="18">
        <v>84</v>
      </c>
      <c r="B76" s="18" t="s">
        <v>92</v>
      </c>
      <c r="C76" s="13" t="s">
        <v>114</v>
      </c>
      <c r="D76" s="14">
        <v>692</v>
      </c>
      <c r="E76" s="15">
        <v>71</v>
      </c>
      <c r="F76" s="15">
        <v>763</v>
      </c>
      <c r="G76" s="16">
        <f t="shared" si="1"/>
        <v>9.3053735255570125</v>
      </c>
      <c r="H76" s="16"/>
      <c r="I76" s="16"/>
    </row>
    <row r="77" spans="1:9" s="11" customFormat="1" ht="12.75" customHeight="1" x14ac:dyDescent="0.25">
      <c r="A77" s="18">
        <v>84</v>
      </c>
      <c r="B77" s="18" t="s">
        <v>94</v>
      </c>
      <c r="C77" s="13" t="s">
        <v>95</v>
      </c>
      <c r="D77" s="14">
        <v>2380</v>
      </c>
      <c r="E77" s="15">
        <v>277</v>
      </c>
      <c r="F77" s="15">
        <v>2657</v>
      </c>
      <c r="G77" s="16">
        <f t="shared" si="1"/>
        <v>10.425291682348513</v>
      </c>
      <c r="H77" s="16"/>
      <c r="I77" s="16"/>
    </row>
    <row r="78" spans="1:9" s="11" customFormat="1" ht="12.75" customHeight="1" x14ac:dyDescent="0.25">
      <c r="A78" s="12">
        <v>27</v>
      </c>
      <c r="B78" s="12" t="s">
        <v>183</v>
      </c>
      <c r="C78" s="13" t="s">
        <v>21</v>
      </c>
      <c r="D78" s="14">
        <v>724</v>
      </c>
      <c r="E78" s="15">
        <v>62</v>
      </c>
      <c r="F78" s="15">
        <v>786</v>
      </c>
      <c r="G78" s="16">
        <f t="shared" si="1"/>
        <v>7.888040712468193</v>
      </c>
      <c r="H78" s="16"/>
      <c r="I78" s="16"/>
    </row>
    <row r="79" spans="1:9" s="11" customFormat="1" ht="12.75" customHeight="1" x14ac:dyDescent="0.25">
      <c r="A79" s="12">
        <v>27</v>
      </c>
      <c r="B79" s="12" t="s">
        <v>184</v>
      </c>
      <c r="C79" s="13" t="s">
        <v>22</v>
      </c>
      <c r="D79" s="14">
        <v>1147</v>
      </c>
      <c r="E79" s="15">
        <v>173</v>
      </c>
      <c r="F79" s="15">
        <v>1320</v>
      </c>
      <c r="G79" s="16">
        <f t="shared" si="1"/>
        <v>13.106060606060607</v>
      </c>
      <c r="H79" s="16"/>
      <c r="I79" s="16"/>
    </row>
    <row r="80" spans="1:9" s="11" customFormat="1" ht="12.75" customHeight="1" x14ac:dyDescent="0.25">
      <c r="A80" s="12">
        <v>52</v>
      </c>
      <c r="B80" s="12" t="s">
        <v>185</v>
      </c>
      <c r="C80" s="13" t="s">
        <v>50</v>
      </c>
      <c r="D80" s="14">
        <v>1486</v>
      </c>
      <c r="E80" s="15">
        <v>140</v>
      </c>
      <c r="F80" s="15">
        <v>1626</v>
      </c>
      <c r="G80" s="16">
        <f t="shared" si="1"/>
        <v>8.6100861008610092</v>
      </c>
      <c r="H80" s="16"/>
      <c r="I80" s="16"/>
    </row>
    <row r="81" spans="1:9" s="11" customFormat="1" ht="12.75" customHeight="1" x14ac:dyDescent="0.25">
      <c r="A81" s="12">
        <v>84</v>
      </c>
      <c r="B81" s="12" t="s">
        <v>186</v>
      </c>
      <c r="C81" s="13" t="s">
        <v>96</v>
      </c>
      <c r="D81" s="14">
        <v>876</v>
      </c>
      <c r="E81" s="15">
        <v>72</v>
      </c>
      <c r="F81" s="15">
        <v>948</v>
      </c>
      <c r="G81" s="16">
        <f t="shared" si="1"/>
        <v>7.59493670886076</v>
      </c>
      <c r="H81" s="16"/>
      <c r="I81" s="16"/>
    </row>
    <row r="82" spans="1:9" s="11" customFormat="1" ht="12.75" customHeight="1" x14ac:dyDescent="0.25">
      <c r="A82" s="12">
        <v>84</v>
      </c>
      <c r="B82" s="12" t="s">
        <v>187</v>
      </c>
      <c r="C82" s="13" t="s">
        <v>97</v>
      </c>
      <c r="D82" s="14">
        <v>1059</v>
      </c>
      <c r="E82" s="15">
        <v>116</v>
      </c>
      <c r="F82" s="15">
        <v>1175</v>
      </c>
      <c r="G82" s="16">
        <f t="shared" si="1"/>
        <v>9.8723404255319149</v>
      </c>
      <c r="H82" s="16"/>
      <c r="I82" s="16"/>
    </row>
    <row r="83" spans="1:9" s="11" customFormat="1" ht="12.75" customHeight="1" x14ac:dyDescent="0.25">
      <c r="A83" s="12">
        <v>11</v>
      </c>
      <c r="B83" s="12" t="s">
        <v>188</v>
      </c>
      <c r="C83" s="13" t="s">
        <v>0</v>
      </c>
      <c r="D83" s="14">
        <v>4614</v>
      </c>
      <c r="E83" s="15">
        <v>189</v>
      </c>
      <c r="F83" s="15">
        <v>4803</v>
      </c>
      <c r="G83" s="16">
        <f t="shared" si="1"/>
        <v>3.9350405996252342</v>
      </c>
      <c r="H83" s="16"/>
      <c r="I83" s="16"/>
    </row>
    <row r="84" spans="1:9" s="11" customFormat="1" ht="12.75" customHeight="1" x14ac:dyDescent="0.25">
      <c r="A84" s="12">
        <v>28</v>
      </c>
      <c r="B84" s="12" t="s">
        <v>189</v>
      </c>
      <c r="C84" s="13" t="s">
        <v>30</v>
      </c>
      <c r="D84" s="14">
        <v>3864</v>
      </c>
      <c r="E84" s="15">
        <v>417</v>
      </c>
      <c r="F84" s="15">
        <v>4281</v>
      </c>
      <c r="G84" s="16">
        <f t="shared" si="1"/>
        <v>9.7407147862648902</v>
      </c>
      <c r="H84" s="16"/>
      <c r="I84" s="16"/>
    </row>
    <row r="85" spans="1:9" s="11" customFormat="1" ht="12.75" customHeight="1" x14ac:dyDescent="0.25">
      <c r="A85" s="12">
        <v>11</v>
      </c>
      <c r="B85" s="12" t="s">
        <v>190</v>
      </c>
      <c r="C85" s="13" t="s">
        <v>2</v>
      </c>
      <c r="D85" s="14">
        <v>3021</v>
      </c>
      <c r="E85" s="15">
        <v>262</v>
      </c>
      <c r="F85" s="15">
        <v>3283</v>
      </c>
      <c r="G85" s="16">
        <f t="shared" si="1"/>
        <v>7.9805056350898571</v>
      </c>
      <c r="H85" s="16"/>
      <c r="I85" s="16"/>
    </row>
    <row r="86" spans="1:9" s="11" customFormat="1" ht="12.75" customHeight="1" x14ac:dyDescent="0.25">
      <c r="A86" s="12">
        <v>11</v>
      </c>
      <c r="B86" s="12" t="s">
        <v>191</v>
      </c>
      <c r="C86" s="13" t="s">
        <v>3</v>
      </c>
      <c r="D86" s="14">
        <v>1970</v>
      </c>
      <c r="E86" s="15">
        <v>209</v>
      </c>
      <c r="F86" s="15">
        <v>2179</v>
      </c>
      <c r="G86" s="16">
        <f t="shared" si="1"/>
        <v>9.5915557595227163</v>
      </c>
      <c r="H86" s="16"/>
      <c r="I86" s="16"/>
    </row>
    <row r="87" spans="1:9" s="11" customFormat="1" ht="12.75" customHeight="1" x14ac:dyDescent="0.25">
      <c r="A87" s="12">
        <v>75</v>
      </c>
      <c r="B87" s="12" t="s">
        <v>192</v>
      </c>
      <c r="C87" s="13" t="s">
        <v>66</v>
      </c>
      <c r="D87" s="14">
        <v>1098</v>
      </c>
      <c r="E87" s="15">
        <v>52</v>
      </c>
      <c r="F87" s="15">
        <v>1150</v>
      </c>
      <c r="G87" s="16">
        <f t="shared" si="1"/>
        <v>4.5217391304347831</v>
      </c>
      <c r="H87" s="16"/>
      <c r="I87" s="16"/>
    </row>
    <row r="88" spans="1:9" s="11" customFormat="1" ht="12.75" customHeight="1" x14ac:dyDescent="0.25">
      <c r="A88" s="12">
        <v>32</v>
      </c>
      <c r="B88" s="12" t="s">
        <v>193</v>
      </c>
      <c r="C88" s="13" t="s">
        <v>35</v>
      </c>
      <c r="D88" s="14">
        <v>1711</v>
      </c>
      <c r="E88" s="15">
        <v>259</v>
      </c>
      <c r="F88" s="15">
        <v>1970</v>
      </c>
      <c r="G88" s="16">
        <f t="shared" si="1"/>
        <v>13.147208121827411</v>
      </c>
      <c r="H88" s="16"/>
      <c r="I88" s="16"/>
    </row>
    <row r="89" spans="1:9" s="11" customFormat="1" ht="12.75" customHeight="1" x14ac:dyDescent="0.25">
      <c r="A89" s="12">
        <v>76</v>
      </c>
      <c r="B89" s="12" t="s">
        <v>194</v>
      </c>
      <c r="C89" s="13" t="s">
        <v>80</v>
      </c>
      <c r="D89" s="14">
        <v>1056</v>
      </c>
      <c r="E89" s="15">
        <v>93</v>
      </c>
      <c r="F89" s="15">
        <v>1149</v>
      </c>
      <c r="G89" s="16">
        <f t="shared" si="1"/>
        <v>8.093994778067886</v>
      </c>
      <c r="H89" s="16"/>
      <c r="I89" s="16"/>
    </row>
    <row r="90" spans="1:9" s="11" customFormat="1" ht="12.75" customHeight="1" x14ac:dyDescent="0.25">
      <c r="A90" s="12">
        <v>76</v>
      </c>
      <c r="B90" s="12" t="s">
        <v>195</v>
      </c>
      <c r="C90" s="13" t="s">
        <v>81</v>
      </c>
      <c r="D90" s="14">
        <v>680</v>
      </c>
      <c r="E90" s="15">
        <v>142</v>
      </c>
      <c r="F90" s="15">
        <v>822</v>
      </c>
      <c r="G90" s="457">
        <f t="shared" si="1"/>
        <v>17.274939172749392</v>
      </c>
      <c r="H90" s="16"/>
      <c r="I90" s="16"/>
    </row>
    <row r="91" spans="1:9" s="11" customFormat="1" ht="12.75" customHeight="1" x14ac:dyDescent="0.25">
      <c r="A91" s="12">
        <v>93</v>
      </c>
      <c r="B91" s="12" t="s">
        <v>196</v>
      </c>
      <c r="C91" s="13" t="s">
        <v>102</v>
      </c>
      <c r="D91" s="14">
        <v>1544</v>
      </c>
      <c r="E91" s="15">
        <v>208</v>
      </c>
      <c r="F91" s="15">
        <v>1752</v>
      </c>
      <c r="G91" s="16">
        <f t="shared" si="1"/>
        <v>11.87214611872146</v>
      </c>
      <c r="H91" s="16"/>
      <c r="I91" s="16"/>
    </row>
    <row r="92" spans="1:9" s="11" customFormat="1" ht="12.75" customHeight="1" x14ac:dyDescent="0.25">
      <c r="A92" s="12">
        <v>93</v>
      </c>
      <c r="B92" s="12" t="s">
        <v>197</v>
      </c>
      <c r="C92" s="13" t="s">
        <v>103</v>
      </c>
      <c r="D92" s="14">
        <v>1302</v>
      </c>
      <c r="E92" s="15">
        <v>180</v>
      </c>
      <c r="F92" s="15">
        <v>1482</v>
      </c>
      <c r="G92" s="16">
        <f t="shared" si="1"/>
        <v>12.145748987854251</v>
      </c>
      <c r="H92" s="16"/>
      <c r="I92" s="16"/>
    </row>
    <row r="93" spans="1:9" s="11" customFormat="1" ht="12.75" customHeight="1" x14ac:dyDescent="0.25">
      <c r="A93" s="12">
        <v>52</v>
      </c>
      <c r="B93" s="12" t="s">
        <v>198</v>
      </c>
      <c r="C93" s="13" t="s">
        <v>51</v>
      </c>
      <c r="D93" s="14">
        <v>1167</v>
      </c>
      <c r="E93" s="15">
        <v>109</v>
      </c>
      <c r="F93" s="15">
        <v>1276</v>
      </c>
      <c r="G93" s="16">
        <f t="shared" si="1"/>
        <v>8.5423197492163006</v>
      </c>
      <c r="H93" s="16"/>
      <c r="I93" s="16"/>
    </row>
    <row r="94" spans="1:9" s="11" customFormat="1" ht="12.75" customHeight="1" x14ac:dyDescent="0.25">
      <c r="A94" s="12">
        <v>75</v>
      </c>
      <c r="B94" s="12" t="s">
        <v>199</v>
      </c>
      <c r="C94" s="13" t="s">
        <v>67</v>
      </c>
      <c r="D94" s="14">
        <v>1459</v>
      </c>
      <c r="E94" s="15">
        <v>63</v>
      </c>
      <c r="F94" s="15">
        <v>1522</v>
      </c>
      <c r="G94" s="16">
        <f t="shared" si="1"/>
        <v>4.1392904073587387</v>
      </c>
      <c r="H94" s="16"/>
      <c r="I94" s="16"/>
    </row>
    <row r="95" spans="1:9" s="11" customFormat="1" ht="12.75" customHeight="1" x14ac:dyDescent="0.25">
      <c r="A95" s="12">
        <v>75</v>
      </c>
      <c r="B95" s="12" t="s">
        <v>200</v>
      </c>
      <c r="C95" s="13" t="s">
        <v>68</v>
      </c>
      <c r="D95" s="14">
        <v>704</v>
      </c>
      <c r="E95" s="15">
        <v>128</v>
      </c>
      <c r="F95" s="15">
        <v>832</v>
      </c>
      <c r="G95" s="16">
        <f t="shared" si="1"/>
        <v>15.384615384615385</v>
      </c>
      <c r="H95" s="16"/>
      <c r="I95" s="16"/>
    </row>
    <row r="96" spans="1:9" s="11" customFormat="1" x14ac:dyDescent="0.25">
      <c r="A96" s="12">
        <v>44</v>
      </c>
      <c r="B96" s="12" t="s">
        <v>201</v>
      </c>
      <c r="C96" s="13" t="s">
        <v>45</v>
      </c>
      <c r="D96" s="14">
        <v>1194</v>
      </c>
      <c r="E96" s="15">
        <v>131</v>
      </c>
      <c r="F96" s="15">
        <v>1325</v>
      </c>
      <c r="G96" s="16">
        <f t="shared" si="1"/>
        <v>9.8867924528301891</v>
      </c>
      <c r="H96" s="16"/>
      <c r="I96" s="16"/>
    </row>
    <row r="97" spans="1:9" s="11" customFormat="1" ht="12.75" customHeight="1" x14ac:dyDescent="0.25">
      <c r="A97" s="12">
        <v>27</v>
      </c>
      <c r="B97" s="12" t="s">
        <v>202</v>
      </c>
      <c r="C97" s="13" t="s">
        <v>23</v>
      </c>
      <c r="D97" s="14">
        <v>1361</v>
      </c>
      <c r="E97" s="15">
        <v>71</v>
      </c>
      <c r="F97" s="15">
        <v>1432</v>
      </c>
      <c r="G97" s="16">
        <f t="shared" si="1"/>
        <v>4.9581005586592184</v>
      </c>
      <c r="H97" s="16"/>
      <c r="I97" s="16"/>
    </row>
    <row r="98" spans="1:9" s="11" customFormat="1" ht="12.75" customHeight="1" x14ac:dyDescent="0.25">
      <c r="A98" s="12">
        <v>27</v>
      </c>
      <c r="B98" s="12" t="s">
        <v>203</v>
      </c>
      <c r="C98" s="13" t="s">
        <v>24</v>
      </c>
      <c r="D98" s="14">
        <v>328</v>
      </c>
      <c r="E98" s="15">
        <v>24</v>
      </c>
      <c r="F98" s="15">
        <v>352</v>
      </c>
      <c r="G98" s="16">
        <f t="shared" si="1"/>
        <v>6.8181818181818175</v>
      </c>
      <c r="H98" s="16"/>
      <c r="I98" s="16"/>
    </row>
    <row r="99" spans="1:9" s="11" customFormat="1" ht="12.75" customHeight="1" x14ac:dyDescent="0.25">
      <c r="A99" s="12">
        <v>11</v>
      </c>
      <c r="B99" s="12" t="s">
        <v>204</v>
      </c>
      <c r="C99" s="13" t="s">
        <v>4</v>
      </c>
      <c r="D99" s="14">
        <v>2672</v>
      </c>
      <c r="E99" s="15">
        <v>137</v>
      </c>
      <c r="F99" s="15">
        <v>2809</v>
      </c>
      <c r="G99" s="16">
        <f t="shared" si="1"/>
        <v>4.8771804912780343</v>
      </c>
      <c r="H99" s="16"/>
      <c r="I99" s="16"/>
    </row>
    <row r="100" spans="1:9" s="11" customFormat="1" ht="12.75" customHeight="1" x14ac:dyDescent="0.25">
      <c r="A100" s="12">
        <v>11</v>
      </c>
      <c r="B100" s="12" t="s">
        <v>205</v>
      </c>
      <c r="C100" s="13" t="s">
        <v>5</v>
      </c>
      <c r="D100" s="14">
        <v>2461</v>
      </c>
      <c r="E100" s="15">
        <v>182</v>
      </c>
      <c r="F100" s="15">
        <v>2643</v>
      </c>
      <c r="G100" s="16">
        <f t="shared" si="1"/>
        <v>6.8861142640938331</v>
      </c>
      <c r="H100" s="16"/>
      <c r="I100" s="16"/>
    </row>
    <row r="101" spans="1:9" s="11" customFormat="1" ht="12.75" customHeight="1" x14ac:dyDescent="0.25">
      <c r="A101" s="12">
        <v>11</v>
      </c>
      <c r="B101" s="12" t="s">
        <v>206</v>
      </c>
      <c r="C101" s="13" t="s">
        <v>6</v>
      </c>
      <c r="D101" s="14">
        <v>4966</v>
      </c>
      <c r="E101" s="15">
        <v>419</v>
      </c>
      <c r="F101" s="15">
        <v>5385</v>
      </c>
      <c r="G101" s="16">
        <f t="shared" si="1"/>
        <v>7.7808727948003709</v>
      </c>
      <c r="H101" s="16"/>
      <c r="I101" s="16"/>
    </row>
    <row r="102" spans="1:9" s="11" customFormat="1" ht="12.75" customHeight="1" x14ac:dyDescent="0.25">
      <c r="A102" s="12">
        <v>11</v>
      </c>
      <c r="B102" s="12" t="s">
        <v>207</v>
      </c>
      <c r="C102" s="13" t="s">
        <v>7</v>
      </c>
      <c r="D102" s="14">
        <v>2330</v>
      </c>
      <c r="E102" s="15">
        <v>260</v>
      </c>
      <c r="F102" s="15">
        <v>2590</v>
      </c>
      <c r="G102" s="16">
        <f t="shared" si="1"/>
        <v>10.038610038610038</v>
      </c>
      <c r="H102" s="16"/>
      <c r="I102" s="16"/>
    </row>
    <row r="103" spans="1:9" s="11" customFormat="1" ht="12.75" customHeight="1" x14ac:dyDescent="0.25">
      <c r="A103" s="12">
        <v>11</v>
      </c>
      <c r="B103" s="12" t="s">
        <v>208</v>
      </c>
      <c r="C103" s="13" t="s">
        <v>8</v>
      </c>
      <c r="D103" s="14">
        <v>2262</v>
      </c>
      <c r="E103" s="15">
        <v>145</v>
      </c>
      <c r="F103" s="15">
        <v>2407</v>
      </c>
      <c r="G103" s="16">
        <f t="shared" si="1"/>
        <v>6.024096385542169</v>
      </c>
      <c r="H103" s="16"/>
      <c r="I103" s="16"/>
    </row>
    <row r="104" spans="1:9" s="11" customFormat="1" ht="12.75" customHeight="1" x14ac:dyDescent="0.25">
      <c r="A104" s="12">
        <v>101</v>
      </c>
      <c r="B104" s="12" t="s">
        <v>209</v>
      </c>
      <c r="C104" s="13" t="s">
        <v>109</v>
      </c>
      <c r="D104" s="14">
        <v>750</v>
      </c>
      <c r="E104" s="15">
        <v>253</v>
      </c>
      <c r="F104" s="15">
        <v>1003</v>
      </c>
      <c r="G104" s="457">
        <f t="shared" si="1"/>
        <v>25.224327018943171</v>
      </c>
      <c r="H104" s="16"/>
      <c r="I104" s="16"/>
    </row>
    <row r="105" spans="1:9" s="11" customFormat="1" ht="12.75" customHeight="1" x14ac:dyDescent="0.25">
      <c r="A105" s="12">
        <v>102</v>
      </c>
      <c r="B105" s="12" t="s">
        <v>210</v>
      </c>
      <c r="C105" s="13" t="s">
        <v>110</v>
      </c>
      <c r="D105" s="14">
        <v>1228</v>
      </c>
      <c r="E105" s="15">
        <v>248</v>
      </c>
      <c r="F105" s="15">
        <v>1476</v>
      </c>
      <c r="G105" s="16">
        <f t="shared" si="1"/>
        <v>16.802168021680217</v>
      </c>
      <c r="H105" s="16"/>
      <c r="I105" s="16"/>
    </row>
    <row r="106" spans="1:9" s="11" customFormat="1" ht="12.75" customHeight="1" x14ac:dyDescent="0.25">
      <c r="A106" s="12">
        <v>103</v>
      </c>
      <c r="B106" s="12" t="s">
        <v>211</v>
      </c>
      <c r="C106" s="13" t="s">
        <v>111</v>
      </c>
      <c r="D106" s="14">
        <v>741</v>
      </c>
      <c r="E106" s="15">
        <v>247</v>
      </c>
      <c r="F106" s="15">
        <v>988</v>
      </c>
      <c r="G106" s="457">
        <f t="shared" si="1"/>
        <v>25</v>
      </c>
      <c r="H106" s="16"/>
      <c r="I106" s="16"/>
    </row>
    <row r="107" spans="1:9" s="11" customFormat="1" ht="12.75" customHeight="1" x14ac:dyDescent="0.25">
      <c r="A107" s="12">
        <v>104</v>
      </c>
      <c r="B107" s="12" t="s">
        <v>212</v>
      </c>
      <c r="C107" s="19" t="s">
        <v>112</v>
      </c>
      <c r="D107" s="14">
        <v>2186</v>
      </c>
      <c r="E107" s="15">
        <v>461</v>
      </c>
      <c r="F107" s="15">
        <v>2647</v>
      </c>
      <c r="G107" s="16">
        <f t="shared" si="1"/>
        <v>17.415942576501699</v>
      </c>
      <c r="H107" s="16"/>
      <c r="I107" s="16"/>
    </row>
    <row r="108" spans="1:9" s="11" customFormat="1" x14ac:dyDescent="0.25">
      <c r="A108" s="399" t="s">
        <v>223</v>
      </c>
      <c r="B108" s="400"/>
      <c r="C108" s="401"/>
      <c r="D108" s="20">
        <v>156603</v>
      </c>
      <c r="E108" s="20">
        <v>14516</v>
      </c>
      <c r="F108" s="21">
        <v>171119</v>
      </c>
      <c r="G108" s="16">
        <f t="shared" si="1"/>
        <v>8.4829855246933406</v>
      </c>
      <c r="H108" s="16"/>
      <c r="I108" s="16"/>
    </row>
    <row r="109" spans="1:9" s="11" customFormat="1" x14ac:dyDescent="0.25">
      <c r="A109" s="402" t="s">
        <v>224</v>
      </c>
      <c r="B109" s="403"/>
      <c r="C109" s="404"/>
      <c r="D109" s="22">
        <v>4905</v>
      </c>
      <c r="E109" s="22">
        <v>1209</v>
      </c>
      <c r="F109" s="23">
        <v>6114</v>
      </c>
      <c r="G109" s="16">
        <f t="shared" si="1"/>
        <v>19.774288518155053</v>
      </c>
      <c r="H109" s="16"/>
      <c r="I109" s="16"/>
    </row>
    <row r="110" spans="1:9" s="11" customFormat="1" x14ac:dyDescent="0.25">
      <c r="A110" s="389" t="s">
        <v>225</v>
      </c>
      <c r="B110" s="390"/>
      <c r="C110" s="391"/>
      <c r="D110" s="24">
        <v>161508</v>
      </c>
      <c r="E110" s="24">
        <v>15725</v>
      </c>
      <c r="F110" s="25">
        <v>177233</v>
      </c>
      <c r="G110" s="16">
        <f t="shared" si="1"/>
        <v>8.8725011707751946</v>
      </c>
      <c r="H110" s="16"/>
      <c r="I110" s="16"/>
    </row>
    <row r="111" spans="1:9" s="11" customFormat="1" ht="12.75" customHeight="1" x14ac:dyDescent="0.25">
      <c r="A111" s="26"/>
      <c r="D111" s="27"/>
      <c r="E111" s="17"/>
      <c r="F111" s="28"/>
    </row>
    <row r="112" spans="1:9" s="11" customFormat="1" ht="12.75" customHeight="1" x14ac:dyDescent="0.25">
      <c r="B112" s="29"/>
      <c r="C112" s="29"/>
    </row>
    <row r="113" spans="1:7" s="11" customFormat="1" x14ac:dyDescent="0.25">
      <c r="A113" s="392" t="s">
        <v>347</v>
      </c>
      <c r="B113" s="392"/>
      <c r="C113" s="392"/>
      <c r="D113" s="392"/>
      <c r="E113" s="30"/>
      <c r="F113" s="30"/>
      <c r="G113" s="31" t="s">
        <v>276</v>
      </c>
    </row>
    <row r="114" spans="1:7" ht="60.75" customHeight="1" x14ac:dyDescent="0.25">
      <c r="A114" s="8" t="s">
        <v>217</v>
      </c>
      <c r="B114" s="393" t="s">
        <v>214</v>
      </c>
      <c r="C114" s="394"/>
      <c r="D114" s="32" t="s">
        <v>344</v>
      </c>
      <c r="E114" s="32" t="s">
        <v>345</v>
      </c>
      <c r="F114" s="33" t="s">
        <v>346</v>
      </c>
    </row>
    <row r="115" spans="1:7" x14ac:dyDescent="0.25">
      <c r="A115" s="34">
        <v>84</v>
      </c>
      <c r="B115" s="35" t="s">
        <v>83</v>
      </c>
      <c r="C115" s="36"/>
      <c r="D115" s="37">
        <f>SUM(D6,D8,D12,D20,D32,D44,D48,D49,D69,D76,D77,D81,D82)</f>
        <v>15763</v>
      </c>
      <c r="E115" s="37">
        <f t="shared" ref="E115:F115" si="2">SUM(E6,E8,E12,E20,E32,E44,E48,E49,E69,E76,E77,E81,E82)</f>
        <v>1666</v>
      </c>
      <c r="F115" s="38">
        <f t="shared" si="2"/>
        <v>17429</v>
      </c>
    </row>
    <row r="116" spans="1:7" x14ac:dyDescent="0.25">
      <c r="A116" s="12">
        <v>27</v>
      </c>
      <c r="B116" s="39" t="s">
        <v>17</v>
      </c>
      <c r="C116" s="40"/>
      <c r="D116" s="41">
        <f>SUM(D45,D31,D64,D78,D79,D97,D98,D27)</f>
        <v>7729</v>
      </c>
      <c r="E116" s="41">
        <f t="shared" ref="E116:F116" si="3">SUM(E45,E31,E64,E78,E79,E97,E98,E27)</f>
        <v>647</v>
      </c>
      <c r="F116" s="42">
        <f t="shared" si="3"/>
        <v>8376</v>
      </c>
    </row>
    <row r="117" spans="1:7" x14ac:dyDescent="0.25">
      <c r="A117" s="12">
        <v>53</v>
      </c>
      <c r="B117" s="39" t="s">
        <v>53</v>
      </c>
      <c r="C117" s="40"/>
      <c r="D117" s="41">
        <f>SUM(D28,D35,D41,D62)</f>
        <v>8824</v>
      </c>
      <c r="E117" s="41">
        <f t="shared" ref="E117:F117" si="4">SUM(E28,E35,E41,E62)</f>
        <v>528</v>
      </c>
      <c r="F117" s="42">
        <f t="shared" si="4"/>
        <v>9352</v>
      </c>
    </row>
    <row r="118" spans="1:7" x14ac:dyDescent="0.25">
      <c r="A118" s="12">
        <v>24</v>
      </c>
      <c r="B118" s="39" t="s">
        <v>10</v>
      </c>
      <c r="C118" s="40"/>
      <c r="D118" s="41">
        <f>SUM(D34,D42,D43,D47,D51,D23)</f>
        <v>6199</v>
      </c>
      <c r="E118" s="41">
        <f t="shared" ref="E118:F118" si="5">SUM(E34,E42,E43,E47,E51,E23)</f>
        <v>438</v>
      </c>
      <c r="F118" s="42">
        <f t="shared" si="5"/>
        <v>6637</v>
      </c>
    </row>
    <row r="119" spans="1:7" x14ac:dyDescent="0.25">
      <c r="A119" s="12">
        <v>94</v>
      </c>
      <c r="B119" s="39" t="s">
        <v>106</v>
      </c>
      <c r="C119" s="40"/>
      <c r="D119" s="41">
        <f>SUM(D25,D26)</f>
        <v>331</v>
      </c>
      <c r="E119" s="41">
        <f t="shared" ref="E119:F119" si="6">SUM(E25,E26)</f>
        <v>36</v>
      </c>
      <c r="F119" s="42">
        <f t="shared" si="6"/>
        <v>367</v>
      </c>
    </row>
    <row r="120" spans="1:7" x14ac:dyDescent="0.25">
      <c r="A120" s="12">
        <v>44</v>
      </c>
      <c r="B120" s="39" t="s">
        <v>219</v>
      </c>
      <c r="C120" s="40"/>
      <c r="D120" s="41">
        <f>SUM(D13,D15,D57,D58,D60,D61,D63,D73,D74,D96)</f>
        <v>14490</v>
      </c>
      <c r="E120" s="41">
        <f t="shared" ref="E120:F120" si="7">SUM(E13,E15,E57,E58,E60,E61,E63,E73,E74,E96)</f>
        <v>1449</v>
      </c>
      <c r="F120" s="42">
        <f t="shared" si="7"/>
        <v>15939</v>
      </c>
    </row>
    <row r="121" spans="1:7" x14ac:dyDescent="0.25">
      <c r="A121" s="12">
        <v>32</v>
      </c>
      <c r="B121" s="39" t="s">
        <v>220</v>
      </c>
      <c r="C121" s="40"/>
      <c r="D121" s="41">
        <f>SUM(D7,D65,D66,D68,D88)</f>
        <v>22140</v>
      </c>
      <c r="E121" s="41">
        <f t="shared" ref="E121:F121" si="8">SUM(E7,E65,E66,E68,E88)</f>
        <v>1992</v>
      </c>
      <c r="F121" s="42">
        <f t="shared" si="8"/>
        <v>24132</v>
      </c>
    </row>
    <row r="122" spans="1:7" x14ac:dyDescent="0.25">
      <c r="A122" s="12">
        <v>11</v>
      </c>
      <c r="B122" s="39" t="s">
        <v>1</v>
      </c>
      <c r="C122" s="40"/>
      <c r="D122" s="41">
        <f>SUM(D83,D85,D86,D99,D100,D101,D102,D103)</f>
        <v>24296</v>
      </c>
      <c r="E122" s="41">
        <f t="shared" ref="E122:F122" si="9">SUM(E83,E85,E86,E99,E100,E101,E102,E103)</f>
        <v>1803</v>
      </c>
      <c r="F122" s="42">
        <f t="shared" si="9"/>
        <v>26099</v>
      </c>
    </row>
    <row r="123" spans="1:7" x14ac:dyDescent="0.25">
      <c r="A123" s="12">
        <v>28</v>
      </c>
      <c r="B123" s="39" t="s">
        <v>26</v>
      </c>
      <c r="C123" s="40"/>
      <c r="D123" s="41">
        <f>SUM(D19,D33,D56,D67,D84)</f>
        <v>10275</v>
      </c>
      <c r="E123" s="41">
        <f t="shared" ref="E123:F123" si="10">SUM(E19,E33,E56,E67,E84)</f>
        <v>811</v>
      </c>
      <c r="F123" s="42">
        <f t="shared" si="10"/>
        <v>11086</v>
      </c>
    </row>
    <row r="124" spans="1:7" x14ac:dyDescent="0.25">
      <c r="A124" s="12">
        <v>75</v>
      </c>
      <c r="B124" s="39" t="s">
        <v>221</v>
      </c>
      <c r="C124" s="40"/>
      <c r="D124" s="41">
        <f>SUM(D21,D22,D24,D29,D30,D39,D46,D53,D70,D87,D94,D95)</f>
        <v>14929</v>
      </c>
      <c r="E124" s="41">
        <f t="shared" ref="E124:F124" si="11">SUM(E21,E22,E24,E29,E30,E39,E46,E53,E70,E87,E94,E95)</f>
        <v>1904</v>
      </c>
      <c r="F124" s="42">
        <f t="shared" si="11"/>
        <v>16833</v>
      </c>
    </row>
    <row r="125" spans="1:7" x14ac:dyDescent="0.25">
      <c r="A125" s="12">
        <v>76</v>
      </c>
      <c r="B125" s="39" t="s">
        <v>222</v>
      </c>
      <c r="C125" s="40"/>
      <c r="D125" s="41">
        <f>SUM(D14,D16,D17,D37,D38,D36,D40,D52,D54,D71,D72,D89,D90)</f>
        <v>14197</v>
      </c>
      <c r="E125" s="41">
        <f t="shared" ref="E125:F125" si="12">SUM(E14,E16,E17,E37,E38,E36,E40,E52,E54,E71,E72,E89,E90)</f>
        <v>1357</v>
      </c>
      <c r="F125" s="42">
        <f t="shared" si="12"/>
        <v>15554</v>
      </c>
    </row>
    <row r="126" spans="1:7" x14ac:dyDescent="0.25">
      <c r="A126" s="12">
        <v>52</v>
      </c>
      <c r="B126" s="39" t="s">
        <v>47</v>
      </c>
      <c r="C126" s="40"/>
      <c r="D126" s="41">
        <f>SUM(D50,D55,D59,D80,D93)</f>
        <v>8252</v>
      </c>
      <c r="E126" s="41">
        <f t="shared" ref="E126:F126" si="13">SUM(E50,E55,E59,E80,E93)</f>
        <v>764</v>
      </c>
      <c r="F126" s="42">
        <f t="shared" si="13"/>
        <v>9016</v>
      </c>
    </row>
    <row r="127" spans="1:7" x14ac:dyDescent="0.25">
      <c r="A127" s="43">
        <v>93</v>
      </c>
      <c r="B127" s="39" t="s">
        <v>113</v>
      </c>
      <c r="C127" s="40"/>
      <c r="D127" s="41">
        <f>SUM(D10,D11,D18,D91,D92,D9)</f>
        <v>9178</v>
      </c>
      <c r="E127" s="41">
        <f t="shared" ref="E127:F127" si="14">SUM(E10,E11,E18,E91,E92,E9)</f>
        <v>1121</v>
      </c>
      <c r="F127" s="42">
        <f t="shared" si="14"/>
        <v>10299</v>
      </c>
    </row>
    <row r="128" spans="1:7" x14ac:dyDescent="0.25">
      <c r="A128" s="44" t="s">
        <v>223</v>
      </c>
      <c r="B128" s="45"/>
      <c r="C128" s="46"/>
      <c r="D128" s="47">
        <f>SUM(D115:D127)</f>
        <v>156603</v>
      </c>
      <c r="E128" s="47">
        <f t="shared" ref="E128:F128" si="15">SUM(E115:E127)</f>
        <v>14516</v>
      </c>
      <c r="F128" s="48">
        <f t="shared" si="15"/>
        <v>171119</v>
      </c>
    </row>
    <row r="129" spans="1:6" x14ac:dyDescent="0.25">
      <c r="A129" s="49">
        <v>101</v>
      </c>
      <c r="B129" s="50" t="s">
        <v>215</v>
      </c>
      <c r="C129" s="51"/>
      <c r="D129" s="41">
        <f>D104</f>
        <v>750</v>
      </c>
      <c r="E129" s="41">
        <f t="shared" ref="E129:F129" si="16">E104</f>
        <v>253</v>
      </c>
      <c r="F129" s="42">
        <f t="shared" si="16"/>
        <v>1003</v>
      </c>
    </row>
    <row r="130" spans="1:6" x14ac:dyDescent="0.25">
      <c r="A130" s="49">
        <v>102</v>
      </c>
      <c r="B130" s="50" t="s">
        <v>216</v>
      </c>
      <c r="C130" s="51"/>
      <c r="D130" s="41">
        <f t="shared" ref="D130:F132" si="17">D105</f>
        <v>1228</v>
      </c>
      <c r="E130" s="41">
        <f t="shared" si="17"/>
        <v>248</v>
      </c>
      <c r="F130" s="42">
        <f t="shared" si="17"/>
        <v>1476</v>
      </c>
    </row>
    <row r="131" spans="1:6" x14ac:dyDescent="0.25">
      <c r="A131" s="49">
        <v>103</v>
      </c>
      <c r="B131" s="50" t="s">
        <v>111</v>
      </c>
      <c r="C131" s="51"/>
      <c r="D131" s="41">
        <f t="shared" si="17"/>
        <v>741</v>
      </c>
      <c r="E131" s="41">
        <f t="shared" si="17"/>
        <v>247</v>
      </c>
      <c r="F131" s="42">
        <f t="shared" si="17"/>
        <v>988</v>
      </c>
    </row>
    <row r="132" spans="1:6" x14ac:dyDescent="0.25">
      <c r="A132" s="49">
        <v>104</v>
      </c>
      <c r="B132" s="50" t="s">
        <v>112</v>
      </c>
      <c r="C132" s="51"/>
      <c r="D132" s="41">
        <f t="shared" si="17"/>
        <v>2186</v>
      </c>
      <c r="E132" s="41">
        <f t="shared" si="17"/>
        <v>461</v>
      </c>
      <c r="F132" s="42">
        <f t="shared" si="17"/>
        <v>2647</v>
      </c>
    </row>
    <row r="133" spans="1:6" x14ac:dyDescent="0.25">
      <c r="A133" s="52" t="s">
        <v>224</v>
      </c>
      <c r="B133" s="53"/>
      <c r="C133" s="54"/>
      <c r="D133" s="47">
        <f>SUM(D129:D132)</f>
        <v>4905</v>
      </c>
      <c r="E133" s="47">
        <f t="shared" ref="E133:F133" si="18">SUM(E129:E132)</f>
        <v>1209</v>
      </c>
      <c r="F133" s="48">
        <f t="shared" si="18"/>
        <v>6114</v>
      </c>
    </row>
    <row r="134" spans="1:6" x14ac:dyDescent="0.25">
      <c r="A134" s="395" t="s">
        <v>225</v>
      </c>
      <c r="B134" s="396"/>
      <c r="C134" s="397"/>
      <c r="D134" s="55">
        <f>SUM(D128,D133)</f>
        <v>161508</v>
      </c>
      <c r="E134" s="55">
        <f t="shared" ref="E134:F134" si="19">SUM(E128,E133)</f>
        <v>15725</v>
      </c>
      <c r="F134" s="56">
        <f t="shared" si="19"/>
        <v>177233</v>
      </c>
    </row>
    <row r="135" spans="1:6" x14ac:dyDescent="0.25">
      <c r="D135" s="57"/>
      <c r="E135" s="57"/>
      <c r="F135" s="57"/>
    </row>
    <row r="140" spans="1:6" ht="12.75" customHeight="1" x14ac:dyDescent="0.25"/>
    <row r="141" spans="1:6" ht="12.75" customHeight="1" x14ac:dyDescent="0.25"/>
    <row r="143" spans="1:6" ht="12.75" customHeight="1" x14ac:dyDescent="0.25"/>
    <row r="145" ht="12.75" customHeight="1" x14ac:dyDescent="0.25"/>
    <row r="147" ht="12.75" customHeight="1" x14ac:dyDescent="0.25"/>
    <row r="149" ht="12.75" customHeight="1" x14ac:dyDescent="0.25"/>
  </sheetData>
  <mergeCells count="10">
    <mergeCell ref="A110:C110"/>
    <mergeCell ref="A113:D113"/>
    <mergeCell ref="B114:C114"/>
    <mergeCell ref="A134:C134"/>
    <mergeCell ref="A1:E1"/>
    <mergeCell ref="A2:C2"/>
    <mergeCell ref="A3:C3"/>
    <mergeCell ref="D4:E4"/>
    <mergeCell ref="A108:C108"/>
    <mergeCell ref="A109:C109"/>
  </mergeCells>
  <hyperlinks>
    <hyperlink ref="G1" location="Sommaire!A1" display="Retour au sommaire" xr:uid="{00000000-0004-0000-0C00-000000000000}"/>
    <hyperlink ref="G113" location="'Tab1-ase'!A1" display="Retour en haut de page" xr:uid="{00000000-0004-0000-0C00-000001000000}"/>
  </hyperlinks>
  <printOptions horizontalCentered="1"/>
  <pageMargins left="0.17" right="0.17" top="0.4" bottom="0.4" header="0.24" footer="0.23"/>
  <pageSetup paperSize="9" scale="76" orientation="portrait" horizont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R135"/>
  <sheetViews>
    <sheetView workbookViewId="0">
      <selection activeCell="P26" sqref="P26"/>
    </sheetView>
  </sheetViews>
  <sheetFormatPr baseColWidth="10" defaultRowHeight="15" x14ac:dyDescent="0.25"/>
  <cols>
    <col min="1" max="1" width="11.42578125" style="62"/>
    <col min="2" max="2" width="27.5703125" style="30" customWidth="1"/>
    <col min="3" max="3" width="12.7109375" style="30" customWidth="1"/>
    <col min="4" max="4" width="24.140625" style="30" bestFit="1" customWidth="1"/>
    <col min="5" max="5" width="17.7109375" style="30" customWidth="1"/>
    <col min="6" max="7" width="13.140625" style="30" customWidth="1"/>
    <col min="8" max="8" width="14.28515625" style="444" customWidth="1"/>
    <col min="9" max="11" width="11.42578125" style="199"/>
    <col min="12" max="16384" width="11.42578125" style="62"/>
  </cols>
  <sheetData>
    <row r="1" spans="1:18" ht="28.5" customHeight="1" x14ac:dyDescent="0.25">
      <c r="B1" s="58" t="s">
        <v>348</v>
      </c>
      <c r="C1" s="59"/>
      <c r="D1" s="60"/>
      <c r="E1" s="60"/>
      <c r="F1" s="60"/>
      <c r="G1" s="61"/>
      <c r="H1" s="469" t="s">
        <v>253</v>
      </c>
      <c r="M1" s="484" t="s">
        <v>484</v>
      </c>
      <c r="N1" s="485"/>
      <c r="O1" s="485"/>
      <c r="P1" s="485"/>
      <c r="Q1" s="485"/>
      <c r="R1" s="486"/>
    </row>
    <row r="2" spans="1:18" x14ac:dyDescent="0.25">
      <c r="B2" s="375" t="s">
        <v>342</v>
      </c>
      <c r="C2" s="375"/>
      <c r="D2" s="375"/>
      <c r="E2" s="375"/>
      <c r="F2" s="375"/>
      <c r="G2" s="375"/>
      <c r="H2" s="432"/>
      <c r="M2" s="487"/>
      <c r="N2" s="60" t="s">
        <v>476</v>
      </c>
      <c r="O2" s="60"/>
      <c r="P2" s="60"/>
      <c r="Q2" s="60"/>
      <c r="R2" s="488"/>
    </row>
    <row r="3" spans="1:18" x14ac:dyDescent="0.25">
      <c r="B3" s="375" t="s">
        <v>343</v>
      </c>
      <c r="C3" s="375"/>
      <c r="D3" s="375"/>
      <c r="E3" s="375"/>
      <c r="F3" s="375"/>
      <c r="G3" s="375"/>
      <c r="H3" s="433"/>
      <c r="M3" s="489"/>
      <c r="N3" s="60" t="s">
        <v>477</v>
      </c>
      <c r="O3" s="60"/>
      <c r="P3" s="60"/>
      <c r="Q3" s="60"/>
      <c r="R3" s="488"/>
    </row>
    <row r="4" spans="1:18" x14ac:dyDescent="0.25">
      <c r="B4" s="63"/>
      <c r="C4" s="63"/>
      <c r="D4" s="63"/>
      <c r="E4" s="63"/>
      <c r="F4" s="63"/>
      <c r="G4" s="63"/>
      <c r="H4" s="199"/>
      <c r="M4" s="490"/>
      <c r="N4" s="60"/>
      <c r="O4" s="60"/>
      <c r="P4" s="60"/>
      <c r="Q4" s="60"/>
      <c r="R4" s="488"/>
    </row>
    <row r="5" spans="1:18" ht="52.5" customHeight="1" x14ac:dyDescent="0.25">
      <c r="A5" s="62" t="s">
        <v>473</v>
      </c>
      <c r="B5" s="8" t="s">
        <v>217</v>
      </c>
      <c r="C5" s="8" t="s">
        <v>218</v>
      </c>
      <c r="D5" s="9" t="s">
        <v>349</v>
      </c>
      <c r="E5" s="9" t="s">
        <v>350</v>
      </c>
      <c r="F5" s="10" t="s">
        <v>351</v>
      </c>
      <c r="G5" s="10" t="s">
        <v>352</v>
      </c>
      <c r="H5" s="445" t="s">
        <v>345</v>
      </c>
      <c r="I5" s="434" t="s">
        <v>474</v>
      </c>
      <c r="J5" s="445" t="s">
        <v>475</v>
      </c>
      <c r="K5" s="445" t="s">
        <v>472</v>
      </c>
      <c r="M5" s="490" t="s">
        <v>478</v>
      </c>
      <c r="N5" s="491" t="s">
        <v>479</v>
      </c>
      <c r="O5" s="60"/>
      <c r="P5" s="60"/>
      <c r="Q5" s="60"/>
      <c r="R5" s="488"/>
    </row>
    <row r="6" spans="1:18" x14ac:dyDescent="0.25">
      <c r="A6" s="62">
        <v>1</v>
      </c>
      <c r="B6" s="12">
        <v>84</v>
      </c>
      <c r="C6" s="12" t="s">
        <v>115</v>
      </c>
      <c r="D6" s="13" t="s">
        <v>82</v>
      </c>
      <c r="E6" s="14">
        <v>294</v>
      </c>
      <c r="F6" s="15">
        <v>1062</v>
      </c>
      <c r="G6" s="15">
        <v>1356</v>
      </c>
      <c r="H6" s="470">
        <v>94</v>
      </c>
      <c r="I6" s="442">
        <f>+H6+F6</f>
        <v>1156</v>
      </c>
      <c r="J6" s="442">
        <f>+H6+G6</f>
        <v>1450</v>
      </c>
      <c r="K6" s="442">
        <f>+I6/J6*100</f>
        <v>79.724137931034477</v>
      </c>
      <c r="M6" s="490" t="s">
        <v>480</v>
      </c>
      <c r="N6" s="491" t="s">
        <v>481</v>
      </c>
      <c r="O6" s="60"/>
      <c r="P6" s="60"/>
      <c r="Q6" s="60"/>
      <c r="R6" s="488"/>
    </row>
    <row r="7" spans="1:18" x14ac:dyDescent="0.25">
      <c r="A7" s="464">
        <v>2</v>
      </c>
      <c r="B7" s="465">
        <v>32</v>
      </c>
      <c r="C7" s="465" t="s">
        <v>116</v>
      </c>
      <c r="D7" s="466" t="s">
        <v>31</v>
      </c>
      <c r="E7" s="467">
        <v>220</v>
      </c>
      <c r="F7" s="468">
        <v>1774</v>
      </c>
      <c r="G7" s="468">
        <v>1994</v>
      </c>
      <c r="H7" s="471">
        <v>190</v>
      </c>
      <c r="I7" s="472">
        <f>+H7+F7</f>
        <v>1964</v>
      </c>
      <c r="J7" s="472">
        <f>+H7+G7</f>
        <v>2184</v>
      </c>
      <c r="K7" s="472">
        <f>+I7/J7*100</f>
        <v>89.926739926739927</v>
      </c>
      <c r="M7" s="490" t="s">
        <v>482</v>
      </c>
      <c r="N7" s="60"/>
      <c r="O7" s="60"/>
      <c r="P7" s="60"/>
      <c r="Q7" s="60"/>
      <c r="R7" s="488"/>
    </row>
    <row r="8" spans="1:18" x14ac:dyDescent="0.25">
      <c r="A8" s="62">
        <v>3</v>
      </c>
      <c r="B8" s="12">
        <v>84</v>
      </c>
      <c r="C8" s="12" t="s">
        <v>117</v>
      </c>
      <c r="D8" s="13" t="s">
        <v>84</v>
      </c>
      <c r="E8" s="14">
        <v>200</v>
      </c>
      <c r="F8" s="15">
        <v>818</v>
      </c>
      <c r="G8" s="15">
        <v>1018</v>
      </c>
      <c r="H8" s="470">
        <v>53</v>
      </c>
      <c r="I8" s="442">
        <f>+H8+F8</f>
        <v>871</v>
      </c>
      <c r="J8" s="442">
        <f>+H8+G8</f>
        <v>1071</v>
      </c>
      <c r="K8" s="442">
        <f>+I8/J8*100</f>
        <v>81.325863678804851</v>
      </c>
      <c r="M8" s="490" t="s">
        <v>483</v>
      </c>
      <c r="N8" s="60"/>
      <c r="O8" s="60"/>
      <c r="P8" s="60"/>
      <c r="Q8" s="60"/>
      <c r="R8" s="488"/>
    </row>
    <row r="9" spans="1:18" s="64" customFormat="1" x14ac:dyDescent="0.25">
      <c r="A9" s="458">
        <v>4</v>
      </c>
      <c r="B9" s="459">
        <v>93</v>
      </c>
      <c r="C9" s="459" t="s">
        <v>118</v>
      </c>
      <c r="D9" s="463" t="s">
        <v>353</v>
      </c>
      <c r="E9" s="461">
        <v>211</v>
      </c>
      <c r="F9" s="462">
        <v>340</v>
      </c>
      <c r="G9" s="462">
        <v>551</v>
      </c>
      <c r="H9" s="473">
        <v>29</v>
      </c>
      <c r="I9" s="474">
        <f>+H9+F9</f>
        <v>369</v>
      </c>
      <c r="J9" s="474">
        <f>+H9+G9</f>
        <v>580</v>
      </c>
      <c r="K9" s="474">
        <f>+I9/J9*100</f>
        <v>63.620689655172413</v>
      </c>
      <c r="M9" s="492"/>
      <c r="N9" s="136"/>
      <c r="O9" s="136"/>
      <c r="P9" s="136"/>
      <c r="Q9" s="136"/>
      <c r="R9" s="493"/>
    </row>
    <row r="10" spans="1:18" x14ac:dyDescent="0.25">
      <c r="A10" s="458">
        <v>5</v>
      </c>
      <c r="B10" s="459">
        <v>93</v>
      </c>
      <c r="C10" s="459" t="s">
        <v>119</v>
      </c>
      <c r="D10" s="460" t="s">
        <v>99</v>
      </c>
      <c r="E10" s="461">
        <v>273</v>
      </c>
      <c r="F10" s="462">
        <v>178</v>
      </c>
      <c r="G10" s="462">
        <v>451</v>
      </c>
      <c r="H10" s="473">
        <v>22</v>
      </c>
      <c r="I10" s="474">
        <f>+H10+F10</f>
        <v>200</v>
      </c>
      <c r="J10" s="474">
        <f>+H10+G10</f>
        <v>473</v>
      </c>
      <c r="K10" s="474">
        <f>+I10/J10*100</f>
        <v>42.283298097251588</v>
      </c>
      <c r="M10" s="490"/>
      <c r="N10" s="60"/>
      <c r="O10" s="60"/>
      <c r="P10" s="60"/>
      <c r="Q10" s="60"/>
      <c r="R10" s="488"/>
    </row>
    <row r="11" spans="1:18" ht="15.75" thickBot="1" x14ac:dyDescent="0.3">
      <c r="A11" s="464">
        <v>6</v>
      </c>
      <c r="B11" s="465">
        <v>93</v>
      </c>
      <c r="C11" s="465" t="s">
        <v>120</v>
      </c>
      <c r="D11" s="466" t="s">
        <v>100</v>
      </c>
      <c r="E11" s="467">
        <v>246</v>
      </c>
      <c r="F11" s="468">
        <v>1444</v>
      </c>
      <c r="G11" s="468">
        <v>1690</v>
      </c>
      <c r="H11" s="471">
        <v>219</v>
      </c>
      <c r="I11" s="472">
        <f>+H11+F11</f>
        <v>1663</v>
      </c>
      <c r="J11" s="472">
        <f>+H11+G11</f>
        <v>1909</v>
      </c>
      <c r="K11" s="472">
        <f>+I11/J11*100</f>
        <v>87.113672079622845</v>
      </c>
      <c r="M11" s="494"/>
      <c r="N11" s="495"/>
      <c r="O11" s="495"/>
      <c r="P11" s="495"/>
      <c r="Q11" s="495"/>
      <c r="R11" s="496"/>
    </row>
    <row r="12" spans="1:18" x14ac:dyDescent="0.25">
      <c r="A12" s="458">
        <v>7</v>
      </c>
      <c r="B12" s="459">
        <v>84</v>
      </c>
      <c r="C12" s="459" t="s">
        <v>121</v>
      </c>
      <c r="D12" s="460" t="s">
        <v>85</v>
      </c>
      <c r="E12" s="461">
        <v>173</v>
      </c>
      <c r="F12" s="462">
        <v>442</v>
      </c>
      <c r="G12" s="462">
        <v>615</v>
      </c>
      <c r="H12" s="473">
        <v>45</v>
      </c>
      <c r="I12" s="474">
        <f>+H12+F12</f>
        <v>487</v>
      </c>
      <c r="J12" s="474">
        <f>+H12+G12</f>
        <v>660</v>
      </c>
      <c r="K12" s="474">
        <f>+I12/J12*100</f>
        <v>73.787878787878796</v>
      </c>
    </row>
    <row r="13" spans="1:18" x14ac:dyDescent="0.25">
      <c r="A13" s="464">
        <v>8</v>
      </c>
      <c r="B13" s="465">
        <v>44</v>
      </c>
      <c r="C13" s="465" t="s">
        <v>122</v>
      </c>
      <c r="D13" s="466" t="s">
        <v>36</v>
      </c>
      <c r="E13" s="467">
        <v>140</v>
      </c>
      <c r="F13" s="468">
        <v>941</v>
      </c>
      <c r="G13" s="468">
        <v>1081</v>
      </c>
      <c r="H13" s="471">
        <v>80</v>
      </c>
      <c r="I13" s="472">
        <f>+H13+F13</f>
        <v>1021</v>
      </c>
      <c r="J13" s="472">
        <f>+H13+G13</f>
        <v>1161</v>
      </c>
      <c r="K13" s="472">
        <f>+I13/J13*100</f>
        <v>87.941429801894927</v>
      </c>
    </row>
    <row r="14" spans="1:18" x14ac:dyDescent="0.25">
      <c r="A14" s="62">
        <v>9</v>
      </c>
      <c r="B14" s="12">
        <v>76</v>
      </c>
      <c r="C14" s="12" t="s">
        <v>123</v>
      </c>
      <c r="D14" s="13" t="s">
        <v>69</v>
      </c>
      <c r="E14" s="14">
        <v>85</v>
      </c>
      <c r="F14" s="15">
        <v>314</v>
      </c>
      <c r="G14" s="15">
        <v>399</v>
      </c>
      <c r="H14" s="470">
        <v>28</v>
      </c>
      <c r="I14" s="442">
        <f>+H14+F14</f>
        <v>342</v>
      </c>
      <c r="J14" s="442">
        <f>+H14+G14</f>
        <v>427</v>
      </c>
      <c r="K14" s="442">
        <f>+I14/J14*100</f>
        <v>80.093676814988285</v>
      </c>
    </row>
    <row r="15" spans="1:18" x14ac:dyDescent="0.25">
      <c r="A15" s="464">
        <v>10</v>
      </c>
      <c r="B15" s="465">
        <v>44</v>
      </c>
      <c r="C15" s="465">
        <v>10</v>
      </c>
      <c r="D15" s="466" t="s">
        <v>37</v>
      </c>
      <c r="E15" s="467">
        <v>163</v>
      </c>
      <c r="F15" s="468">
        <v>914</v>
      </c>
      <c r="G15" s="468">
        <v>1077</v>
      </c>
      <c r="H15" s="471">
        <v>73</v>
      </c>
      <c r="I15" s="472">
        <f>+H15+F15</f>
        <v>987</v>
      </c>
      <c r="J15" s="472">
        <f>+H15+G15</f>
        <v>1150</v>
      </c>
      <c r="K15" s="472">
        <f>+I15/J15*100</f>
        <v>85.826086956521735</v>
      </c>
    </row>
    <row r="16" spans="1:18" x14ac:dyDescent="0.25">
      <c r="A16" s="62">
        <v>11</v>
      </c>
      <c r="B16" s="12">
        <v>76</v>
      </c>
      <c r="C16" s="12">
        <v>11</v>
      </c>
      <c r="D16" s="13" t="s">
        <v>70</v>
      </c>
      <c r="E16" s="14">
        <v>244</v>
      </c>
      <c r="F16" s="15">
        <v>939</v>
      </c>
      <c r="G16" s="15">
        <v>1183</v>
      </c>
      <c r="H16" s="470">
        <v>89</v>
      </c>
      <c r="I16" s="442">
        <f>+H16+F16</f>
        <v>1028</v>
      </c>
      <c r="J16" s="442">
        <f>+H16+G16</f>
        <v>1272</v>
      </c>
      <c r="K16" s="442">
        <f>+I16/J16*100</f>
        <v>80.817610062893081</v>
      </c>
    </row>
    <row r="17" spans="1:11" x14ac:dyDescent="0.25">
      <c r="A17" s="62">
        <v>12</v>
      </c>
      <c r="B17" s="12">
        <v>76</v>
      </c>
      <c r="C17" s="12">
        <v>12</v>
      </c>
      <c r="D17" s="13" t="s">
        <v>71</v>
      </c>
      <c r="E17" s="14">
        <v>124</v>
      </c>
      <c r="F17" s="15">
        <v>530</v>
      </c>
      <c r="G17" s="15">
        <v>654</v>
      </c>
      <c r="H17" s="470">
        <v>47</v>
      </c>
      <c r="I17" s="442">
        <f>+H17+F17</f>
        <v>577</v>
      </c>
      <c r="J17" s="442">
        <f>+H17+G17</f>
        <v>701</v>
      </c>
      <c r="K17" s="442">
        <f>+I17/J17*100</f>
        <v>82.310984308131239</v>
      </c>
    </row>
    <row r="18" spans="1:11" x14ac:dyDescent="0.25">
      <c r="A18" s="62">
        <v>13</v>
      </c>
      <c r="B18" s="12">
        <v>93</v>
      </c>
      <c r="C18" s="12">
        <v>13</v>
      </c>
      <c r="D18" s="13" t="s">
        <v>101</v>
      </c>
      <c r="E18" s="14">
        <v>767</v>
      </c>
      <c r="F18" s="15">
        <v>2873</v>
      </c>
      <c r="G18" s="15">
        <v>3640</v>
      </c>
      <c r="H18" s="470">
        <v>463</v>
      </c>
      <c r="I18" s="442">
        <f>+H18+F18</f>
        <v>3336</v>
      </c>
      <c r="J18" s="442">
        <f>+H18+G18</f>
        <v>4103</v>
      </c>
      <c r="K18" s="442">
        <f>+I18/J18*100</f>
        <v>81.306361199122591</v>
      </c>
    </row>
    <row r="19" spans="1:11" x14ac:dyDescent="0.25">
      <c r="A19" s="62">
        <v>14</v>
      </c>
      <c r="B19" s="12">
        <v>28</v>
      </c>
      <c r="C19" s="12">
        <v>14</v>
      </c>
      <c r="D19" s="13" t="s">
        <v>25</v>
      </c>
      <c r="E19" s="14">
        <v>515</v>
      </c>
      <c r="F19" s="15">
        <v>1832</v>
      </c>
      <c r="G19" s="15">
        <v>2347</v>
      </c>
      <c r="H19" s="470">
        <v>149</v>
      </c>
      <c r="I19" s="442">
        <f>+H19+F19</f>
        <v>1981</v>
      </c>
      <c r="J19" s="442">
        <f>+H19+G19</f>
        <v>2496</v>
      </c>
      <c r="K19" s="442">
        <f>+I19/J19*100</f>
        <v>79.366987179487182</v>
      </c>
    </row>
    <row r="20" spans="1:11" x14ac:dyDescent="0.25">
      <c r="A20" s="464">
        <v>15</v>
      </c>
      <c r="B20" s="465">
        <v>84</v>
      </c>
      <c r="C20" s="465">
        <v>15</v>
      </c>
      <c r="D20" s="466" t="s">
        <v>86</v>
      </c>
      <c r="E20" s="467">
        <v>24</v>
      </c>
      <c r="F20" s="468">
        <v>201</v>
      </c>
      <c r="G20" s="468">
        <v>225</v>
      </c>
      <c r="H20" s="471">
        <v>67</v>
      </c>
      <c r="I20" s="475">
        <f>+H20+F20</f>
        <v>268</v>
      </c>
      <c r="J20" s="475">
        <f>+H20+G20</f>
        <v>292</v>
      </c>
      <c r="K20" s="475">
        <f>+I20/J20*100</f>
        <v>91.780821917808225</v>
      </c>
    </row>
    <row r="21" spans="1:11" x14ac:dyDescent="0.25">
      <c r="A21" s="62">
        <v>16</v>
      </c>
      <c r="B21" s="12">
        <v>75</v>
      </c>
      <c r="C21" s="12">
        <v>16</v>
      </c>
      <c r="D21" s="13" t="s">
        <v>57</v>
      </c>
      <c r="E21" s="14">
        <v>239</v>
      </c>
      <c r="F21" s="15">
        <v>746</v>
      </c>
      <c r="G21" s="15">
        <v>985</v>
      </c>
      <c r="H21" s="470">
        <v>77</v>
      </c>
      <c r="I21" s="442">
        <f>+H21+F21</f>
        <v>823</v>
      </c>
      <c r="J21" s="442">
        <f>+H21+G21</f>
        <v>1062</v>
      </c>
      <c r="K21" s="442">
        <f>+I21/J21*100</f>
        <v>77.495291902071557</v>
      </c>
    </row>
    <row r="22" spans="1:11" x14ac:dyDescent="0.25">
      <c r="A22" s="62">
        <v>17</v>
      </c>
      <c r="B22" s="12">
        <v>75</v>
      </c>
      <c r="C22" s="12">
        <v>17</v>
      </c>
      <c r="D22" s="13" t="s">
        <v>58</v>
      </c>
      <c r="E22" s="14">
        <v>385</v>
      </c>
      <c r="F22" s="15">
        <v>1308</v>
      </c>
      <c r="G22" s="15">
        <v>1693</v>
      </c>
      <c r="H22" s="470">
        <v>193</v>
      </c>
      <c r="I22" s="442">
        <f>+H22+F22</f>
        <v>1501</v>
      </c>
      <c r="J22" s="442">
        <f>+H22+G22</f>
        <v>1886</v>
      </c>
      <c r="K22" s="442">
        <f>+I22/J22*100</f>
        <v>79.586426299045598</v>
      </c>
    </row>
    <row r="23" spans="1:11" x14ac:dyDescent="0.25">
      <c r="A23" s="458">
        <v>18</v>
      </c>
      <c r="B23" s="459">
        <v>24</v>
      </c>
      <c r="C23" s="459">
        <v>18</v>
      </c>
      <c r="D23" s="460" t="s">
        <v>9</v>
      </c>
      <c r="E23" s="461">
        <v>248</v>
      </c>
      <c r="F23" s="462">
        <v>571</v>
      </c>
      <c r="G23" s="462">
        <v>819</v>
      </c>
      <c r="H23" s="473">
        <v>70</v>
      </c>
      <c r="I23" s="474">
        <f>+H23+F23</f>
        <v>641</v>
      </c>
      <c r="J23" s="474">
        <f>+H23+G23</f>
        <v>889</v>
      </c>
      <c r="K23" s="474">
        <f>+I23/J23*100</f>
        <v>72.10348706411699</v>
      </c>
    </row>
    <row r="24" spans="1:11" x14ac:dyDescent="0.25">
      <c r="A24" s="62">
        <v>19</v>
      </c>
      <c r="B24" s="12">
        <v>75</v>
      </c>
      <c r="C24" s="12">
        <v>19</v>
      </c>
      <c r="D24" s="13" t="s">
        <v>59</v>
      </c>
      <c r="E24" s="14">
        <v>98</v>
      </c>
      <c r="F24" s="15">
        <v>337</v>
      </c>
      <c r="G24" s="15">
        <v>435</v>
      </c>
      <c r="H24" s="470">
        <v>49</v>
      </c>
      <c r="I24" s="442">
        <f>+H24+F24</f>
        <v>386</v>
      </c>
      <c r="J24" s="442">
        <f>+H24+G24</f>
        <v>484</v>
      </c>
      <c r="K24" s="442">
        <f>+I24/J24*100</f>
        <v>79.752066115702476</v>
      </c>
    </row>
    <row r="25" spans="1:11" x14ac:dyDescent="0.25">
      <c r="A25" s="464">
        <v>20</v>
      </c>
      <c r="B25" s="465">
        <v>94</v>
      </c>
      <c r="C25" s="465" t="s">
        <v>104</v>
      </c>
      <c r="D25" s="466" t="s">
        <v>354</v>
      </c>
      <c r="E25" s="467">
        <v>20</v>
      </c>
      <c r="F25" s="468">
        <v>122</v>
      </c>
      <c r="G25" s="468">
        <v>142</v>
      </c>
      <c r="H25" s="471">
        <v>23</v>
      </c>
      <c r="I25" s="472">
        <f>+H25+F25</f>
        <v>145</v>
      </c>
      <c r="J25" s="472">
        <f>+H25+G25</f>
        <v>165</v>
      </c>
      <c r="K25" s="472">
        <f>+I25/J25*100</f>
        <v>87.878787878787875</v>
      </c>
    </row>
    <row r="26" spans="1:11" x14ac:dyDescent="0.25">
      <c r="A26" s="62">
        <v>21</v>
      </c>
      <c r="B26" s="12">
        <v>94</v>
      </c>
      <c r="C26" s="12" t="s">
        <v>107</v>
      </c>
      <c r="D26" s="13" t="s">
        <v>108</v>
      </c>
      <c r="E26" s="14">
        <v>40</v>
      </c>
      <c r="F26" s="15">
        <v>149</v>
      </c>
      <c r="G26" s="15">
        <v>189</v>
      </c>
      <c r="H26" s="470">
        <v>13</v>
      </c>
      <c r="I26" s="442">
        <f>+H26+F26</f>
        <v>162</v>
      </c>
      <c r="J26" s="442">
        <f>+H26+G26</f>
        <v>202</v>
      </c>
      <c r="K26" s="442">
        <f>+I26/J26*100</f>
        <v>80.198019801980209</v>
      </c>
    </row>
    <row r="27" spans="1:11" x14ac:dyDescent="0.25">
      <c r="A27" s="464">
        <v>22</v>
      </c>
      <c r="B27" s="465">
        <v>27</v>
      </c>
      <c r="C27" s="465">
        <v>21</v>
      </c>
      <c r="D27" s="466" t="s">
        <v>16</v>
      </c>
      <c r="E27" s="467">
        <v>179</v>
      </c>
      <c r="F27" s="468">
        <v>1188</v>
      </c>
      <c r="G27" s="468">
        <v>1367</v>
      </c>
      <c r="H27" s="471">
        <v>101</v>
      </c>
      <c r="I27" s="472">
        <f>+H27+F27</f>
        <v>1289</v>
      </c>
      <c r="J27" s="472">
        <f>+H27+G27</f>
        <v>1468</v>
      </c>
      <c r="K27" s="472">
        <f>+I27/J27*100</f>
        <v>87.80653950953679</v>
      </c>
    </row>
    <row r="28" spans="1:11" x14ac:dyDescent="0.25">
      <c r="A28" s="458">
        <v>23</v>
      </c>
      <c r="B28" s="459">
        <v>53</v>
      </c>
      <c r="C28" s="459">
        <v>22</v>
      </c>
      <c r="D28" s="460" t="s">
        <v>52</v>
      </c>
      <c r="E28" s="461">
        <v>520</v>
      </c>
      <c r="F28" s="462">
        <v>1342</v>
      </c>
      <c r="G28" s="462">
        <v>1862</v>
      </c>
      <c r="H28" s="473">
        <v>93</v>
      </c>
      <c r="I28" s="474">
        <f>+H28+F28</f>
        <v>1435</v>
      </c>
      <c r="J28" s="474">
        <f>+H28+G28</f>
        <v>1955</v>
      </c>
      <c r="K28" s="474">
        <f>+I28/J28*100</f>
        <v>73.401534526854221</v>
      </c>
    </row>
    <row r="29" spans="1:11" x14ac:dyDescent="0.25">
      <c r="A29" s="464">
        <v>24</v>
      </c>
      <c r="B29" s="465">
        <v>75</v>
      </c>
      <c r="C29" s="465">
        <v>23</v>
      </c>
      <c r="D29" s="466" t="s">
        <v>60</v>
      </c>
      <c r="E29" s="467">
        <v>45</v>
      </c>
      <c r="F29" s="468">
        <v>331</v>
      </c>
      <c r="G29" s="468">
        <v>376</v>
      </c>
      <c r="H29" s="471">
        <v>44</v>
      </c>
      <c r="I29" s="472">
        <f>+H29+F29</f>
        <v>375</v>
      </c>
      <c r="J29" s="472">
        <f>+H29+G29</f>
        <v>420</v>
      </c>
      <c r="K29" s="472">
        <f>+I29/J29*100</f>
        <v>89.285714285714292</v>
      </c>
    </row>
    <row r="30" spans="1:11" x14ac:dyDescent="0.25">
      <c r="A30" s="62">
        <v>25</v>
      </c>
      <c r="B30" s="12">
        <v>75</v>
      </c>
      <c r="C30" s="12">
        <v>24</v>
      </c>
      <c r="D30" s="13" t="s">
        <v>61</v>
      </c>
      <c r="E30" s="14">
        <v>268</v>
      </c>
      <c r="F30" s="15">
        <v>860</v>
      </c>
      <c r="G30" s="15">
        <v>1128</v>
      </c>
      <c r="H30" s="470">
        <v>157</v>
      </c>
      <c r="I30" s="442">
        <f>+H30+F30</f>
        <v>1017</v>
      </c>
      <c r="J30" s="442">
        <f>+H30+G30</f>
        <v>1285</v>
      </c>
      <c r="K30" s="442">
        <f>+I30/J30*100</f>
        <v>79.143968871595334</v>
      </c>
    </row>
    <row r="31" spans="1:11" x14ac:dyDescent="0.25">
      <c r="A31" s="62">
        <v>26</v>
      </c>
      <c r="B31" s="12">
        <v>27</v>
      </c>
      <c r="C31" s="12">
        <v>25</v>
      </c>
      <c r="D31" s="13" t="s">
        <v>18</v>
      </c>
      <c r="E31" s="14">
        <v>241</v>
      </c>
      <c r="F31" s="15">
        <v>907</v>
      </c>
      <c r="G31" s="15">
        <v>1148</v>
      </c>
      <c r="H31" s="470">
        <v>129</v>
      </c>
      <c r="I31" s="442">
        <f>+H31+F31</f>
        <v>1036</v>
      </c>
      <c r="J31" s="442">
        <f>+H31+G31</f>
        <v>1277</v>
      </c>
      <c r="K31" s="442">
        <f>+I31/J31*100</f>
        <v>81.127642913077523</v>
      </c>
    </row>
    <row r="32" spans="1:11" x14ac:dyDescent="0.25">
      <c r="A32" s="62">
        <v>27</v>
      </c>
      <c r="B32" s="12">
        <v>84</v>
      </c>
      <c r="C32" s="12">
        <v>26</v>
      </c>
      <c r="D32" s="13" t="s">
        <v>87</v>
      </c>
      <c r="E32" s="14">
        <v>227</v>
      </c>
      <c r="F32" s="15">
        <v>997</v>
      </c>
      <c r="G32" s="15">
        <v>1224</v>
      </c>
      <c r="H32" s="470">
        <v>142</v>
      </c>
      <c r="I32" s="442">
        <f>+H32+F32</f>
        <v>1139</v>
      </c>
      <c r="J32" s="442">
        <f>+H32+G32</f>
        <v>1366</v>
      </c>
      <c r="K32" s="442">
        <f>+I32/J32*100</f>
        <v>83.38213762811128</v>
      </c>
    </row>
    <row r="33" spans="1:11" x14ac:dyDescent="0.25">
      <c r="A33" s="62">
        <v>28</v>
      </c>
      <c r="B33" s="12">
        <v>28</v>
      </c>
      <c r="C33" s="12">
        <v>27</v>
      </c>
      <c r="D33" s="13" t="s">
        <v>27</v>
      </c>
      <c r="E33" s="14">
        <v>380</v>
      </c>
      <c r="F33" s="15">
        <v>1482</v>
      </c>
      <c r="G33" s="15">
        <v>1862</v>
      </c>
      <c r="H33" s="470">
        <v>117</v>
      </c>
      <c r="I33" s="442">
        <f>+H33+F33</f>
        <v>1599</v>
      </c>
      <c r="J33" s="442">
        <f>+H33+G33</f>
        <v>1979</v>
      </c>
      <c r="K33" s="442">
        <f>+I33/J33*100</f>
        <v>80.798383021728142</v>
      </c>
    </row>
    <row r="34" spans="1:11" x14ac:dyDescent="0.25">
      <c r="A34" s="62">
        <v>29</v>
      </c>
      <c r="B34" s="12">
        <v>24</v>
      </c>
      <c r="C34" s="12">
        <v>28</v>
      </c>
      <c r="D34" s="13" t="s">
        <v>355</v>
      </c>
      <c r="E34" s="14">
        <v>218</v>
      </c>
      <c r="F34" s="15">
        <v>943</v>
      </c>
      <c r="G34" s="15">
        <v>1161</v>
      </c>
      <c r="H34" s="470">
        <v>131</v>
      </c>
      <c r="I34" s="442">
        <f>+H34+F34</f>
        <v>1074</v>
      </c>
      <c r="J34" s="442">
        <f>+H34+G34</f>
        <v>1292</v>
      </c>
      <c r="K34" s="442">
        <f>+I34/J34*100</f>
        <v>83.126934984520133</v>
      </c>
    </row>
    <row r="35" spans="1:11" x14ac:dyDescent="0.25">
      <c r="A35" s="458">
        <v>30</v>
      </c>
      <c r="B35" s="459">
        <v>53</v>
      </c>
      <c r="C35" s="459">
        <v>29</v>
      </c>
      <c r="D35" s="460" t="s">
        <v>54</v>
      </c>
      <c r="E35" s="461">
        <v>721</v>
      </c>
      <c r="F35" s="462">
        <v>1846</v>
      </c>
      <c r="G35" s="462">
        <v>2567</v>
      </c>
      <c r="H35" s="473">
        <v>120</v>
      </c>
      <c r="I35" s="474">
        <f>+H35+F35</f>
        <v>1966</v>
      </c>
      <c r="J35" s="474">
        <f>+H35+G35</f>
        <v>2687</v>
      </c>
      <c r="K35" s="474">
        <f>+I35/J35*100</f>
        <v>73.167100855973203</v>
      </c>
    </row>
    <row r="36" spans="1:11" x14ac:dyDescent="0.25">
      <c r="A36" s="62">
        <v>31</v>
      </c>
      <c r="B36" s="12">
        <v>76</v>
      </c>
      <c r="C36" s="12">
        <v>30</v>
      </c>
      <c r="D36" s="13" t="s">
        <v>72</v>
      </c>
      <c r="E36" s="14">
        <v>597</v>
      </c>
      <c r="F36" s="15">
        <v>1708</v>
      </c>
      <c r="G36" s="15">
        <v>2305</v>
      </c>
      <c r="H36" s="470">
        <v>158</v>
      </c>
      <c r="I36" s="442">
        <f>+H36+F36</f>
        <v>1866</v>
      </c>
      <c r="J36" s="442">
        <f>+H36+G36</f>
        <v>2463</v>
      </c>
      <c r="K36" s="442">
        <f>+I36/J36*100</f>
        <v>75.761266747868447</v>
      </c>
    </row>
    <row r="37" spans="1:11" x14ac:dyDescent="0.25">
      <c r="A37" s="458">
        <v>32</v>
      </c>
      <c r="B37" s="459">
        <v>76</v>
      </c>
      <c r="C37" s="459">
        <v>31</v>
      </c>
      <c r="D37" s="460" t="s">
        <v>73</v>
      </c>
      <c r="E37" s="461">
        <v>716</v>
      </c>
      <c r="F37" s="462">
        <v>1888</v>
      </c>
      <c r="G37" s="462">
        <v>2604</v>
      </c>
      <c r="H37" s="473">
        <v>293</v>
      </c>
      <c r="I37" s="474">
        <f>+H37+F37</f>
        <v>2181</v>
      </c>
      <c r="J37" s="474">
        <f>+H37+G37</f>
        <v>2897</v>
      </c>
      <c r="K37" s="474">
        <f>+I37/J37*100</f>
        <v>75.284777355885396</v>
      </c>
    </row>
    <row r="38" spans="1:11" x14ac:dyDescent="0.25">
      <c r="A38" s="62">
        <v>33</v>
      </c>
      <c r="B38" s="12">
        <v>76</v>
      </c>
      <c r="C38" s="12">
        <v>32</v>
      </c>
      <c r="D38" s="13" t="s">
        <v>74</v>
      </c>
      <c r="E38" s="14">
        <v>132</v>
      </c>
      <c r="F38" s="15">
        <v>436</v>
      </c>
      <c r="G38" s="15">
        <v>568</v>
      </c>
      <c r="H38" s="470">
        <v>37</v>
      </c>
      <c r="I38" s="442">
        <f>+H38+F38</f>
        <v>473</v>
      </c>
      <c r="J38" s="442">
        <f>+H38+G38</f>
        <v>605</v>
      </c>
      <c r="K38" s="442">
        <f>+I38/J38*100</f>
        <v>78.181818181818187</v>
      </c>
    </row>
    <row r="39" spans="1:11" x14ac:dyDescent="0.25">
      <c r="A39" s="62">
        <v>34</v>
      </c>
      <c r="B39" s="12">
        <v>75</v>
      </c>
      <c r="C39" s="12">
        <v>33</v>
      </c>
      <c r="D39" s="13" t="s">
        <v>62</v>
      </c>
      <c r="E39" s="14">
        <v>982</v>
      </c>
      <c r="F39" s="15">
        <v>2753</v>
      </c>
      <c r="G39" s="15">
        <v>3735</v>
      </c>
      <c r="H39" s="470">
        <v>390</v>
      </c>
      <c r="I39" s="442">
        <f>+H39+F39</f>
        <v>3143</v>
      </c>
      <c r="J39" s="442">
        <f>+H39+G39</f>
        <v>4125</v>
      </c>
      <c r="K39" s="442">
        <f>+I39/J39*100</f>
        <v>76.193939393939388</v>
      </c>
    </row>
    <row r="40" spans="1:11" x14ac:dyDescent="0.25">
      <c r="A40" s="62">
        <v>35</v>
      </c>
      <c r="B40" s="12">
        <v>76</v>
      </c>
      <c r="C40" s="12">
        <v>34</v>
      </c>
      <c r="D40" s="13" t="s">
        <v>75</v>
      </c>
      <c r="E40" s="14">
        <v>525</v>
      </c>
      <c r="F40" s="15">
        <v>2026</v>
      </c>
      <c r="G40" s="15">
        <v>2551</v>
      </c>
      <c r="H40" s="470">
        <v>274</v>
      </c>
      <c r="I40" s="442">
        <f>+H40+F40</f>
        <v>2300</v>
      </c>
      <c r="J40" s="442">
        <f>+H40+G40</f>
        <v>2825</v>
      </c>
      <c r="K40" s="442">
        <f>+I40/J40*100</f>
        <v>81.415929203539832</v>
      </c>
    </row>
    <row r="41" spans="1:11" x14ac:dyDescent="0.25">
      <c r="A41" s="62">
        <v>36</v>
      </c>
      <c r="B41" s="12">
        <v>53</v>
      </c>
      <c r="C41" s="12">
        <v>35</v>
      </c>
      <c r="D41" s="13" t="s">
        <v>55</v>
      </c>
      <c r="E41" s="14">
        <v>718</v>
      </c>
      <c r="F41" s="15">
        <v>2274</v>
      </c>
      <c r="G41" s="15">
        <v>2992</v>
      </c>
      <c r="H41" s="470">
        <v>230</v>
      </c>
      <c r="I41" s="442">
        <f>+H41+F41</f>
        <v>2504</v>
      </c>
      <c r="J41" s="442">
        <f>+H41+G41</f>
        <v>3222</v>
      </c>
      <c r="K41" s="442">
        <f>+I41/J41*100</f>
        <v>77.715704531346987</v>
      </c>
    </row>
    <row r="42" spans="1:11" x14ac:dyDescent="0.25">
      <c r="A42" s="464">
        <v>37</v>
      </c>
      <c r="B42" s="465">
        <v>24</v>
      </c>
      <c r="C42" s="465">
        <v>36</v>
      </c>
      <c r="D42" s="466" t="s">
        <v>12</v>
      </c>
      <c r="E42" s="467">
        <v>61</v>
      </c>
      <c r="F42" s="468">
        <v>445</v>
      </c>
      <c r="G42" s="468">
        <v>506</v>
      </c>
      <c r="H42" s="471">
        <v>32</v>
      </c>
      <c r="I42" s="472">
        <f>+H42+F42</f>
        <v>477</v>
      </c>
      <c r="J42" s="472">
        <f>+H42+G42</f>
        <v>538</v>
      </c>
      <c r="K42" s="472">
        <f>+I42/J42*100</f>
        <v>88.661710037174728</v>
      </c>
    </row>
    <row r="43" spans="1:11" x14ac:dyDescent="0.25">
      <c r="A43" s="464">
        <v>38</v>
      </c>
      <c r="B43" s="465">
        <v>24</v>
      </c>
      <c r="C43" s="465">
        <v>37</v>
      </c>
      <c r="D43" s="466" t="s">
        <v>13</v>
      </c>
      <c r="E43" s="467">
        <v>165</v>
      </c>
      <c r="F43" s="468">
        <v>1171</v>
      </c>
      <c r="G43" s="468">
        <v>1336</v>
      </c>
      <c r="H43" s="471">
        <v>37</v>
      </c>
      <c r="I43" s="472">
        <f>+H43+F43</f>
        <v>1208</v>
      </c>
      <c r="J43" s="472">
        <f>+H43+G43</f>
        <v>1373</v>
      </c>
      <c r="K43" s="472">
        <f>+I43/J43*100</f>
        <v>87.982520029133283</v>
      </c>
    </row>
    <row r="44" spans="1:11" x14ac:dyDescent="0.25">
      <c r="A44" s="62">
        <v>39</v>
      </c>
      <c r="B44" s="12">
        <v>84</v>
      </c>
      <c r="C44" s="12">
        <v>38</v>
      </c>
      <c r="D44" s="13" t="s">
        <v>88</v>
      </c>
      <c r="E44" s="14">
        <v>734</v>
      </c>
      <c r="F44" s="15">
        <v>2043</v>
      </c>
      <c r="G44" s="15">
        <v>2777</v>
      </c>
      <c r="H44" s="470">
        <v>221</v>
      </c>
      <c r="I44" s="442">
        <f>+H44+F44</f>
        <v>2264</v>
      </c>
      <c r="J44" s="442">
        <f>+H44+G44</f>
        <v>2998</v>
      </c>
      <c r="K44" s="442">
        <f>+I44/J44*100</f>
        <v>75.51701134089393</v>
      </c>
    </row>
    <row r="45" spans="1:11" x14ac:dyDescent="0.25">
      <c r="A45" s="62">
        <v>40</v>
      </c>
      <c r="B45" s="12">
        <v>27</v>
      </c>
      <c r="C45" s="12">
        <v>39</v>
      </c>
      <c r="D45" s="13" t="s">
        <v>19</v>
      </c>
      <c r="E45" s="14">
        <v>151</v>
      </c>
      <c r="F45" s="15">
        <v>607</v>
      </c>
      <c r="G45" s="15">
        <v>758</v>
      </c>
      <c r="H45" s="470">
        <v>40</v>
      </c>
      <c r="I45" s="442">
        <f>+H45+F45</f>
        <v>647</v>
      </c>
      <c r="J45" s="442">
        <f>+H45+G45</f>
        <v>798</v>
      </c>
      <c r="K45" s="442">
        <f>+I45/J45*100</f>
        <v>81.077694235588964</v>
      </c>
    </row>
    <row r="46" spans="1:11" x14ac:dyDescent="0.25">
      <c r="A46" s="458">
        <v>41</v>
      </c>
      <c r="B46" s="459">
        <v>75</v>
      </c>
      <c r="C46" s="459">
        <v>40</v>
      </c>
      <c r="D46" s="460" t="s">
        <v>63</v>
      </c>
      <c r="E46" s="461">
        <v>333</v>
      </c>
      <c r="F46" s="462">
        <v>853</v>
      </c>
      <c r="G46" s="462">
        <v>1186</v>
      </c>
      <c r="H46" s="473">
        <v>149</v>
      </c>
      <c r="I46" s="474">
        <f>+H46+F46</f>
        <v>1002</v>
      </c>
      <c r="J46" s="474">
        <f>+H46+G46</f>
        <v>1335</v>
      </c>
      <c r="K46" s="474">
        <f>+I46/J46*100</f>
        <v>75.056179775280896</v>
      </c>
    </row>
    <row r="47" spans="1:11" x14ac:dyDescent="0.25">
      <c r="A47" s="62">
        <v>42</v>
      </c>
      <c r="B47" s="12">
        <v>24</v>
      </c>
      <c r="C47" s="12">
        <v>41</v>
      </c>
      <c r="D47" s="13" t="s">
        <v>14</v>
      </c>
      <c r="E47" s="14">
        <v>163</v>
      </c>
      <c r="F47" s="15">
        <v>675</v>
      </c>
      <c r="G47" s="15">
        <v>838</v>
      </c>
      <c r="H47" s="470">
        <v>54</v>
      </c>
      <c r="I47" s="442">
        <f>+H47+F47</f>
        <v>729</v>
      </c>
      <c r="J47" s="442">
        <f>+H47+G47</f>
        <v>892</v>
      </c>
      <c r="K47" s="442">
        <f>+I47/J47*100</f>
        <v>81.72645739910314</v>
      </c>
    </row>
    <row r="48" spans="1:11" x14ac:dyDescent="0.25">
      <c r="A48" s="464">
        <v>43</v>
      </c>
      <c r="B48" s="465">
        <v>84</v>
      </c>
      <c r="C48" s="465">
        <v>42</v>
      </c>
      <c r="D48" s="466" t="s">
        <v>89</v>
      </c>
      <c r="E48" s="467">
        <v>253</v>
      </c>
      <c r="F48" s="468">
        <v>1617</v>
      </c>
      <c r="G48" s="468">
        <v>1870</v>
      </c>
      <c r="H48" s="471">
        <v>256</v>
      </c>
      <c r="I48" s="472">
        <f>+H48+F48</f>
        <v>1873</v>
      </c>
      <c r="J48" s="472">
        <f>+H48+G48</f>
        <v>2126</v>
      </c>
      <c r="K48" s="472">
        <f>+I48/J48*100</f>
        <v>88.099717779868286</v>
      </c>
    </row>
    <row r="49" spans="1:11" x14ac:dyDescent="0.25">
      <c r="A49" s="464">
        <v>44</v>
      </c>
      <c r="B49" s="465">
        <v>84</v>
      </c>
      <c r="C49" s="465">
        <v>43</v>
      </c>
      <c r="D49" s="466" t="s">
        <v>90</v>
      </c>
      <c r="E49" s="467">
        <v>93</v>
      </c>
      <c r="F49" s="468">
        <v>560</v>
      </c>
      <c r="G49" s="468">
        <v>653</v>
      </c>
      <c r="H49" s="471">
        <v>45</v>
      </c>
      <c r="I49" s="472">
        <f>+H49+F49</f>
        <v>605</v>
      </c>
      <c r="J49" s="472">
        <f>+H49+G49</f>
        <v>698</v>
      </c>
      <c r="K49" s="472">
        <f>+I49/J49*100</f>
        <v>86.676217765042978</v>
      </c>
    </row>
    <row r="50" spans="1:11" x14ac:dyDescent="0.25">
      <c r="A50" s="62">
        <v>45</v>
      </c>
      <c r="B50" s="12">
        <v>52</v>
      </c>
      <c r="C50" s="12">
        <v>44</v>
      </c>
      <c r="D50" s="13" t="s">
        <v>46</v>
      </c>
      <c r="E50" s="14">
        <v>487</v>
      </c>
      <c r="F50" s="15">
        <v>1980</v>
      </c>
      <c r="G50" s="15">
        <v>2467</v>
      </c>
      <c r="H50" s="470">
        <v>322</v>
      </c>
      <c r="I50" s="442">
        <f>+H50+F50</f>
        <v>2302</v>
      </c>
      <c r="J50" s="442">
        <f>+H50+G50</f>
        <v>2789</v>
      </c>
      <c r="K50" s="442">
        <f>+I50/J50*100</f>
        <v>82.538544281104336</v>
      </c>
    </row>
    <row r="51" spans="1:11" x14ac:dyDescent="0.25">
      <c r="A51" s="62">
        <v>46</v>
      </c>
      <c r="B51" s="12">
        <v>24</v>
      </c>
      <c r="C51" s="12">
        <v>45</v>
      </c>
      <c r="D51" s="13" t="s">
        <v>15</v>
      </c>
      <c r="E51" s="14">
        <v>288</v>
      </c>
      <c r="F51" s="15">
        <v>1251</v>
      </c>
      <c r="G51" s="15">
        <v>1539</v>
      </c>
      <c r="H51" s="470">
        <v>114</v>
      </c>
      <c r="I51" s="442">
        <f>+H51+F51</f>
        <v>1365</v>
      </c>
      <c r="J51" s="442">
        <f>+H51+G51</f>
        <v>1653</v>
      </c>
      <c r="K51" s="442">
        <f>+I51/J51*100</f>
        <v>82.577132486388379</v>
      </c>
    </row>
    <row r="52" spans="1:11" x14ac:dyDescent="0.25">
      <c r="A52" s="62">
        <v>47</v>
      </c>
      <c r="B52" s="12">
        <v>76</v>
      </c>
      <c r="C52" s="12">
        <v>46</v>
      </c>
      <c r="D52" s="13" t="s">
        <v>76</v>
      </c>
      <c r="E52" s="14">
        <v>76</v>
      </c>
      <c r="F52" s="15">
        <v>273</v>
      </c>
      <c r="G52" s="15">
        <v>349</v>
      </c>
      <c r="H52" s="470">
        <v>15</v>
      </c>
      <c r="I52" s="442">
        <f>+H52+F52</f>
        <v>288</v>
      </c>
      <c r="J52" s="442">
        <f>+H52+G52</f>
        <v>364</v>
      </c>
      <c r="K52" s="442">
        <f>+I52/J52*100</f>
        <v>79.120879120879124</v>
      </c>
    </row>
    <row r="53" spans="1:11" x14ac:dyDescent="0.25">
      <c r="A53" s="464">
        <v>48</v>
      </c>
      <c r="B53" s="465">
        <v>75</v>
      </c>
      <c r="C53" s="465">
        <v>47</v>
      </c>
      <c r="D53" s="466" t="s">
        <v>64</v>
      </c>
      <c r="E53" s="467">
        <v>106</v>
      </c>
      <c r="F53" s="468">
        <v>633</v>
      </c>
      <c r="G53" s="468">
        <v>739</v>
      </c>
      <c r="H53" s="471">
        <v>257</v>
      </c>
      <c r="I53" s="472">
        <f>+H53+F53</f>
        <v>890</v>
      </c>
      <c r="J53" s="472">
        <f>+H53+G53</f>
        <v>996</v>
      </c>
      <c r="K53" s="472">
        <f>+I53/J53*100</f>
        <v>89.357429718875508</v>
      </c>
    </row>
    <row r="54" spans="1:11" x14ac:dyDescent="0.25">
      <c r="A54" s="464">
        <v>49</v>
      </c>
      <c r="B54" s="465">
        <v>76</v>
      </c>
      <c r="C54" s="465">
        <v>48</v>
      </c>
      <c r="D54" s="466" t="s">
        <v>77</v>
      </c>
      <c r="E54" s="467">
        <v>13</v>
      </c>
      <c r="F54" s="468">
        <v>122</v>
      </c>
      <c r="G54" s="468">
        <v>135</v>
      </c>
      <c r="H54" s="471">
        <v>18</v>
      </c>
      <c r="I54" s="472">
        <f>+H54+F54</f>
        <v>140</v>
      </c>
      <c r="J54" s="472">
        <f>+H54+G54</f>
        <v>153</v>
      </c>
      <c r="K54" s="472">
        <f>+I54/J54*100</f>
        <v>91.503267973856211</v>
      </c>
    </row>
    <row r="55" spans="1:11" x14ac:dyDescent="0.25">
      <c r="A55" s="464">
        <v>50</v>
      </c>
      <c r="B55" s="465">
        <v>52</v>
      </c>
      <c r="C55" s="465">
        <v>49</v>
      </c>
      <c r="D55" s="466" t="s">
        <v>48</v>
      </c>
      <c r="E55" s="467">
        <v>254</v>
      </c>
      <c r="F55" s="468">
        <v>1949</v>
      </c>
      <c r="G55" s="468">
        <v>2203</v>
      </c>
      <c r="H55" s="471">
        <v>148</v>
      </c>
      <c r="I55" s="472">
        <f>+H55+F55</f>
        <v>2097</v>
      </c>
      <c r="J55" s="472">
        <f>+H55+G55</f>
        <v>2351</v>
      </c>
      <c r="K55" s="472">
        <f>+I55/J55*100</f>
        <v>89.196086771586565</v>
      </c>
    </row>
    <row r="56" spans="1:11" x14ac:dyDescent="0.25">
      <c r="A56" s="62">
        <v>51</v>
      </c>
      <c r="B56" s="12">
        <v>28</v>
      </c>
      <c r="C56" s="12">
        <v>50</v>
      </c>
      <c r="D56" s="13" t="s">
        <v>28</v>
      </c>
      <c r="E56" s="14">
        <v>256</v>
      </c>
      <c r="F56" s="15">
        <v>946</v>
      </c>
      <c r="G56" s="15">
        <v>1202</v>
      </c>
      <c r="H56" s="470">
        <v>71</v>
      </c>
      <c r="I56" s="442">
        <f>+H56+F56</f>
        <v>1017</v>
      </c>
      <c r="J56" s="442">
        <f>+H56+G56</f>
        <v>1273</v>
      </c>
      <c r="K56" s="442">
        <f>+I56/J56*100</f>
        <v>79.89002356637863</v>
      </c>
    </row>
    <row r="57" spans="1:11" x14ac:dyDescent="0.25">
      <c r="A57" s="62">
        <v>52</v>
      </c>
      <c r="B57" s="12">
        <v>44</v>
      </c>
      <c r="C57" s="12">
        <v>51</v>
      </c>
      <c r="D57" s="13" t="s">
        <v>38</v>
      </c>
      <c r="E57" s="14">
        <v>285</v>
      </c>
      <c r="F57" s="15">
        <v>1164</v>
      </c>
      <c r="G57" s="15">
        <v>1449</v>
      </c>
      <c r="H57" s="470">
        <v>113</v>
      </c>
      <c r="I57" s="442">
        <f>+H57+F57</f>
        <v>1277</v>
      </c>
      <c r="J57" s="442">
        <f>+H57+G57</f>
        <v>1562</v>
      </c>
      <c r="K57" s="442">
        <f>+I57/J57*100</f>
        <v>81.754161331626122</v>
      </c>
    </row>
    <row r="58" spans="1:11" x14ac:dyDescent="0.25">
      <c r="A58" s="464">
        <v>53</v>
      </c>
      <c r="B58" s="465">
        <v>44</v>
      </c>
      <c r="C58" s="465">
        <v>52</v>
      </c>
      <c r="D58" s="466" t="s">
        <v>39</v>
      </c>
      <c r="E58" s="467">
        <v>67</v>
      </c>
      <c r="F58" s="468">
        <v>545</v>
      </c>
      <c r="G58" s="468">
        <v>612</v>
      </c>
      <c r="H58" s="471">
        <v>39</v>
      </c>
      <c r="I58" s="472">
        <f>+H58+F58</f>
        <v>584</v>
      </c>
      <c r="J58" s="472">
        <f>+H58+G58</f>
        <v>651</v>
      </c>
      <c r="K58" s="472">
        <f>+I58/J58*100</f>
        <v>89.708141321044536</v>
      </c>
    </row>
    <row r="59" spans="1:11" x14ac:dyDescent="0.25">
      <c r="A59" s="464">
        <v>54</v>
      </c>
      <c r="B59" s="465">
        <v>52</v>
      </c>
      <c r="C59" s="465">
        <v>53</v>
      </c>
      <c r="D59" s="466" t="s">
        <v>49</v>
      </c>
      <c r="E59" s="467">
        <v>129</v>
      </c>
      <c r="F59" s="468">
        <v>800</v>
      </c>
      <c r="G59" s="468">
        <v>929</v>
      </c>
      <c r="H59" s="471">
        <v>45</v>
      </c>
      <c r="I59" s="472">
        <f>+H59+F59</f>
        <v>845</v>
      </c>
      <c r="J59" s="472">
        <f>+H59+G59</f>
        <v>974</v>
      </c>
      <c r="K59" s="472">
        <f>+I59/J59*100</f>
        <v>86.755646817248461</v>
      </c>
    </row>
    <row r="60" spans="1:11" x14ac:dyDescent="0.25">
      <c r="A60" s="62">
        <v>55</v>
      </c>
      <c r="B60" s="12">
        <v>44</v>
      </c>
      <c r="C60" s="12">
        <v>54</v>
      </c>
      <c r="D60" s="13" t="s">
        <v>40</v>
      </c>
      <c r="E60" s="14">
        <v>333</v>
      </c>
      <c r="F60" s="15">
        <v>1495</v>
      </c>
      <c r="G60" s="15">
        <v>1828</v>
      </c>
      <c r="H60" s="470">
        <v>312</v>
      </c>
      <c r="I60" s="442">
        <f>+H60+F60</f>
        <v>1807</v>
      </c>
      <c r="J60" s="442">
        <f>+H60+G60</f>
        <v>2140</v>
      </c>
      <c r="K60" s="442">
        <f>+I60/J60*100</f>
        <v>84.439252336448604</v>
      </c>
    </row>
    <row r="61" spans="1:11" x14ac:dyDescent="0.25">
      <c r="A61" s="464">
        <v>56</v>
      </c>
      <c r="B61" s="465">
        <v>44</v>
      </c>
      <c r="C61" s="465">
        <v>55</v>
      </c>
      <c r="D61" s="466" t="s">
        <v>41</v>
      </c>
      <c r="E61" s="467">
        <v>88</v>
      </c>
      <c r="F61" s="468">
        <v>593</v>
      </c>
      <c r="G61" s="468">
        <v>681</v>
      </c>
      <c r="H61" s="471">
        <v>34</v>
      </c>
      <c r="I61" s="472">
        <f>+H61+F61</f>
        <v>627</v>
      </c>
      <c r="J61" s="472">
        <f>+H61+G61</f>
        <v>715</v>
      </c>
      <c r="K61" s="472">
        <f>+I61/J61*100</f>
        <v>87.692307692307693</v>
      </c>
    </row>
    <row r="62" spans="1:11" x14ac:dyDescent="0.25">
      <c r="A62" s="62">
        <v>57</v>
      </c>
      <c r="B62" s="12">
        <v>53</v>
      </c>
      <c r="C62" s="12">
        <v>56</v>
      </c>
      <c r="D62" s="13" t="s">
        <v>56</v>
      </c>
      <c r="E62" s="14">
        <v>280</v>
      </c>
      <c r="F62" s="15">
        <v>1123</v>
      </c>
      <c r="G62" s="15">
        <v>1403</v>
      </c>
      <c r="H62" s="470">
        <v>85</v>
      </c>
      <c r="I62" s="442">
        <f>+H62+F62</f>
        <v>1208</v>
      </c>
      <c r="J62" s="442">
        <f>+H62+G62</f>
        <v>1488</v>
      </c>
      <c r="K62" s="442">
        <f>+I62/J62*100</f>
        <v>81.182795698924721</v>
      </c>
    </row>
    <row r="63" spans="1:11" x14ac:dyDescent="0.25">
      <c r="A63" s="464">
        <v>58</v>
      </c>
      <c r="B63" s="465">
        <v>44</v>
      </c>
      <c r="C63" s="465">
        <v>57</v>
      </c>
      <c r="D63" s="466" t="s">
        <v>42</v>
      </c>
      <c r="E63" s="467">
        <v>302</v>
      </c>
      <c r="F63" s="468">
        <v>1866</v>
      </c>
      <c r="G63" s="468">
        <v>2168</v>
      </c>
      <c r="H63" s="471">
        <v>260</v>
      </c>
      <c r="I63" s="472">
        <f>+H63+F63</f>
        <v>2126</v>
      </c>
      <c r="J63" s="472">
        <f>+H63+G63</f>
        <v>2428</v>
      </c>
      <c r="K63" s="472">
        <f>+I63/J63*100</f>
        <v>87.561779242174637</v>
      </c>
    </row>
    <row r="64" spans="1:11" x14ac:dyDescent="0.25">
      <c r="A64" s="62">
        <v>59</v>
      </c>
      <c r="B64" s="12">
        <v>27</v>
      </c>
      <c r="C64" s="12">
        <v>58</v>
      </c>
      <c r="D64" s="13" t="s">
        <v>20</v>
      </c>
      <c r="E64" s="14">
        <v>189</v>
      </c>
      <c r="F64" s="15">
        <v>707</v>
      </c>
      <c r="G64" s="15">
        <v>896</v>
      </c>
      <c r="H64" s="470">
        <v>47</v>
      </c>
      <c r="I64" s="442">
        <f>+H64+F64</f>
        <v>754</v>
      </c>
      <c r="J64" s="442">
        <f>+H64+G64</f>
        <v>943</v>
      </c>
      <c r="K64" s="442">
        <f>+I64/J64*100</f>
        <v>79.957582184517491</v>
      </c>
    </row>
    <row r="65" spans="1:11" x14ac:dyDescent="0.25">
      <c r="A65" s="62">
        <v>60</v>
      </c>
      <c r="B65" s="12">
        <v>32</v>
      </c>
      <c r="C65" s="12">
        <v>59</v>
      </c>
      <c r="D65" s="13" t="s">
        <v>32</v>
      </c>
      <c r="E65" s="14">
        <v>2034</v>
      </c>
      <c r="F65" s="15">
        <v>8285</v>
      </c>
      <c r="G65" s="15">
        <v>10319</v>
      </c>
      <c r="H65" s="470">
        <v>915</v>
      </c>
      <c r="I65" s="442">
        <f>+H65+F65</f>
        <v>9200</v>
      </c>
      <c r="J65" s="442">
        <f>+H65+G65</f>
        <v>11234</v>
      </c>
      <c r="K65" s="442">
        <f>+I65/J65*100</f>
        <v>81.894249599430296</v>
      </c>
    </row>
    <row r="66" spans="1:11" x14ac:dyDescent="0.25">
      <c r="A66" s="464">
        <v>61</v>
      </c>
      <c r="B66" s="465">
        <v>32</v>
      </c>
      <c r="C66" s="465">
        <v>60</v>
      </c>
      <c r="D66" s="466" t="s">
        <v>33</v>
      </c>
      <c r="E66" s="467">
        <v>138</v>
      </c>
      <c r="F66" s="468">
        <v>1461</v>
      </c>
      <c r="G66" s="468">
        <v>1599</v>
      </c>
      <c r="H66" s="471">
        <v>263</v>
      </c>
      <c r="I66" s="475">
        <f>+H66+F66</f>
        <v>1724</v>
      </c>
      <c r="J66" s="475">
        <f>+H66+G66</f>
        <v>1862</v>
      </c>
      <c r="K66" s="475">
        <f>+I66/J66*100</f>
        <v>92.588614393125667</v>
      </c>
    </row>
    <row r="67" spans="1:11" x14ac:dyDescent="0.25">
      <c r="A67" s="464">
        <v>62</v>
      </c>
      <c r="B67" s="465">
        <v>28</v>
      </c>
      <c r="C67" s="465">
        <v>61</v>
      </c>
      <c r="D67" s="466" t="s">
        <v>29</v>
      </c>
      <c r="E67" s="467">
        <v>155</v>
      </c>
      <c r="F67" s="468">
        <v>845</v>
      </c>
      <c r="G67" s="468">
        <v>1000</v>
      </c>
      <c r="H67" s="471">
        <v>57</v>
      </c>
      <c r="I67" s="472">
        <f>+H67+F67</f>
        <v>902</v>
      </c>
      <c r="J67" s="472">
        <f>+H67+G67</f>
        <v>1057</v>
      </c>
      <c r="K67" s="472">
        <f>+I67/J67*100</f>
        <v>85.33585619678334</v>
      </c>
    </row>
    <row r="68" spans="1:11" x14ac:dyDescent="0.25">
      <c r="A68" s="62">
        <v>63</v>
      </c>
      <c r="B68" s="12">
        <v>32</v>
      </c>
      <c r="C68" s="12">
        <v>62</v>
      </c>
      <c r="D68" s="13" t="s">
        <v>34</v>
      </c>
      <c r="E68" s="14">
        <v>1281</v>
      </c>
      <c r="F68" s="15">
        <v>5236</v>
      </c>
      <c r="G68" s="15">
        <v>6517</v>
      </c>
      <c r="H68" s="470">
        <v>365</v>
      </c>
      <c r="I68" s="442">
        <f>+H68+F68</f>
        <v>5601</v>
      </c>
      <c r="J68" s="442">
        <f>+H68+G68</f>
        <v>6882</v>
      </c>
      <c r="K68" s="442">
        <f>+I68/J68*100</f>
        <v>81.386224934612031</v>
      </c>
    </row>
    <row r="69" spans="1:11" x14ac:dyDescent="0.25">
      <c r="A69" s="464">
        <v>64</v>
      </c>
      <c r="B69" s="465">
        <v>84</v>
      </c>
      <c r="C69" s="465">
        <v>63</v>
      </c>
      <c r="D69" s="466" t="s">
        <v>91</v>
      </c>
      <c r="E69" s="467">
        <v>185</v>
      </c>
      <c r="F69" s="468">
        <v>833</v>
      </c>
      <c r="G69" s="468">
        <v>1018</v>
      </c>
      <c r="H69" s="471">
        <v>207</v>
      </c>
      <c r="I69" s="472">
        <f>+H69+F69</f>
        <v>1040</v>
      </c>
      <c r="J69" s="472">
        <f>+H69+G69</f>
        <v>1225</v>
      </c>
      <c r="K69" s="472">
        <f>+I69/J69*100</f>
        <v>84.897959183673464</v>
      </c>
    </row>
    <row r="70" spans="1:11" x14ac:dyDescent="0.25">
      <c r="A70" s="62">
        <v>65</v>
      </c>
      <c r="B70" s="12">
        <v>75</v>
      </c>
      <c r="C70" s="12">
        <v>64</v>
      </c>
      <c r="D70" s="13" t="s">
        <v>65</v>
      </c>
      <c r="E70" s="14">
        <v>326</v>
      </c>
      <c r="F70" s="15">
        <v>1065</v>
      </c>
      <c r="G70" s="15">
        <v>1391</v>
      </c>
      <c r="H70" s="470">
        <v>345</v>
      </c>
      <c r="I70" s="442">
        <f>+H70+F70</f>
        <v>1410</v>
      </c>
      <c r="J70" s="442">
        <f>+H70+G70</f>
        <v>1736</v>
      </c>
      <c r="K70" s="442">
        <f>+I70/J70*100</f>
        <v>81.221198156682021</v>
      </c>
    </row>
    <row r="71" spans="1:11" x14ac:dyDescent="0.25">
      <c r="A71" s="62">
        <v>66</v>
      </c>
      <c r="B71" s="12">
        <v>76</v>
      </c>
      <c r="C71" s="12">
        <v>65</v>
      </c>
      <c r="D71" s="13" t="s">
        <v>78</v>
      </c>
      <c r="E71" s="14">
        <v>116</v>
      </c>
      <c r="F71" s="15">
        <v>470</v>
      </c>
      <c r="G71" s="15">
        <v>586</v>
      </c>
      <c r="H71" s="470">
        <v>23</v>
      </c>
      <c r="I71" s="442">
        <f>+H71+F71</f>
        <v>493</v>
      </c>
      <c r="J71" s="442">
        <f>+H71+G71</f>
        <v>609</v>
      </c>
      <c r="K71" s="442">
        <f>+I71/J71*100</f>
        <v>80.952380952380949</v>
      </c>
    </row>
    <row r="72" spans="1:11" x14ac:dyDescent="0.25">
      <c r="A72" s="464">
        <v>67</v>
      </c>
      <c r="B72" s="465">
        <v>76</v>
      </c>
      <c r="C72" s="465">
        <v>66</v>
      </c>
      <c r="D72" s="466" t="s">
        <v>79</v>
      </c>
      <c r="E72" s="467">
        <v>161</v>
      </c>
      <c r="F72" s="468">
        <v>966</v>
      </c>
      <c r="G72" s="468">
        <v>1127</v>
      </c>
      <c r="H72" s="471">
        <v>140</v>
      </c>
      <c r="I72" s="472">
        <f>+H72+F72</f>
        <v>1106</v>
      </c>
      <c r="J72" s="472">
        <f>+H72+G72</f>
        <v>1267</v>
      </c>
      <c r="K72" s="472">
        <f>+I72/J72*100</f>
        <v>87.292817679558013</v>
      </c>
    </row>
    <row r="73" spans="1:11" x14ac:dyDescent="0.25">
      <c r="A73" s="464">
        <v>68</v>
      </c>
      <c r="B73" s="465">
        <v>44</v>
      </c>
      <c r="C73" s="465">
        <v>67</v>
      </c>
      <c r="D73" s="466" t="s">
        <v>43</v>
      </c>
      <c r="E73" s="467">
        <v>251</v>
      </c>
      <c r="F73" s="468">
        <v>2397</v>
      </c>
      <c r="G73" s="468">
        <v>2648</v>
      </c>
      <c r="H73" s="471">
        <v>226</v>
      </c>
      <c r="I73" s="472">
        <f>+H73+F73</f>
        <v>2623</v>
      </c>
      <c r="J73" s="472">
        <f>+H73+G73</f>
        <v>2874</v>
      </c>
      <c r="K73" s="472">
        <f>+I73/J73*100</f>
        <v>91.266527487821847</v>
      </c>
    </row>
    <row r="74" spans="1:11" x14ac:dyDescent="0.25">
      <c r="A74" s="464">
        <v>69</v>
      </c>
      <c r="B74" s="465">
        <v>44</v>
      </c>
      <c r="C74" s="465">
        <v>68</v>
      </c>
      <c r="D74" s="466" t="s">
        <v>44</v>
      </c>
      <c r="E74" s="467">
        <v>197</v>
      </c>
      <c r="F74" s="468">
        <v>1555</v>
      </c>
      <c r="G74" s="468">
        <v>1752</v>
      </c>
      <c r="H74" s="471">
        <v>181</v>
      </c>
      <c r="I74" s="472">
        <f>+H74+F74</f>
        <v>1736</v>
      </c>
      <c r="J74" s="472">
        <f>+H74+G74</f>
        <v>1933</v>
      </c>
      <c r="K74" s="472">
        <f>+I74/J74*100</f>
        <v>89.808587687532338</v>
      </c>
    </row>
    <row r="75" spans="1:11" x14ac:dyDescent="0.25">
      <c r="A75" s="62">
        <v>70</v>
      </c>
      <c r="B75" s="12">
        <v>84</v>
      </c>
      <c r="C75" s="12">
        <v>69</v>
      </c>
      <c r="D75" s="13" t="s">
        <v>356</v>
      </c>
      <c r="E75" s="14">
        <v>628</v>
      </c>
      <c r="F75" s="15">
        <v>2444</v>
      </c>
      <c r="G75" s="15">
        <v>3072</v>
      </c>
      <c r="H75" s="470">
        <v>348</v>
      </c>
      <c r="I75" s="442">
        <f>+H75+F75</f>
        <v>2792</v>
      </c>
      <c r="J75" s="442">
        <f>+H75+G75</f>
        <v>3420</v>
      </c>
      <c r="K75" s="442">
        <f>+I75/J75*100</f>
        <v>81.637426900584799</v>
      </c>
    </row>
    <row r="76" spans="1:11" x14ac:dyDescent="0.25">
      <c r="A76" s="62">
        <v>71</v>
      </c>
      <c r="B76" s="18">
        <v>84</v>
      </c>
      <c r="C76" s="18" t="s">
        <v>92</v>
      </c>
      <c r="D76" s="13" t="s">
        <v>356</v>
      </c>
      <c r="E76" s="14">
        <v>166</v>
      </c>
      <c r="F76" s="15">
        <v>526</v>
      </c>
      <c r="G76" s="15">
        <v>692</v>
      </c>
      <c r="H76" s="470">
        <v>71</v>
      </c>
      <c r="I76" s="442">
        <f>+H76+F76</f>
        <v>597</v>
      </c>
      <c r="J76" s="442">
        <f>+H76+G76</f>
        <v>763</v>
      </c>
      <c r="K76" s="442">
        <f>+I76/J76*100</f>
        <v>78.243774574049809</v>
      </c>
    </row>
    <row r="77" spans="1:11" x14ac:dyDescent="0.25">
      <c r="A77" s="62">
        <v>72</v>
      </c>
      <c r="B77" s="18">
        <v>84</v>
      </c>
      <c r="C77" s="18" t="s">
        <v>94</v>
      </c>
      <c r="D77" s="13" t="s">
        <v>357</v>
      </c>
      <c r="E77" s="14">
        <v>462</v>
      </c>
      <c r="F77" s="15">
        <v>1918</v>
      </c>
      <c r="G77" s="15">
        <v>2380</v>
      </c>
      <c r="H77" s="470">
        <v>277</v>
      </c>
      <c r="I77" s="442">
        <f>+H77+F77</f>
        <v>2195</v>
      </c>
      <c r="J77" s="442">
        <f>+H77+G77</f>
        <v>2657</v>
      </c>
      <c r="K77" s="442">
        <f>+I77/J77*100</f>
        <v>82.611968385397063</v>
      </c>
    </row>
    <row r="78" spans="1:11" x14ac:dyDescent="0.25">
      <c r="A78" s="464">
        <v>73</v>
      </c>
      <c r="B78" s="465">
        <v>27</v>
      </c>
      <c r="C78" s="465">
        <v>70</v>
      </c>
      <c r="D78" s="466" t="s">
        <v>21</v>
      </c>
      <c r="E78" s="467">
        <v>96</v>
      </c>
      <c r="F78" s="468">
        <v>628</v>
      </c>
      <c r="G78" s="468">
        <v>724</v>
      </c>
      <c r="H78" s="471">
        <v>62</v>
      </c>
      <c r="I78" s="472">
        <f>+H78+F78</f>
        <v>690</v>
      </c>
      <c r="J78" s="472">
        <f>+H78+G78</f>
        <v>786</v>
      </c>
      <c r="K78" s="472">
        <f>+I78/J78*100</f>
        <v>87.786259541984734</v>
      </c>
    </row>
    <row r="79" spans="1:11" x14ac:dyDescent="0.25">
      <c r="A79" s="62">
        <v>74</v>
      </c>
      <c r="B79" s="12">
        <v>27</v>
      </c>
      <c r="C79" s="12">
        <v>71</v>
      </c>
      <c r="D79" s="13" t="s">
        <v>22</v>
      </c>
      <c r="E79" s="14">
        <v>265</v>
      </c>
      <c r="F79" s="15">
        <v>882</v>
      </c>
      <c r="G79" s="15">
        <v>1147</v>
      </c>
      <c r="H79" s="470">
        <v>173</v>
      </c>
      <c r="I79" s="442">
        <f>+H79+F79</f>
        <v>1055</v>
      </c>
      <c r="J79" s="442">
        <f>+H79+G79</f>
        <v>1320</v>
      </c>
      <c r="K79" s="442">
        <f>+I79/J79*100</f>
        <v>79.924242424242422</v>
      </c>
    </row>
    <row r="80" spans="1:11" x14ac:dyDescent="0.25">
      <c r="A80" s="464">
        <v>75</v>
      </c>
      <c r="B80" s="465">
        <v>52</v>
      </c>
      <c r="C80" s="465">
        <v>72</v>
      </c>
      <c r="D80" s="466" t="s">
        <v>50</v>
      </c>
      <c r="E80" s="467">
        <v>232</v>
      </c>
      <c r="F80" s="468">
        <v>1254</v>
      </c>
      <c r="G80" s="468">
        <v>1486</v>
      </c>
      <c r="H80" s="471">
        <v>140</v>
      </c>
      <c r="I80" s="472">
        <f>+H80+F80</f>
        <v>1394</v>
      </c>
      <c r="J80" s="472">
        <f>+H80+G80</f>
        <v>1626</v>
      </c>
      <c r="K80" s="472">
        <f>+I80/J80*100</f>
        <v>85.731857318573191</v>
      </c>
    </row>
    <row r="81" spans="1:11" x14ac:dyDescent="0.25">
      <c r="A81" s="458">
        <v>76</v>
      </c>
      <c r="B81" s="459">
        <v>84</v>
      </c>
      <c r="C81" s="459">
        <v>73</v>
      </c>
      <c r="D81" s="460" t="s">
        <v>96</v>
      </c>
      <c r="E81" s="461">
        <v>239</v>
      </c>
      <c r="F81" s="462">
        <v>637</v>
      </c>
      <c r="G81" s="462">
        <v>876</v>
      </c>
      <c r="H81" s="473">
        <v>72</v>
      </c>
      <c r="I81" s="474">
        <f>+H81+F81</f>
        <v>709</v>
      </c>
      <c r="J81" s="474">
        <f>+H81+G81</f>
        <v>948</v>
      </c>
      <c r="K81" s="474">
        <f>+I81/J81*100</f>
        <v>74.789029535864984</v>
      </c>
    </row>
    <row r="82" spans="1:11" x14ac:dyDescent="0.25">
      <c r="A82" s="464">
        <v>77</v>
      </c>
      <c r="B82" s="465">
        <v>84</v>
      </c>
      <c r="C82" s="465">
        <v>74</v>
      </c>
      <c r="D82" s="466" t="s">
        <v>97</v>
      </c>
      <c r="E82" s="467">
        <v>160</v>
      </c>
      <c r="F82" s="468">
        <v>899</v>
      </c>
      <c r="G82" s="468">
        <v>1059</v>
      </c>
      <c r="H82" s="471">
        <v>116</v>
      </c>
      <c r="I82" s="472">
        <f>+H82+F82</f>
        <v>1015</v>
      </c>
      <c r="J82" s="472">
        <f>+H82+G82</f>
        <v>1175</v>
      </c>
      <c r="K82" s="472">
        <f>+I82/J82*100</f>
        <v>86.382978723404264</v>
      </c>
    </row>
    <row r="83" spans="1:11" x14ac:dyDescent="0.25">
      <c r="A83" s="458">
        <v>78</v>
      </c>
      <c r="B83" s="459">
        <v>11</v>
      </c>
      <c r="C83" s="459">
        <v>75</v>
      </c>
      <c r="D83" s="460" t="s">
        <v>0</v>
      </c>
      <c r="E83" s="461">
        <v>1672</v>
      </c>
      <c r="F83" s="462">
        <v>2942</v>
      </c>
      <c r="G83" s="462">
        <v>4614</v>
      </c>
      <c r="H83" s="473">
        <v>189</v>
      </c>
      <c r="I83" s="474">
        <f>+H83+F83</f>
        <v>3131</v>
      </c>
      <c r="J83" s="474">
        <f>+H83+G83</f>
        <v>4803</v>
      </c>
      <c r="K83" s="474">
        <f>+I83/J83*100</f>
        <v>65.188423901728086</v>
      </c>
    </row>
    <row r="84" spans="1:11" x14ac:dyDescent="0.25">
      <c r="A84" s="464">
        <v>79</v>
      </c>
      <c r="B84" s="465">
        <v>28</v>
      </c>
      <c r="C84" s="465">
        <v>76</v>
      </c>
      <c r="D84" s="466" t="s">
        <v>30</v>
      </c>
      <c r="E84" s="467">
        <v>636</v>
      </c>
      <c r="F84" s="468">
        <v>3228</v>
      </c>
      <c r="G84" s="468">
        <v>3864</v>
      </c>
      <c r="H84" s="471">
        <v>417</v>
      </c>
      <c r="I84" s="472">
        <f>+H84+F84</f>
        <v>3645</v>
      </c>
      <c r="J84" s="472">
        <f>+H84+G84</f>
        <v>4281</v>
      </c>
      <c r="K84" s="472">
        <f>+I84/J84*100</f>
        <v>85.143658023826205</v>
      </c>
    </row>
    <row r="85" spans="1:11" x14ac:dyDescent="0.25">
      <c r="A85" s="62">
        <v>80</v>
      </c>
      <c r="B85" s="12">
        <v>11</v>
      </c>
      <c r="C85" s="12">
        <v>77</v>
      </c>
      <c r="D85" s="13" t="s">
        <v>2</v>
      </c>
      <c r="E85" s="14">
        <v>521</v>
      </c>
      <c r="F85" s="15">
        <v>2500</v>
      </c>
      <c r="G85" s="15">
        <v>3021</v>
      </c>
      <c r="H85" s="470">
        <v>262</v>
      </c>
      <c r="I85" s="442">
        <f>+H85+F85</f>
        <v>2762</v>
      </c>
      <c r="J85" s="442">
        <f>+H85+G85</f>
        <v>3283</v>
      </c>
      <c r="K85" s="442">
        <f>+I85/J85*100</f>
        <v>84.130368565336582</v>
      </c>
    </row>
    <row r="86" spans="1:11" x14ac:dyDescent="0.25">
      <c r="A86" s="62">
        <v>81</v>
      </c>
      <c r="B86" s="12">
        <v>11</v>
      </c>
      <c r="C86" s="12">
        <v>78</v>
      </c>
      <c r="D86" s="13" t="s">
        <v>3</v>
      </c>
      <c r="E86" s="14">
        <v>409</v>
      </c>
      <c r="F86" s="15">
        <v>1561</v>
      </c>
      <c r="G86" s="15">
        <v>1970</v>
      </c>
      <c r="H86" s="470">
        <v>209</v>
      </c>
      <c r="I86" s="442">
        <f>+H86+F86</f>
        <v>1770</v>
      </c>
      <c r="J86" s="442">
        <f>+H86+G86</f>
        <v>2179</v>
      </c>
      <c r="K86" s="442">
        <f>+I86/J86*100</f>
        <v>81.229921982560811</v>
      </c>
    </row>
    <row r="87" spans="1:11" x14ac:dyDescent="0.25">
      <c r="A87" s="62">
        <v>82</v>
      </c>
      <c r="B87" s="12">
        <v>75</v>
      </c>
      <c r="C87" s="12">
        <v>79</v>
      </c>
      <c r="D87" s="13" t="s">
        <v>66</v>
      </c>
      <c r="E87" s="14">
        <v>234</v>
      </c>
      <c r="F87" s="15">
        <v>864</v>
      </c>
      <c r="G87" s="15">
        <v>1098</v>
      </c>
      <c r="H87" s="470">
        <v>52</v>
      </c>
      <c r="I87" s="442">
        <f>+H87+F87</f>
        <v>916</v>
      </c>
      <c r="J87" s="442">
        <f>+H87+G87</f>
        <v>1150</v>
      </c>
      <c r="K87" s="442">
        <f>+I87/J87*100</f>
        <v>79.652173913043484</v>
      </c>
    </row>
    <row r="88" spans="1:11" x14ac:dyDescent="0.25">
      <c r="A88" s="464">
        <v>83</v>
      </c>
      <c r="B88" s="465">
        <v>32</v>
      </c>
      <c r="C88" s="465">
        <v>80</v>
      </c>
      <c r="D88" s="466" t="s">
        <v>35</v>
      </c>
      <c r="E88" s="467">
        <v>301</v>
      </c>
      <c r="F88" s="468">
        <v>1410</v>
      </c>
      <c r="G88" s="468">
        <v>1711</v>
      </c>
      <c r="H88" s="471">
        <v>259</v>
      </c>
      <c r="I88" s="472">
        <f>+H88+F88</f>
        <v>1669</v>
      </c>
      <c r="J88" s="472">
        <f>+H88+G88</f>
        <v>1970</v>
      </c>
      <c r="K88" s="472">
        <f>+I88/J88*100</f>
        <v>84.720812182741113</v>
      </c>
    </row>
    <row r="89" spans="1:11" x14ac:dyDescent="0.25">
      <c r="A89" s="458">
        <v>84</v>
      </c>
      <c r="B89" s="459">
        <v>76</v>
      </c>
      <c r="C89" s="459">
        <v>81</v>
      </c>
      <c r="D89" s="460" t="s">
        <v>80</v>
      </c>
      <c r="E89" s="461">
        <v>301</v>
      </c>
      <c r="F89" s="462">
        <v>755</v>
      </c>
      <c r="G89" s="462">
        <v>1056</v>
      </c>
      <c r="H89" s="473">
        <v>93</v>
      </c>
      <c r="I89" s="474">
        <f>+H89+F89</f>
        <v>848</v>
      </c>
      <c r="J89" s="474">
        <f>+H89+G89</f>
        <v>1149</v>
      </c>
      <c r="K89" s="474">
        <f>+I89/J89*100</f>
        <v>73.803307223672761</v>
      </c>
    </row>
    <row r="90" spans="1:11" x14ac:dyDescent="0.25">
      <c r="A90" s="62">
        <v>85</v>
      </c>
      <c r="B90" s="12">
        <v>76</v>
      </c>
      <c r="C90" s="12">
        <v>82</v>
      </c>
      <c r="D90" s="13" t="s">
        <v>81</v>
      </c>
      <c r="E90" s="14">
        <v>159</v>
      </c>
      <c r="F90" s="15">
        <v>521</v>
      </c>
      <c r="G90" s="15">
        <v>680</v>
      </c>
      <c r="H90" s="470">
        <v>142</v>
      </c>
      <c r="I90" s="442">
        <f>+H90+F90</f>
        <v>663</v>
      </c>
      <c r="J90" s="442">
        <f>+H90+G90</f>
        <v>822</v>
      </c>
      <c r="K90" s="442">
        <f>+I90/J90*100</f>
        <v>80.65693430656934</v>
      </c>
    </row>
    <row r="91" spans="1:11" x14ac:dyDescent="0.25">
      <c r="A91" s="62">
        <v>86</v>
      </c>
      <c r="B91" s="12">
        <v>93</v>
      </c>
      <c r="C91" s="12">
        <v>83</v>
      </c>
      <c r="D91" s="13" t="s">
        <v>102</v>
      </c>
      <c r="E91" s="14">
        <v>339</v>
      </c>
      <c r="F91" s="15">
        <v>1205</v>
      </c>
      <c r="G91" s="15">
        <v>1544</v>
      </c>
      <c r="H91" s="470">
        <v>208</v>
      </c>
      <c r="I91" s="442">
        <f>+H91+F91</f>
        <v>1413</v>
      </c>
      <c r="J91" s="442">
        <f>+H91+G91</f>
        <v>1752</v>
      </c>
      <c r="K91" s="442">
        <f>+I91/J91*100</f>
        <v>80.650684931506845</v>
      </c>
    </row>
    <row r="92" spans="1:11" x14ac:dyDescent="0.25">
      <c r="A92" s="464">
        <v>87</v>
      </c>
      <c r="B92" s="465">
        <v>93</v>
      </c>
      <c r="C92" s="465">
        <v>84</v>
      </c>
      <c r="D92" s="466" t="s">
        <v>103</v>
      </c>
      <c r="E92" s="467">
        <v>224</v>
      </c>
      <c r="F92" s="468">
        <v>1078</v>
      </c>
      <c r="G92" s="468">
        <v>1302</v>
      </c>
      <c r="H92" s="471">
        <v>180</v>
      </c>
      <c r="I92" s="472">
        <f>+H92+F92</f>
        <v>1258</v>
      </c>
      <c r="J92" s="472">
        <f>+H92+G92</f>
        <v>1482</v>
      </c>
      <c r="K92" s="472">
        <f>+I92/J92*100</f>
        <v>84.88529014844805</v>
      </c>
    </row>
    <row r="93" spans="1:11" x14ac:dyDescent="0.25">
      <c r="A93" s="62">
        <v>88</v>
      </c>
      <c r="B93" s="12">
        <v>52</v>
      </c>
      <c r="C93" s="12">
        <v>85</v>
      </c>
      <c r="D93" s="13" t="s">
        <v>51</v>
      </c>
      <c r="E93" s="14">
        <v>200</v>
      </c>
      <c r="F93" s="15">
        <v>967</v>
      </c>
      <c r="G93" s="15">
        <v>1167</v>
      </c>
      <c r="H93" s="470">
        <v>109</v>
      </c>
      <c r="I93" s="442">
        <f>+H93+F93</f>
        <v>1076</v>
      </c>
      <c r="J93" s="442">
        <f>+H93+G93</f>
        <v>1276</v>
      </c>
      <c r="K93" s="442">
        <f>+I93/J93*100</f>
        <v>84.32601880877742</v>
      </c>
    </row>
    <row r="94" spans="1:11" x14ac:dyDescent="0.25">
      <c r="A94" s="458">
        <v>89</v>
      </c>
      <c r="B94" s="459">
        <v>75</v>
      </c>
      <c r="C94" s="459">
        <v>86</v>
      </c>
      <c r="D94" s="460" t="s">
        <v>67</v>
      </c>
      <c r="E94" s="461">
        <v>538</v>
      </c>
      <c r="F94" s="462">
        <v>921</v>
      </c>
      <c r="G94" s="462">
        <v>1459</v>
      </c>
      <c r="H94" s="473">
        <v>63</v>
      </c>
      <c r="I94" s="474">
        <f>+H94+F94</f>
        <v>984</v>
      </c>
      <c r="J94" s="474">
        <f>+H94+G94</f>
        <v>1522</v>
      </c>
      <c r="K94" s="474">
        <f>+I94/J94*100</f>
        <v>64.651773981603156</v>
      </c>
    </row>
    <row r="95" spans="1:11" x14ac:dyDescent="0.25">
      <c r="A95" s="464">
        <v>90</v>
      </c>
      <c r="B95" s="465">
        <v>75</v>
      </c>
      <c r="C95" s="465">
        <v>87</v>
      </c>
      <c r="D95" s="466" t="s">
        <v>68</v>
      </c>
      <c r="E95" s="467">
        <v>83</v>
      </c>
      <c r="F95" s="468">
        <v>621</v>
      </c>
      <c r="G95" s="468">
        <v>704</v>
      </c>
      <c r="H95" s="471">
        <v>128</v>
      </c>
      <c r="I95" s="472">
        <f>+H95+F95</f>
        <v>749</v>
      </c>
      <c r="J95" s="472">
        <f>+H95+G95</f>
        <v>832</v>
      </c>
      <c r="K95" s="472">
        <f>+I95/J95*100</f>
        <v>90.024038461538453</v>
      </c>
    </row>
    <row r="96" spans="1:11" x14ac:dyDescent="0.25">
      <c r="A96" s="62">
        <v>91</v>
      </c>
      <c r="B96" s="12">
        <v>44</v>
      </c>
      <c r="C96" s="12">
        <v>88</v>
      </c>
      <c r="D96" s="13" t="s">
        <v>45</v>
      </c>
      <c r="E96" s="14">
        <v>273</v>
      </c>
      <c r="F96" s="15">
        <v>921</v>
      </c>
      <c r="G96" s="15">
        <v>1194</v>
      </c>
      <c r="H96" s="470">
        <v>131</v>
      </c>
      <c r="I96" s="442">
        <f>+H96+F96</f>
        <v>1052</v>
      </c>
      <c r="J96" s="442">
        <f>+H96+G96</f>
        <v>1325</v>
      </c>
      <c r="K96" s="442">
        <f>+I96/J96*100</f>
        <v>79.396226415094333</v>
      </c>
    </row>
    <row r="97" spans="1:11" x14ac:dyDescent="0.25">
      <c r="A97" s="62">
        <v>92</v>
      </c>
      <c r="B97" s="12">
        <v>27</v>
      </c>
      <c r="C97" s="12">
        <v>89</v>
      </c>
      <c r="D97" s="13" t="s">
        <v>23</v>
      </c>
      <c r="E97" s="14">
        <v>225</v>
      </c>
      <c r="F97" s="15">
        <v>1136</v>
      </c>
      <c r="G97" s="15">
        <v>1361</v>
      </c>
      <c r="H97" s="470">
        <v>71</v>
      </c>
      <c r="I97" s="442">
        <f>+H97+F97</f>
        <v>1207</v>
      </c>
      <c r="J97" s="442">
        <f>+H97+G97</f>
        <v>1432</v>
      </c>
      <c r="K97" s="442">
        <f>+I97/J97*100</f>
        <v>84.287709497206706</v>
      </c>
    </row>
    <row r="98" spans="1:11" x14ac:dyDescent="0.25">
      <c r="A98" s="464">
        <v>93</v>
      </c>
      <c r="B98" s="465">
        <v>27</v>
      </c>
      <c r="C98" s="465">
        <v>90</v>
      </c>
      <c r="D98" s="466" t="s">
        <v>24</v>
      </c>
      <c r="E98" s="467">
        <v>45</v>
      </c>
      <c r="F98" s="468">
        <v>283</v>
      </c>
      <c r="G98" s="468">
        <v>328</v>
      </c>
      <c r="H98" s="471">
        <v>24</v>
      </c>
      <c r="I98" s="472">
        <f>+H98+F98</f>
        <v>307</v>
      </c>
      <c r="J98" s="472">
        <f>+H98+G98</f>
        <v>352</v>
      </c>
      <c r="K98" s="472">
        <f>+I98/J98*100</f>
        <v>87.215909090909093</v>
      </c>
    </row>
    <row r="99" spans="1:11" x14ac:dyDescent="0.25">
      <c r="A99" s="62">
        <v>94</v>
      </c>
      <c r="B99" s="12">
        <v>11</v>
      </c>
      <c r="C99" s="12">
        <v>91</v>
      </c>
      <c r="D99" s="13" t="s">
        <v>4</v>
      </c>
      <c r="E99" s="14">
        <v>667</v>
      </c>
      <c r="F99" s="15">
        <v>2005</v>
      </c>
      <c r="G99" s="15">
        <v>2672</v>
      </c>
      <c r="H99" s="470">
        <v>137</v>
      </c>
      <c r="I99" s="442">
        <f>+H99+F99</f>
        <v>2142</v>
      </c>
      <c r="J99" s="442">
        <f>+H99+G99</f>
        <v>2809</v>
      </c>
      <c r="K99" s="442">
        <f>+I99/J99*100</f>
        <v>76.254894980420076</v>
      </c>
    </row>
    <row r="100" spans="1:11" x14ac:dyDescent="0.25">
      <c r="A100" s="458">
        <v>95</v>
      </c>
      <c r="B100" s="459">
        <v>11</v>
      </c>
      <c r="C100" s="459">
        <v>92</v>
      </c>
      <c r="D100" s="460" t="s">
        <v>5</v>
      </c>
      <c r="E100" s="461">
        <v>704</v>
      </c>
      <c r="F100" s="462">
        <v>1757</v>
      </c>
      <c r="G100" s="462">
        <v>2461</v>
      </c>
      <c r="H100" s="473">
        <v>182</v>
      </c>
      <c r="I100" s="474">
        <f>+H100+F100</f>
        <v>1939</v>
      </c>
      <c r="J100" s="474">
        <f>+H100+G100</f>
        <v>2643</v>
      </c>
      <c r="K100" s="474">
        <f>+I100/J100*100</f>
        <v>73.363601967461221</v>
      </c>
    </row>
    <row r="101" spans="1:11" x14ac:dyDescent="0.25">
      <c r="A101" s="62">
        <v>96</v>
      </c>
      <c r="B101" s="12">
        <v>11</v>
      </c>
      <c r="C101" s="12">
        <v>93</v>
      </c>
      <c r="D101" s="13" t="s">
        <v>6</v>
      </c>
      <c r="E101" s="14">
        <v>1318</v>
      </c>
      <c r="F101" s="15">
        <v>3648</v>
      </c>
      <c r="G101" s="15">
        <v>4966</v>
      </c>
      <c r="H101" s="470">
        <v>419</v>
      </c>
      <c r="I101" s="442">
        <f>+H101+F101</f>
        <v>4067</v>
      </c>
      <c r="J101" s="442">
        <f>+H101+G101</f>
        <v>5385</v>
      </c>
      <c r="K101" s="442">
        <f>+I101/J101*100</f>
        <v>75.524605385329622</v>
      </c>
    </row>
    <row r="102" spans="1:11" x14ac:dyDescent="0.25">
      <c r="A102" s="62">
        <v>97</v>
      </c>
      <c r="B102" s="12">
        <v>11</v>
      </c>
      <c r="C102" s="12">
        <v>94</v>
      </c>
      <c r="D102" s="13" t="s">
        <v>7</v>
      </c>
      <c r="E102" s="14">
        <v>554</v>
      </c>
      <c r="F102" s="15">
        <v>1776</v>
      </c>
      <c r="G102" s="15">
        <v>2330</v>
      </c>
      <c r="H102" s="470">
        <v>260</v>
      </c>
      <c r="I102" s="442">
        <f>+H102+F102</f>
        <v>2036</v>
      </c>
      <c r="J102" s="442">
        <f>+H102+G102</f>
        <v>2590</v>
      </c>
      <c r="K102" s="442">
        <f>+I102/J102*100</f>
        <v>78.610038610038615</v>
      </c>
    </row>
    <row r="103" spans="1:11" x14ac:dyDescent="0.25">
      <c r="A103" s="62">
        <v>98</v>
      </c>
      <c r="B103" s="12">
        <v>11</v>
      </c>
      <c r="C103" s="12">
        <v>95</v>
      </c>
      <c r="D103" s="13" t="s">
        <v>8</v>
      </c>
      <c r="E103" s="14">
        <v>523</v>
      </c>
      <c r="F103" s="15">
        <v>1739</v>
      </c>
      <c r="G103" s="15">
        <v>2262</v>
      </c>
      <c r="H103" s="470">
        <v>145</v>
      </c>
      <c r="I103" s="442">
        <f>+H103+F103</f>
        <v>1884</v>
      </c>
      <c r="J103" s="442">
        <f>+H103+G103</f>
        <v>2407</v>
      </c>
      <c r="K103" s="442">
        <f>+I103/J103*100</f>
        <v>78.271707519734107</v>
      </c>
    </row>
    <row r="104" spans="1:11" x14ac:dyDescent="0.25">
      <c r="A104" s="62">
        <v>99</v>
      </c>
      <c r="B104" s="12">
        <v>101</v>
      </c>
      <c r="C104" s="12">
        <v>971</v>
      </c>
      <c r="D104" s="13" t="s">
        <v>109</v>
      </c>
      <c r="E104" s="14">
        <v>172</v>
      </c>
      <c r="F104" s="15">
        <v>578</v>
      </c>
      <c r="G104" s="15">
        <v>750</v>
      </c>
      <c r="H104" s="470">
        <v>253</v>
      </c>
      <c r="I104" s="442">
        <f>+H104+F104</f>
        <v>831</v>
      </c>
      <c r="J104" s="442">
        <f>+H104+G104</f>
        <v>1003</v>
      </c>
      <c r="K104" s="442">
        <f>+I104/J104*100</f>
        <v>82.851445663010963</v>
      </c>
    </row>
    <row r="105" spans="1:11" x14ac:dyDescent="0.25">
      <c r="A105" s="62">
        <v>100</v>
      </c>
      <c r="B105" s="12">
        <v>102</v>
      </c>
      <c r="C105" s="12">
        <v>972</v>
      </c>
      <c r="D105" s="13" t="s">
        <v>110</v>
      </c>
      <c r="E105" s="14">
        <v>306</v>
      </c>
      <c r="F105" s="15">
        <v>922</v>
      </c>
      <c r="G105" s="15">
        <v>1228</v>
      </c>
      <c r="H105" s="470">
        <v>248</v>
      </c>
      <c r="I105" s="442">
        <f>+H105+F105</f>
        <v>1170</v>
      </c>
      <c r="J105" s="442">
        <f>+H105+G105</f>
        <v>1476</v>
      </c>
      <c r="K105" s="442">
        <f>+I105/J105*100</f>
        <v>79.268292682926827</v>
      </c>
    </row>
    <row r="106" spans="1:11" x14ac:dyDescent="0.25">
      <c r="A106" s="464">
        <v>101</v>
      </c>
      <c r="B106" s="465">
        <v>103</v>
      </c>
      <c r="C106" s="465">
        <v>973</v>
      </c>
      <c r="D106" s="466" t="s">
        <v>111</v>
      </c>
      <c r="E106" s="467">
        <v>65</v>
      </c>
      <c r="F106" s="468">
        <v>676</v>
      </c>
      <c r="G106" s="468">
        <v>741</v>
      </c>
      <c r="H106" s="471">
        <v>247</v>
      </c>
      <c r="I106" s="475">
        <f>+H106+F106</f>
        <v>923</v>
      </c>
      <c r="J106" s="475">
        <f>+H106+G106</f>
        <v>988</v>
      </c>
      <c r="K106" s="475">
        <f>+I106/J106*100</f>
        <v>93.421052631578945</v>
      </c>
    </row>
    <row r="107" spans="1:11" x14ac:dyDescent="0.25">
      <c r="A107" s="62">
        <v>102</v>
      </c>
      <c r="B107" s="12">
        <v>104</v>
      </c>
      <c r="C107" s="12">
        <v>974</v>
      </c>
      <c r="D107" s="19" t="s">
        <v>358</v>
      </c>
      <c r="E107" s="14">
        <v>446</v>
      </c>
      <c r="F107" s="15">
        <v>1740</v>
      </c>
      <c r="G107" s="15">
        <v>2186</v>
      </c>
      <c r="H107" s="470">
        <v>461</v>
      </c>
      <c r="I107" s="442">
        <f>+H107+F107</f>
        <v>2201</v>
      </c>
      <c r="J107" s="442">
        <f>+H107+G107</f>
        <v>2647</v>
      </c>
      <c r="K107" s="442">
        <f>+I107/J107*100</f>
        <v>83.150736683037394</v>
      </c>
    </row>
    <row r="108" spans="1:11" ht="15" customHeight="1" x14ac:dyDescent="0.25">
      <c r="A108" s="62">
        <v>103</v>
      </c>
      <c r="B108" s="342" t="s">
        <v>223</v>
      </c>
      <c r="C108" s="343"/>
      <c r="D108" s="344"/>
      <c r="E108" s="20">
        <v>32674</v>
      </c>
      <c r="F108" s="20">
        <v>123929</v>
      </c>
      <c r="G108" s="21">
        <v>156603</v>
      </c>
      <c r="H108" s="438">
        <v>14516</v>
      </c>
      <c r="I108" s="438">
        <f>+H108+F108</f>
        <v>138445</v>
      </c>
      <c r="J108" s="476">
        <f>+H108+G108</f>
        <v>171119</v>
      </c>
      <c r="K108" s="438">
        <f>+I108/J108*100</f>
        <v>80.905685517096288</v>
      </c>
    </row>
    <row r="109" spans="1:11" ht="15" customHeight="1" x14ac:dyDescent="0.25">
      <c r="A109" s="62">
        <v>104</v>
      </c>
      <c r="B109" s="345" t="s">
        <v>224</v>
      </c>
      <c r="C109" s="346"/>
      <c r="D109" s="347"/>
      <c r="E109" s="22">
        <v>989</v>
      </c>
      <c r="F109" s="22">
        <v>3916</v>
      </c>
      <c r="G109" s="23">
        <v>4905</v>
      </c>
      <c r="H109" s="439">
        <v>1209</v>
      </c>
      <c r="I109" s="439">
        <f>+H109+F109</f>
        <v>5125</v>
      </c>
      <c r="J109" s="477">
        <f>+H109+G109</f>
        <v>6114</v>
      </c>
      <c r="K109" s="439">
        <f>+I109/J109*100</f>
        <v>83.824010467778862</v>
      </c>
    </row>
    <row r="110" spans="1:11" ht="15" customHeight="1" x14ac:dyDescent="0.25">
      <c r="A110" s="62">
        <v>105</v>
      </c>
      <c r="B110" s="339" t="s">
        <v>225</v>
      </c>
      <c r="C110" s="340"/>
      <c r="D110" s="341"/>
      <c r="E110" s="24">
        <v>33663</v>
      </c>
      <c r="F110" s="24">
        <v>127845</v>
      </c>
      <c r="G110" s="25">
        <v>161508</v>
      </c>
      <c r="H110" s="440">
        <v>15725</v>
      </c>
      <c r="I110" s="440">
        <f>+H110+F110</f>
        <v>143570</v>
      </c>
      <c r="J110" s="478">
        <f>+H110+G110</f>
        <v>177233</v>
      </c>
      <c r="K110" s="440">
        <f>+I110/J110*100</f>
        <v>81.006358860934483</v>
      </c>
    </row>
    <row r="111" spans="1:11" x14ac:dyDescent="0.25">
      <c r="B111" s="11"/>
      <c r="C111" s="11"/>
      <c r="D111" s="11"/>
      <c r="E111" s="11"/>
      <c r="F111" s="11"/>
      <c r="G111" s="27"/>
      <c r="H111" s="479"/>
    </row>
    <row r="112" spans="1:11" x14ac:dyDescent="0.25">
      <c r="B112" s="11"/>
      <c r="C112" s="11"/>
      <c r="D112" s="11"/>
      <c r="H112" s="443"/>
    </row>
    <row r="113" spans="2:8" x14ac:dyDescent="0.25">
      <c r="B113" s="65" t="s">
        <v>359</v>
      </c>
    </row>
    <row r="114" spans="2:8" ht="43.5" customHeight="1" x14ac:dyDescent="0.25">
      <c r="B114" s="8" t="s">
        <v>217</v>
      </c>
      <c r="C114" s="393" t="s">
        <v>214</v>
      </c>
      <c r="D114" s="394"/>
      <c r="E114" s="32" t="s">
        <v>350</v>
      </c>
      <c r="F114" s="32" t="s">
        <v>351</v>
      </c>
      <c r="G114" s="33" t="s">
        <v>352</v>
      </c>
      <c r="H114" s="434" t="s">
        <v>345</v>
      </c>
    </row>
    <row r="115" spans="2:8" x14ac:dyDescent="0.25">
      <c r="B115" s="34">
        <v>84</v>
      </c>
      <c r="C115" s="35" t="s">
        <v>83</v>
      </c>
      <c r="D115" s="36"/>
      <c r="E115" s="66">
        <v>3210</v>
      </c>
      <c r="F115" s="66">
        <v>12553</v>
      </c>
      <c r="G115" s="67">
        <v>15763</v>
      </c>
      <c r="H115" s="480">
        <f t="shared" ref="H115" si="0">SUM(H6,H8,H12,H20,H32,H44,H48,H49,H69,H76,H77,H81,H82)</f>
        <v>1666</v>
      </c>
    </row>
    <row r="116" spans="2:8" x14ac:dyDescent="0.25">
      <c r="B116" s="12">
        <v>27</v>
      </c>
      <c r="C116" s="39" t="s">
        <v>17</v>
      </c>
      <c r="D116" s="40"/>
      <c r="E116" s="68">
        <v>1391</v>
      </c>
      <c r="F116" s="68">
        <v>6338</v>
      </c>
      <c r="G116" s="69">
        <v>7729</v>
      </c>
      <c r="H116" s="481">
        <f t="shared" ref="H116" si="1">SUM(H45,H31,H64,H78,H79,H97,H98,H27)</f>
        <v>647</v>
      </c>
    </row>
    <row r="117" spans="2:8" x14ac:dyDescent="0.25">
      <c r="B117" s="12">
        <v>53</v>
      </c>
      <c r="C117" s="39" t="s">
        <v>53</v>
      </c>
      <c r="D117" s="40"/>
      <c r="E117" s="68">
        <v>2239</v>
      </c>
      <c r="F117" s="68">
        <v>6585</v>
      </c>
      <c r="G117" s="69">
        <v>8824</v>
      </c>
      <c r="H117" s="481">
        <f t="shared" ref="H117" si="2">SUM(H28,H35,H41,H62)</f>
        <v>528</v>
      </c>
    </row>
    <row r="118" spans="2:8" x14ac:dyDescent="0.25">
      <c r="B118" s="12">
        <v>24</v>
      </c>
      <c r="C118" s="39" t="s">
        <v>10</v>
      </c>
      <c r="D118" s="40"/>
      <c r="E118" s="68">
        <v>1143</v>
      </c>
      <c r="F118" s="68">
        <v>5056</v>
      </c>
      <c r="G118" s="69">
        <v>6199</v>
      </c>
      <c r="H118" s="481">
        <f t="shared" ref="H118" si="3">SUM(H34,H42,H43,H47,H51,H23)</f>
        <v>438</v>
      </c>
    </row>
    <row r="119" spans="2:8" x14ac:dyDescent="0.25">
      <c r="B119" s="12">
        <v>94</v>
      </c>
      <c r="C119" s="39" t="s">
        <v>106</v>
      </c>
      <c r="D119" s="40"/>
      <c r="E119" s="68">
        <v>60</v>
      </c>
      <c r="F119" s="68">
        <v>271</v>
      </c>
      <c r="G119" s="69">
        <v>331</v>
      </c>
      <c r="H119" s="481">
        <f t="shared" ref="H119" si="4">SUM(H25,H26)</f>
        <v>36</v>
      </c>
    </row>
    <row r="120" spans="2:8" x14ac:dyDescent="0.25">
      <c r="B120" s="12">
        <v>44</v>
      </c>
      <c r="C120" s="39" t="s">
        <v>219</v>
      </c>
      <c r="D120" s="40"/>
      <c r="E120" s="68">
        <v>2099</v>
      </c>
      <c r="F120" s="68">
        <v>12391</v>
      </c>
      <c r="G120" s="69">
        <v>14490</v>
      </c>
      <c r="H120" s="481">
        <f t="shared" ref="H120" si="5">SUM(H13,H15,H57,H58,H60,H61,H63,H73,H74,H96)</f>
        <v>1449</v>
      </c>
    </row>
    <row r="121" spans="2:8" x14ac:dyDescent="0.25">
      <c r="B121" s="12">
        <v>32</v>
      </c>
      <c r="C121" s="39" t="s">
        <v>220</v>
      </c>
      <c r="D121" s="40"/>
      <c r="E121" s="68">
        <v>3974</v>
      </c>
      <c r="F121" s="68">
        <v>18166</v>
      </c>
      <c r="G121" s="69">
        <v>22140</v>
      </c>
      <c r="H121" s="481">
        <f t="shared" ref="H121" si="6">SUM(H7,H65,H66,H68,H88)</f>
        <v>1992</v>
      </c>
    </row>
    <row r="122" spans="2:8" x14ac:dyDescent="0.25">
      <c r="B122" s="12">
        <v>11</v>
      </c>
      <c r="C122" s="39" t="s">
        <v>1</v>
      </c>
      <c r="D122" s="40"/>
      <c r="E122" s="68">
        <v>6368</v>
      </c>
      <c r="F122" s="68">
        <v>17928</v>
      </c>
      <c r="G122" s="69">
        <v>24296</v>
      </c>
      <c r="H122" s="481">
        <f t="shared" ref="H122" si="7">SUM(H83,H85,H86,H99,H100,H101,H102,H103)</f>
        <v>1803</v>
      </c>
    </row>
    <row r="123" spans="2:8" x14ac:dyDescent="0.25">
      <c r="B123" s="12">
        <v>28</v>
      </c>
      <c r="C123" s="39" t="s">
        <v>26</v>
      </c>
      <c r="D123" s="40"/>
      <c r="E123" s="68">
        <v>1942</v>
      </c>
      <c r="F123" s="68">
        <v>8333</v>
      </c>
      <c r="G123" s="69">
        <v>10275</v>
      </c>
      <c r="H123" s="481">
        <f t="shared" ref="H123" si="8">SUM(H19,H33,H56,H67,H84)</f>
        <v>811</v>
      </c>
    </row>
    <row r="124" spans="2:8" x14ac:dyDescent="0.25">
      <c r="B124" s="12">
        <v>75</v>
      </c>
      <c r="C124" s="39" t="s">
        <v>221</v>
      </c>
      <c r="D124" s="40"/>
      <c r="E124" s="68">
        <v>3637</v>
      </c>
      <c r="F124" s="68">
        <v>11292</v>
      </c>
      <c r="G124" s="69">
        <v>14929</v>
      </c>
      <c r="H124" s="481">
        <f t="shared" ref="H124" si="9">SUM(H21,H22,H24,H29,H30,H39,H46,H53,H70,H87,H94,H95)</f>
        <v>1904</v>
      </c>
    </row>
    <row r="125" spans="2:8" x14ac:dyDescent="0.25">
      <c r="B125" s="12">
        <v>76</v>
      </c>
      <c r="C125" s="39" t="s">
        <v>222</v>
      </c>
      <c r="D125" s="40"/>
      <c r="E125" s="68">
        <v>3249</v>
      </c>
      <c r="F125" s="68">
        <v>10948</v>
      </c>
      <c r="G125" s="69">
        <v>14197</v>
      </c>
      <c r="H125" s="481">
        <f t="shared" ref="H125" si="10">SUM(H14,H16,H17,H37,H38,H36,H40,H52,H54,H71,H72,H89,H90)</f>
        <v>1357</v>
      </c>
    </row>
    <row r="126" spans="2:8" x14ac:dyDescent="0.25">
      <c r="B126" s="12">
        <v>52</v>
      </c>
      <c r="C126" s="39" t="s">
        <v>47</v>
      </c>
      <c r="D126" s="40"/>
      <c r="E126" s="68">
        <v>1302</v>
      </c>
      <c r="F126" s="68">
        <v>6950</v>
      </c>
      <c r="G126" s="69">
        <v>8252</v>
      </c>
      <c r="H126" s="481">
        <f t="shared" ref="H126" si="11">SUM(H50,H55,H59,H80,H93)</f>
        <v>764</v>
      </c>
    </row>
    <row r="127" spans="2:8" x14ac:dyDescent="0.25">
      <c r="B127" s="43">
        <v>93</v>
      </c>
      <c r="C127" s="39" t="s">
        <v>113</v>
      </c>
      <c r="D127" s="40"/>
      <c r="E127" s="68">
        <v>2060</v>
      </c>
      <c r="F127" s="68">
        <v>7118</v>
      </c>
      <c r="G127" s="69">
        <v>9178</v>
      </c>
      <c r="H127" s="481">
        <f t="shared" ref="H127" si="12">SUM(H10,H11,H18,H91,H92,H9)</f>
        <v>1121</v>
      </c>
    </row>
    <row r="128" spans="2:8" x14ac:dyDescent="0.25">
      <c r="B128" s="44" t="s">
        <v>223</v>
      </c>
      <c r="C128" s="45"/>
      <c r="D128" s="46"/>
      <c r="E128" s="70">
        <v>32674</v>
      </c>
      <c r="F128" s="70">
        <v>123929</v>
      </c>
      <c r="G128" s="71">
        <v>156603</v>
      </c>
      <c r="H128" s="482">
        <f t="shared" ref="H128" si="13">SUM(H115:H127)</f>
        <v>14516</v>
      </c>
    </row>
    <row r="129" spans="2:8" x14ac:dyDescent="0.25">
      <c r="B129" s="49">
        <v>101</v>
      </c>
      <c r="C129" s="50" t="s">
        <v>215</v>
      </c>
      <c r="D129" s="51"/>
      <c r="E129" s="68">
        <v>172</v>
      </c>
      <c r="F129" s="68">
        <v>578</v>
      </c>
      <c r="G129" s="69">
        <v>750</v>
      </c>
      <c r="H129" s="481">
        <f t="shared" ref="H129:H132" si="14">H104</f>
        <v>253</v>
      </c>
    </row>
    <row r="130" spans="2:8" x14ac:dyDescent="0.25">
      <c r="B130" s="49">
        <v>102</v>
      </c>
      <c r="C130" s="50" t="s">
        <v>216</v>
      </c>
      <c r="D130" s="51"/>
      <c r="E130" s="68">
        <v>306</v>
      </c>
      <c r="F130" s="68">
        <v>922</v>
      </c>
      <c r="G130" s="69">
        <v>1228</v>
      </c>
      <c r="H130" s="481">
        <f t="shared" si="14"/>
        <v>248</v>
      </c>
    </row>
    <row r="131" spans="2:8" x14ac:dyDescent="0.25">
      <c r="B131" s="49">
        <v>103</v>
      </c>
      <c r="C131" s="50" t="s">
        <v>111</v>
      </c>
      <c r="D131" s="51"/>
      <c r="E131" s="68">
        <v>65</v>
      </c>
      <c r="F131" s="68">
        <v>676</v>
      </c>
      <c r="G131" s="69">
        <v>741</v>
      </c>
      <c r="H131" s="481">
        <f t="shared" si="14"/>
        <v>247</v>
      </c>
    </row>
    <row r="132" spans="2:8" x14ac:dyDescent="0.25">
      <c r="B132" s="49">
        <v>104</v>
      </c>
      <c r="C132" s="50" t="s">
        <v>112</v>
      </c>
      <c r="D132" s="51"/>
      <c r="E132" s="68">
        <v>446</v>
      </c>
      <c r="F132" s="68">
        <v>1740</v>
      </c>
      <c r="G132" s="69">
        <v>2186</v>
      </c>
      <c r="H132" s="481">
        <f t="shared" si="14"/>
        <v>461</v>
      </c>
    </row>
    <row r="133" spans="2:8" x14ac:dyDescent="0.25">
      <c r="B133" s="52" t="s">
        <v>224</v>
      </c>
      <c r="C133" s="53"/>
      <c r="D133" s="54"/>
      <c r="E133" s="70">
        <v>989</v>
      </c>
      <c r="F133" s="70">
        <v>3916</v>
      </c>
      <c r="G133" s="71">
        <v>4905</v>
      </c>
      <c r="H133" s="482">
        <f t="shared" ref="H133" si="15">SUM(H129:H132)</f>
        <v>1209</v>
      </c>
    </row>
    <row r="134" spans="2:8" ht="15" customHeight="1" x14ac:dyDescent="0.25">
      <c r="B134" s="405" t="s">
        <v>225</v>
      </c>
      <c r="C134" s="406"/>
      <c r="D134" s="407"/>
      <c r="E134" s="72">
        <v>33663</v>
      </c>
      <c r="F134" s="72">
        <v>127845</v>
      </c>
      <c r="G134" s="73">
        <v>161508</v>
      </c>
      <c r="H134" s="483">
        <f t="shared" ref="H134" si="16">SUM(H128,H133)</f>
        <v>15725</v>
      </c>
    </row>
    <row r="135" spans="2:8" x14ac:dyDescent="0.25">
      <c r="E135" s="74"/>
      <c r="F135" s="74"/>
      <c r="G135" s="74"/>
      <c r="H135" s="450"/>
    </row>
  </sheetData>
  <autoFilter ref="A5:K110" xr:uid="{7429982E-5F6F-4E08-9AF5-33D84E2E0A55}">
    <sortState ref="A6:K110">
      <sortCondition ref="A5:A110"/>
    </sortState>
  </autoFilter>
  <mergeCells count="5">
    <mergeCell ref="M1:R1"/>
    <mergeCell ref="B134:D134"/>
    <mergeCell ref="B2:G2"/>
    <mergeCell ref="B3:G3"/>
    <mergeCell ref="C114:D114"/>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T143"/>
  <sheetViews>
    <sheetView workbookViewId="0">
      <selection activeCell="L1" sqref="L1"/>
    </sheetView>
  </sheetViews>
  <sheetFormatPr baseColWidth="10" defaultRowHeight="15" x14ac:dyDescent="0.25"/>
  <cols>
    <col min="1" max="1" width="12.42578125" style="76" customWidth="1"/>
    <col min="2" max="2" width="13" style="76" customWidth="1"/>
    <col min="3" max="3" width="24.140625" style="76" customWidth="1"/>
    <col min="4" max="4" width="8.7109375" style="76" customWidth="1"/>
    <col min="5" max="5" width="11.85546875" style="76" customWidth="1"/>
    <col min="6" max="6" width="11.28515625" style="76" customWidth="1"/>
    <col min="7" max="7" width="7.42578125" style="76" customWidth="1"/>
    <col min="8" max="8" width="8.140625" style="76" customWidth="1"/>
    <col min="9" max="9" width="9.7109375" style="76" customWidth="1"/>
    <col min="10" max="10" width="10.85546875" style="76" customWidth="1"/>
    <col min="11" max="11" width="11.28515625" style="76" customWidth="1"/>
    <col min="12" max="16384" width="11.42578125" style="76"/>
  </cols>
  <sheetData>
    <row r="1" spans="1:20" x14ac:dyDescent="0.25">
      <c r="A1" s="75" t="s">
        <v>360</v>
      </c>
      <c r="L1" s="77" t="s">
        <v>253</v>
      </c>
    </row>
    <row r="2" spans="1:20" x14ac:dyDescent="0.25">
      <c r="A2" s="78" t="s">
        <v>342</v>
      </c>
    </row>
    <row r="3" spans="1:20" x14ac:dyDescent="0.25">
      <c r="A3" s="78" t="s">
        <v>343</v>
      </c>
    </row>
    <row r="5" spans="1:20" ht="15" customHeight="1" x14ac:dyDescent="0.25">
      <c r="A5" s="408" t="s">
        <v>217</v>
      </c>
      <c r="B5" s="408" t="s">
        <v>218</v>
      </c>
      <c r="C5" s="415" t="s">
        <v>349</v>
      </c>
      <c r="D5" s="417" t="s">
        <v>350</v>
      </c>
      <c r="E5" s="417"/>
      <c r="F5" s="417"/>
      <c r="G5" s="417" t="s">
        <v>351</v>
      </c>
      <c r="H5" s="417"/>
      <c r="I5" s="417"/>
      <c r="J5" s="417"/>
      <c r="K5" s="408" t="s">
        <v>352</v>
      </c>
    </row>
    <row r="6" spans="1:20" ht="52.5" customHeight="1" x14ac:dyDescent="0.25">
      <c r="A6" s="409"/>
      <c r="B6" s="409"/>
      <c r="C6" s="416"/>
      <c r="D6" s="10" t="s">
        <v>246</v>
      </c>
      <c r="E6" s="10" t="s">
        <v>361</v>
      </c>
      <c r="F6" s="79" t="s">
        <v>362</v>
      </c>
      <c r="G6" s="10" t="s">
        <v>363</v>
      </c>
      <c r="H6" s="79" t="s">
        <v>247</v>
      </c>
      <c r="I6" s="10" t="s">
        <v>364</v>
      </c>
      <c r="J6" s="79" t="s">
        <v>365</v>
      </c>
      <c r="K6" s="409"/>
    </row>
    <row r="7" spans="1:20" x14ac:dyDescent="0.25">
      <c r="A7" s="80">
        <v>84</v>
      </c>
      <c r="B7" s="81" t="s">
        <v>115</v>
      </c>
      <c r="C7" s="82" t="s">
        <v>82</v>
      </c>
      <c r="D7" s="83">
        <v>25</v>
      </c>
      <c r="E7" s="83">
        <v>170</v>
      </c>
      <c r="F7" s="83">
        <v>99</v>
      </c>
      <c r="G7" s="83">
        <v>7</v>
      </c>
      <c r="H7" s="83">
        <v>15</v>
      </c>
      <c r="I7" s="83">
        <v>0</v>
      </c>
      <c r="J7" s="84">
        <v>1040</v>
      </c>
      <c r="K7" s="85">
        <v>1356</v>
      </c>
      <c r="T7" s="86"/>
    </row>
    <row r="8" spans="1:20" x14ac:dyDescent="0.25">
      <c r="A8" s="87">
        <v>32</v>
      </c>
      <c r="B8" s="88" t="s">
        <v>116</v>
      </c>
      <c r="C8" s="82" t="s">
        <v>31</v>
      </c>
      <c r="D8" s="89">
        <v>51</v>
      </c>
      <c r="E8" s="89">
        <v>55</v>
      </c>
      <c r="F8" s="89">
        <v>114</v>
      </c>
      <c r="G8" s="89">
        <v>45</v>
      </c>
      <c r="H8" s="89">
        <v>102</v>
      </c>
      <c r="I8" s="89">
        <v>0</v>
      </c>
      <c r="J8" s="85">
        <v>1627</v>
      </c>
      <c r="K8" s="85">
        <v>1994</v>
      </c>
      <c r="T8" s="86"/>
    </row>
    <row r="9" spans="1:20" x14ac:dyDescent="0.25">
      <c r="A9" s="87">
        <v>84</v>
      </c>
      <c r="B9" s="88" t="s">
        <v>117</v>
      </c>
      <c r="C9" s="82" t="s">
        <v>84</v>
      </c>
      <c r="D9" s="89">
        <v>15</v>
      </c>
      <c r="E9" s="89">
        <v>93</v>
      </c>
      <c r="F9" s="89">
        <v>92</v>
      </c>
      <c r="G9" s="89">
        <v>14</v>
      </c>
      <c r="H9" s="89">
        <v>40</v>
      </c>
      <c r="I9" s="89">
        <v>0</v>
      </c>
      <c r="J9" s="85">
        <v>764</v>
      </c>
      <c r="K9" s="85">
        <v>1018</v>
      </c>
      <c r="T9" s="86"/>
    </row>
    <row r="10" spans="1:20" s="90" customFormat="1" x14ac:dyDescent="0.25">
      <c r="A10" s="87">
        <v>93</v>
      </c>
      <c r="B10" s="88" t="s">
        <v>118</v>
      </c>
      <c r="C10" s="82" t="s">
        <v>353</v>
      </c>
      <c r="D10" s="89">
        <v>2</v>
      </c>
      <c r="E10" s="89">
        <v>186</v>
      </c>
      <c r="F10" s="89">
        <v>23</v>
      </c>
      <c r="G10" s="89">
        <v>1</v>
      </c>
      <c r="H10" s="89">
        <v>21</v>
      </c>
      <c r="I10" s="89">
        <v>0</v>
      </c>
      <c r="J10" s="85">
        <v>318</v>
      </c>
      <c r="K10" s="85">
        <v>551</v>
      </c>
      <c r="L10" s="76"/>
      <c r="M10" s="76"/>
      <c r="N10" s="76"/>
      <c r="O10" s="76"/>
      <c r="P10" s="76"/>
      <c r="Q10" s="76"/>
      <c r="R10" s="76"/>
      <c r="S10" s="76"/>
      <c r="T10" s="86"/>
    </row>
    <row r="11" spans="1:20" x14ac:dyDescent="0.25">
      <c r="A11" s="87">
        <v>93</v>
      </c>
      <c r="B11" s="88" t="s">
        <v>119</v>
      </c>
      <c r="C11" s="82" t="s">
        <v>99</v>
      </c>
      <c r="D11" s="89">
        <v>1</v>
      </c>
      <c r="E11" s="89">
        <v>243</v>
      </c>
      <c r="F11" s="89">
        <v>29</v>
      </c>
      <c r="G11" s="89">
        <v>0</v>
      </c>
      <c r="H11" s="89">
        <v>11</v>
      </c>
      <c r="I11" s="89">
        <v>0</v>
      </c>
      <c r="J11" s="85">
        <v>167</v>
      </c>
      <c r="K11" s="85">
        <v>451</v>
      </c>
      <c r="T11" s="86"/>
    </row>
    <row r="12" spans="1:20" x14ac:dyDescent="0.25">
      <c r="A12" s="87">
        <v>93</v>
      </c>
      <c r="B12" s="88" t="s">
        <v>120</v>
      </c>
      <c r="C12" s="82" t="s">
        <v>100</v>
      </c>
      <c r="D12" s="89">
        <v>8</v>
      </c>
      <c r="E12" s="89">
        <v>96</v>
      </c>
      <c r="F12" s="89">
        <v>142</v>
      </c>
      <c r="G12" s="89">
        <v>44</v>
      </c>
      <c r="H12" s="89">
        <v>50</v>
      </c>
      <c r="I12" s="89">
        <v>0</v>
      </c>
      <c r="J12" s="85">
        <v>1350</v>
      </c>
      <c r="K12" s="85">
        <v>1690</v>
      </c>
      <c r="T12" s="86"/>
    </row>
    <row r="13" spans="1:20" x14ac:dyDescent="0.25">
      <c r="A13" s="87">
        <v>84</v>
      </c>
      <c r="B13" s="88" t="s">
        <v>121</v>
      </c>
      <c r="C13" s="82" t="s">
        <v>85</v>
      </c>
      <c r="D13" s="89">
        <v>1</v>
      </c>
      <c r="E13" s="89">
        <v>86</v>
      </c>
      <c r="F13" s="89">
        <v>86</v>
      </c>
      <c r="G13" s="89">
        <v>11</v>
      </c>
      <c r="H13" s="89">
        <v>84</v>
      </c>
      <c r="I13" s="85">
        <v>9</v>
      </c>
      <c r="J13" s="85">
        <v>338</v>
      </c>
      <c r="K13" s="85">
        <v>615</v>
      </c>
      <c r="T13" s="86"/>
    </row>
    <row r="14" spans="1:20" x14ac:dyDescent="0.25">
      <c r="A14" s="87">
        <v>44</v>
      </c>
      <c r="B14" s="88" t="s">
        <v>122</v>
      </c>
      <c r="C14" s="82" t="s">
        <v>36</v>
      </c>
      <c r="D14" s="89">
        <v>25</v>
      </c>
      <c r="E14" s="89">
        <v>23</v>
      </c>
      <c r="F14" s="89">
        <v>92</v>
      </c>
      <c r="G14" s="89">
        <v>17</v>
      </c>
      <c r="H14" s="89">
        <v>34</v>
      </c>
      <c r="I14" s="89">
        <v>0</v>
      </c>
      <c r="J14" s="85">
        <v>890</v>
      </c>
      <c r="K14" s="85">
        <v>1081</v>
      </c>
      <c r="T14" s="86"/>
    </row>
    <row r="15" spans="1:20" x14ac:dyDescent="0.25">
      <c r="A15" s="87">
        <v>76</v>
      </c>
      <c r="B15" s="88" t="s">
        <v>123</v>
      </c>
      <c r="C15" s="82" t="s">
        <v>69</v>
      </c>
      <c r="D15" s="89">
        <v>3</v>
      </c>
      <c r="E15" s="89">
        <v>57</v>
      </c>
      <c r="F15" s="89">
        <v>25</v>
      </c>
      <c r="G15" s="89">
        <v>5</v>
      </c>
      <c r="H15" s="89">
        <v>25</v>
      </c>
      <c r="I15" s="89">
        <v>0</v>
      </c>
      <c r="J15" s="85">
        <v>284</v>
      </c>
      <c r="K15" s="85">
        <v>399</v>
      </c>
      <c r="T15" s="86"/>
    </row>
    <row r="16" spans="1:20" x14ac:dyDescent="0.25">
      <c r="A16" s="87">
        <v>44</v>
      </c>
      <c r="B16" s="88">
        <v>10</v>
      </c>
      <c r="C16" s="82" t="s">
        <v>37</v>
      </c>
      <c r="D16" s="89">
        <v>24</v>
      </c>
      <c r="E16" s="89">
        <v>35</v>
      </c>
      <c r="F16" s="89">
        <v>104</v>
      </c>
      <c r="G16" s="89">
        <v>39</v>
      </c>
      <c r="H16" s="89">
        <v>61</v>
      </c>
      <c r="I16" s="89">
        <v>0</v>
      </c>
      <c r="J16" s="85">
        <v>814</v>
      </c>
      <c r="K16" s="85">
        <v>1077</v>
      </c>
      <c r="T16" s="86"/>
    </row>
    <row r="17" spans="1:20" x14ac:dyDescent="0.25">
      <c r="A17" s="87">
        <v>76</v>
      </c>
      <c r="B17" s="88">
        <v>11</v>
      </c>
      <c r="C17" s="82" t="s">
        <v>70</v>
      </c>
      <c r="D17" s="89">
        <v>11</v>
      </c>
      <c r="E17" s="89">
        <v>133</v>
      </c>
      <c r="F17" s="89">
        <v>100</v>
      </c>
      <c r="G17" s="89">
        <v>27</v>
      </c>
      <c r="H17" s="89">
        <v>11</v>
      </c>
      <c r="I17" s="89">
        <v>0</v>
      </c>
      <c r="J17" s="85">
        <v>901</v>
      </c>
      <c r="K17" s="85">
        <v>1183</v>
      </c>
      <c r="T17" s="86"/>
    </row>
    <row r="18" spans="1:20" x14ac:dyDescent="0.25">
      <c r="A18" s="87">
        <v>76</v>
      </c>
      <c r="B18" s="88">
        <v>12</v>
      </c>
      <c r="C18" s="82" t="s">
        <v>71</v>
      </c>
      <c r="D18" s="89">
        <v>4</v>
      </c>
      <c r="E18" s="89">
        <v>56</v>
      </c>
      <c r="F18" s="89">
        <v>64</v>
      </c>
      <c r="G18" s="89">
        <v>31</v>
      </c>
      <c r="H18" s="89">
        <v>49</v>
      </c>
      <c r="I18" s="89">
        <v>0</v>
      </c>
      <c r="J18" s="85">
        <v>450</v>
      </c>
      <c r="K18" s="85">
        <v>654</v>
      </c>
      <c r="T18" s="86"/>
    </row>
    <row r="19" spans="1:20" x14ac:dyDescent="0.25">
      <c r="A19" s="87">
        <v>93</v>
      </c>
      <c r="B19" s="88">
        <v>13</v>
      </c>
      <c r="C19" s="82" t="s">
        <v>101</v>
      </c>
      <c r="D19" s="89">
        <v>113</v>
      </c>
      <c r="E19" s="89">
        <v>148</v>
      </c>
      <c r="F19" s="89">
        <v>506</v>
      </c>
      <c r="G19" s="89">
        <v>60</v>
      </c>
      <c r="H19" s="89">
        <v>58</v>
      </c>
      <c r="I19" s="89">
        <v>0</v>
      </c>
      <c r="J19" s="85">
        <v>2755</v>
      </c>
      <c r="K19" s="91">
        <v>3640</v>
      </c>
      <c r="T19" s="86"/>
    </row>
    <row r="20" spans="1:20" x14ac:dyDescent="0.25">
      <c r="A20" s="87">
        <v>28</v>
      </c>
      <c r="B20" s="88">
        <v>14</v>
      </c>
      <c r="C20" s="82" t="s">
        <v>25</v>
      </c>
      <c r="D20" s="89">
        <v>34</v>
      </c>
      <c r="E20" s="89">
        <v>179</v>
      </c>
      <c r="F20" s="89">
        <v>302</v>
      </c>
      <c r="G20" s="89">
        <v>19</v>
      </c>
      <c r="H20" s="89">
        <v>187</v>
      </c>
      <c r="I20" s="89">
        <v>0</v>
      </c>
      <c r="J20" s="85">
        <v>1626</v>
      </c>
      <c r="K20" s="85">
        <v>2347</v>
      </c>
      <c r="T20" s="86"/>
    </row>
    <row r="21" spans="1:20" x14ac:dyDescent="0.25">
      <c r="A21" s="87">
        <v>84</v>
      </c>
      <c r="B21" s="88">
        <v>15</v>
      </c>
      <c r="C21" s="82" t="s">
        <v>86</v>
      </c>
      <c r="D21" s="89">
        <v>7</v>
      </c>
      <c r="E21" s="89">
        <v>4</v>
      </c>
      <c r="F21" s="89">
        <v>13</v>
      </c>
      <c r="G21" s="89">
        <v>0</v>
      </c>
      <c r="H21" s="89">
        <v>17</v>
      </c>
      <c r="I21" s="89">
        <v>0</v>
      </c>
      <c r="J21" s="85">
        <v>184</v>
      </c>
      <c r="K21" s="85">
        <v>225</v>
      </c>
      <c r="T21" s="86"/>
    </row>
    <row r="22" spans="1:20" x14ac:dyDescent="0.25">
      <c r="A22" s="87">
        <v>75</v>
      </c>
      <c r="B22" s="88">
        <v>16</v>
      </c>
      <c r="C22" s="82" t="s">
        <v>57</v>
      </c>
      <c r="D22" s="89">
        <v>16</v>
      </c>
      <c r="E22" s="89">
        <v>122</v>
      </c>
      <c r="F22" s="89">
        <v>101</v>
      </c>
      <c r="G22" s="89">
        <v>29</v>
      </c>
      <c r="H22" s="89">
        <v>60</v>
      </c>
      <c r="I22" s="89">
        <v>0</v>
      </c>
      <c r="J22" s="85">
        <v>657</v>
      </c>
      <c r="K22" s="85">
        <v>985</v>
      </c>
      <c r="T22" s="86"/>
    </row>
    <row r="23" spans="1:20" x14ac:dyDescent="0.25">
      <c r="A23" s="87">
        <v>75</v>
      </c>
      <c r="B23" s="88">
        <v>17</v>
      </c>
      <c r="C23" s="82" t="s">
        <v>58</v>
      </c>
      <c r="D23" s="89">
        <v>23</v>
      </c>
      <c r="E23" s="89">
        <v>170</v>
      </c>
      <c r="F23" s="89">
        <v>192</v>
      </c>
      <c r="G23" s="89">
        <v>30</v>
      </c>
      <c r="H23" s="89">
        <v>94</v>
      </c>
      <c r="I23" s="89">
        <v>0</v>
      </c>
      <c r="J23" s="85">
        <v>1184</v>
      </c>
      <c r="K23" s="85">
        <v>1693</v>
      </c>
      <c r="T23" s="86"/>
    </row>
    <row r="24" spans="1:20" x14ac:dyDescent="0.25">
      <c r="A24" s="87">
        <v>24</v>
      </c>
      <c r="B24" s="88">
        <v>18</v>
      </c>
      <c r="C24" s="82" t="s">
        <v>9</v>
      </c>
      <c r="D24" s="89">
        <v>5</v>
      </c>
      <c r="E24" s="89">
        <v>161</v>
      </c>
      <c r="F24" s="89">
        <v>82</v>
      </c>
      <c r="G24" s="89">
        <v>20</v>
      </c>
      <c r="H24" s="89">
        <v>108</v>
      </c>
      <c r="I24" s="89">
        <v>0</v>
      </c>
      <c r="J24" s="85">
        <v>443</v>
      </c>
      <c r="K24" s="85">
        <v>819</v>
      </c>
      <c r="T24" s="86"/>
    </row>
    <row r="25" spans="1:20" x14ac:dyDescent="0.25">
      <c r="A25" s="87">
        <v>75</v>
      </c>
      <c r="B25" s="88">
        <v>19</v>
      </c>
      <c r="C25" s="82" t="s">
        <v>59</v>
      </c>
      <c r="D25" s="89">
        <v>9</v>
      </c>
      <c r="E25" s="89">
        <v>55</v>
      </c>
      <c r="F25" s="89">
        <v>34</v>
      </c>
      <c r="G25" s="89">
        <v>15</v>
      </c>
      <c r="H25" s="89">
        <v>54</v>
      </c>
      <c r="I25" s="89">
        <v>0</v>
      </c>
      <c r="J25" s="85">
        <v>268</v>
      </c>
      <c r="K25" s="85">
        <v>435</v>
      </c>
      <c r="T25" s="86"/>
    </row>
    <row r="26" spans="1:20" x14ac:dyDescent="0.25">
      <c r="A26" s="87">
        <v>94</v>
      </c>
      <c r="B26" s="88" t="s">
        <v>104</v>
      </c>
      <c r="C26" s="82" t="s">
        <v>354</v>
      </c>
      <c r="D26" s="89">
        <v>1</v>
      </c>
      <c r="E26" s="89">
        <v>4</v>
      </c>
      <c r="F26" s="89">
        <v>15</v>
      </c>
      <c r="G26" s="89">
        <v>5</v>
      </c>
      <c r="H26" s="89">
        <v>20</v>
      </c>
      <c r="I26" s="89">
        <v>0</v>
      </c>
      <c r="J26" s="85">
        <v>97</v>
      </c>
      <c r="K26" s="85">
        <v>142</v>
      </c>
      <c r="T26" s="86"/>
    </row>
    <row r="27" spans="1:20" x14ac:dyDescent="0.25">
      <c r="A27" s="87">
        <v>94</v>
      </c>
      <c r="B27" s="88" t="s">
        <v>107</v>
      </c>
      <c r="C27" s="82" t="s">
        <v>108</v>
      </c>
      <c r="D27" s="89">
        <v>3</v>
      </c>
      <c r="E27" s="89">
        <v>26</v>
      </c>
      <c r="F27" s="89">
        <v>11</v>
      </c>
      <c r="G27" s="89">
        <v>5</v>
      </c>
      <c r="H27" s="89">
        <v>0</v>
      </c>
      <c r="I27" s="89">
        <v>0</v>
      </c>
      <c r="J27" s="85">
        <v>144</v>
      </c>
      <c r="K27" s="85">
        <v>189</v>
      </c>
      <c r="T27" s="86"/>
    </row>
    <row r="28" spans="1:20" x14ac:dyDescent="0.25">
      <c r="A28" s="87">
        <v>27</v>
      </c>
      <c r="B28" s="88">
        <v>21</v>
      </c>
      <c r="C28" s="82" t="s">
        <v>16</v>
      </c>
      <c r="D28" s="89">
        <v>18</v>
      </c>
      <c r="E28" s="89">
        <v>121</v>
      </c>
      <c r="F28" s="89">
        <v>40</v>
      </c>
      <c r="G28" s="89">
        <v>35</v>
      </c>
      <c r="H28" s="89">
        <v>134</v>
      </c>
      <c r="I28" s="89">
        <v>0</v>
      </c>
      <c r="J28" s="85">
        <v>1019</v>
      </c>
      <c r="K28" s="85">
        <v>1367</v>
      </c>
      <c r="T28" s="86"/>
    </row>
    <row r="29" spans="1:20" x14ac:dyDescent="0.25">
      <c r="A29" s="87">
        <v>53</v>
      </c>
      <c r="B29" s="88">
        <v>22</v>
      </c>
      <c r="C29" s="82" t="s">
        <v>52</v>
      </c>
      <c r="D29" s="89">
        <v>12</v>
      </c>
      <c r="E29" s="89">
        <v>304</v>
      </c>
      <c r="F29" s="89">
        <v>204</v>
      </c>
      <c r="G29" s="89">
        <v>46</v>
      </c>
      <c r="H29" s="89">
        <v>187</v>
      </c>
      <c r="I29" s="89">
        <v>0</v>
      </c>
      <c r="J29" s="85">
        <v>1109</v>
      </c>
      <c r="K29" s="85">
        <v>1862</v>
      </c>
      <c r="T29" s="86"/>
    </row>
    <row r="30" spans="1:20" x14ac:dyDescent="0.25">
      <c r="A30" s="87">
        <v>75</v>
      </c>
      <c r="B30" s="88">
        <v>23</v>
      </c>
      <c r="C30" s="82" t="s">
        <v>60</v>
      </c>
      <c r="D30" s="89">
        <v>0</v>
      </c>
      <c r="E30" s="89">
        <v>7</v>
      </c>
      <c r="F30" s="89">
        <v>38</v>
      </c>
      <c r="G30" s="89">
        <v>9</v>
      </c>
      <c r="H30" s="89">
        <v>41</v>
      </c>
      <c r="I30" s="89">
        <v>0</v>
      </c>
      <c r="J30" s="85">
        <v>281</v>
      </c>
      <c r="K30" s="85">
        <v>376</v>
      </c>
      <c r="T30" s="86"/>
    </row>
    <row r="31" spans="1:20" x14ac:dyDescent="0.25">
      <c r="A31" s="87">
        <v>75</v>
      </c>
      <c r="B31" s="88">
        <v>24</v>
      </c>
      <c r="C31" s="82" t="s">
        <v>61</v>
      </c>
      <c r="D31" s="89">
        <v>19</v>
      </c>
      <c r="E31" s="89">
        <v>79</v>
      </c>
      <c r="F31" s="89">
        <v>170</v>
      </c>
      <c r="G31" s="89">
        <v>10</v>
      </c>
      <c r="H31" s="89">
        <v>22</v>
      </c>
      <c r="I31" s="89">
        <v>0</v>
      </c>
      <c r="J31" s="85">
        <v>828</v>
      </c>
      <c r="K31" s="85">
        <v>1128</v>
      </c>
      <c r="T31" s="86"/>
    </row>
    <row r="32" spans="1:20" x14ac:dyDescent="0.25">
      <c r="A32" s="87">
        <v>27</v>
      </c>
      <c r="B32" s="88">
        <v>25</v>
      </c>
      <c r="C32" s="82" t="s">
        <v>18</v>
      </c>
      <c r="D32" s="89">
        <v>3</v>
      </c>
      <c r="E32" s="89">
        <v>84</v>
      </c>
      <c r="F32" s="89">
        <v>154</v>
      </c>
      <c r="G32" s="89">
        <v>40</v>
      </c>
      <c r="H32" s="89">
        <v>80</v>
      </c>
      <c r="I32" s="89">
        <v>0</v>
      </c>
      <c r="J32" s="85">
        <v>787</v>
      </c>
      <c r="K32" s="85">
        <v>1148</v>
      </c>
      <c r="T32" s="86"/>
    </row>
    <row r="33" spans="1:20" x14ac:dyDescent="0.25">
      <c r="A33" s="87">
        <v>84</v>
      </c>
      <c r="B33" s="88">
        <v>26</v>
      </c>
      <c r="C33" s="82" t="s">
        <v>87</v>
      </c>
      <c r="D33" s="89">
        <v>4</v>
      </c>
      <c r="E33" s="89">
        <v>78</v>
      </c>
      <c r="F33" s="89">
        <v>145</v>
      </c>
      <c r="G33" s="89">
        <v>27</v>
      </c>
      <c r="H33" s="89">
        <v>45</v>
      </c>
      <c r="I33" s="89">
        <v>0</v>
      </c>
      <c r="J33" s="85">
        <v>925</v>
      </c>
      <c r="K33" s="91">
        <v>1224</v>
      </c>
      <c r="T33" s="86"/>
    </row>
    <row r="34" spans="1:20" x14ac:dyDescent="0.25">
      <c r="A34" s="87">
        <v>28</v>
      </c>
      <c r="B34" s="88">
        <v>27</v>
      </c>
      <c r="C34" s="82" t="s">
        <v>27</v>
      </c>
      <c r="D34" s="89">
        <v>17</v>
      </c>
      <c r="E34" s="89">
        <v>159</v>
      </c>
      <c r="F34" s="89">
        <v>204</v>
      </c>
      <c r="G34" s="89">
        <v>18</v>
      </c>
      <c r="H34" s="89">
        <v>36</v>
      </c>
      <c r="I34" s="89">
        <v>0</v>
      </c>
      <c r="J34" s="85">
        <v>1428</v>
      </c>
      <c r="K34" s="85">
        <v>1862</v>
      </c>
      <c r="T34" s="86"/>
    </row>
    <row r="35" spans="1:20" x14ac:dyDescent="0.25">
      <c r="A35" s="87">
        <v>24</v>
      </c>
      <c r="B35" s="88">
        <v>28</v>
      </c>
      <c r="C35" s="82" t="s">
        <v>355</v>
      </c>
      <c r="D35" s="89">
        <v>20</v>
      </c>
      <c r="E35" s="89">
        <v>111</v>
      </c>
      <c r="F35" s="89">
        <v>87</v>
      </c>
      <c r="G35" s="89">
        <v>38</v>
      </c>
      <c r="H35" s="89">
        <v>20</v>
      </c>
      <c r="I35" s="89">
        <v>0</v>
      </c>
      <c r="J35" s="85">
        <v>885</v>
      </c>
      <c r="K35" s="85">
        <v>1161</v>
      </c>
      <c r="T35" s="86"/>
    </row>
    <row r="36" spans="1:20" x14ac:dyDescent="0.25">
      <c r="A36" s="87">
        <v>53</v>
      </c>
      <c r="B36" s="88">
        <v>29</v>
      </c>
      <c r="C36" s="82" t="s">
        <v>54</v>
      </c>
      <c r="D36" s="89">
        <v>10</v>
      </c>
      <c r="E36" s="89">
        <v>170</v>
      </c>
      <c r="F36" s="89">
        <v>541</v>
      </c>
      <c r="G36" s="89">
        <v>74</v>
      </c>
      <c r="H36" s="89">
        <v>22</v>
      </c>
      <c r="I36" s="89">
        <v>0</v>
      </c>
      <c r="J36" s="85">
        <v>1750</v>
      </c>
      <c r="K36" s="91">
        <v>2567</v>
      </c>
      <c r="T36" s="86"/>
    </row>
    <row r="37" spans="1:20" x14ac:dyDescent="0.25">
      <c r="A37" s="87">
        <v>76</v>
      </c>
      <c r="B37" s="88">
        <v>30</v>
      </c>
      <c r="C37" s="82" t="s">
        <v>72</v>
      </c>
      <c r="D37" s="92">
        <v>15</v>
      </c>
      <c r="E37" s="92">
        <v>387</v>
      </c>
      <c r="F37" s="92">
        <v>195</v>
      </c>
      <c r="G37" s="92">
        <v>22</v>
      </c>
      <c r="H37" s="92">
        <v>18</v>
      </c>
      <c r="I37" s="92">
        <v>0</v>
      </c>
      <c r="J37" s="91">
        <v>1668</v>
      </c>
      <c r="K37" s="85">
        <v>2305</v>
      </c>
      <c r="T37" s="86"/>
    </row>
    <row r="38" spans="1:20" x14ac:dyDescent="0.25">
      <c r="A38" s="87">
        <v>76</v>
      </c>
      <c r="B38" s="88">
        <v>31</v>
      </c>
      <c r="C38" s="82" t="s">
        <v>73</v>
      </c>
      <c r="D38" s="89">
        <v>49</v>
      </c>
      <c r="E38" s="89">
        <v>211</v>
      </c>
      <c r="F38" s="89">
        <v>456</v>
      </c>
      <c r="G38" s="89">
        <v>74</v>
      </c>
      <c r="H38" s="89">
        <v>192</v>
      </c>
      <c r="I38" s="89">
        <v>0</v>
      </c>
      <c r="J38" s="85">
        <v>1622</v>
      </c>
      <c r="K38" s="85">
        <v>2604</v>
      </c>
      <c r="T38" s="86"/>
    </row>
    <row r="39" spans="1:20" x14ac:dyDescent="0.25">
      <c r="A39" s="87">
        <v>76</v>
      </c>
      <c r="B39" s="88">
        <v>32</v>
      </c>
      <c r="C39" s="82" t="s">
        <v>74</v>
      </c>
      <c r="D39" s="89">
        <v>9</v>
      </c>
      <c r="E39" s="89">
        <v>57</v>
      </c>
      <c r="F39" s="89">
        <v>66</v>
      </c>
      <c r="G39" s="89">
        <v>11</v>
      </c>
      <c r="H39" s="89">
        <v>30</v>
      </c>
      <c r="I39" s="89">
        <v>0</v>
      </c>
      <c r="J39" s="85">
        <v>395</v>
      </c>
      <c r="K39" s="85">
        <v>568</v>
      </c>
      <c r="T39" s="86"/>
    </row>
    <row r="40" spans="1:20" x14ac:dyDescent="0.25">
      <c r="A40" s="87">
        <v>75</v>
      </c>
      <c r="B40" s="88">
        <v>33</v>
      </c>
      <c r="C40" s="82" t="s">
        <v>62</v>
      </c>
      <c r="D40" s="89">
        <v>36</v>
      </c>
      <c r="E40" s="89">
        <v>380</v>
      </c>
      <c r="F40" s="89">
        <v>566</v>
      </c>
      <c r="G40" s="89">
        <v>52</v>
      </c>
      <c r="H40" s="89">
        <v>128</v>
      </c>
      <c r="I40" s="89">
        <v>0</v>
      </c>
      <c r="J40" s="85">
        <v>2573</v>
      </c>
      <c r="K40" s="85">
        <v>3735</v>
      </c>
      <c r="T40" s="86"/>
    </row>
    <row r="41" spans="1:20" x14ac:dyDescent="0.25">
      <c r="A41" s="87">
        <v>76</v>
      </c>
      <c r="B41" s="88">
        <v>34</v>
      </c>
      <c r="C41" s="82" t="s">
        <v>75</v>
      </c>
      <c r="D41" s="89">
        <v>17</v>
      </c>
      <c r="E41" s="89">
        <v>162</v>
      </c>
      <c r="F41" s="89">
        <v>346</v>
      </c>
      <c r="G41" s="89">
        <v>56</v>
      </c>
      <c r="H41" s="89">
        <v>39</v>
      </c>
      <c r="I41" s="89">
        <v>0</v>
      </c>
      <c r="J41" s="85">
        <v>1931</v>
      </c>
      <c r="K41" s="85">
        <v>2551</v>
      </c>
      <c r="T41" s="86"/>
    </row>
    <row r="42" spans="1:20" x14ac:dyDescent="0.25">
      <c r="A42" s="87">
        <v>53</v>
      </c>
      <c r="B42" s="88">
        <v>35</v>
      </c>
      <c r="C42" s="82" t="s">
        <v>55</v>
      </c>
      <c r="D42" s="89">
        <v>21</v>
      </c>
      <c r="E42" s="89">
        <v>319</v>
      </c>
      <c r="F42" s="89">
        <v>378</v>
      </c>
      <c r="G42" s="89">
        <v>80</v>
      </c>
      <c r="H42" s="89">
        <v>173</v>
      </c>
      <c r="I42" s="89">
        <v>0</v>
      </c>
      <c r="J42" s="85">
        <v>2021</v>
      </c>
      <c r="K42" s="85">
        <v>2992</v>
      </c>
      <c r="T42" s="86"/>
    </row>
    <row r="43" spans="1:20" x14ac:dyDescent="0.25">
      <c r="A43" s="87">
        <v>24</v>
      </c>
      <c r="B43" s="88">
        <v>36</v>
      </c>
      <c r="C43" s="82" t="s">
        <v>12</v>
      </c>
      <c r="D43" s="89">
        <v>9</v>
      </c>
      <c r="E43" s="89">
        <v>25</v>
      </c>
      <c r="F43" s="89">
        <v>27</v>
      </c>
      <c r="G43" s="89">
        <v>7</v>
      </c>
      <c r="H43" s="89">
        <v>54</v>
      </c>
      <c r="I43" s="89">
        <v>0</v>
      </c>
      <c r="J43" s="85">
        <v>384</v>
      </c>
      <c r="K43" s="85">
        <v>506</v>
      </c>
      <c r="T43" s="86"/>
    </row>
    <row r="44" spans="1:20" x14ac:dyDescent="0.25">
      <c r="A44" s="87">
        <v>24</v>
      </c>
      <c r="B44" s="88">
        <v>37</v>
      </c>
      <c r="C44" s="82" t="s">
        <v>13</v>
      </c>
      <c r="D44" s="89">
        <v>13</v>
      </c>
      <c r="E44" s="89">
        <v>88</v>
      </c>
      <c r="F44" s="89">
        <v>64</v>
      </c>
      <c r="G44" s="89">
        <v>17</v>
      </c>
      <c r="H44" s="89">
        <v>100</v>
      </c>
      <c r="I44" s="89">
        <v>0</v>
      </c>
      <c r="J44" s="85">
        <v>1054</v>
      </c>
      <c r="K44" s="85">
        <v>1336</v>
      </c>
      <c r="T44" s="86"/>
    </row>
    <row r="45" spans="1:20" x14ac:dyDescent="0.25">
      <c r="A45" s="87">
        <v>84</v>
      </c>
      <c r="B45" s="88">
        <v>38</v>
      </c>
      <c r="C45" s="82" t="s">
        <v>88</v>
      </c>
      <c r="D45" s="89">
        <v>33</v>
      </c>
      <c r="E45" s="89">
        <v>224</v>
      </c>
      <c r="F45" s="89">
        <v>477</v>
      </c>
      <c r="G45" s="89">
        <v>55</v>
      </c>
      <c r="H45" s="89">
        <v>21</v>
      </c>
      <c r="I45" s="89">
        <v>0</v>
      </c>
      <c r="J45" s="85">
        <v>1967</v>
      </c>
      <c r="K45" s="85">
        <v>2777</v>
      </c>
      <c r="T45" s="86"/>
    </row>
    <row r="46" spans="1:20" x14ac:dyDescent="0.25">
      <c r="A46" s="87">
        <v>27</v>
      </c>
      <c r="B46" s="88">
        <v>39</v>
      </c>
      <c r="C46" s="82" t="s">
        <v>19</v>
      </c>
      <c r="D46" s="89">
        <v>5</v>
      </c>
      <c r="E46" s="89">
        <v>107</v>
      </c>
      <c r="F46" s="89">
        <v>39</v>
      </c>
      <c r="G46" s="89">
        <v>31</v>
      </c>
      <c r="H46" s="89">
        <v>59</v>
      </c>
      <c r="I46" s="89">
        <v>1</v>
      </c>
      <c r="J46" s="85">
        <v>516</v>
      </c>
      <c r="K46" s="85">
        <v>758</v>
      </c>
      <c r="T46" s="86"/>
    </row>
    <row r="47" spans="1:20" x14ac:dyDescent="0.25">
      <c r="A47" s="87">
        <v>75</v>
      </c>
      <c r="B47" s="88">
        <v>40</v>
      </c>
      <c r="C47" s="82" t="s">
        <v>63</v>
      </c>
      <c r="D47" s="89">
        <v>3</v>
      </c>
      <c r="E47" s="89">
        <v>186</v>
      </c>
      <c r="F47" s="89">
        <v>144</v>
      </c>
      <c r="G47" s="89">
        <v>25</v>
      </c>
      <c r="H47" s="89">
        <v>46</v>
      </c>
      <c r="I47" s="89">
        <v>0</v>
      </c>
      <c r="J47" s="85">
        <v>782</v>
      </c>
      <c r="K47" s="85">
        <v>1186</v>
      </c>
      <c r="T47" s="86"/>
    </row>
    <row r="48" spans="1:20" x14ac:dyDescent="0.25">
      <c r="A48" s="87">
        <v>24</v>
      </c>
      <c r="B48" s="88">
        <v>41</v>
      </c>
      <c r="C48" s="82" t="s">
        <v>14</v>
      </c>
      <c r="D48" s="89">
        <v>10</v>
      </c>
      <c r="E48" s="89">
        <v>59</v>
      </c>
      <c r="F48" s="89">
        <v>94</v>
      </c>
      <c r="G48" s="89">
        <v>22</v>
      </c>
      <c r="H48" s="89">
        <v>81</v>
      </c>
      <c r="I48" s="89">
        <v>0</v>
      </c>
      <c r="J48" s="85">
        <v>572</v>
      </c>
      <c r="K48" s="85">
        <v>838</v>
      </c>
      <c r="T48" s="86"/>
    </row>
    <row r="49" spans="1:20" x14ac:dyDescent="0.25">
      <c r="A49" s="87">
        <v>84</v>
      </c>
      <c r="B49" s="88">
        <v>42</v>
      </c>
      <c r="C49" s="82" t="s">
        <v>89</v>
      </c>
      <c r="D49" s="89">
        <v>31</v>
      </c>
      <c r="E49" s="89">
        <v>76</v>
      </c>
      <c r="F49" s="89">
        <v>146</v>
      </c>
      <c r="G49" s="89">
        <v>34</v>
      </c>
      <c r="H49" s="89">
        <v>176</v>
      </c>
      <c r="I49" s="89">
        <v>0</v>
      </c>
      <c r="J49" s="85">
        <v>1407</v>
      </c>
      <c r="K49" s="85">
        <v>1870</v>
      </c>
      <c r="T49" s="86"/>
    </row>
    <row r="50" spans="1:20" x14ac:dyDescent="0.25">
      <c r="A50" s="87">
        <v>84</v>
      </c>
      <c r="B50" s="88">
        <v>43</v>
      </c>
      <c r="C50" s="82" t="s">
        <v>90</v>
      </c>
      <c r="D50" s="89">
        <v>6</v>
      </c>
      <c r="E50" s="89">
        <v>63</v>
      </c>
      <c r="F50" s="89">
        <v>24</v>
      </c>
      <c r="G50" s="89">
        <v>11</v>
      </c>
      <c r="H50" s="89">
        <v>42</v>
      </c>
      <c r="I50" s="89">
        <v>0</v>
      </c>
      <c r="J50" s="85">
        <v>507</v>
      </c>
      <c r="K50" s="85">
        <v>653</v>
      </c>
      <c r="T50" s="86"/>
    </row>
    <row r="51" spans="1:20" x14ac:dyDescent="0.25">
      <c r="A51" s="87">
        <v>52</v>
      </c>
      <c r="B51" s="88">
        <v>44</v>
      </c>
      <c r="C51" s="82" t="s">
        <v>46</v>
      </c>
      <c r="D51" s="89">
        <v>46</v>
      </c>
      <c r="E51" s="89">
        <v>174</v>
      </c>
      <c r="F51" s="89">
        <v>267</v>
      </c>
      <c r="G51" s="89">
        <v>41</v>
      </c>
      <c r="H51" s="89">
        <v>402</v>
      </c>
      <c r="I51" s="89">
        <v>0</v>
      </c>
      <c r="J51" s="85">
        <v>1537</v>
      </c>
      <c r="K51" s="85">
        <v>2467</v>
      </c>
      <c r="T51" s="86"/>
    </row>
    <row r="52" spans="1:20" x14ac:dyDescent="0.25">
      <c r="A52" s="87">
        <v>24</v>
      </c>
      <c r="B52" s="88">
        <v>45</v>
      </c>
      <c r="C52" s="82" t="s">
        <v>15</v>
      </c>
      <c r="D52" s="89">
        <v>13</v>
      </c>
      <c r="E52" s="89">
        <v>274</v>
      </c>
      <c r="F52" s="89">
        <v>1</v>
      </c>
      <c r="G52" s="89">
        <v>17</v>
      </c>
      <c r="H52" s="89">
        <v>37</v>
      </c>
      <c r="I52" s="89">
        <v>0</v>
      </c>
      <c r="J52" s="85">
        <v>1197</v>
      </c>
      <c r="K52" s="85">
        <v>1539</v>
      </c>
      <c r="T52" s="86"/>
    </row>
    <row r="53" spans="1:20" x14ac:dyDescent="0.25">
      <c r="A53" s="87">
        <v>76</v>
      </c>
      <c r="B53" s="88">
        <v>46</v>
      </c>
      <c r="C53" s="82" t="s">
        <v>76</v>
      </c>
      <c r="D53" s="89">
        <v>2</v>
      </c>
      <c r="E53" s="89">
        <v>31</v>
      </c>
      <c r="F53" s="89">
        <v>43</v>
      </c>
      <c r="G53" s="89">
        <v>4</v>
      </c>
      <c r="H53" s="89">
        <v>3</v>
      </c>
      <c r="I53" s="89">
        <v>0</v>
      </c>
      <c r="J53" s="85">
        <v>266</v>
      </c>
      <c r="K53" s="85">
        <v>349</v>
      </c>
      <c r="T53" s="86"/>
    </row>
    <row r="54" spans="1:20" x14ac:dyDescent="0.25">
      <c r="A54" s="87">
        <v>75</v>
      </c>
      <c r="B54" s="88">
        <v>47</v>
      </c>
      <c r="C54" s="82" t="s">
        <v>64</v>
      </c>
      <c r="D54" s="89">
        <v>8</v>
      </c>
      <c r="E54" s="89">
        <v>34</v>
      </c>
      <c r="F54" s="89">
        <v>64</v>
      </c>
      <c r="G54" s="89">
        <v>6</v>
      </c>
      <c r="H54" s="89">
        <v>77</v>
      </c>
      <c r="I54" s="89">
        <v>0</v>
      </c>
      <c r="J54" s="85">
        <v>550</v>
      </c>
      <c r="K54" s="85">
        <v>739</v>
      </c>
      <c r="T54" s="86"/>
    </row>
    <row r="55" spans="1:20" x14ac:dyDescent="0.25">
      <c r="A55" s="87">
        <v>76</v>
      </c>
      <c r="B55" s="88">
        <v>48</v>
      </c>
      <c r="C55" s="82" t="s">
        <v>77</v>
      </c>
      <c r="D55" s="89">
        <v>1</v>
      </c>
      <c r="E55" s="89">
        <v>1</v>
      </c>
      <c r="F55" s="89">
        <v>11</v>
      </c>
      <c r="G55" s="89">
        <v>4</v>
      </c>
      <c r="H55" s="89">
        <v>0</v>
      </c>
      <c r="I55" s="89">
        <v>0</v>
      </c>
      <c r="J55" s="85">
        <v>118</v>
      </c>
      <c r="K55" s="85">
        <v>135</v>
      </c>
      <c r="T55" s="86"/>
    </row>
    <row r="56" spans="1:20" x14ac:dyDescent="0.25">
      <c r="A56" s="87">
        <v>52</v>
      </c>
      <c r="B56" s="88">
        <v>49</v>
      </c>
      <c r="C56" s="82" t="s">
        <v>48</v>
      </c>
      <c r="D56" s="89">
        <v>30</v>
      </c>
      <c r="E56" s="89">
        <v>40</v>
      </c>
      <c r="F56" s="89">
        <v>184</v>
      </c>
      <c r="G56" s="89">
        <v>47</v>
      </c>
      <c r="H56" s="89">
        <v>166</v>
      </c>
      <c r="I56" s="89">
        <v>1</v>
      </c>
      <c r="J56" s="85">
        <v>1735</v>
      </c>
      <c r="K56" s="85">
        <v>2203</v>
      </c>
      <c r="T56" s="86"/>
    </row>
    <row r="57" spans="1:20" x14ac:dyDescent="0.25">
      <c r="A57" s="87">
        <v>28</v>
      </c>
      <c r="B57" s="88">
        <v>50</v>
      </c>
      <c r="C57" s="82" t="s">
        <v>28</v>
      </c>
      <c r="D57" s="89">
        <v>16</v>
      </c>
      <c r="E57" s="89">
        <v>139</v>
      </c>
      <c r="F57" s="89">
        <v>101</v>
      </c>
      <c r="G57" s="89">
        <v>18</v>
      </c>
      <c r="H57" s="89">
        <v>88</v>
      </c>
      <c r="I57" s="89">
        <v>0</v>
      </c>
      <c r="J57" s="85">
        <v>840</v>
      </c>
      <c r="K57" s="85">
        <v>1202</v>
      </c>
      <c r="T57" s="86"/>
    </row>
    <row r="58" spans="1:20" x14ac:dyDescent="0.25">
      <c r="A58" s="87">
        <v>44</v>
      </c>
      <c r="B58" s="88">
        <v>51</v>
      </c>
      <c r="C58" s="82" t="s">
        <v>38</v>
      </c>
      <c r="D58" s="89">
        <v>48</v>
      </c>
      <c r="E58" s="89">
        <v>140</v>
      </c>
      <c r="F58" s="89">
        <v>97</v>
      </c>
      <c r="G58" s="89">
        <v>74</v>
      </c>
      <c r="H58" s="89">
        <v>10</v>
      </c>
      <c r="I58" s="89">
        <v>0</v>
      </c>
      <c r="J58" s="85">
        <v>1080</v>
      </c>
      <c r="K58" s="85">
        <v>1449</v>
      </c>
      <c r="T58" s="86"/>
    </row>
    <row r="59" spans="1:20" x14ac:dyDescent="0.25">
      <c r="A59" s="87">
        <v>44</v>
      </c>
      <c r="B59" s="88">
        <v>52</v>
      </c>
      <c r="C59" s="82" t="s">
        <v>39</v>
      </c>
      <c r="D59" s="89">
        <v>7</v>
      </c>
      <c r="E59" s="89">
        <v>20</v>
      </c>
      <c r="F59" s="89">
        <v>40</v>
      </c>
      <c r="G59" s="89">
        <v>9</v>
      </c>
      <c r="H59" s="89">
        <v>9</v>
      </c>
      <c r="I59" s="89">
        <v>0</v>
      </c>
      <c r="J59" s="85">
        <v>527</v>
      </c>
      <c r="K59" s="85">
        <v>612</v>
      </c>
      <c r="T59" s="86"/>
    </row>
    <row r="60" spans="1:20" x14ac:dyDescent="0.25">
      <c r="A60" s="87">
        <v>52</v>
      </c>
      <c r="B60" s="88">
        <v>53</v>
      </c>
      <c r="C60" s="82" t="s">
        <v>49</v>
      </c>
      <c r="D60" s="89">
        <v>10</v>
      </c>
      <c r="E60" s="89">
        <v>72</v>
      </c>
      <c r="F60" s="89">
        <v>47</v>
      </c>
      <c r="G60" s="89">
        <v>7</v>
      </c>
      <c r="H60" s="89">
        <v>44</v>
      </c>
      <c r="I60" s="89">
        <v>0</v>
      </c>
      <c r="J60" s="85">
        <v>749</v>
      </c>
      <c r="K60" s="85">
        <v>929</v>
      </c>
      <c r="T60" s="86"/>
    </row>
    <row r="61" spans="1:20" x14ac:dyDescent="0.25">
      <c r="A61" s="87">
        <v>44</v>
      </c>
      <c r="B61" s="88">
        <v>54</v>
      </c>
      <c r="C61" s="82" t="s">
        <v>40</v>
      </c>
      <c r="D61" s="89">
        <v>87</v>
      </c>
      <c r="E61" s="89">
        <v>39</v>
      </c>
      <c r="F61" s="89">
        <v>207</v>
      </c>
      <c r="G61" s="89">
        <v>13</v>
      </c>
      <c r="H61" s="89">
        <v>6</v>
      </c>
      <c r="I61" s="89">
        <v>0</v>
      </c>
      <c r="J61" s="85">
        <v>1476</v>
      </c>
      <c r="K61" s="85">
        <v>1828</v>
      </c>
      <c r="T61" s="86"/>
    </row>
    <row r="62" spans="1:20" x14ac:dyDescent="0.25">
      <c r="A62" s="87">
        <v>44</v>
      </c>
      <c r="B62" s="88">
        <v>55</v>
      </c>
      <c r="C62" s="82" t="s">
        <v>41</v>
      </c>
      <c r="D62" s="89">
        <v>7</v>
      </c>
      <c r="E62" s="89">
        <v>13</v>
      </c>
      <c r="F62" s="89">
        <v>68</v>
      </c>
      <c r="G62" s="89">
        <v>13</v>
      </c>
      <c r="H62" s="89">
        <v>36</v>
      </c>
      <c r="I62" s="89">
        <v>0</v>
      </c>
      <c r="J62" s="85">
        <v>544</v>
      </c>
      <c r="K62" s="85">
        <v>681</v>
      </c>
      <c r="T62" s="86"/>
    </row>
    <row r="63" spans="1:20" x14ac:dyDescent="0.25">
      <c r="A63" s="87">
        <v>53</v>
      </c>
      <c r="B63" s="88">
        <v>56</v>
      </c>
      <c r="C63" s="82" t="s">
        <v>56</v>
      </c>
      <c r="D63" s="89">
        <v>11</v>
      </c>
      <c r="E63" s="89">
        <v>109</v>
      </c>
      <c r="F63" s="89">
        <v>160</v>
      </c>
      <c r="G63" s="89">
        <v>35</v>
      </c>
      <c r="H63" s="89">
        <v>89</v>
      </c>
      <c r="I63" s="89">
        <v>0</v>
      </c>
      <c r="J63" s="85">
        <v>999</v>
      </c>
      <c r="K63" s="85">
        <v>1403</v>
      </c>
      <c r="T63" s="86"/>
    </row>
    <row r="64" spans="1:20" x14ac:dyDescent="0.25">
      <c r="A64" s="87">
        <v>44</v>
      </c>
      <c r="B64" s="88">
        <v>57</v>
      </c>
      <c r="C64" s="82" t="s">
        <v>42</v>
      </c>
      <c r="D64" s="89">
        <v>40</v>
      </c>
      <c r="E64" s="89">
        <v>159</v>
      </c>
      <c r="F64" s="89">
        <v>103</v>
      </c>
      <c r="G64" s="89">
        <v>68</v>
      </c>
      <c r="H64" s="89">
        <v>81</v>
      </c>
      <c r="I64" s="89">
        <v>0</v>
      </c>
      <c r="J64" s="85">
        <v>1717</v>
      </c>
      <c r="K64" s="85">
        <v>2168</v>
      </c>
      <c r="T64" s="86"/>
    </row>
    <row r="65" spans="1:20" x14ac:dyDescent="0.25">
      <c r="A65" s="87">
        <v>27</v>
      </c>
      <c r="B65" s="88">
        <v>58</v>
      </c>
      <c r="C65" s="82" t="s">
        <v>20</v>
      </c>
      <c r="D65" s="89">
        <v>8</v>
      </c>
      <c r="E65" s="89">
        <v>89</v>
      </c>
      <c r="F65" s="89">
        <v>92</v>
      </c>
      <c r="G65" s="89">
        <v>20</v>
      </c>
      <c r="H65" s="89">
        <v>39</v>
      </c>
      <c r="I65" s="89">
        <v>0</v>
      </c>
      <c r="J65" s="85">
        <v>648</v>
      </c>
      <c r="K65" s="85">
        <v>896</v>
      </c>
      <c r="T65" s="86"/>
    </row>
    <row r="66" spans="1:20" x14ac:dyDescent="0.25">
      <c r="A66" s="87">
        <v>32</v>
      </c>
      <c r="B66" s="88">
        <v>59</v>
      </c>
      <c r="C66" s="82" t="s">
        <v>32</v>
      </c>
      <c r="D66" s="89">
        <v>228</v>
      </c>
      <c r="E66" s="89">
        <v>720</v>
      </c>
      <c r="F66" s="89">
        <v>1086</v>
      </c>
      <c r="G66" s="89">
        <v>290</v>
      </c>
      <c r="H66" s="89">
        <v>272</v>
      </c>
      <c r="I66" s="89">
        <v>0</v>
      </c>
      <c r="J66" s="85">
        <v>7723</v>
      </c>
      <c r="K66" s="85">
        <v>10319</v>
      </c>
      <c r="T66" s="86"/>
    </row>
    <row r="67" spans="1:20" x14ac:dyDescent="0.25">
      <c r="A67" s="87">
        <v>32</v>
      </c>
      <c r="B67" s="88">
        <v>60</v>
      </c>
      <c r="C67" s="82" t="s">
        <v>33</v>
      </c>
      <c r="D67" s="89">
        <v>11</v>
      </c>
      <c r="E67" s="89">
        <v>76</v>
      </c>
      <c r="F67" s="89">
        <v>51</v>
      </c>
      <c r="G67" s="89">
        <v>61</v>
      </c>
      <c r="H67" s="89">
        <v>261</v>
      </c>
      <c r="I67" s="89">
        <v>0</v>
      </c>
      <c r="J67" s="85">
        <v>1139</v>
      </c>
      <c r="K67" s="85">
        <v>1599</v>
      </c>
      <c r="T67" s="86"/>
    </row>
    <row r="68" spans="1:20" x14ac:dyDescent="0.25">
      <c r="A68" s="87">
        <v>28</v>
      </c>
      <c r="B68" s="88">
        <v>61</v>
      </c>
      <c r="C68" s="82" t="s">
        <v>29</v>
      </c>
      <c r="D68" s="89">
        <v>2</v>
      </c>
      <c r="E68" s="89">
        <v>71</v>
      </c>
      <c r="F68" s="89">
        <v>82</v>
      </c>
      <c r="G68" s="89">
        <v>16</v>
      </c>
      <c r="H68" s="89">
        <v>48</v>
      </c>
      <c r="I68" s="89">
        <v>0</v>
      </c>
      <c r="J68" s="85">
        <v>781</v>
      </c>
      <c r="K68" s="85">
        <v>1000</v>
      </c>
      <c r="T68" s="86"/>
    </row>
    <row r="69" spans="1:20" x14ac:dyDescent="0.25">
      <c r="A69" s="87">
        <v>32</v>
      </c>
      <c r="B69" s="88">
        <v>62</v>
      </c>
      <c r="C69" s="82" t="s">
        <v>34</v>
      </c>
      <c r="D69" s="89">
        <v>235</v>
      </c>
      <c r="E69" s="89">
        <v>403</v>
      </c>
      <c r="F69" s="89">
        <v>643</v>
      </c>
      <c r="G69" s="89">
        <v>99</v>
      </c>
      <c r="H69" s="89">
        <v>107</v>
      </c>
      <c r="I69" s="89">
        <v>0</v>
      </c>
      <c r="J69" s="85">
        <v>5030</v>
      </c>
      <c r="K69" s="85">
        <v>6517</v>
      </c>
      <c r="T69" s="86"/>
    </row>
    <row r="70" spans="1:20" x14ac:dyDescent="0.25">
      <c r="A70" s="87">
        <v>84</v>
      </c>
      <c r="B70" s="88">
        <v>63</v>
      </c>
      <c r="C70" s="82" t="s">
        <v>91</v>
      </c>
      <c r="D70" s="89">
        <v>19</v>
      </c>
      <c r="E70" s="89">
        <v>54</v>
      </c>
      <c r="F70" s="89">
        <v>112</v>
      </c>
      <c r="G70" s="89">
        <v>6</v>
      </c>
      <c r="H70" s="89">
        <v>6</v>
      </c>
      <c r="I70" s="89">
        <v>0</v>
      </c>
      <c r="J70" s="85">
        <v>821</v>
      </c>
      <c r="K70" s="85">
        <v>1018</v>
      </c>
      <c r="T70" s="86"/>
    </row>
    <row r="71" spans="1:20" x14ac:dyDescent="0.25">
      <c r="A71" s="87">
        <v>75</v>
      </c>
      <c r="B71" s="88">
        <v>64</v>
      </c>
      <c r="C71" s="82" t="s">
        <v>65</v>
      </c>
      <c r="D71" s="89">
        <v>4</v>
      </c>
      <c r="E71" s="89">
        <v>147</v>
      </c>
      <c r="F71" s="89">
        <v>175</v>
      </c>
      <c r="G71" s="89">
        <v>30</v>
      </c>
      <c r="H71" s="89">
        <v>25</v>
      </c>
      <c r="I71" s="89">
        <v>0</v>
      </c>
      <c r="J71" s="85">
        <v>1010</v>
      </c>
      <c r="K71" s="91">
        <v>1391</v>
      </c>
      <c r="T71" s="86"/>
    </row>
    <row r="72" spans="1:20" x14ac:dyDescent="0.25">
      <c r="A72" s="87">
        <v>76</v>
      </c>
      <c r="B72" s="88">
        <v>65</v>
      </c>
      <c r="C72" s="82" t="s">
        <v>78</v>
      </c>
      <c r="D72" s="92">
        <v>4</v>
      </c>
      <c r="E72" s="92">
        <v>62</v>
      </c>
      <c r="F72" s="92">
        <v>50</v>
      </c>
      <c r="G72" s="92">
        <v>6</v>
      </c>
      <c r="H72" s="92">
        <v>30</v>
      </c>
      <c r="I72" s="92">
        <v>0</v>
      </c>
      <c r="J72" s="91">
        <v>434</v>
      </c>
      <c r="K72" s="85">
        <v>586</v>
      </c>
      <c r="T72" s="86"/>
    </row>
    <row r="73" spans="1:20" x14ac:dyDescent="0.25">
      <c r="A73" s="87">
        <v>76</v>
      </c>
      <c r="B73" s="88">
        <v>66</v>
      </c>
      <c r="C73" s="82" t="s">
        <v>79</v>
      </c>
      <c r="D73" s="89">
        <v>12</v>
      </c>
      <c r="E73" s="89">
        <v>58</v>
      </c>
      <c r="F73" s="89">
        <v>91</v>
      </c>
      <c r="G73" s="89">
        <v>35</v>
      </c>
      <c r="H73" s="89">
        <v>31</v>
      </c>
      <c r="I73" s="89">
        <v>2</v>
      </c>
      <c r="J73" s="85">
        <v>898</v>
      </c>
      <c r="K73" s="85">
        <v>1127</v>
      </c>
      <c r="T73" s="86"/>
    </row>
    <row r="74" spans="1:20" x14ac:dyDescent="0.25">
      <c r="A74" s="87">
        <v>44</v>
      </c>
      <c r="B74" s="88">
        <v>67</v>
      </c>
      <c r="C74" s="82" t="s">
        <v>43</v>
      </c>
      <c r="D74" s="89">
        <v>22</v>
      </c>
      <c r="E74" s="89">
        <v>102</v>
      </c>
      <c r="F74" s="89">
        <v>127</v>
      </c>
      <c r="G74" s="89">
        <v>74</v>
      </c>
      <c r="H74" s="89">
        <v>235</v>
      </c>
      <c r="I74" s="89">
        <v>0</v>
      </c>
      <c r="J74" s="85">
        <v>2088</v>
      </c>
      <c r="K74" s="85">
        <v>2648</v>
      </c>
      <c r="T74" s="86"/>
    </row>
    <row r="75" spans="1:20" x14ac:dyDescent="0.25">
      <c r="A75" s="87">
        <v>44</v>
      </c>
      <c r="B75" s="88">
        <v>68</v>
      </c>
      <c r="C75" s="82" t="s">
        <v>44</v>
      </c>
      <c r="D75" s="89">
        <v>44</v>
      </c>
      <c r="E75" s="89">
        <v>152</v>
      </c>
      <c r="F75" s="89">
        <v>1</v>
      </c>
      <c r="G75" s="89">
        <v>28</v>
      </c>
      <c r="H75" s="89">
        <v>100</v>
      </c>
      <c r="I75" s="89">
        <v>1</v>
      </c>
      <c r="J75" s="85">
        <v>1426</v>
      </c>
      <c r="K75" s="85">
        <v>1752</v>
      </c>
      <c r="T75" s="86"/>
    </row>
    <row r="76" spans="1:20" x14ac:dyDescent="0.25">
      <c r="A76" s="87">
        <v>84</v>
      </c>
      <c r="B76" s="88">
        <v>69</v>
      </c>
      <c r="C76" s="82" t="s">
        <v>356</v>
      </c>
      <c r="D76" s="89">
        <v>53</v>
      </c>
      <c r="E76" s="89">
        <v>266</v>
      </c>
      <c r="F76" s="89">
        <v>309</v>
      </c>
      <c r="G76" s="89">
        <v>11</v>
      </c>
      <c r="H76" s="89">
        <v>330</v>
      </c>
      <c r="I76" s="89">
        <v>0</v>
      </c>
      <c r="J76" s="85">
        <v>2103</v>
      </c>
      <c r="K76" s="93">
        <v>3072</v>
      </c>
      <c r="T76" s="86"/>
    </row>
    <row r="77" spans="1:20" x14ac:dyDescent="0.25">
      <c r="A77" s="94">
        <v>84</v>
      </c>
      <c r="B77" s="95" t="s">
        <v>92</v>
      </c>
      <c r="C77" s="82" t="s">
        <v>356</v>
      </c>
      <c r="D77" s="96">
        <v>24</v>
      </c>
      <c r="E77" s="96">
        <v>68</v>
      </c>
      <c r="F77" s="96">
        <v>74</v>
      </c>
      <c r="G77" s="96">
        <v>4</v>
      </c>
      <c r="H77" s="96">
        <v>70</v>
      </c>
      <c r="I77" s="96">
        <v>0</v>
      </c>
      <c r="J77" s="93">
        <v>452</v>
      </c>
      <c r="K77" s="93">
        <v>692</v>
      </c>
      <c r="T77" s="86"/>
    </row>
    <row r="78" spans="1:20" x14ac:dyDescent="0.25">
      <c r="A78" s="94">
        <v>84</v>
      </c>
      <c r="B78" s="95" t="s">
        <v>94</v>
      </c>
      <c r="C78" s="82" t="s">
        <v>357</v>
      </c>
      <c r="D78" s="96">
        <v>29</v>
      </c>
      <c r="E78" s="96">
        <v>198</v>
      </c>
      <c r="F78" s="96">
        <v>235</v>
      </c>
      <c r="G78" s="96">
        <v>7</v>
      </c>
      <c r="H78" s="96">
        <v>260</v>
      </c>
      <c r="I78" s="96">
        <v>0</v>
      </c>
      <c r="J78" s="93">
        <v>1651</v>
      </c>
      <c r="K78" s="85">
        <v>2380</v>
      </c>
      <c r="T78" s="86"/>
    </row>
    <row r="79" spans="1:20" x14ac:dyDescent="0.25">
      <c r="A79" s="87">
        <v>27</v>
      </c>
      <c r="B79" s="88">
        <v>70</v>
      </c>
      <c r="C79" s="82" t="s">
        <v>21</v>
      </c>
      <c r="D79" s="89">
        <v>4</v>
      </c>
      <c r="E79" s="89">
        <v>42</v>
      </c>
      <c r="F79" s="89">
        <v>50</v>
      </c>
      <c r="G79" s="89">
        <v>21</v>
      </c>
      <c r="H79" s="89">
        <v>29</v>
      </c>
      <c r="I79" s="89">
        <v>1</v>
      </c>
      <c r="J79" s="85">
        <v>577</v>
      </c>
      <c r="K79" s="85">
        <v>724</v>
      </c>
      <c r="T79" s="86"/>
    </row>
    <row r="80" spans="1:20" x14ac:dyDescent="0.25">
      <c r="A80" s="87">
        <v>27</v>
      </c>
      <c r="B80" s="88">
        <v>71</v>
      </c>
      <c r="C80" s="82" t="s">
        <v>22</v>
      </c>
      <c r="D80" s="89">
        <v>14</v>
      </c>
      <c r="E80" s="89">
        <v>169</v>
      </c>
      <c r="F80" s="89">
        <v>82</v>
      </c>
      <c r="G80" s="89">
        <v>18</v>
      </c>
      <c r="H80" s="89">
        <v>151</v>
      </c>
      <c r="I80" s="89">
        <v>0</v>
      </c>
      <c r="J80" s="85">
        <v>713</v>
      </c>
      <c r="K80" s="85">
        <v>1147</v>
      </c>
      <c r="T80" s="86"/>
    </row>
    <row r="81" spans="1:20" x14ac:dyDescent="0.25">
      <c r="A81" s="87">
        <v>52</v>
      </c>
      <c r="B81" s="88">
        <v>72</v>
      </c>
      <c r="C81" s="82" t="s">
        <v>50</v>
      </c>
      <c r="D81" s="89">
        <v>14</v>
      </c>
      <c r="E81" s="89">
        <v>90</v>
      </c>
      <c r="F81" s="89">
        <v>128</v>
      </c>
      <c r="G81" s="89">
        <v>42</v>
      </c>
      <c r="H81" s="89">
        <v>175</v>
      </c>
      <c r="I81" s="89">
        <v>0</v>
      </c>
      <c r="J81" s="85">
        <v>1037</v>
      </c>
      <c r="K81" s="85">
        <v>1486</v>
      </c>
      <c r="T81" s="86"/>
    </row>
    <row r="82" spans="1:20" x14ac:dyDescent="0.25">
      <c r="A82" s="87">
        <v>84</v>
      </c>
      <c r="B82" s="88">
        <v>73</v>
      </c>
      <c r="C82" s="82" t="s">
        <v>96</v>
      </c>
      <c r="D82" s="89">
        <v>13</v>
      </c>
      <c r="E82" s="89">
        <v>108</v>
      </c>
      <c r="F82" s="89">
        <v>118</v>
      </c>
      <c r="G82" s="89">
        <v>8</v>
      </c>
      <c r="H82" s="89">
        <v>4</v>
      </c>
      <c r="I82" s="89">
        <v>0</v>
      </c>
      <c r="J82" s="85">
        <v>625</v>
      </c>
      <c r="K82" s="85">
        <v>876</v>
      </c>
      <c r="T82" s="86"/>
    </row>
    <row r="83" spans="1:20" x14ac:dyDescent="0.25">
      <c r="A83" s="87">
        <v>84</v>
      </c>
      <c r="B83" s="88">
        <v>74</v>
      </c>
      <c r="C83" s="82" t="s">
        <v>97</v>
      </c>
      <c r="D83" s="89">
        <v>17</v>
      </c>
      <c r="E83" s="89">
        <v>60</v>
      </c>
      <c r="F83" s="89">
        <v>83</v>
      </c>
      <c r="G83" s="89">
        <v>34</v>
      </c>
      <c r="H83" s="89">
        <v>96</v>
      </c>
      <c r="I83" s="89">
        <v>0</v>
      </c>
      <c r="J83" s="85">
        <v>769</v>
      </c>
      <c r="K83" s="85">
        <v>1059</v>
      </c>
      <c r="T83" s="86"/>
    </row>
    <row r="84" spans="1:20" x14ac:dyDescent="0.25">
      <c r="A84" s="87">
        <v>11</v>
      </c>
      <c r="B84" s="88">
        <v>75</v>
      </c>
      <c r="C84" s="82" t="s">
        <v>0</v>
      </c>
      <c r="D84" s="89">
        <v>71</v>
      </c>
      <c r="E84" s="89">
        <v>315</v>
      </c>
      <c r="F84" s="89">
        <v>1286</v>
      </c>
      <c r="G84" s="89">
        <v>52</v>
      </c>
      <c r="H84" s="89">
        <v>108</v>
      </c>
      <c r="I84" s="89">
        <v>1</v>
      </c>
      <c r="J84" s="85">
        <v>2781</v>
      </c>
      <c r="K84" s="85">
        <v>4614</v>
      </c>
      <c r="T84" s="86"/>
    </row>
    <row r="85" spans="1:20" x14ac:dyDescent="0.25">
      <c r="A85" s="87">
        <v>28</v>
      </c>
      <c r="B85" s="88">
        <v>76</v>
      </c>
      <c r="C85" s="82" t="s">
        <v>30</v>
      </c>
      <c r="D85" s="89">
        <v>101</v>
      </c>
      <c r="E85" s="89">
        <v>312</v>
      </c>
      <c r="F85" s="89">
        <v>223</v>
      </c>
      <c r="G85" s="89">
        <v>53</v>
      </c>
      <c r="H85" s="89">
        <v>232</v>
      </c>
      <c r="I85" s="89">
        <v>0</v>
      </c>
      <c r="J85" s="85">
        <v>2943</v>
      </c>
      <c r="K85" s="85">
        <v>3864</v>
      </c>
      <c r="T85" s="86"/>
    </row>
    <row r="86" spans="1:20" x14ac:dyDescent="0.25">
      <c r="A86" s="87">
        <v>11</v>
      </c>
      <c r="B86" s="88">
        <v>77</v>
      </c>
      <c r="C86" s="82" t="s">
        <v>2</v>
      </c>
      <c r="D86" s="89">
        <v>62</v>
      </c>
      <c r="E86" s="89">
        <v>219</v>
      </c>
      <c r="F86" s="89">
        <v>240</v>
      </c>
      <c r="G86" s="89">
        <v>55</v>
      </c>
      <c r="H86" s="89">
        <v>208</v>
      </c>
      <c r="I86" s="89">
        <v>0</v>
      </c>
      <c r="J86" s="85">
        <v>2237</v>
      </c>
      <c r="K86" s="85">
        <v>3021</v>
      </c>
      <c r="T86" s="86"/>
    </row>
    <row r="87" spans="1:20" x14ac:dyDescent="0.25">
      <c r="A87" s="87">
        <v>11</v>
      </c>
      <c r="B87" s="88">
        <v>78</v>
      </c>
      <c r="C87" s="82" t="s">
        <v>3</v>
      </c>
      <c r="D87" s="89">
        <v>41</v>
      </c>
      <c r="E87" s="89">
        <v>179</v>
      </c>
      <c r="F87" s="89">
        <v>189</v>
      </c>
      <c r="G87" s="89">
        <v>37</v>
      </c>
      <c r="H87" s="89">
        <v>39</v>
      </c>
      <c r="I87" s="89">
        <v>0</v>
      </c>
      <c r="J87" s="85">
        <v>1485</v>
      </c>
      <c r="K87" s="85">
        <v>1970</v>
      </c>
      <c r="T87" s="86"/>
    </row>
    <row r="88" spans="1:20" x14ac:dyDescent="0.25">
      <c r="A88" s="87">
        <v>75</v>
      </c>
      <c r="B88" s="88">
        <v>79</v>
      </c>
      <c r="C88" s="82" t="s">
        <v>66</v>
      </c>
      <c r="D88" s="89">
        <v>7</v>
      </c>
      <c r="E88" s="89">
        <v>91</v>
      </c>
      <c r="F88" s="89">
        <v>136</v>
      </c>
      <c r="G88" s="89">
        <v>16</v>
      </c>
      <c r="H88" s="89">
        <v>62</v>
      </c>
      <c r="I88" s="89">
        <v>0</v>
      </c>
      <c r="J88" s="85">
        <v>786</v>
      </c>
      <c r="K88" s="85">
        <v>1098</v>
      </c>
      <c r="T88" s="86"/>
    </row>
    <row r="89" spans="1:20" x14ac:dyDescent="0.25">
      <c r="A89" s="87">
        <v>32</v>
      </c>
      <c r="B89" s="88">
        <v>80</v>
      </c>
      <c r="C89" s="82" t="s">
        <v>35</v>
      </c>
      <c r="D89" s="89">
        <v>16</v>
      </c>
      <c r="E89" s="89">
        <v>138</v>
      </c>
      <c r="F89" s="89">
        <v>147</v>
      </c>
      <c r="G89" s="89">
        <v>14</v>
      </c>
      <c r="H89" s="89">
        <v>88</v>
      </c>
      <c r="I89" s="89">
        <v>0</v>
      </c>
      <c r="J89" s="85">
        <v>1308</v>
      </c>
      <c r="K89" s="85">
        <v>1711</v>
      </c>
      <c r="T89" s="86"/>
    </row>
    <row r="90" spans="1:20" x14ac:dyDescent="0.25">
      <c r="A90" s="87">
        <v>76</v>
      </c>
      <c r="B90" s="88">
        <v>81</v>
      </c>
      <c r="C90" s="82" t="s">
        <v>80</v>
      </c>
      <c r="D90" s="89">
        <v>6</v>
      </c>
      <c r="E90" s="89">
        <v>173</v>
      </c>
      <c r="F90" s="89">
        <v>122</v>
      </c>
      <c r="G90" s="89">
        <v>8</v>
      </c>
      <c r="H90" s="89">
        <v>6</v>
      </c>
      <c r="I90" s="89">
        <v>0</v>
      </c>
      <c r="J90" s="85">
        <v>741</v>
      </c>
      <c r="K90" s="85">
        <v>1056</v>
      </c>
      <c r="T90" s="86"/>
    </row>
    <row r="91" spans="1:20" x14ac:dyDescent="0.25">
      <c r="A91" s="87">
        <v>76</v>
      </c>
      <c r="B91" s="88">
        <v>82</v>
      </c>
      <c r="C91" s="82" t="s">
        <v>81</v>
      </c>
      <c r="D91" s="89">
        <v>28</v>
      </c>
      <c r="E91" s="89">
        <v>31</v>
      </c>
      <c r="F91" s="89">
        <v>100</v>
      </c>
      <c r="G91" s="89">
        <v>1</v>
      </c>
      <c r="H91" s="89">
        <v>57</v>
      </c>
      <c r="I91" s="89">
        <v>0</v>
      </c>
      <c r="J91" s="85">
        <v>463</v>
      </c>
      <c r="K91" s="85">
        <v>680</v>
      </c>
      <c r="T91" s="86"/>
    </row>
    <row r="92" spans="1:20" x14ac:dyDescent="0.25">
      <c r="A92" s="87">
        <v>93</v>
      </c>
      <c r="B92" s="88">
        <v>83</v>
      </c>
      <c r="C92" s="82" t="s">
        <v>102</v>
      </c>
      <c r="D92" s="89">
        <v>36</v>
      </c>
      <c r="E92" s="89">
        <v>172</v>
      </c>
      <c r="F92" s="89">
        <v>131</v>
      </c>
      <c r="G92" s="89">
        <v>43</v>
      </c>
      <c r="H92" s="89">
        <v>10</v>
      </c>
      <c r="I92" s="89">
        <v>0</v>
      </c>
      <c r="J92" s="85">
        <v>1152</v>
      </c>
      <c r="K92" s="85">
        <v>1544</v>
      </c>
      <c r="T92" s="86"/>
    </row>
    <row r="93" spans="1:20" x14ac:dyDescent="0.25">
      <c r="A93" s="87">
        <v>93</v>
      </c>
      <c r="B93" s="88">
        <v>84</v>
      </c>
      <c r="C93" s="82" t="s">
        <v>103</v>
      </c>
      <c r="D93" s="89">
        <v>9</v>
      </c>
      <c r="E93" s="89">
        <v>83</v>
      </c>
      <c r="F93" s="89">
        <v>132</v>
      </c>
      <c r="G93" s="89">
        <v>32</v>
      </c>
      <c r="H93" s="89">
        <v>17</v>
      </c>
      <c r="I93" s="89">
        <v>0</v>
      </c>
      <c r="J93" s="85">
        <v>1029</v>
      </c>
      <c r="K93" s="85">
        <v>1302</v>
      </c>
      <c r="T93" s="86"/>
    </row>
    <row r="94" spans="1:20" x14ac:dyDescent="0.25">
      <c r="A94" s="87">
        <v>52</v>
      </c>
      <c r="B94" s="88">
        <v>85</v>
      </c>
      <c r="C94" s="82" t="s">
        <v>51</v>
      </c>
      <c r="D94" s="89">
        <v>34</v>
      </c>
      <c r="E94" s="89">
        <v>68</v>
      </c>
      <c r="F94" s="89">
        <v>98</v>
      </c>
      <c r="G94" s="89">
        <v>19</v>
      </c>
      <c r="H94" s="89">
        <v>9</v>
      </c>
      <c r="I94" s="89">
        <v>0</v>
      </c>
      <c r="J94" s="85">
        <v>939</v>
      </c>
      <c r="K94" s="85">
        <v>1167</v>
      </c>
      <c r="T94" s="86"/>
    </row>
    <row r="95" spans="1:20" x14ac:dyDescent="0.25">
      <c r="A95" s="87">
        <v>75</v>
      </c>
      <c r="B95" s="88">
        <v>86</v>
      </c>
      <c r="C95" s="82" t="s">
        <v>67</v>
      </c>
      <c r="D95" s="89">
        <v>14</v>
      </c>
      <c r="E95" s="89">
        <v>257</v>
      </c>
      <c r="F95" s="89">
        <v>267</v>
      </c>
      <c r="G95" s="89">
        <v>9</v>
      </c>
      <c r="H95" s="89">
        <v>108</v>
      </c>
      <c r="I95" s="89">
        <v>0</v>
      </c>
      <c r="J95" s="85">
        <v>804</v>
      </c>
      <c r="K95" s="85">
        <v>1459</v>
      </c>
      <c r="T95" s="86"/>
    </row>
    <row r="96" spans="1:20" x14ac:dyDescent="0.25">
      <c r="A96" s="87">
        <v>75</v>
      </c>
      <c r="B96" s="88">
        <v>87</v>
      </c>
      <c r="C96" s="82" t="s">
        <v>68</v>
      </c>
      <c r="D96" s="89">
        <v>4</v>
      </c>
      <c r="E96" s="89">
        <v>45</v>
      </c>
      <c r="F96" s="89">
        <v>34</v>
      </c>
      <c r="G96" s="89">
        <v>12</v>
      </c>
      <c r="H96" s="89">
        <v>56</v>
      </c>
      <c r="I96" s="89">
        <v>0</v>
      </c>
      <c r="J96" s="85">
        <v>553</v>
      </c>
      <c r="K96" s="85">
        <v>704</v>
      </c>
      <c r="T96" s="86"/>
    </row>
    <row r="97" spans="1:20" x14ac:dyDescent="0.25">
      <c r="A97" s="87">
        <v>44</v>
      </c>
      <c r="B97" s="88">
        <v>88</v>
      </c>
      <c r="C97" s="82" t="s">
        <v>45</v>
      </c>
      <c r="D97" s="89">
        <v>13</v>
      </c>
      <c r="E97" s="89">
        <v>132</v>
      </c>
      <c r="F97" s="89">
        <v>128</v>
      </c>
      <c r="G97" s="89">
        <v>16</v>
      </c>
      <c r="H97" s="89">
        <v>58</v>
      </c>
      <c r="I97" s="89">
        <v>0</v>
      </c>
      <c r="J97" s="85">
        <v>847</v>
      </c>
      <c r="K97" s="85">
        <v>1194</v>
      </c>
      <c r="T97" s="86"/>
    </row>
    <row r="98" spans="1:20" x14ac:dyDescent="0.25">
      <c r="A98" s="87">
        <v>27</v>
      </c>
      <c r="B98" s="88">
        <v>89</v>
      </c>
      <c r="C98" s="82" t="s">
        <v>23</v>
      </c>
      <c r="D98" s="89">
        <v>7</v>
      </c>
      <c r="E98" s="89">
        <v>104</v>
      </c>
      <c r="F98" s="89">
        <v>114</v>
      </c>
      <c r="G98" s="89">
        <v>20</v>
      </c>
      <c r="H98" s="89">
        <v>124</v>
      </c>
      <c r="I98" s="89">
        <v>1</v>
      </c>
      <c r="J98" s="85">
        <v>991</v>
      </c>
      <c r="K98" s="85">
        <v>1361</v>
      </c>
      <c r="T98" s="86"/>
    </row>
    <row r="99" spans="1:20" x14ac:dyDescent="0.25">
      <c r="A99" s="87">
        <v>27</v>
      </c>
      <c r="B99" s="88">
        <v>90</v>
      </c>
      <c r="C99" s="82" t="s">
        <v>24</v>
      </c>
      <c r="D99" s="89">
        <v>5</v>
      </c>
      <c r="E99" s="89">
        <v>17</v>
      </c>
      <c r="F99" s="89">
        <v>23</v>
      </c>
      <c r="G99" s="89">
        <v>10</v>
      </c>
      <c r="H99" s="89">
        <v>20</v>
      </c>
      <c r="I99" s="89">
        <v>0</v>
      </c>
      <c r="J99" s="85">
        <v>253</v>
      </c>
      <c r="K99" s="85">
        <v>328</v>
      </c>
      <c r="T99" s="86"/>
    </row>
    <row r="100" spans="1:20" x14ac:dyDescent="0.25">
      <c r="A100" s="87">
        <v>11</v>
      </c>
      <c r="B100" s="88">
        <v>91</v>
      </c>
      <c r="C100" s="82" t="s">
        <v>4</v>
      </c>
      <c r="D100" s="89">
        <v>51</v>
      </c>
      <c r="E100" s="89">
        <v>183</v>
      </c>
      <c r="F100" s="89">
        <v>433</v>
      </c>
      <c r="G100" s="89">
        <v>21</v>
      </c>
      <c r="H100" s="89">
        <v>44</v>
      </c>
      <c r="I100" s="89">
        <v>0</v>
      </c>
      <c r="J100" s="85">
        <v>1940</v>
      </c>
      <c r="K100" s="85">
        <v>2672</v>
      </c>
      <c r="T100" s="86"/>
    </row>
    <row r="101" spans="1:20" x14ac:dyDescent="0.25">
      <c r="A101" s="87">
        <v>11</v>
      </c>
      <c r="B101" s="88">
        <v>92</v>
      </c>
      <c r="C101" s="82" t="s">
        <v>5</v>
      </c>
      <c r="D101" s="89">
        <v>56</v>
      </c>
      <c r="E101" s="89">
        <v>239</v>
      </c>
      <c r="F101" s="89">
        <v>409</v>
      </c>
      <c r="G101" s="89">
        <v>29</v>
      </c>
      <c r="H101" s="89">
        <v>173</v>
      </c>
      <c r="I101" s="89">
        <v>0</v>
      </c>
      <c r="J101" s="85">
        <v>1555</v>
      </c>
      <c r="K101" s="85">
        <v>2461</v>
      </c>
      <c r="T101" s="86"/>
    </row>
    <row r="102" spans="1:20" x14ac:dyDescent="0.25">
      <c r="A102" s="87">
        <v>11</v>
      </c>
      <c r="B102" s="88">
        <v>93</v>
      </c>
      <c r="C102" s="82" t="s">
        <v>6</v>
      </c>
      <c r="D102" s="89">
        <v>150</v>
      </c>
      <c r="E102" s="89">
        <v>351</v>
      </c>
      <c r="F102" s="89">
        <v>817</v>
      </c>
      <c r="G102" s="89">
        <v>105</v>
      </c>
      <c r="H102" s="89">
        <v>133</v>
      </c>
      <c r="I102" s="89">
        <v>0</v>
      </c>
      <c r="J102" s="85">
        <v>3410</v>
      </c>
      <c r="K102" s="85">
        <v>4966</v>
      </c>
      <c r="T102" s="86"/>
    </row>
    <row r="103" spans="1:20" x14ac:dyDescent="0.25">
      <c r="A103" s="87">
        <v>11</v>
      </c>
      <c r="B103" s="88">
        <v>94</v>
      </c>
      <c r="C103" s="82" t="s">
        <v>7</v>
      </c>
      <c r="D103" s="89">
        <v>52</v>
      </c>
      <c r="E103" s="89">
        <v>97</v>
      </c>
      <c r="F103" s="89">
        <v>405</v>
      </c>
      <c r="G103" s="89">
        <v>32</v>
      </c>
      <c r="H103" s="89">
        <v>38</v>
      </c>
      <c r="I103" s="89">
        <v>0</v>
      </c>
      <c r="J103" s="85">
        <v>1706</v>
      </c>
      <c r="K103" s="85">
        <v>2330</v>
      </c>
      <c r="T103" s="86"/>
    </row>
    <row r="104" spans="1:20" x14ac:dyDescent="0.25">
      <c r="A104" s="87">
        <v>11</v>
      </c>
      <c r="B104" s="88">
        <v>95</v>
      </c>
      <c r="C104" s="82" t="s">
        <v>8</v>
      </c>
      <c r="D104" s="89">
        <v>39</v>
      </c>
      <c r="E104" s="89">
        <v>196</v>
      </c>
      <c r="F104" s="89">
        <v>288</v>
      </c>
      <c r="G104" s="89">
        <v>74</v>
      </c>
      <c r="H104" s="89">
        <v>272</v>
      </c>
      <c r="I104" s="89">
        <v>0</v>
      </c>
      <c r="J104" s="85">
        <v>1393</v>
      </c>
      <c r="K104" s="85">
        <v>2262</v>
      </c>
      <c r="T104" s="86"/>
    </row>
    <row r="105" spans="1:20" x14ac:dyDescent="0.25">
      <c r="A105" s="87">
        <v>101</v>
      </c>
      <c r="B105" s="88">
        <v>971</v>
      </c>
      <c r="C105" s="82" t="s">
        <v>109</v>
      </c>
      <c r="D105" s="89">
        <v>14</v>
      </c>
      <c r="E105" s="89">
        <v>50</v>
      </c>
      <c r="F105" s="89">
        <v>108</v>
      </c>
      <c r="G105" s="89">
        <v>68</v>
      </c>
      <c r="H105" s="89">
        <v>23</v>
      </c>
      <c r="I105" s="89">
        <v>0</v>
      </c>
      <c r="J105" s="85">
        <v>487</v>
      </c>
      <c r="K105" s="85">
        <v>750</v>
      </c>
      <c r="T105" s="86"/>
    </row>
    <row r="106" spans="1:20" x14ac:dyDescent="0.25">
      <c r="A106" s="87">
        <v>102</v>
      </c>
      <c r="B106" s="88">
        <v>972</v>
      </c>
      <c r="C106" s="82" t="s">
        <v>110</v>
      </c>
      <c r="D106" s="89">
        <v>2</v>
      </c>
      <c r="E106" s="89">
        <v>133</v>
      </c>
      <c r="F106" s="89">
        <v>171</v>
      </c>
      <c r="G106" s="89">
        <v>5</v>
      </c>
      <c r="H106" s="89">
        <v>13</v>
      </c>
      <c r="I106" s="89">
        <v>37</v>
      </c>
      <c r="J106" s="85">
        <v>867</v>
      </c>
      <c r="K106" s="85">
        <v>1228</v>
      </c>
      <c r="T106" s="86"/>
    </row>
    <row r="107" spans="1:20" x14ac:dyDescent="0.25">
      <c r="A107" s="87">
        <v>103</v>
      </c>
      <c r="B107" s="88">
        <v>973</v>
      </c>
      <c r="C107" s="82" t="s">
        <v>111</v>
      </c>
      <c r="D107" s="89">
        <v>15</v>
      </c>
      <c r="E107" s="89">
        <v>32</v>
      </c>
      <c r="F107" s="89">
        <v>18</v>
      </c>
      <c r="G107" s="89">
        <v>23</v>
      </c>
      <c r="H107" s="89">
        <v>25</v>
      </c>
      <c r="I107" s="89">
        <v>0</v>
      </c>
      <c r="J107" s="85">
        <v>628</v>
      </c>
      <c r="K107" s="85">
        <v>741</v>
      </c>
      <c r="T107" s="86"/>
    </row>
    <row r="108" spans="1:20" x14ac:dyDescent="0.25">
      <c r="A108" s="98">
        <v>104</v>
      </c>
      <c r="B108" s="99">
        <v>974</v>
      </c>
      <c r="C108" s="100" t="s">
        <v>358</v>
      </c>
      <c r="D108" s="89">
        <v>55</v>
      </c>
      <c r="E108" s="89">
        <v>219</v>
      </c>
      <c r="F108" s="89">
        <v>172</v>
      </c>
      <c r="G108" s="89">
        <v>66</v>
      </c>
      <c r="H108" s="89">
        <v>27</v>
      </c>
      <c r="I108" s="89">
        <v>10</v>
      </c>
      <c r="J108" s="85">
        <v>1637</v>
      </c>
      <c r="K108" s="85">
        <v>2186</v>
      </c>
      <c r="T108" s="86"/>
    </row>
    <row r="109" spans="1:20" x14ac:dyDescent="0.25">
      <c r="A109" s="410" t="s">
        <v>223</v>
      </c>
      <c r="B109" s="411"/>
      <c r="C109" s="411"/>
      <c r="D109" s="101">
        <v>2573</v>
      </c>
      <c r="E109" s="101">
        <v>12875</v>
      </c>
      <c r="F109" s="101">
        <v>17226</v>
      </c>
      <c r="G109" s="101">
        <v>3031</v>
      </c>
      <c r="H109" s="101">
        <v>7696</v>
      </c>
      <c r="I109" s="101">
        <v>17</v>
      </c>
      <c r="J109" s="101">
        <v>113185</v>
      </c>
      <c r="K109" s="101">
        <v>156603</v>
      </c>
      <c r="L109" s="276"/>
      <c r="M109" s="276"/>
      <c r="N109" s="276"/>
      <c r="O109" s="276"/>
      <c r="P109" s="276"/>
      <c r="Q109" s="276"/>
      <c r="R109" s="276"/>
      <c r="S109" s="276"/>
      <c r="T109" s="86"/>
    </row>
    <row r="110" spans="1:20" x14ac:dyDescent="0.25">
      <c r="A110" s="412" t="s">
        <v>224</v>
      </c>
      <c r="B110" s="413"/>
      <c r="C110" s="413"/>
      <c r="D110" s="102">
        <v>86</v>
      </c>
      <c r="E110" s="102">
        <v>434</v>
      </c>
      <c r="F110" s="102">
        <v>469</v>
      </c>
      <c r="G110" s="102">
        <v>162</v>
      </c>
      <c r="H110" s="102">
        <v>88</v>
      </c>
      <c r="I110" s="102">
        <v>47</v>
      </c>
      <c r="J110" s="102">
        <v>3619</v>
      </c>
      <c r="K110" s="102">
        <v>4905</v>
      </c>
      <c r="L110" s="276"/>
      <c r="M110" s="276"/>
      <c r="N110" s="276"/>
      <c r="O110" s="276"/>
      <c r="P110" s="276"/>
      <c r="Q110" s="276"/>
      <c r="R110" s="276"/>
      <c r="S110" s="276"/>
      <c r="T110" s="86"/>
    </row>
    <row r="111" spans="1:20" x14ac:dyDescent="0.25">
      <c r="A111" s="395" t="s">
        <v>225</v>
      </c>
      <c r="B111" s="396"/>
      <c r="C111" s="396"/>
      <c r="D111" s="103">
        <v>2659</v>
      </c>
      <c r="E111" s="103">
        <v>13309</v>
      </c>
      <c r="F111" s="103">
        <v>17695</v>
      </c>
      <c r="G111" s="103">
        <v>3193</v>
      </c>
      <c r="H111" s="103">
        <v>7784</v>
      </c>
      <c r="I111" s="103">
        <v>64</v>
      </c>
      <c r="J111" s="103">
        <v>116804</v>
      </c>
      <c r="K111" s="103">
        <v>161508</v>
      </c>
      <c r="L111" s="276"/>
      <c r="M111" s="276"/>
      <c r="N111" s="276"/>
      <c r="O111" s="276"/>
      <c r="P111" s="276"/>
      <c r="Q111" s="276"/>
      <c r="R111" s="276"/>
      <c r="S111" s="276"/>
    </row>
    <row r="112" spans="1:20" x14ac:dyDescent="0.25">
      <c r="A112" s="104" t="s">
        <v>366</v>
      </c>
      <c r="D112" s="105"/>
      <c r="E112" s="105"/>
      <c r="F112" s="105"/>
      <c r="G112" s="105"/>
      <c r="H112" s="105"/>
      <c r="I112" s="105"/>
      <c r="J112" s="105"/>
      <c r="K112" s="105"/>
      <c r="O112" s="104"/>
      <c r="P112" s="97"/>
    </row>
    <row r="113" spans="1:16" x14ac:dyDescent="0.25">
      <c r="A113" s="104" t="s">
        <v>367</v>
      </c>
      <c r="D113" s="105"/>
      <c r="E113" s="105"/>
      <c r="F113" s="105"/>
      <c r="G113" s="105"/>
      <c r="H113" s="105"/>
      <c r="I113" s="105"/>
      <c r="J113" s="105"/>
      <c r="K113" s="105"/>
      <c r="O113" s="104"/>
      <c r="P113" s="97"/>
    </row>
    <row r="114" spans="1:16" x14ac:dyDescent="0.25">
      <c r="A114" s="104" t="s">
        <v>368</v>
      </c>
      <c r="D114" s="105"/>
      <c r="E114" s="105"/>
      <c r="F114" s="105"/>
      <c r="G114" s="105"/>
      <c r="H114" s="105"/>
      <c r="I114" s="105"/>
      <c r="J114" s="105"/>
      <c r="K114" s="105"/>
      <c r="N114" s="104"/>
      <c r="O114" s="97"/>
    </row>
    <row r="115" spans="1:16" x14ac:dyDescent="0.25">
      <c r="D115" s="105"/>
      <c r="E115" s="105"/>
      <c r="F115" s="105"/>
      <c r="G115" s="105"/>
      <c r="H115" s="105"/>
      <c r="I115" s="105"/>
      <c r="J115" s="105"/>
      <c r="K115" s="105"/>
      <c r="N115" s="104"/>
      <c r="O115" s="97"/>
    </row>
    <row r="116" spans="1:16" x14ac:dyDescent="0.25">
      <c r="D116" s="105"/>
      <c r="E116" s="105"/>
      <c r="F116" s="105"/>
      <c r="G116" s="105"/>
      <c r="H116" s="105"/>
      <c r="I116" s="105"/>
      <c r="J116" s="105"/>
      <c r="K116" s="105"/>
      <c r="N116" s="104"/>
      <c r="O116" s="97"/>
    </row>
    <row r="117" spans="1:16" x14ac:dyDescent="0.25">
      <c r="A117" s="75" t="s">
        <v>369</v>
      </c>
      <c r="L117" s="106" t="s">
        <v>276</v>
      </c>
    </row>
    <row r="118" spans="1:16" ht="30" customHeight="1" x14ac:dyDescent="0.25">
      <c r="A118" s="8" t="s">
        <v>217</v>
      </c>
      <c r="B118" s="393" t="s">
        <v>214</v>
      </c>
      <c r="C118" s="394"/>
      <c r="D118" s="414" t="s">
        <v>350</v>
      </c>
      <c r="E118" s="414"/>
      <c r="F118" s="414"/>
      <c r="G118" s="414" t="s">
        <v>351</v>
      </c>
      <c r="H118" s="414"/>
      <c r="I118" s="414"/>
      <c r="J118" s="414"/>
      <c r="K118" s="408" t="s">
        <v>352</v>
      </c>
    </row>
    <row r="119" spans="1:16" ht="46.5" customHeight="1" x14ac:dyDescent="0.25">
      <c r="A119" s="107"/>
      <c r="B119" s="108"/>
      <c r="C119" s="109"/>
      <c r="D119" s="10" t="s">
        <v>246</v>
      </c>
      <c r="E119" s="10" t="s">
        <v>361</v>
      </c>
      <c r="F119" s="10" t="s">
        <v>362</v>
      </c>
      <c r="G119" s="10" t="s">
        <v>363</v>
      </c>
      <c r="H119" s="10" t="s">
        <v>247</v>
      </c>
      <c r="I119" s="10" t="s">
        <v>364</v>
      </c>
      <c r="J119" s="10" t="s">
        <v>365</v>
      </c>
      <c r="K119" s="409"/>
    </row>
    <row r="120" spans="1:16" x14ac:dyDescent="0.25">
      <c r="A120" s="34">
        <v>84</v>
      </c>
      <c r="B120" s="35" t="s">
        <v>83</v>
      </c>
      <c r="C120" s="36"/>
      <c r="D120" s="67">
        <v>224</v>
      </c>
      <c r="E120" s="67">
        <v>1282</v>
      </c>
      <c r="F120" s="67">
        <v>1704</v>
      </c>
      <c r="G120" s="67">
        <v>218</v>
      </c>
      <c r="H120" s="67">
        <v>876</v>
      </c>
      <c r="I120" s="67">
        <v>9</v>
      </c>
      <c r="J120" s="67">
        <v>11450</v>
      </c>
      <c r="K120" s="67">
        <v>15763</v>
      </c>
    </row>
    <row r="121" spans="1:16" x14ac:dyDescent="0.25">
      <c r="A121" s="12">
        <v>27</v>
      </c>
      <c r="B121" s="39" t="s">
        <v>17</v>
      </c>
      <c r="C121" s="40"/>
      <c r="D121" s="69">
        <v>64</v>
      </c>
      <c r="E121" s="69">
        <v>733</v>
      </c>
      <c r="F121" s="69">
        <v>594</v>
      </c>
      <c r="G121" s="69">
        <v>195</v>
      </c>
      <c r="H121" s="69">
        <v>636</v>
      </c>
      <c r="I121" s="69">
        <v>3</v>
      </c>
      <c r="J121" s="69">
        <v>5504</v>
      </c>
      <c r="K121" s="69">
        <v>7729</v>
      </c>
    </row>
    <row r="122" spans="1:16" x14ac:dyDescent="0.25">
      <c r="A122" s="12">
        <v>53</v>
      </c>
      <c r="B122" s="39" t="s">
        <v>53</v>
      </c>
      <c r="C122" s="40"/>
      <c r="D122" s="69">
        <v>54</v>
      </c>
      <c r="E122" s="69">
        <v>902</v>
      </c>
      <c r="F122" s="69">
        <v>1283</v>
      </c>
      <c r="G122" s="69">
        <v>235</v>
      </c>
      <c r="H122" s="69">
        <v>471</v>
      </c>
      <c r="I122" s="69">
        <v>0</v>
      </c>
      <c r="J122" s="69">
        <v>5879</v>
      </c>
      <c r="K122" s="69">
        <v>8824</v>
      </c>
    </row>
    <row r="123" spans="1:16" x14ac:dyDescent="0.25">
      <c r="A123" s="12">
        <v>24</v>
      </c>
      <c r="B123" s="39" t="s">
        <v>10</v>
      </c>
      <c r="C123" s="40"/>
      <c r="D123" s="69">
        <v>70</v>
      </c>
      <c r="E123" s="69">
        <v>718</v>
      </c>
      <c r="F123" s="69">
        <v>355</v>
      </c>
      <c r="G123" s="69">
        <v>121</v>
      </c>
      <c r="H123" s="69">
        <v>400</v>
      </c>
      <c r="I123" s="69">
        <v>0</v>
      </c>
      <c r="J123" s="69">
        <v>4535</v>
      </c>
      <c r="K123" s="69">
        <v>6199</v>
      </c>
    </row>
    <row r="124" spans="1:16" x14ac:dyDescent="0.25">
      <c r="A124" s="12">
        <v>94</v>
      </c>
      <c r="B124" s="39" t="s">
        <v>106</v>
      </c>
      <c r="C124" s="40"/>
      <c r="D124" s="69">
        <v>4</v>
      </c>
      <c r="E124" s="69">
        <v>30</v>
      </c>
      <c r="F124" s="69">
        <v>26</v>
      </c>
      <c r="G124" s="69">
        <v>10</v>
      </c>
      <c r="H124" s="69">
        <v>20</v>
      </c>
      <c r="I124" s="69">
        <v>0</v>
      </c>
      <c r="J124" s="69">
        <v>241</v>
      </c>
      <c r="K124" s="69">
        <v>331</v>
      </c>
    </row>
    <row r="125" spans="1:16" x14ac:dyDescent="0.25">
      <c r="A125" s="12">
        <v>44</v>
      </c>
      <c r="B125" s="39" t="s">
        <v>219</v>
      </c>
      <c r="C125" s="40"/>
      <c r="D125" s="69">
        <v>317</v>
      </c>
      <c r="E125" s="69">
        <v>815</v>
      </c>
      <c r="F125" s="69">
        <v>967</v>
      </c>
      <c r="G125" s="69">
        <v>351</v>
      </c>
      <c r="H125" s="69">
        <v>630</v>
      </c>
      <c r="I125" s="69">
        <v>1</v>
      </c>
      <c r="J125" s="69">
        <v>11409</v>
      </c>
      <c r="K125" s="69">
        <v>14490</v>
      </c>
    </row>
    <row r="126" spans="1:16" x14ac:dyDescent="0.25">
      <c r="A126" s="12">
        <v>32</v>
      </c>
      <c r="B126" s="39" t="s">
        <v>220</v>
      </c>
      <c r="C126" s="40"/>
      <c r="D126" s="69">
        <v>541</v>
      </c>
      <c r="E126" s="69">
        <v>1392</v>
      </c>
      <c r="F126" s="69">
        <v>2041</v>
      </c>
      <c r="G126" s="69">
        <v>509</v>
      </c>
      <c r="H126" s="69">
        <v>830</v>
      </c>
      <c r="I126" s="69">
        <v>0</v>
      </c>
      <c r="J126" s="69">
        <v>16827</v>
      </c>
      <c r="K126" s="69">
        <v>22140</v>
      </c>
    </row>
    <row r="127" spans="1:16" x14ac:dyDescent="0.25">
      <c r="A127" s="12">
        <v>11</v>
      </c>
      <c r="B127" s="39" t="s">
        <v>1</v>
      </c>
      <c r="C127" s="40"/>
      <c r="D127" s="69">
        <v>522</v>
      </c>
      <c r="E127" s="69">
        <v>1779</v>
      </c>
      <c r="F127" s="69">
        <v>4067</v>
      </c>
      <c r="G127" s="69">
        <v>405</v>
      </c>
      <c r="H127" s="69">
        <v>1015</v>
      </c>
      <c r="I127" s="69">
        <v>1</v>
      </c>
      <c r="J127" s="69">
        <v>16507</v>
      </c>
      <c r="K127" s="69">
        <v>24296</v>
      </c>
    </row>
    <row r="128" spans="1:16" x14ac:dyDescent="0.25">
      <c r="A128" s="12">
        <v>28</v>
      </c>
      <c r="B128" s="39" t="s">
        <v>26</v>
      </c>
      <c r="C128" s="40"/>
      <c r="D128" s="69">
        <v>170</v>
      </c>
      <c r="E128" s="69">
        <v>860</v>
      </c>
      <c r="F128" s="69">
        <v>912</v>
      </c>
      <c r="G128" s="69">
        <v>124</v>
      </c>
      <c r="H128" s="69">
        <v>591</v>
      </c>
      <c r="I128" s="69">
        <v>0</v>
      </c>
      <c r="J128" s="69">
        <v>7618</v>
      </c>
      <c r="K128" s="69">
        <v>10275</v>
      </c>
    </row>
    <row r="129" spans="1:11" x14ac:dyDescent="0.25">
      <c r="A129" s="12">
        <v>75</v>
      </c>
      <c r="B129" s="39" t="s">
        <v>221</v>
      </c>
      <c r="C129" s="40"/>
      <c r="D129" s="69">
        <v>143</v>
      </c>
      <c r="E129" s="69">
        <v>1573</v>
      </c>
      <c r="F129" s="69">
        <v>1921</v>
      </c>
      <c r="G129" s="69">
        <v>243</v>
      </c>
      <c r="H129" s="69">
        <v>773</v>
      </c>
      <c r="I129" s="69">
        <v>0</v>
      </c>
      <c r="J129" s="69">
        <v>10276</v>
      </c>
      <c r="K129" s="69">
        <v>14929</v>
      </c>
    </row>
    <row r="130" spans="1:11" x14ac:dyDescent="0.25">
      <c r="A130" s="12">
        <v>76</v>
      </c>
      <c r="B130" s="39" t="s">
        <v>222</v>
      </c>
      <c r="C130" s="40"/>
      <c r="D130" s="69">
        <v>161</v>
      </c>
      <c r="E130" s="69">
        <v>1419</v>
      </c>
      <c r="F130" s="69">
        <v>1669</v>
      </c>
      <c r="G130" s="69">
        <v>284</v>
      </c>
      <c r="H130" s="69">
        <v>491</v>
      </c>
      <c r="I130" s="69">
        <v>2</v>
      </c>
      <c r="J130" s="69">
        <v>10171</v>
      </c>
      <c r="K130" s="69">
        <v>14197</v>
      </c>
    </row>
    <row r="131" spans="1:11" x14ac:dyDescent="0.25">
      <c r="A131" s="12">
        <v>52</v>
      </c>
      <c r="B131" s="39" t="s">
        <v>47</v>
      </c>
      <c r="C131" s="40"/>
      <c r="D131" s="69">
        <v>134</v>
      </c>
      <c r="E131" s="69">
        <v>444</v>
      </c>
      <c r="F131" s="69">
        <v>724</v>
      </c>
      <c r="G131" s="69">
        <v>156</v>
      </c>
      <c r="H131" s="69">
        <v>796</v>
      </c>
      <c r="I131" s="69">
        <v>1</v>
      </c>
      <c r="J131" s="69">
        <v>5997</v>
      </c>
      <c r="K131" s="69">
        <v>8252</v>
      </c>
    </row>
    <row r="132" spans="1:11" x14ac:dyDescent="0.25">
      <c r="A132" s="43">
        <v>93</v>
      </c>
      <c r="B132" s="39" t="s">
        <v>113</v>
      </c>
      <c r="C132" s="40"/>
      <c r="D132" s="69">
        <v>169</v>
      </c>
      <c r="E132" s="69">
        <v>928</v>
      </c>
      <c r="F132" s="69">
        <v>963</v>
      </c>
      <c r="G132" s="69">
        <v>180</v>
      </c>
      <c r="H132" s="69">
        <v>167</v>
      </c>
      <c r="I132" s="69">
        <v>0</v>
      </c>
      <c r="J132" s="69">
        <v>6771</v>
      </c>
      <c r="K132" s="69">
        <v>9178</v>
      </c>
    </row>
    <row r="133" spans="1:11" x14ac:dyDescent="0.25">
      <c r="A133" s="110" t="s">
        <v>223</v>
      </c>
      <c r="B133" s="111"/>
      <c r="C133" s="112"/>
      <c r="D133" s="71">
        <v>2573</v>
      </c>
      <c r="E133" s="71">
        <v>12875</v>
      </c>
      <c r="F133" s="71">
        <v>17226</v>
      </c>
      <c r="G133" s="71">
        <v>3031</v>
      </c>
      <c r="H133" s="71">
        <v>7696</v>
      </c>
      <c r="I133" s="71">
        <v>17</v>
      </c>
      <c r="J133" s="71">
        <v>113185</v>
      </c>
      <c r="K133" s="71">
        <v>156603</v>
      </c>
    </row>
    <row r="134" spans="1:11" x14ac:dyDescent="0.25">
      <c r="A134" s="113">
        <v>101</v>
      </c>
      <c r="B134" s="50" t="s">
        <v>215</v>
      </c>
      <c r="C134" s="114"/>
      <c r="D134" s="69">
        <v>14</v>
      </c>
      <c r="E134" s="69">
        <v>50</v>
      </c>
      <c r="F134" s="69">
        <v>108</v>
      </c>
      <c r="G134" s="69">
        <v>68</v>
      </c>
      <c r="H134" s="69">
        <v>23</v>
      </c>
      <c r="I134" s="69">
        <v>0</v>
      </c>
      <c r="J134" s="69">
        <v>487</v>
      </c>
      <c r="K134" s="69">
        <v>750</v>
      </c>
    </row>
    <row r="135" spans="1:11" x14ac:dyDescent="0.25">
      <c r="A135" s="113">
        <v>102</v>
      </c>
      <c r="B135" s="50" t="s">
        <v>216</v>
      </c>
      <c r="C135" s="114"/>
      <c r="D135" s="69">
        <v>2</v>
      </c>
      <c r="E135" s="69">
        <v>133</v>
      </c>
      <c r="F135" s="69">
        <v>171</v>
      </c>
      <c r="G135" s="69">
        <v>5</v>
      </c>
      <c r="H135" s="69">
        <v>13</v>
      </c>
      <c r="I135" s="69">
        <v>37</v>
      </c>
      <c r="J135" s="69">
        <v>867</v>
      </c>
      <c r="K135" s="69">
        <v>1228</v>
      </c>
    </row>
    <row r="136" spans="1:11" x14ac:dyDescent="0.25">
      <c r="A136" s="113">
        <v>103</v>
      </c>
      <c r="B136" s="50" t="s">
        <v>111</v>
      </c>
      <c r="C136" s="114"/>
      <c r="D136" s="69">
        <v>15</v>
      </c>
      <c r="E136" s="69">
        <v>32</v>
      </c>
      <c r="F136" s="69">
        <v>18</v>
      </c>
      <c r="G136" s="69">
        <v>23</v>
      </c>
      <c r="H136" s="69">
        <v>25</v>
      </c>
      <c r="I136" s="69">
        <v>0</v>
      </c>
      <c r="J136" s="69">
        <v>628</v>
      </c>
      <c r="K136" s="69">
        <v>741</v>
      </c>
    </row>
    <row r="137" spans="1:11" x14ac:dyDescent="0.25">
      <c r="A137" s="113">
        <v>104</v>
      </c>
      <c r="B137" s="50" t="s">
        <v>112</v>
      </c>
      <c r="C137" s="114"/>
      <c r="D137" s="69">
        <v>55</v>
      </c>
      <c r="E137" s="69">
        <v>219</v>
      </c>
      <c r="F137" s="69">
        <v>172</v>
      </c>
      <c r="G137" s="69">
        <v>66</v>
      </c>
      <c r="H137" s="69">
        <v>27</v>
      </c>
      <c r="I137" s="69">
        <v>10</v>
      </c>
      <c r="J137" s="69">
        <v>1637</v>
      </c>
      <c r="K137" s="69">
        <v>2186</v>
      </c>
    </row>
    <row r="138" spans="1:11" x14ac:dyDescent="0.25">
      <c r="A138" s="52" t="s">
        <v>224</v>
      </c>
      <c r="B138" s="115"/>
      <c r="C138" s="54"/>
      <c r="D138" s="71">
        <v>86</v>
      </c>
      <c r="E138" s="71">
        <v>434</v>
      </c>
      <c r="F138" s="71">
        <v>469</v>
      </c>
      <c r="G138" s="71">
        <v>162</v>
      </c>
      <c r="H138" s="71">
        <v>88</v>
      </c>
      <c r="I138" s="71">
        <v>47</v>
      </c>
      <c r="J138" s="71">
        <v>3619</v>
      </c>
      <c r="K138" s="71">
        <v>4905</v>
      </c>
    </row>
    <row r="139" spans="1:11" x14ac:dyDescent="0.25">
      <c r="A139" s="405" t="s">
        <v>225</v>
      </c>
      <c r="B139" s="406"/>
      <c r="C139" s="407"/>
      <c r="D139" s="73">
        <v>2659</v>
      </c>
      <c r="E139" s="73">
        <v>13309</v>
      </c>
      <c r="F139" s="73">
        <v>17695</v>
      </c>
      <c r="G139" s="73">
        <v>3193</v>
      </c>
      <c r="H139" s="73">
        <v>7784</v>
      </c>
      <c r="I139" s="73">
        <v>64</v>
      </c>
      <c r="J139" s="73">
        <v>116804</v>
      </c>
      <c r="K139" s="73">
        <v>161508</v>
      </c>
    </row>
    <row r="140" spans="1:11" x14ac:dyDescent="0.25">
      <c r="A140" s="104" t="s">
        <v>366</v>
      </c>
      <c r="D140" s="116"/>
      <c r="E140" s="116"/>
      <c r="F140" s="116"/>
      <c r="G140" s="116"/>
      <c r="H140" s="116"/>
      <c r="I140" s="116"/>
      <c r="J140" s="116"/>
      <c r="K140" s="116"/>
    </row>
    <row r="141" spans="1:11" x14ac:dyDescent="0.25">
      <c r="A141" s="104" t="s">
        <v>367</v>
      </c>
    </row>
    <row r="142" spans="1:11" x14ac:dyDescent="0.25">
      <c r="A142" s="104" t="s">
        <v>368</v>
      </c>
    </row>
    <row r="143" spans="1:11" x14ac:dyDescent="0.25">
      <c r="A143" s="104"/>
    </row>
  </sheetData>
  <mergeCells count="14">
    <mergeCell ref="K5:K6"/>
    <mergeCell ref="A5:A6"/>
    <mergeCell ref="B5:B6"/>
    <mergeCell ref="C5:C6"/>
    <mergeCell ref="D5:F5"/>
    <mergeCell ref="G5:J5"/>
    <mergeCell ref="K118:K119"/>
    <mergeCell ref="A139:C139"/>
    <mergeCell ref="A109:C109"/>
    <mergeCell ref="A110:C110"/>
    <mergeCell ref="A111:C111"/>
    <mergeCell ref="B118:C118"/>
    <mergeCell ref="D118:F118"/>
    <mergeCell ref="G118:J118"/>
  </mergeCells>
  <hyperlinks>
    <hyperlink ref="L1" location="Sommaire!A1" display="Retour au sommaire" xr:uid="{00000000-0004-0000-0E00-000000000000}"/>
    <hyperlink ref="L117" location="'Tab3-ase'!A1" display="Retour en haut de page" xr:uid="{00000000-0004-0000-0E00-000001000000}"/>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M135"/>
  <sheetViews>
    <sheetView workbookViewId="0"/>
  </sheetViews>
  <sheetFormatPr baseColWidth="10" defaultRowHeight="15" x14ac:dyDescent="0.25"/>
  <cols>
    <col min="1" max="1" width="27.140625" style="62" customWidth="1"/>
    <col min="2" max="2" width="12.7109375" style="62" customWidth="1"/>
    <col min="3" max="3" width="25.42578125" style="62" customWidth="1"/>
    <col min="4" max="4" width="10.140625" style="62" customWidth="1"/>
    <col min="5" max="5" width="14.7109375" style="62" customWidth="1"/>
    <col min="6" max="6" width="15.42578125" style="62" customWidth="1"/>
    <col min="7" max="7" width="8.140625" style="62" bestFit="1" customWidth="1"/>
    <col min="8" max="8" width="10.140625" style="62" customWidth="1"/>
    <col min="9" max="16384" width="11.42578125" style="62"/>
  </cols>
  <sheetData>
    <row r="1" spans="1:13" x14ac:dyDescent="0.25">
      <c r="A1" s="58" t="s">
        <v>370</v>
      </c>
      <c r="B1" s="59"/>
      <c r="C1" s="60"/>
      <c r="D1" s="60"/>
      <c r="E1" s="60"/>
      <c r="F1" s="61"/>
      <c r="I1" s="2" t="s">
        <v>253</v>
      </c>
    </row>
    <row r="2" spans="1:13" x14ac:dyDescent="0.25">
      <c r="A2" s="375" t="s">
        <v>342</v>
      </c>
      <c r="B2" s="375"/>
      <c r="C2" s="375"/>
      <c r="D2" s="375"/>
      <c r="E2" s="375"/>
      <c r="F2" s="375"/>
    </row>
    <row r="3" spans="1:13" x14ac:dyDescent="0.25">
      <c r="A3" s="375" t="s">
        <v>343</v>
      </c>
      <c r="B3" s="375"/>
      <c r="C3" s="375"/>
      <c r="D3" s="375"/>
      <c r="E3" s="375"/>
      <c r="F3" s="375"/>
    </row>
    <row r="4" spans="1:13" x14ac:dyDescent="0.25">
      <c r="A4" s="4"/>
      <c r="B4" s="4"/>
      <c r="C4" s="4"/>
      <c r="D4" s="420"/>
      <c r="E4" s="420"/>
      <c r="F4" s="420"/>
      <c r="G4" s="420"/>
      <c r="H4" s="420"/>
    </row>
    <row r="5" spans="1:13" ht="45" customHeight="1" x14ac:dyDescent="0.25">
      <c r="A5" s="9" t="s">
        <v>217</v>
      </c>
      <c r="B5" s="10" t="s">
        <v>371</v>
      </c>
      <c r="C5" s="10" t="s">
        <v>349</v>
      </c>
      <c r="D5" s="10" t="s">
        <v>372</v>
      </c>
      <c r="E5" s="10" t="s">
        <v>373</v>
      </c>
      <c r="F5" s="10" t="s">
        <v>374</v>
      </c>
      <c r="G5" s="10" t="s">
        <v>375</v>
      </c>
      <c r="H5" s="10" t="s">
        <v>352</v>
      </c>
      <c r="I5" s="418"/>
      <c r="J5" s="419"/>
      <c r="K5" s="419"/>
      <c r="L5" s="419"/>
      <c r="M5" s="419"/>
    </row>
    <row r="6" spans="1:13" x14ac:dyDescent="0.25">
      <c r="A6" s="118">
        <v>84</v>
      </c>
      <c r="B6" s="34" t="s">
        <v>115</v>
      </c>
      <c r="C6" s="119" t="s">
        <v>82</v>
      </c>
      <c r="D6" s="85">
        <v>579</v>
      </c>
      <c r="E6" s="84">
        <v>369</v>
      </c>
      <c r="F6" s="120">
        <v>12</v>
      </c>
      <c r="G6" s="121">
        <v>396</v>
      </c>
      <c r="H6" s="121">
        <v>1356</v>
      </c>
      <c r="I6" s="76"/>
      <c r="J6" s="76"/>
      <c r="K6" s="76"/>
      <c r="L6" s="76"/>
      <c r="M6" s="279"/>
    </row>
    <row r="7" spans="1:13" x14ac:dyDescent="0.25">
      <c r="A7" s="122">
        <v>32</v>
      </c>
      <c r="B7" s="12" t="s">
        <v>116</v>
      </c>
      <c r="C7" s="119" t="s">
        <v>31</v>
      </c>
      <c r="D7" s="85">
        <v>1459</v>
      </c>
      <c r="E7" s="85">
        <v>291</v>
      </c>
      <c r="F7" s="121">
        <v>227</v>
      </c>
      <c r="G7" s="121">
        <v>17</v>
      </c>
      <c r="H7" s="121">
        <v>1994</v>
      </c>
      <c r="I7" s="76"/>
      <c r="J7" s="76"/>
      <c r="K7" s="76"/>
      <c r="L7" s="76"/>
      <c r="M7" s="279"/>
    </row>
    <row r="8" spans="1:13" x14ac:dyDescent="0.25">
      <c r="A8" s="122">
        <v>84</v>
      </c>
      <c r="B8" s="12" t="s">
        <v>117</v>
      </c>
      <c r="C8" s="119" t="s">
        <v>84</v>
      </c>
      <c r="D8" s="85">
        <v>673</v>
      </c>
      <c r="E8" s="85">
        <v>188</v>
      </c>
      <c r="F8" s="121">
        <v>85</v>
      </c>
      <c r="G8" s="121">
        <v>72</v>
      </c>
      <c r="H8" s="121">
        <v>1018</v>
      </c>
      <c r="I8" s="76"/>
      <c r="J8" s="76"/>
      <c r="K8" s="76"/>
      <c r="L8" s="76"/>
      <c r="M8" s="279"/>
    </row>
    <row r="9" spans="1:13" s="64" customFormat="1" x14ac:dyDescent="0.25">
      <c r="A9" s="123">
        <v>93</v>
      </c>
      <c r="B9" s="124" t="s">
        <v>118</v>
      </c>
      <c r="C9" s="125" t="s">
        <v>353</v>
      </c>
      <c r="D9" s="85">
        <v>219</v>
      </c>
      <c r="E9" s="85">
        <v>271</v>
      </c>
      <c r="F9" s="121">
        <v>0</v>
      </c>
      <c r="G9" s="121">
        <v>61</v>
      </c>
      <c r="H9" s="121">
        <v>551</v>
      </c>
      <c r="I9" s="76"/>
      <c r="J9" s="76"/>
      <c r="K9" s="76"/>
      <c r="L9" s="76"/>
      <c r="M9" s="279"/>
    </row>
    <row r="10" spans="1:13" x14ac:dyDescent="0.25">
      <c r="A10" s="122">
        <v>93</v>
      </c>
      <c r="B10" s="12" t="s">
        <v>119</v>
      </c>
      <c r="C10" s="119" t="s">
        <v>99</v>
      </c>
      <c r="D10" s="85">
        <v>60</v>
      </c>
      <c r="E10" s="85">
        <v>194</v>
      </c>
      <c r="F10" s="121">
        <v>156</v>
      </c>
      <c r="G10" s="121">
        <v>41</v>
      </c>
      <c r="H10" s="121">
        <v>451</v>
      </c>
      <c r="I10" s="76"/>
      <c r="J10" s="76"/>
      <c r="K10" s="76"/>
      <c r="L10" s="76"/>
      <c r="M10" s="279"/>
    </row>
    <row r="11" spans="1:13" x14ac:dyDescent="0.25">
      <c r="A11" s="122">
        <v>93</v>
      </c>
      <c r="B11" s="12" t="s">
        <v>120</v>
      </c>
      <c r="C11" s="119" t="s">
        <v>100</v>
      </c>
      <c r="D11" s="85">
        <v>617</v>
      </c>
      <c r="E11" s="85">
        <v>729</v>
      </c>
      <c r="F11" s="121">
        <v>36</v>
      </c>
      <c r="G11" s="121">
        <v>308</v>
      </c>
      <c r="H11" s="121">
        <v>1690</v>
      </c>
      <c r="I11" s="76"/>
      <c r="J11" s="76"/>
      <c r="K11" s="76"/>
      <c r="L11" s="76"/>
      <c r="M11" s="279"/>
    </row>
    <row r="12" spans="1:13" x14ac:dyDescent="0.25">
      <c r="A12" s="122">
        <v>84</v>
      </c>
      <c r="B12" s="12" t="s">
        <v>121</v>
      </c>
      <c r="C12" s="119" t="s">
        <v>85</v>
      </c>
      <c r="D12" s="85">
        <v>398</v>
      </c>
      <c r="E12" s="85">
        <v>174</v>
      </c>
      <c r="F12" s="121">
        <v>9</v>
      </c>
      <c r="G12" s="121">
        <v>34</v>
      </c>
      <c r="H12" s="121">
        <v>615</v>
      </c>
      <c r="I12" s="76"/>
      <c r="J12" s="76"/>
      <c r="K12" s="76"/>
      <c r="L12" s="76"/>
      <c r="M12" s="279"/>
    </row>
    <row r="13" spans="1:13" x14ac:dyDescent="0.25">
      <c r="A13" s="122">
        <v>44</v>
      </c>
      <c r="B13" s="12" t="s">
        <v>122</v>
      </c>
      <c r="C13" s="119" t="s">
        <v>36</v>
      </c>
      <c r="D13" s="85">
        <v>636</v>
      </c>
      <c r="E13" s="85">
        <v>358</v>
      </c>
      <c r="F13" s="121">
        <v>0</v>
      </c>
      <c r="G13" s="121">
        <v>87</v>
      </c>
      <c r="H13" s="121">
        <v>1081</v>
      </c>
      <c r="I13" s="76"/>
      <c r="J13" s="76"/>
      <c r="K13" s="76"/>
      <c r="L13" s="76"/>
      <c r="M13" s="279"/>
    </row>
    <row r="14" spans="1:13" x14ac:dyDescent="0.25">
      <c r="A14" s="122">
        <v>76</v>
      </c>
      <c r="B14" s="12" t="s">
        <v>123</v>
      </c>
      <c r="C14" s="119" t="s">
        <v>69</v>
      </c>
      <c r="D14" s="85">
        <v>342</v>
      </c>
      <c r="E14" s="85">
        <v>54</v>
      </c>
      <c r="F14" s="121">
        <v>0</v>
      </c>
      <c r="G14" s="121">
        <v>3</v>
      </c>
      <c r="H14" s="121">
        <v>399</v>
      </c>
      <c r="I14" s="76"/>
      <c r="J14" s="76"/>
      <c r="K14" s="76"/>
      <c r="L14" s="76"/>
      <c r="M14" s="279"/>
    </row>
    <row r="15" spans="1:13" x14ac:dyDescent="0.25">
      <c r="A15" s="122">
        <v>44</v>
      </c>
      <c r="B15" s="12">
        <v>10</v>
      </c>
      <c r="C15" s="119" t="s">
        <v>37</v>
      </c>
      <c r="D15" s="85">
        <v>506</v>
      </c>
      <c r="E15" s="85">
        <v>425</v>
      </c>
      <c r="F15" s="121">
        <v>25</v>
      </c>
      <c r="G15" s="121">
        <v>121</v>
      </c>
      <c r="H15" s="121">
        <v>1077</v>
      </c>
      <c r="I15" s="76"/>
      <c r="J15" s="76"/>
      <c r="K15" s="76"/>
      <c r="L15" s="76"/>
      <c r="M15" s="279"/>
    </row>
    <row r="16" spans="1:13" x14ac:dyDescent="0.25">
      <c r="A16" s="122">
        <v>76</v>
      </c>
      <c r="B16" s="12">
        <v>11</v>
      </c>
      <c r="C16" s="119" t="s">
        <v>70</v>
      </c>
      <c r="D16" s="85">
        <v>643</v>
      </c>
      <c r="E16" s="85">
        <v>358</v>
      </c>
      <c r="F16" s="121">
        <v>26</v>
      </c>
      <c r="G16" s="121">
        <v>156</v>
      </c>
      <c r="H16" s="121">
        <v>1183</v>
      </c>
      <c r="I16" s="76"/>
      <c r="J16" s="76"/>
      <c r="K16" s="76"/>
      <c r="L16" s="76"/>
      <c r="M16" s="279"/>
    </row>
    <row r="17" spans="1:13" x14ac:dyDescent="0.25">
      <c r="A17" s="122">
        <v>76</v>
      </c>
      <c r="B17" s="12">
        <v>12</v>
      </c>
      <c r="C17" s="119" t="s">
        <v>71</v>
      </c>
      <c r="D17" s="85">
        <v>398</v>
      </c>
      <c r="E17" s="85">
        <v>199</v>
      </c>
      <c r="F17" s="121">
        <v>39</v>
      </c>
      <c r="G17" s="121">
        <v>18</v>
      </c>
      <c r="H17" s="121">
        <v>654</v>
      </c>
      <c r="I17" s="76"/>
      <c r="J17" s="76"/>
      <c r="K17" s="76"/>
      <c r="L17" s="76"/>
      <c r="M17" s="279"/>
    </row>
    <row r="18" spans="1:13" x14ac:dyDescent="0.25">
      <c r="A18" s="122">
        <v>93</v>
      </c>
      <c r="B18" s="12">
        <v>13</v>
      </c>
      <c r="C18" s="119" t="s">
        <v>101</v>
      </c>
      <c r="D18" s="85">
        <v>768</v>
      </c>
      <c r="E18" s="85">
        <v>2227</v>
      </c>
      <c r="F18" s="121">
        <v>100</v>
      </c>
      <c r="G18" s="121">
        <v>545</v>
      </c>
      <c r="H18" s="121">
        <v>3640</v>
      </c>
      <c r="I18" s="76"/>
      <c r="J18" s="76"/>
      <c r="K18" s="76"/>
      <c r="L18" s="76"/>
      <c r="M18" s="279"/>
    </row>
    <row r="19" spans="1:13" x14ac:dyDescent="0.25">
      <c r="A19" s="122">
        <v>28</v>
      </c>
      <c r="B19" s="12">
        <v>14</v>
      </c>
      <c r="C19" s="119" t="s">
        <v>25</v>
      </c>
      <c r="D19" s="85">
        <v>1302</v>
      </c>
      <c r="E19" s="85">
        <v>630</v>
      </c>
      <c r="F19" s="121">
        <v>253</v>
      </c>
      <c r="G19" s="121">
        <v>162</v>
      </c>
      <c r="H19" s="121">
        <v>2347</v>
      </c>
      <c r="I19" s="76"/>
      <c r="J19" s="76"/>
      <c r="K19" s="76"/>
      <c r="L19" s="76"/>
      <c r="M19" s="279"/>
    </row>
    <row r="20" spans="1:13" x14ac:dyDescent="0.25">
      <c r="A20" s="122">
        <v>84</v>
      </c>
      <c r="B20" s="12">
        <v>15</v>
      </c>
      <c r="C20" s="119" t="s">
        <v>86</v>
      </c>
      <c r="D20" s="85">
        <v>111</v>
      </c>
      <c r="E20" s="85">
        <v>91</v>
      </c>
      <c r="F20" s="121">
        <v>9</v>
      </c>
      <c r="G20" s="121">
        <v>14</v>
      </c>
      <c r="H20" s="121">
        <v>225</v>
      </c>
      <c r="I20" s="76"/>
      <c r="J20" s="76"/>
      <c r="K20" s="76"/>
      <c r="L20" s="76"/>
      <c r="M20" s="279"/>
    </row>
    <row r="21" spans="1:13" x14ac:dyDescent="0.25">
      <c r="A21" s="122">
        <v>75</v>
      </c>
      <c r="B21" s="12">
        <v>16</v>
      </c>
      <c r="C21" s="119" t="s">
        <v>57</v>
      </c>
      <c r="D21" s="85">
        <v>730</v>
      </c>
      <c r="E21" s="85">
        <v>159</v>
      </c>
      <c r="F21" s="121">
        <v>69</v>
      </c>
      <c r="G21" s="121">
        <v>27</v>
      </c>
      <c r="H21" s="121">
        <v>985</v>
      </c>
      <c r="I21" s="76"/>
      <c r="J21" s="76"/>
      <c r="K21" s="76"/>
      <c r="L21" s="76"/>
      <c r="M21" s="279"/>
    </row>
    <row r="22" spans="1:13" x14ac:dyDescent="0.25">
      <c r="A22" s="122">
        <v>75</v>
      </c>
      <c r="B22" s="12">
        <v>17</v>
      </c>
      <c r="C22" s="119" t="s">
        <v>58</v>
      </c>
      <c r="D22" s="85">
        <v>844</v>
      </c>
      <c r="E22" s="85">
        <v>760</v>
      </c>
      <c r="F22" s="121">
        <v>0</v>
      </c>
      <c r="G22" s="121">
        <v>89</v>
      </c>
      <c r="H22" s="121">
        <v>1693</v>
      </c>
      <c r="I22" s="76"/>
      <c r="J22" s="76"/>
      <c r="K22" s="76"/>
      <c r="L22" s="76"/>
      <c r="M22" s="279"/>
    </row>
    <row r="23" spans="1:13" x14ac:dyDescent="0.25">
      <c r="A23" s="122">
        <v>24</v>
      </c>
      <c r="B23" s="12">
        <v>18</v>
      </c>
      <c r="C23" s="119" t="s">
        <v>9</v>
      </c>
      <c r="D23" s="85">
        <v>509</v>
      </c>
      <c r="E23" s="85">
        <v>182</v>
      </c>
      <c r="F23" s="121">
        <v>40</v>
      </c>
      <c r="G23" s="121">
        <v>88</v>
      </c>
      <c r="H23" s="121">
        <v>819</v>
      </c>
      <c r="I23" s="76"/>
      <c r="J23" s="76"/>
      <c r="K23" s="76"/>
      <c r="L23" s="76"/>
      <c r="M23" s="279"/>
    </row>
    <row r="24" spans="1:13" x14ac:dyDescent="0.25">
      <c r="A24" s="122">
        <v>75</v>
      </c>
      <c r="B24" s="12">
        <v>19</v>
      </c>
      <c r="C24" s="119" t="s">
        <v>59</v>
      </c>
      <c r="D24" s="85">
        <v>324</v>
      </c>
      <c r="E24" s="85">
        <v>72</v>
      </c>
      <c r="F24" s="121">
        <v>3</v>
      </c>
      <c r="G24" s="121">
        <v>36</v>
      </c>
      <c r="H24" s="121">
        <v>435</v>
      </c>
      <c r="I24" s="76"/>
      <c r="J24" s="76"/>
      <c r="K24" s="76"/>
      <c r="L24" s="76"/>
      <c r="M24" s="279"/>
    </row>
    <row r="25" spans="1:13" x14ac:dyDescent="0.25">
      <c r="A25" s="122">
        <v>94</v>
      </c>
      <c r="B25" s="12" t="s">
        <v>104</v>
      </c>
      <c r="C25" s="119" t="s">
        <v>354</v>
      </c>
      <c r="D25" s="85">
        <v>104</v>
      </c>
      <c r="E25" s="85">
        <v>38</v>
      </c>
      <c r="F25" s="121">
        <v>0</v>
      </c>
      <c r="G25" s="121">
        <v>0</v>
      </c>
      <c r="H25" s="121">
        <v>142</v>
      </c>
      <c r="I25" s="76"/>
      <c r="J25" s="76"/>
      <c r="K25" s="76"/>
      <c r="L25" s="76"/>
      <c r="M25" s="279"/>
    </row>
    <row r="26" spans="1:13" x14ac:dyDescent="0.25">
      <c r="A26" s="122">
        <v>94</v>
      </c>
      <c r="B26" s="12" t="s">
        <v>107</v>
      </c>
      <c r="C26" s="119" t="s">
        <v>108</v>
      </c>
      <c r="D26" s="85">
        <v>77</v>
      </c>
      <c r="E26" s="85">
        <v>92</v>
      </c>
      <c r="F26" s="121">
        <v>8</v>
      </c>
      <c r="G26" s="121">
        <v>12</v>
      </c>
      <c r="H26" s="121">
        <v>189</v>
      </c>
      <c r="I26" s="76"/>
      <c r="J26" s="76"/>
      <c r="K26" s="76"/>
      <c r="L26" s="76"/>
      <c r="M26" s="279"/>
    </row>
    <row r="27" spans="1:13" x14ac:dyDescent="0.25">
      <c r="A27" s="122">
        <v>27</v>
      </c>
      <c r="B27" s="12">
        <v>21</v>
      </c>
      <c r="C27" s="119" t="s">
        <v>16</v>
      </c>
      <c r="D27" s="85">
        <v>749</v>
      </c>
      <c r="E27" s="85">
        <v>303</v>
      </c>
      <c r="F27" s="121">
        <v>141</v>
      </c>
      <c r="G27" s="121">
        <v>174</v>
      </c>
      <c r="H27" s="121">
        <v>1367</v>
      </c>
      <c r="I27" s="76"/>
      <c r="J27" s="76"/>
      <c r="K27" s="76"/>
      <c r="L27" s="76"/>
      <c r="M27" s="279"/>
    </row>
    <row r="28" spans="1:13" x14ac:dyDescent="0.25">
      <c r="A28" s="122">
        <v>53</v>
      </c>
      <c r="B28" s="12">
        <v>22</v>
      </c>
      <c r="C28" s="119" t="s">
        <v>52</v>
      </c>
      <c r="D28" s="85">
        <v>974</v>
      </c>
      <c r="E28" s="85">
        <v>294</v>
      </c>
      <c r="F28" s="121">
        <v>169</v>
      </c>
      <c r="G28" s="121">
        <v>425</v>
      </c>
      <c r="H28" s="121">
        <v>1862</v>
      </c>
      <c r="I28" s="76"/>
      <c r="J28" s="76"/>
      <c r="K28" s="76"/>
      <c r="L28" s="76"/>
      <c r="M28" s="279"/>
    </row>
    <row r="29" spans="1:13" x14ac:dyDescent="0.25">
      <c r="A29" s="122">
        <v>75</v>
      </c>
      <c r="B29" s="12">
        <v>23</v>
      </c>
      <c r="C29" s="119" t="s">
        <v>60</v>
      </c>
      <c r="D29" s="85">
        <v>291</v>
      </c>
      <c r="E29" s="85">
        <v>73</v>
      </c>
      <c r="F29" s="121">
        <v>1</v>
      </c>
      <c r="G29" s="121">
        <v>11</v>
      </c>
      <c r="H29" s="121">
        <v>376</v>
      </c>
      <c r="I29" s="76"/>
      <c r="J29" s="76"/>
      <c r="K29" s="76"/>
      <c r="L29" s="76"/>
      <c r="M29" s="279"/>
    </row>
    <row r="30" spans="1:13" x14ac:dyDescent="0.25">
      <c r="A30" s="122">
        <v>75</v>
      </c>
      <c r="B30" s="12">
        <v>24</v>
      </c>
      <c r="C30" s="119" t="s">
        <v>61</v>
      </c>
      <c r="D30" s="85">
        <v>591</v>
      </c>
      <c r="E30" s="85">
        <v>458</v>
      </c>
      <c r="F30" s="121">
        <v>65</v>
      </c>
      <c r="G30" s="121">
        <v>14</v>
      </c>
      <c r="H30" s="121">
        <v>1128</v>
      </c>
      <c r="I30" s="76"/>
      <c r="J30" s="76"/>
      <c r="K30" s="76"/>
      <c r="L30" s="76"/>
      <c r="M30" s="279"/>
    </row>
    <row r="31" spans="1:13" x14ac:dyDescent="0.25">
      <c r="A31" s="122">
        <v>27</v>
      </c>
      <c r="B31" s="12">
        <v>25</v>
      </c>
      <c r="C31" s="119" t="s">
        <v>18</v>
      </c>
      <c r="D31" s="85">
        <v>623</v>
      </c>
      <c r="E31" s="85">
        <v>407</v>
      </c>
      <c r="F31" s="121">
        <v>51</v>
      </c>
      <c r="G31" s="121">
        <v>67</v>
      </c>
      <c r="H31" s="121">
        <v>1148</v>
      </c>
      <c r="I31" s="76"/>
      <c r="J31" s="76"/>
      <c r="K31" s="76"/>
      <c r="L31" s="76"/>
      <c r="M31" s="279"/>
    </row>
    <row r="32" spans="1:13" x14ac:dyDescent="0.25">
      <c r="A32" s="122">
        <v>84</v>
      </c>
      <c r="B32" s="12">
        <v>26</v>
      </c>
      <c r="C32" s="119" t="s">
        <v>87</v>
      </c>
      <c r="D32" s="85">
        <v>578</v>
      </c>
      <c r="E32" s="85">
        <v>548</v>
      </c>
      <c r="F32" s="121">
        <v>67</v>
      </c>
      <c r="G32" s="121">
        <v>31</v>
      </c>
      <c r="H32" s="121">
        <v>1224</v>
      </c>
      <c r="I32" s="76"/>
      <c r="J32" s="76"/>
      <c r="K32" s="76"/>
      <c r="L32" s="76"/>
      <c r="M32" s="279"/>
    </row>
    <row r="33" spans="1:13" x14ac:dyDescent="0.25">
      <c r="A33" s="122">
        <v>28</v>
      </c>
      <c r="B33" s="12">
        <v>27</v>
      </c>
      <c r="C33" s="119" t="s">
        <v>27</v>
      </c>
      <c r="D33" s="85">
        <v>1097</v>
      </c>
      <c r="E33" s="85">
        <v>713</v>
      </c>
      <c r="F33" s="121">
        <v>46</v>
      </c>
      <c r="G33" s="121">
        <v>6</v>
      </c>
      <c r="H33" s="121">
        <v>1862</v>
      </c>
      <c r="I33" s="76"/>
      <c r="J33" s="76"/>
      <c r="K33" s="76"/>
      <c r="L33" s="76"/>
      <c r="M33" s="279"/>
    </row>
    <row r="34" spans="1:13" x14ac:dyDescent="0.25">
      <c r="A34" s="122">
        <v>24</v>
      </c>
      <c r="B34" s="12">
        <v>28</v>
      </c>
      <c r="C34" s="119" t="s">
        <v>355</v>
      </c>
      <c r="D34" s="85">
        <v>523</v>
      </c>
      <c r="E34" s="85">
        <v>565</v>
      </c>
      <c r="F34" s="121">
        <v>21</v>
      </c>
      <c r="G34" s="121">
        <v>52</v>
      </c>
      <c r="H34" s="121">
        <v>1161</v>
      </c>
      <c r="I34" s="76"/>
      <c r="J34" s="76"/>
      <c r="K34" s="76"/>
      <c r="L34" s="76"/>
      <c r="M34" s="279"/>
    </row>
    <row r="35" spans="1:13" x14ac:dyDescent="0.25">
      <c r="A35" s="122">
        <v>53</v>
      </c>
      <c r="B35" s="12">
        <v>29</v>
      </c>
      <c r="C35" s="119" t="s">
        <v>54</v>
      </c>
      <c r="D35" s="85">
        <v>1306</v>
      </c>
      <c r="E35" s="85">
        <v>475</v>
      </c>
      <c r="F35" s="121">
        <v>318</v>
      </c>
      <c r="G35" s="121">
        <v>468</v>
      </c>
      <c r="H35" s="121">
        <v>2567</v>
      </c>
      <c r="I35" s="76"/>
      <c r="J35" s="76"/>
      <c r="K35" s="76"/>
      <c r="L35" s="76"/>
      <c r="M35" s="279"/>
    </row>
    <row r="36" spans="1:13" x14ac:dyDescent="0.25">
      <c r="A36" s="122">
        <v>76</v>
      </c>
      <c r="B36" s="12">
        <v>30</v>
      </c>
      <c r="C36" s="119" t="s">
        <v>72</v>
      </c>
      <c r="D36" s="85">
        <v>1038</v>
      </c>
      <c r="E36" s="85">
        <v>1237</v>
      </c>
      <c r="F36" s="121">
        <v>0</v>
      </c>
      <c r="G36" s="121">
        <v>30</v>
      </c>
      <c r="H36" s="121">
        <v>2305</v>
      </c>
      <c r="I36" s="76"/>
      <c r="J36" s="76"/>
      <c r="K36" s="76"/>
      <c r="L36" s="76"/>
      <c r="M36" s="279"/>
    </row>
    <row r="37" spans="1:13" x14ac:dyDescent="0.25">
      <c r="A37" s="122">
        <v>76</v>
      </c>
      <c r="B37" s="12">
        <v>31</v>
      </c>
      <c r="C37" s="119" t="s">
        <v>73</v>
      </c>
      <c r="D37" s="85">
        <v>940</v>
      </c>
      <c r="E37" s="85">
        <v>1196</v>
      </c>
      <c r="F37" s="121">
        <v>113</v>
      </c>
      <c r="G37" s="121">
        <v>355</v>
      </c>
      <c r="H37" s="121">
        <v>2604</v>
      </c>
      <c r="I37" s="76"/>
      <c r="J37" s="76"/>
      <c r="K37" s="76"/>
      <c r="L37" s="76"/>
      <c r="M37" s="279"/>
    </row>
    <row r="38" spans="1:13" x14ac:dyDescent="0.25">
      <c r="A38" s="122">
        <v>76</v>
      </c>
      <c r="B38" s="12">
        <v>32</v>
      </c>
      <c r="C38" s="119" t="s">
        <v>74</v>
      </c>
      <c r="D38" s="85">
        <v>373</v>
      </c>
      <c r="E38" s="85">
        <v>166</v>
      </c>
      <c r="F38" s="121">
        <v>0</v>
      </c>
      <c r="G38" s="121">
        <v>29</v>
      </c>
      <c r="H38" s="121">
        <v>568</v>
      </c>
      <c r="I38" s="76"/>
      <c r="J38" s="76"/>
      <c r="K38" s="76"/>
      <c r="L38" s="76"/>
      <c r="M38" s="279"/>
    </row>
    <row r="39" spans="1:13" x14ac:dyDescent="0.25">
      <c r="A39" s="122">
        <v>75</v>
      </c>
      <c r="B39" s="12">
        <v>33</v>
      </c>
      <c r="C39" s="119" t="s">
        <v>62</v>
      </c>
      <c r="D39" s="85">
        <v>1328</v>
      </c>
      <c r="E39" s="85">
        <v>2186</v>
      </c>
      <c r="F39" s="121">
        <v>0</v>
      </c>
      <c r="G39" s="121">
        <v>221</v>
      </c>
      <c r="H39" s="121">
        <v>3735</v>
      </c>
      <c r="I39" s="76"/>
      <c r="J39" s="76"/>
      <c r="K39" s="76"/>
      <c r="L39" s="76"/>
      <c r="M39" s="279"/>
    </row>
    <row r="40" spans="1:13" x14ac:dyDescent="0.25">
      <c r="A40" s="122">
        <v>76</v>
      </c>
      <c r="B40" s="12">
        <v>34</v>
      </c>
      <c r="C40" s="119" t="s">
        <v>75</v>
      </c>
      <c r="D40" s="85">
        <v>1146</v>
      </c>
      <c r="E40" s="85">
        <v>1166</v>
      </c>
      <c r="F40" s="121">
        <v>63</v>
      </c>
      <c r="G40" s="121">
        <v>176</v>
      </c>
      <c r="H40" s="121">
        <v>2551</v>
      </c>
      <c r="I40" s="76"/>
      <c r="J40" s="76"/>
      <c r="K40" s="76"/>
      <c r="L40" s="76"/>
      <c r="M40" s="279"/>
    </row>
    <row r="41" spans="1:13" x14ac:dyDescent="0.25">
      <c r="A41" s="122">
        <v>53</v>
      </c>
      <c r="B41" s="12">
        <v>35</v>
      </c>
      <c r="C41" s="119" t="s">
        <v>55</v>
      </c>
      <c r="D41" s="85">
        <v>1624</v>
      </c>
      <c r="E41" s="85">
        <v>652</v>
      </c>
      <c r="F41" s="121">
        <v>17</v>
      </c>
      <c r="G41" s="121">
        <v>699</v>
      </c>
      <c r="H41" s="121">
        <v>2992</v>
      </c>
      <c r="I41" s="76"/>
      <c r="J41" s="76"/>
      <c r="K41" s="76"/>
      <c r="L41" s="76"/>
      <c r="M41" s="279"/>
    </row>
    <row r="42" spans="1:13" x14ac:dyDescent="0.25">
      <c r="A42" s="122">
        <v>24</v>
      </c>
      <c r="B42" s="12">
        <v>36</v>
      </c>
      <c r="C42" s="119" t="s">
        <v>12</v>
      </c>
      <c r="D42" s="85">
        <v>356</v>
      </c>
      <c r="E42" s="85">
        <v>105</v>
      </c>
      <c r="F42" s="121">
        <v>35</v>
      </c>
      <c r="G42" s="121">
        <v>10</v>
      </c>
      <c r="H42" s="121">
        <v>506</v>
      </c>
      <c r="I42" s="76"/>
      <c r="J42" s="76"/>
      <c r="K42" s="76"/>
      <c r="L42" s="76"/>
      <c r="M42" s="279"/>
    </row>
    <row r="43" spans="1:13" x14ac:dyDescent="0.25">
      <c r="A43" s="122">
        <v>24</v>
      </c>
      <c r="B43" s="12">
        <v>37</v>
      </c>
      <c r="C43" s="119" t="s">
        <v>13</v>
      </c>
      <c r="D43" s="85">
        <v>644</v>
      </c>
      <c r="E43" s="85">
        <v>497</v>
      </c>
      <c r="F43" s="121">
        <v>110</v>
      </c>
      <c r="G43" s="121">
        <v>85</v>
      </c>
      <c r="H43" s="121">
        <v>1336</v>
      </c>
      <c r="I43" s="76"/>
      <c r="J43" s="76"/>
      <c r="K43" s="76"/>
      <c r="L43" s="76"/>
      <c r="M43" s="279"/>
    </row>
    <row r="44" spans="1:13" x14ac:dyDescent="0.25">
      <c r="A44" s="122">
        <v>84</v>
      </c>
      <c r="B44" s="12">
        <v>38</v>
      </c>
      <c r="C44" s="119" t="s">
        <v>88</v>
      </c>
      <c r="D44" s="85">
        <v>1087</v>
      </c>
      <c r="E44" s="85">
        <v>758</v>
      </c>
      <c r="F44" s="121">
        <v>256</v>
      </c>
      <c r="G44" s="121">
        <v>676</v>
      </c>
      <c r="H44" s="121">
        <v>2777</v>
      </c>
      <c r="I44" s="76"/>
      <c r="J44" s="76"/>
      <c r="K44" s="76"/>
      <c r="L44" s="76"/>
      <c r="M44" s="279"/>
    </row>
    <row r="45" spans="1:13" x14ac:dyDescent="0.25">
      <c r="A45" s="122">
        <v>27</v>
      </c>
      <c r="B45" s="12">
        <v>39</v>
      </c>
      <c r="C45" s="119" t="s">
        <v>19</v>
      </c>
      <c r="D45" s="85">
        <v>349</v>
      </c>
      <c r="E45" s="85">
        <v>276</v>
      </c>
      <c r="F45" s="121">
        <v>0</v>
      </c>
      <c r="G45" s="121">
        <v>133</v>
      </c>
      <c r="H45" s="121">
        <v>758</v>
      </c>
      <c r="I45" s="76"/>
      <c r="J45" s="76"/>
      <c r="K45" s="76"/>
      <c r="L45" s="76"/>
      <c r="M45" s="279"/>
    </row>
    <row r="46" spans="1:13" x14ac:dyDescent="0.25">
      <c r="A46" s="122">
        <v>75</v>
      </c>
      <c r="B46" s="12">
        <v>40</v>
      </c>
      <c r="C46" s="119" t="s">
        <v>63</v>
      </c>
      <c r="D46" s="85">
        <v>798</v>
      </c>
      <c r="E46" s="85">
        <v>366</v>
      </c>
      <c r="F46" s="121">
        <v>0</v>
      </c>
      <c r="G46" s="121">
        <v>22</v>
      </c>
      <c r="H46" s="121">
        <v>1186</v>
      </c>
      <c r="I46" s="76"/>
      <c r="J46" s="76"/>
      <c r="K46" s="76"/>
      <c r="L46" s="76"/>
      <c r="M46" s="279"/>
    </row>
    <row r="47" spans="1:13" x14ac:dyDescent="0.25">
      <c r="A47" s="122">
        <v>24</v>
      </c>
      <c r="B47" s="12">
        <v>41</v>
      </c>
      <c r="C47" s="119" t="s">
        <v>14</v>
      </c>
      <c r="D47" s="85">
        <v>462</v>
      </c>
      <c r="E47" s="85">
        <v>173</v>
      </c>
      <c r="F47" s="121">
        <v>69</v>
      </c>
      <c r="G47" s="121">
        <v>134</v>
      </c>
      <c r="H47" s="121">
        <v>838</v>
      </c>
      <c r="I47" s="76"/>
      <c r="J47" s="76"/>
      <c r="K47" s="76"/>
      <c r="L47" s="76"/>
      <c r="M47" s="279"/>
    </row>
    <row r="48" spans="1:13" x14ac:dyDescent="0.25">
      <c r="A48" s="122">
        <v>84</v>
      </c>
      <c r="B48" s="12">
        <v>42</v>
      </c>
      <c r="C48" s="119" t="s">
        <v>89</v>
      </c>
      <c r="D48" s="85">
        <v>756</v>
      </c>
      <c r="E48" s="85">
        <v>698</v>
      </c>
      <c r="F48" s="121">
        <v>204</v>
      </c>
      <c r="G48" s="121">
        <v>212</v>
      </c>
      <c r="H48" s="121">
        <v>1870</v>
      </c>
      <c r="I48" s="76"/>
      <c r="J48" s="76"/>
      <c r="K48" s="76"/>
      <c r="L48" s="76"/>
      <c r="M48" s="279"/>
    </row>
    <row r="49" spans="1:13" x14ac:dyDescent="0.25">
      <c r="A49" s="122">
        <v>84</v>
      </c>
      <c r="B49" s="12">
        <v>43</v>
      </c>
      <c r="C49" s="119" t="s">
        <v>90</v>
      </c>
      <c r="D49" s="85">
        <v>234</v>
      </c>
      <c r="E49" s="85">
        <v>284</v>
      </c>
      <c r="F49" s="121">
        <v>21</v>
      </c>
      <c r="G49" s="121">
        <v>114</v>
      </c>
      <c r="H49" s="121">
        <v>653</v>
      </c>
      <c r="I49" s="76"/>
      <c r="J49" s="76"/>
      <c r="K49" s="76"/>
      <c r="L49" s="76"/>
      <c r="M49" s="279"/>
    </row>
    <row r="50" spans="1:13" x14ac:dyDescent="0.25">
      <c r="A50" s="122">
        <v>52</v>
      </c>
      <c r="B50" s="12">
        <v>44</v>
      </c>
      <c r="C50" s="119" t="s">
        <v>46</v>
      </c>
      <c r="D50" s="85">
        <v>717</v>
      </c>
      <c r="E50" s="85">
        <v>1454</v>
      </c>
      <c r="F50" s="121">
        <v>15</v>
      </c>
      <c r="G50" s="121">
        <v>281</v>
      </c>
      <c r="H50" s="121">
        <v>2467</v>
      </c>
      <c r="I50" s="76"/>
      <c r="J50" s="76"/>
      <c r="K50" s="76"/>
      <c r="L50" s="76"/>
      <c r="M50" s="279"/>
    </row>
    <row r="51" spans="1:13" x14ac:dyDescent="0.25">
      <c r="A51" s="122">
        <v>24</v>
      </c>
      <c r="B51" s="12">
        <v>45</v>
      </c>
      <c r="C51" s="119" t="s">
        <v>15</v>
      </c>
      <c r="D51" s="85">
        <v>730</v>
      </c>
      <c r="E51" s="85">
        <v>566</v>
      </c>
      <c r="F51" s="121">
        <v>203</v>
      </c>
      <c r="G51" s="121">
        <v>40</v>
      </c>
      <c r="H51" s="121">
        <v>1539</v>
      </c>
      <c r="I51" s="76"/>
      <c r="J51" s="76"/>
      <c r="K51" s="76"/>
      <c r="L51" s="76"/>
      <c r="M51" s="279"/>
    </row>
    <row r="52" spans="1:13" x14ac:dyDescent="0.25">
      <c r="A52" s="122">
        <v>76</v>
      </c>
      <c r="B52" s="12">
        <v>46</v>
      </c>
      <c r="C52" s="119" t="s">
        <v>76</v>
      </c>
      <c r="D52" s="85">
        <v>218</v>
      </c>
      <c r="E52" s="85">
        <v>94</v>
      </c>
      <c r="F52" s="121">
        <v>7</v>
      </c>
      <c r="G52" s="121">
        <v>30</v>
      </c>
      <c r="H52" s="121">
        <v>349</v>
      </c>
      <c r="I52" s="76"/>
      <c r="J52" s="76"/>
      <c r="K52" s="76"/>
      <c r="L52" s="76"/>
      <c r="M52" s="279"/>
    </row>
    <row r="53" spans="1:13" x14ac:dyDescent="0.25">
      <c r="A53" s="122">
        <v>75</v>
      </c>
      <c r="B53" s="12">
        <v>47</v>
      </c>
      <c r="C53" s="119" t="s">
        <v>64</v>
      </c>
      <c r="D53" s="85">
        <v>237</v>
      </c>
      <c r="E53" s="85">
        <v>500</v>
      </c>
      <c r="F53" s="121">
        <v>0</v>
      </c>
      <c r="G53" s="121">
        <v>2</v>
      </c>
      <c r="H53" s="121">
        <v>739</v>
      </c>
      <c r="I53" s="76"/>
      <c r="J53" s="76"/>
      <c r="K53" s="76"/>
      <c r="L53" s="76"/>
      <c r="M53" s="279"/>
    </row>
    <row r="54" spans="1:13" x14ac:dyDescent="0.25">
      <c r="A54" s="122">
        <v>76</v>
      </c>
      <c r="B54" s="12">
        <v>48</v>
      </c>
      <c r="C54" s="119" t="s">
        <v>77</v>
      </c>
      <c r="D54" s="85">
        <v>52</v>
      </c>
      <c r="E54" s="85">
        <v>47</v>
      </c>
      <c r="F54" s="121">
        <v>3</v>
      </c>
      <c r="G54" s="121">
        <v>33</v>
      </c>
      <c r="H54" s="121">
        <v>135</v>
      </c>
      <c r="I54" s="76"/>
      <c r="J54" s="76"/>
      <c r="K54" s="76"/>
      <c r="L54" s="76"/>
      <c r="M54" s="279"/>
    </row>
    <row r="55" spans="1:13" x14ac:dyDescent="0.25">
      <c r="A55" s="122">
        <v>52</v>
      </c>
      <c r="B55" s="12">
        <v>49</v>
      </c>
      <c r="C55" s="119" t="s">
        <v>48</v>
      </c>
      <c r="D55" s="85">
        <v>843</v>
      </c>
      <c r="E55" s="85">
        <v>768</v>
      </c>
      <c r="F55" s="121">
        <v>395</v>
      </c>
      <c r="G55" s="121">
        <v>197</v>
      </c>
      <c r="H55" s="121">
        <v>2203</v>
      </c>
      <c r="I55" s="76"/>
      <c r="J55" s="76"/>
      <c r="K55" s="76"/>
      <c r="L55" s="76"/>
      <c r="M55" s="279"/>
    </row>
    <row r="56" spans="1:13" x14ac:dyDescent="0.25">
      <c r="A56" s="122">
        <v>28</v>
      </c>
      <c r="B56" s="12">
        <v>50</v>
      </c>
      <c r="C56" s="119" t="s">
        <v>28</v>
      </c>
      <c r="D56" s="85">
        <v>829</v>
      </c>
      <c r="E56" s="85">
        <v>214</v>
      </c>
      <c r="F56" s="121">
        <v>128</v>
      </c>
      <c r="G56" s="121">
        <v>31</v>
      </c>
      <c r="H56" s="121">
        <v>1202</v>
      </c>
      <c r="I56" s="76"/>
      <c r="J56" s="76"/>
      <c r="K56" s="76"/>
      <c r="L56" s="76"/>
      <c r="M56" s="279"/>
    </row>
    <row r="57" spans="1:13" x14ac:dyDescent="0.25">
      <c r="A57" s="122">
        <v>44</v>
      </c>
      <c r="B57" s="12">
        <v>51</v>
      </c>
      <c r="C57" s="119" t="s">
        <v>38</v>
      </c>
      <c r="D57" s="85">
        <v>965</v>
      </c>
      <c r="E57" s="85">
        <v>448</v>
      </c>
      <c r="F57" s="121">
        <v>17</v>
      </c>
      <c r="G57" s="121">
        <v>19</v>
      </c>
      <c r="H57" s="121">
        <v>1449</v>
      </c>
      <c r="I57" s="76"/>
      <c r="J57" s="76"/>
      <c r="K57" s="76"/>
      <c r="L57" s="76"/>
      <c r="M57" s="279"/>
    </row>
    <row r="58" spans="1:13" x14ac:dyDescent="0.25">
      <c r="A58" s="122">
        <v>44</v>
      </c>
      <c r="B58" s="12">
        <v>52</v>
      </c>
      <c r="C58" s="119" t="s">
        <v>39</v>
      </c>
      <c r="D58" s="85">
        <v>425</v>
      </c>
      <c r="E58" s="85">
        <v>104</v>
      </c>
      <c r="F58" s="121">
        <v>16</v>
      </c>
      <c r="G58" s="121">
        <v>67</v>
      </c>
      <c r="H58" s="121">
        <v>612</v>
      </c>
      <c r="I58" s="76"/>
      <c r="J58" s="76"/>
      <c r="K58" s="76"/>
      <c r="L58" s="76"/>
      <c r="M58" s="279"/>
    </row>
    <row r="59" spans="1:13" x14ac:dyDescent="0.25">
      <c r="A59" s="122">
        <v>52</v>
      </c>
      <c r="B59" s="12">
        <v>53</v>
      </c>
      <c r="C59" s="119" t="s">
        <v>49</v>
      </c>
      <c r="D59" s="85">
        <v>615</v>
      </c>
      <c r="E59" s="85">
        <v>143</v>
      </c>
      <c r="F59" s="121">
        <v>122</v>
      </c>
      <c r="G59" s="121">
        <v>49</v>
      </c>
      <c r="H59" s="121">
        <v>929</v>
      </c>
      <c r="I59" s="76"/>
      <c r="J59" s="76"/>
      <c r="K59" s="76"/>
      <c r="L59" s="76"/>
      <c r="M59" s="279"/>
    </row>
    <row r="60" spans="1:13" x14ac:dyDescent="0.25">
      <c r="A60" s="122">
        <v>44</v>
      </c>
      <c r="B60" s="12">
        <v>54</v>
      </c>
      <c r="C60" s="119" t="s">
        <v>40</v>
      </c>
      <c r="D60" s="85">
        <v>543</v>
      </c>
      <c r="E60" s="85">
        <v>901</v>
      </c>
      <c r="F60" s="121">
        <v>140</v>
      </c>
      <c r="G60" s="121">
        <v>244</v>
      </c>
      <c r="H60" s="121">
        <v>1828</v>
      </c>
      <c r="I60" s="76"/>
      <c r="J60" s="76"/>
      <c r="K60" s="76"/>
      <c r="L60" s="76"/>
      <c r="M60" s="279"/>
    </row>
    <row r="61" spans="1:13" x14ac:dyDescent="0.25">
      <c r="A61" s="122">
        <v>44</v>
      </c>
      <c r="B61" s="12">
        <v>55</v>
      </c>
      <c r="C61" s="119" t="s">
        <v>41</v>
      </c>
      <c r="D61" s="85">
        <v>329</v>
      </c>
      <c r="E61" s="85">
        <v>263</v>
      </c>
      <c r="F61" s="121">
        <v>22</v>
      </c>
      <c r="G61" s="121">
        <v>67</v>
      </c>
      <c r="H61" s="121">
        <v>681</v>
      </c>
      <c r="I61" s="76"/>
      <c r="J61" s="76"/>
      <c r="K61" s="76"/>
      <c r="L61" s="76"/>
      <c r="M61" s="279"/>
    </row>
    <row r="62" spans="1:13" x14ac:dyDescent="0.25">
      <c r="A62" s="122">
        <v>53</v>
      </c>
      <c r="B62" s="12">
        <v>56</v>
      </c>
      <c r="C62" s="119" t="s">
        <v>56</v>
      </c>
      <c r="D62" s="85">
        <v>1023</v>
      </c>
      <c r="E62" s="85">
        <v>287</v>
      </c>
      <c r="F62" s="121">
        <v>7</v>
      </c>
      <c r="G62" s="121">
        <v>86</v>
      </c>
      <c r="H62" s="121">
        <v>1403</v>
      </c>
      <c r="I62" s="76"/>
      <c r="J62" s="76"/>
      <c r="K62" s="76"/>
      <c r="L62" s="76"/>
      <c r="M62" s="279"/>
    </row>
    <row r="63" spans="1:13" x14ac:dyDescent="0.25">
      <c r="A63" s="122">
        <v>44</v>
      </c>
      <c r="B63" s="12">
        <v>57</v>
      </c>
      <c r="C63" s="119" t="s">
        <v>42</v>
      </c>
      <c r="D63" s="85">
        <v>372</v>
      </c>
      <c r="E63" s="85">
        <v>1236</v>
      </c>
      <c r="F63" s="121">
        <v>278</v>
      </c>
      <c r="G63" s="121">
        <v>282</v>
      </c>
      <c r="H63" s="121">
        <v>2168</v>
      </c>
      <c r="I63" s="76"/>
      <c r="J63" s="76"/>
      <c r="K63" s="76"/>
      <c r="L63" s="76"/>
      <c r="M63" s="279"/>
    </row>
    <row r="64" spans="1:13" x14ac:dyDescent="0.25">
      <c r="A64" s="122">
        <v>27</v>
      </c>
      <c r="B64" s="12">
        <v>58</v>
      </c>
      <c r="C64" s="119" t="s">
        <v>20</v>
      </c>
      <c r="D64" s="85">
        <v>690</v>
      </c>
      <c r="E64" s="85">
        <v>151</v>
      </c>
      <c r="F64" s="121">
        <v>10</v>
      </c>
      <c r="G64" s="121">
        <v>45</v>
      </c>
      <c r="H64" s="121">
        <v>896</v>
      </c>
      <c r="I64" s="76"/>
      <c r="J64" s="76"/>
      <c r="K64" s="76"/>
      <c r="L64" s="76"/>
      <c r="M64" s="279"/>
    </row>
    <row r="65" spans="1:13" x14ac:dyDescent="0.25">
      <c r="A65" s="122">
        <v>32</v>
      </c>
      <c r="B65" s="12">
        <v>59</v>
      </c>
      <c r="C65" s="119" t="s">
        <v>32</v>
      </c>
      <c r="D65" s="85">
        <v>5892</v>
      </c>
      <c r="E65" s="85">
        <v>3036</v>
      </c>
      <c r="F65" s="121">
        <v>535</v>
      </c>
      <c r="G65" s="121">
        <v>856</v>
      </c>
      <c r="H65" s="121">
        <v>10319</v>
      </c>
      <c r="I65" s="76"/>
      <c r="J65" s="76"/>
      <c r="K65" s="76"/>
      <c r="L65" s="76"/>
      <c r="M65" s="279"/>
    </row>
    <row r="66" spans="1:13" x14ac:dyDescent="0.25">
      <c r="A66" s="122">
        <v>32</v>
      </c>
      <c r="B66" s="12">
        <v>60</v>
      </c>
      <c r="C66" s="119" t="s">
        <v>33</v>
      </c>
      <c r="D66" s="85">
        <v>601</v>
      </c>
      <c r="E66" s="85">
        <v>958</v>
      </c>
      <c r="F66" s="121">
        <v>6</v>
      </c>
      <c r="G66" s="121">
        <v>34</v>
      </c>
      <c r="H66" s="121">
        <v>1599</v>
      </c>
      <c r="I66" s="76"/>
      <c r="J66" s="76"/>
      <c r="K66" s="76"/>
      <c r="L66" s="76"/>
      <c r="M66" s="279"/>
    </row>
    <row r="67" spans="1:13" x14ac:dyDescent="0.25">
      <c r="A67" s="122">
        <v>28</v>
      </c>
      <c r="B67" s="12">
        <v>61</v>
      </c>
      <c r="C67" s="119" t="s">
        <v>29</v>
      </c>
      <c r="D67" s="85">
        <v>744</v>
      </c>
      <c r="E67" s="85">
        <v>134</v>
      </c>
      <c r="F67" s="121">
        <v>58</v>
      </c>
      <c r="G67" s="121">
        <v>64</v>
      </c>
      <c r="H67" s="121">
        <v>1000</v>
      </c>
      <c r="I67" s="76"/>
      <c r="J67" s="76"/>
      <c r="K67" s="76"/>
      <c r="L67" s="76"/>
      <c r="M67" s="279"/>
    </row>
    <row r="68" spans="1:13" x14ac:dyDescent="0.25">
      <c r="A68" s="122">
        <v>32</v>
      </c>
      <c r="B68" s="12">
        <v>62</v>
      </c>
      <c r="C68" s="119" t="s">
        <v>34</v>
      </c>
      <c r="D68" s="85">
        <v>4042</v>
      </c>
      <c r="E68" s="85">
        <v>1449</v>
      </c>
      <c r="F68" s="121">
        <v>334</v>
      </c>
      <c r="G68" s="121">
        <v>692</v>
      </c>
      <c r="H68" s="121">
        <v>6517</v>
      </c>
      <c r="I68" s="76"/>
      <c r="J68" s="76"/>
      <c r="K68" s="76"/>
      <c r="L68" s="76"/>
      <c r="M68" s="279"/>
    </row>
    <row r="69" spans="1:13" x14ac:dyDescent="0.25">
      <c r="A69" s="122">
        <v>84</v>
      </c>
      <c r="B69" s="12">
        <v>63</v>
      </c>
      <c r="C69" s="119" t="s">
        <v>91</v>
      </c>
      <c r="D69" s="85">
        <v>329</v>
      </c>
      <c r="E69" s="85">
        <v>378</v>
      </c>
      <c r="F69" s="121">
        <v>87</v>
      </c>
      <c r="G69" s="121">
        <v>224</v>
      </c>
      <c r="H69" s="121">
        <v>1018</v>
      </c>
      <c r="I69" s="76"/>
      <c r="J69" s="76"/>
      <c r="K69" s="76"/>
      <c r="L69" s="76"/>
      <c r="M69" s="279"/>
    </row>
    <row r="70" spans="1:13" x14ac:dyDescent="0.25">
      <c r="A70" s="122">
        <v>75</v>
      </c>
      <c r="B70" s="12">
        <v>64</v>
      </c>
      <c r="C70" s="119" t="s">
        <v>65</v>
      </c>
      <c r="D70" s="85">
        <v>642</v>
      </c>
      <c r="E70" s="85">
        <v>680</v>
      </c>
      <c r="F70" s="121">
        <v>4</v>
      </c>
      <c r="G70" s="121">
        <v>65</v>
      </c>
      <c r="H70" s="121">
        <v>1391</v>
      </c>
      <c r="I70" s="76"/>
      <c r="J70" s="76"/>
      <c r="K70" s="76"/>
      <c r="L70" s="76"/>
      <c r="M70" s="279"/>
    </row>
    <row r="71" spans="1:13" x14ac:dyDescent="0.25">
      <c r="A71" s="122">
        <v>76</v>
      </c>
      <c r="B71" s="12">
        <v>65</v>
      </c>
      <c r="C71" s="119" t="s">
        <v>78</v>
      </c>
      <c r="D71" s="85">
        <v>406</v>
      </c>
      <c r="E71" s="85">
        <v>162</v>
      </c>
      <c r="F71" s="121">
        <v>6</v>
      </c>
      <c r="G71" s="121">
        <v>12</v>
      </c>
      <c r="H71" s="121">
        <v>586</v>
      </c>
      <c r="I71" s="76"/>
      <c r="J71" s="76"/>
      <c r="K71" s="76"/>
      <c r="L71" s="76"/>
      <c r="M71" s="279"/>
    </row>
    <row r="72" spans="1:13" x14ac:dyDescent="0.25">
      <c r="A72" s="122">
        <v>76</v>
      </c>
      <c r="B72" s="12">
        <v>66</v>
      </c>
      <c r="C72" s="119" t="s">
        <v>79</v>
      </c>
      <c r="D72" s="85">
        <v>561</v>
      </c>
      <c r="E72" s="85">
        <v>447</v>
      </c>
      <c r="F72" s="121">
        <v>0</v>
      </c>
      <c r="G72" s="121">
        <v>119</v>
      </c>
      <c r="H72" s="121">
        <v>1127</v>
      </c>
      <c r="I72" s="76"/>
      <c r="J72" s="76"/>
      <c r="K72" s="76"/>
      <c r="L72" s="76"/>
      <c r="M72" s="279"/>
    </row>
    <row r="73" spans="1:13" x14ac:dyDescent="0.25">
      <c r="A73" s="122">
        <v>44</v>
      </c>
      <c r="B73" s="12">
        <v>67</v>
      </c>
      <c r="C73" s="119" t="s">
        <v>43</v>
      </c>
      <c r="D73" s="85">
        <v>981</v>
      </c>
      <c r="E73" s="85">
        <v>1318</v>
      </c>
      <c r="F73" s="121">
        <v>158</v>
      </c>
      <c r="G73" s="121">
        <v>191</v>
      </c>
      <c r="H73" s="121">
        <v>2648</v>
      </c>
      <c r="I73" s="76"/>
      <c r="J73" s="76"/>
      <c r="K73" s="76"/>
      <c r="L73" s="76"/>
      <c r="M73" s="279"/>
    </row>
    <row r="74" spans="1:13" x14ac:dyDescent="0.25">
      <c r="A74" s="122">
        <v>44</v>
      </c>
      <c r="B74" s="12">
        <v>68</v>
      </c>
      <c r="C74" s="119" t="s">
        <v>44</v>
      </c>
      <c r="D74" s="85">
        <v>454</v>
      </c>
      <c r="E74" s="85">
        <v>979</v>
      </c>
      <c r="F74" s="121">
        <v>246</v>
      </c>
      <c r="G74" s="121">
        <v>73</v>
      </c>
      <c r="H74" s="121">
        <v>1752</v>
      </c>
      <c r="I74" s="76"/>
      <c r="J74" s="76"/>
      <c r="K74" s="76"/>
      <c r="L74" s="76"/>
      <c r="M74" s="279"/>
    </row>
    <row r="75" spans="1:13" x14ac:dyDescent="0.25">
      <c r="A75" s="122">
        <v>84</v>
      </c>
      <c r="B75" s="12">
        <v>69</v>
      </c>
      <c r="C75" s="119" t="s">
        <v>356</v>
      </c>
      <c r="D75" s="85">
        <v>950</v>
      </c>
      <c r="E75" s="85">
        <v>1565</v>
      </c>
      <c r="F75" s="121">
        <v>443</v>
      </c>
      <c r="G75" s="121">
        <v>114</v>
      </c>
      <c r="H75" s="121">
        <v>3072</v>
      </c>
      <c r="I75" s="76"/>
      <c r="J75" s="76"/>
      <c r="K75" s="76"/>
      <c r="L75" s="76"/>
      <c r="M75" s="279"/>
    </row>
    <row r="76" spans="1:13" x14ac:dyDescent="0.25">
      <c r="A76" s="126">
        <v>84</v>
      </c>
      <c r="B76" s="18" t="s">
        <v>92</v>
      </c>
      <c r="C76" s="127" t="s">
        <v>356</v>
      </c>
      <c r="D76" s="93">
        <v>273</v>
      </c>
      <c r="E76" s="93">
        <v>352</v>
      </c>
      <c r="F76" s="121">
        <v>57</v>
      </c>
      <c r="G76" s="121">
        <v>10</v>
      </c>
      <c r="H76" s="121">
        <v>692</v>
      </c>
      <c r="I76" s="76"/>
      <c r="J76" s="76"/>
      <c r="K76" s="76"/>
      <c r="L76" s="76"/>
      <c r="M76" s="279"/>
    </row>
    <row r="77" spans="1:13" x14ac:dyDescent="0.25">
      <c r="A77" s="126">
        <v>84</v>
      </c>
      <c r="B77" s="18" t="s">
        <v>94</v>
      </c>
      <c r="C77" s="127" t="s">
        <v>357</v>
      </c>
      <c r="D77" s="93">
        <v>677</v>
      </c>
      <c r="E77" s="93">
        <v>1213</v>
      </c>
      <c r="F77" s="121">
        <v>386</v>
      </c>
      <c r="G77" s="121">
        <v>104</v>
      </c>
      <c r="H77" s="121">
        <v>2380</v>
      </c>
      <c r="I77" s="76"/>
      <c r="J77" s="76"/>
      <c r="K77" s="76"/>
      <c r="L77" s="76"/>
      <c r="M77" s="279"/>
    </row>
    <row r="78" spans="1:13" x14ac:dyDescent="0.25">
      <c r="A78" s="122">
        <v>27</v>
      </c>
      <c r="B78" s="12">
        <v>70</v>
      </c>
      <c r="C78" s="119" t="s">
        <v>21</v>
      </c>
      <c r="D78" s="85">
        <v>352</v>
      </c>
      <c r="E78" s="85">
        <v>265</v>
      </c>
      <c r="F78" s="121">
        <v>87</v>
      </c>
      <c r="G78" s="121">
        <v>20</v>
      </c>
      <c r="H78" s="121">
        <v>724</v>
      </c>
      <c r="I78" s="76"/>
      <c r="J78" s="76"/>
      <c r="K78" s="76"/>
      <c r="L78" s="76"/>
      <c r="M78" s="279"/>
    </row>
    <row r="79" spans="1:13" x14ac:dyDescent="0.25">
      <c r="A79" s="122">
        <v>27</v>
      </c>
      <c r="B79" s="12">
        <v>71</v>
      </c>
      <c r="C79" s="119" t="s">
        <v>22</v>
      </c>
      <c r="D79" s="85">
        <v>479</v>
      </c>
      <c r="E79" s="85">
        <v>513</v>
      </c>
      <c r="F79" s="121">
        <v>18</v>
      </c>
      <c r="G79" s="121">
        <v>137</v>
      </c>
      <c r="H79" s="121">
        <v>1147</v>
      </c>
      <c r="I79" s="76"/>
      <c r="J79" s="76"/>
      <c r="K79" s="76"/>
      <c r="L79" s="76"/>
      <c r="M79" s="279"/>
    </row>
    <row r="80" spans="1:13" x14ac:dyDescent="0.25">
      <c r="A80" s="122">
        <v>52</v>
      </c>
      <c r="B80" s="12">
        <v>72</v>
      </c>
      <c r="C80" s="119" t="s">
        <v>50</v>
      </c>
      <c r="D80" s="85">
        <v>721</v>
      </c>
      <c r="E80" s="85">
        <v>516</v>
      </c>
      <c r="F80" s="121">
        <v>199</v>
      </c>
      <c r="G80" s="121">
        <v>50</v>
      </c>
      <c r="H80" s="121">
        <v>1486</v>
      </c>
      <c r="I80" s="76"/>
      <c r="J80" s="76"/>
      <c r="K80" s="76"/>
      <c r="L80" s="76"/>
      <c r="M80" s="279"/>
    </row>
    <row r="81" spans="1:13" x14ac:dyDescent="0.25">
      <c r="A81" s="122">
        <v>84</v>
      </c>
      <c r="B81" s="12">
        <v>73</v>
      </c>
      <c r="C81" s="119" t="s">
        <v>96</v>
      </c>
      <c r="D81" s="85">
        <v>418</v>
      </c>
      <c r="E81" s="85">
        <v>408</v>
      </c>
      <c r="F81" s="121">
        <v>0</v>
      </c>
      <c r="G81" s="121">
        <v>50</v>
      </c>
      <c r="H81" s="121">
        <v>876</v>
      </c>
      <c r="I81" s="76"/>
      <c r="J81" s="76"/>
      <c r="K81" s="76"/>
      <c r="L81" s="76"/>
      <c r="M81" s="279"/>
    </row>
    <row r="82" spans="1:13" x14ac:dyDescent="0.25">
      <c r="A82" s="122">
        <v>84</v>
      </c>
      <c r="B82" s="12">
        <v>74</v>
      </c>
      <c r="C82" s="119" t="s">
        <v>97</v>
      </c>
      <c r="D82" s="85">
        <v>257</v>
      </c>
      <c r="E82" s="85">
        <v>735</v>
      </c>
      <c r="F82" s="121">
        <v>22</v>
      </c>
      <c r="G82" s="121">
        <v>45</v>
      </c>
      <c r="H82" s="121">
        <v>1059</v>
      </c>
      <c r="I82" s="76"/>
      <c r="J82" s="76"/>
      <c r="K82" s="76"/>
      <c r="L82" s="76"/>
      <c r="M82" s="279"/>
    </row>
    <row r="83" spans="1:13" x14ac:dyDescent="0.25">
      <c r="A83" s="122">
        <v>11</v>
      </c>
      <c r="B83" s="12">
        <v>75</v>
      </c>
      <c r="C83" s="119" t="s">
        <v>0</v>
      </c>
      <c r="D83" s="85">
        <v>1485</v>
      </c>
      <c r="E83" s="85">
        <v>2157</v>
      </c>
      <c r="F83" s="121">
        <v>710</v>
      </c>
      <c r="G83" s="121">
        <v>262</v>
      </c>
      <c r="H83" s="121">
        <v>4614</v>
      </c>
      <c r="I83" s="76"/>
      <c r="J83" s="76"/>
      <c r="K83" s="76"/>
      <c r="L83" s="76"/>
      <c r="M83" s="279"/>
    </row>
    <row r="84" spans="1:13" x14ac:dyDescent="0.25">
      <c r="A84" s="122">
        <v>28</v>
      </c>
      <c r="B84" s="12">
        <v>76</v>
      </c>
      <c r="C84" s="119" t="s">
        <v>30</v>
      </c>
      <c r="D84" s="85">
        <v>1613</v>
      </c>
      <c r="E84" s="85">
        <v>1398</v>
      </c>
      <c r="F84" s="121">
        <v>190</v>
      </c>
      <c r="G84" s="121">
        <v>663</v>
      </c>
      <c r="H84" s="121">
        <v>3864</v>
      </c>
      <c r="I84" s="76"/>
      <c r="J84" s="76"/>
      <c r="K84" s="76"/>
      <c r="L84" s="76"/>
      <c r="M84" s="279"/>
    </row>
    <row r="85" spans="1:13" x14ac:dyDescent="0.25">
      <c r="A85" s="122">
        <v>11</v>
      </c>
      <c r="B85" s="12">
        <v>77</v>
      </c>
      <c r="C85" s="119" t="s">
        <v>2</v>
      </c>
      <c r="D85" s="85">
        <v>1255</v>
      </c>
      <c r="E85" s="85">
        <v>1331</v>
      </c>
      <c r="F85" s="121">
        <v>362</v>
      </c>
      <c r="G85" s="121">
        <v>73</v>
      </c>
      <c r="H85" s="121">
        <v>3021</v>
      </c>
      <c r="I85" s="76"/>
      <c r="J85" s="76"/>
      <c r="K85" s="76"/>
      <c r="L85" s="76"/>
      <c r="M85" s="279"/>
    </row>
    <row r="86" spans="1:13" x14ac:dyDescent="0.25">
      <c r="A86" s="122">
        <v>11</v>
      </c>
      <c r="B86" s="12">
        <v>78</v>
      </c>
      <c r="C86" s="119" t="s">
        <v>3</v>
      </c>
      <c r="D86" s="85">
        <v>710</v>
      </c>
      <c r="E86" s="85">
        <v>828</v>
      </c>
      <c r="F86" s="121">
        <v>344</v>
      </c>
      <c r="G86" s="121">
        <v>88</v>
      </c>
      <c r="H86" s="121">
        <v>1970</v>
      </c>
      <c r="I86" s="76"/>
      <c r="J86" s="76"/>
      <c r="K86" s="76"/>
      <c r="L86" s="76"/>
      <c r="M86" s="279"/>
    </row>
    <row r="87" spans="1:13" x14ac:dyDescent="0.25">
      <c r="A87" s="122">
        <v>75</v>
      </c>
      <c r="B87" s="12">
        <v>79</v>
      </c>
      <c r="C87" s="119" t="s">
        <v>66</v>
      </c>
      <c r="D87" s="85">
        <v>478</v>
      </c>
      <c r="E87" s="85">
        <v>259</v>
      </c>
      <c r="F87" s="121">
        <v>244</v>
      </c>
      <c r="G87" s="121">
        <v>117</v>
      </c>
      <c r="H87" s="121">
        <v>1098</v>
      </c>
      <c r="I87" s="76"/>
      <c r="J87" s="76"/>
      <c r="K87" s="76"/>
      <c r="L87" s="76"/>
      <c r="M87" s="279"/>
    </row>
    <row r="88" spans="1:13" x14ac:dyDescent="0.25">
      <c r="A88" s="122">
        <v>32</v>
      </c>
      <c r="B88" s="12">
        <v>80</v>
      </c>
      <c r="C88" s="119" t="s">
        <v>35</v>
      </c>
      <c r="D88" s="85">
        <v>959</v>
      </c>
      <c r="E88" s="85">
        <v>494</v>
      </c>
      <c r="F88" s="121">
        <v>207</v>
      </c>
      <c r="G88" s="121">
        <v>51</v>
      </c>
      <c r="H88" s="121">
        <v>1711</v>
      </c>
      <c r="I88" s="76"/>
      <c r="J88" s="76"/>
      <c r="K88" s="76"/>
      <c r="L88" s="76"/>
      <c r="M88" s="279"/>
    </row>
    <row r="89" spans="1:13" x14ac:dyDescent="0.25">
      <c r="A89" s="122">
        <v>76</v>
      </c>
      <c r="B89" s="12">
        <v>81</v>
      </c>
      <c r="C89" s="119" t="s">
        <v>80</v>
      </c>
      <c r="D89" s="85">
        <v>465</v>
      </c>
      <c r="E89" s="85">
        <v>357</v>
      </c>
      <c r="F89" s="121">
        <v>107</v>
      </c>
      <c r="G89" s="121">
        <v>127</v>
      </c>
      <c r="H89" s="121">
        <v>1056</v>
      </c>
      <c r="I89" s="76"/>
      <c r="J89" s="76"/>
      <c r="K89" s="76"/>
      <c r="L89" s="76"/>
      <c r="M89" s="279"/>
    </row>
    <row r="90" spans="1:13" x14ac:dyDescent="0.25">
      <c r="A90" s="122">
        <v>76</v>
      </c>
      <c r="B90" s="12">
        <v>82</v>
      </c>
      <c r="C90" s="119" t="s">
        <v>81</v>
      </c>
      <c r="D90" s="85">
        <v>463</v>
      </c>
      <c r="E90" s="85">
        <v>120</v>
      </c>
      <c r="F90" s="121">
        <v>48</v>
      </c>
      <c r="G90" s="121">
        <v>49</v>
      </c>
      <c r="H90" s="121">
        <v>680</v>
      </c>
      <c r="I90" s="76"/>
      <c r="J90" s="76"/>
      <c r="K90" s="76"/>
      <c r="L90" s="76"/>
      <c r="M90" s="279"/>
    </row>
    <row r="91" spans="1:13" x14ac:dyDescent="0.25">
      <c r="A91" s="122">
        <v>93</v>
      </c>
      <c r="B91" s="12">
        <v>83</v>
      </c>
      <c r="C91" s="119" t="s">
        <v>102</v>
      </c>
      <c r="D91" s="85">
        <v>458</v>
      </c>
      <c r="E91" s="85">
        <v>912</v>
      </c>
      <c r="F91" s="121">
        <v>0</v>
      </c>
      <c r="G91" s="121">
        <v>174</v>
      </c>
      <c r="H91" s="121">
        <v>1544</v>
      </c>
      <c r="I91" s="76"/>
      <c r="J91" s="76"/>
      <c r="K91" s="76"/>
      <c r="L91" s="76"/>
      <c r="M91" s="279"/>
    </row>
    <row r="92" spans="1:13" x14ac:dyDescent="0.25">
      <c r="A92" s="122">
        <v>93</v>
      </c>
      <c r="B92" s="12">
        <v>84</v>
      </c>
      <c r="C92" s="119" t="s">
        <v>103</v>
      </c>
      <c r="D92" s="85">
        <v>538</v>
      </c>
      <c r="E92" s="85">
        <v>530</v>
      </c>
      <c r="F92" s="121">
        <v>6</v>
      </c>
      <c r="G92" s="121">
        <v>228</v>
      </c>
      <c r="H92" s="121">
        <v>1302</v>
      </c>
      <c r="I92" s="76"/>
      <c r="J92" s="76"/>
      <c r="K92" s="76"/>
      <c r="L92" s="76"/>
      <c r="M92" s="279"/>
    </row>
    <row r="93" spans="1:13" x14ac:dyDescent="0.25">
      <c r="A93" s="122">
        <v>52</v>
      </c>
      <c r="B93" s="12">
        <v>85</v>
      </c>
      <c r="C93" s="119" t="s">
        <v>51</v>
      </c>
      <c r="D93" s="85">
        <v>682</v>
      </c>
      <c r="E93" s="85">
        <v>310</v>
      </c>
      <c r="F93" s="121">
        <v>26</v>
      </c>
      <c r="G93" s="121">
        <v>149</v>
      </c>
      <c r="H93" s="121">
        <v>1167</v>
      </c>
      <c r="I93" s="76"/>
      <c r="J93" s="76"/>
      <c r="K93" s="76"/>
      <c r="L93" s="76"/>
      <c r="M93" s="279"/>
    </row>
    <row r="94" spans="1:13" x14ac:dyDescent="0.25">
      <c r="A94" s="122">
        <v>75</v>
      </c>
      <c r="B94" s="12">
        <v>86</v>
      </c>
      <c r="C94" s="119" t="s">
        <v>67</v>
      </c>
      <c r="D94" s="85">
        <v>805</v>
      </c>
      <c r="E94" s="85">
        <v>508</v>
      </c>
      <c r="F94" s="121">
        <v>146</v>
      </c>
      <c r="G94" s="121">
        <v>0</v>
      </c>
      <c r="H94" s="121">
        <v>1459</v>
      </c>
      <c r="I94" s="76"/>
      <c r="J94" s="76"/>
      <c r="K94" s="76"/>
      <c r="L94" s="76"/>
      <c r="M94" s="279"/>
    </row>
    <row r="95" spans="1:13" x14ac:dyDescent="0.25">
      <c r="A95" s="122">
        <v>75</v>
      </c>
      <c r="B95" s="12">
        <v>87</v>
      </c>
      <c r="C95" s="119" t="s">
        <v>68</v>
      </c>
      <c r="D95" s="85">
        <v>447</v>
      </c>
      <c r="E95" s="85">
        <v>192</v>
      </c>
      <c r="F95" s="121">
        <v>21</v>
      </c>
      <c r="G95" s="121">
        <v>44</v>
      </c>
      <c r="H95" s="121">
        <v>704</v>
      </c>
      <c r="I95" s="76"/>
      <c r="J95" s="76"/>
      <c r="K95" s="76"/>
      <c r="L95" s="76"/>
      <c r="M95" s="279"/>
    </row>
    <row r="96" spans="1:13" x14ac:dyDescent="0.25">
      <c r="A96" s="122">
        <v>44</v>
      </c>
      <c r="B96" s="12">
        <v>88</v>
      </c>
      <c r="C96" s="119" t="s">
        <v>45</v>
      </c>
      <c r="D96" s="85">
        <v>464</v>
      </c>
      <c r="E96" s="85">
        <v>594</v>
      </c>
      <c r="F96" s="121">
        <v>61</v>
      </c>
      <c r="G96" s="121">
        <v>75</v>
      </c>
      <c r="H96" s="121">
        <v>1194</v>
      </c>
      <c r="I96" s="76"/>
      <c r="J96" s="76"/>
      <c r="K96" s="76"/>
      <c r="L96" s="76"/>
      <c r="M96" s="279"/>
    </row>
    <row r="97" spans="1:13" x14ac:dyDescent="0.25">
      <c r="A97" s="122">
        <v>27</v>
      </c>
      <c r="B97" s="12">
        <v>89</v>
      </c>
      <c r="C97" s="119" t="s">
        <v>23</v>
      </c>
      <c r="D97" s="85">
        <v>586</v>
      </c>
      <c r="E97" s="85">
        <v>417</v>
      </c>
      <c r="F97" s="121">
        <v>135</v>
      </c>
      <c r="G97" s="121">
        <v>223</v>
      </c>
      <c r="H97" s="121">
        <v>1361</v>
      </c>
      <c r="I97" s="76"/>
      <c r="J97" s="76"/>
      <c r="K97" s="76"/>
      <c r="L97" s="76"/>
      <c r="M97" s="279"/>
    </row>
    <row r="98" spans="1:13" x14ac:dyDescent="0.25">
      <c r="A98" s="122">
        <v>27</v>
      </c>
      <c r="B98" s="12">
        <v>90</v>
      </c>
      <c r="C98" s="119" t="s">
        <v>24</v>
      </c>
      <c r="D98" s="85">
        <v>182</v>
      </c>
      <c r="E98" s="85">
        <v>110</v>
      </c>
      <c r="F98" s="121">
        <v>13</v>
      </c>
      <c r="G98" s="121">
        <v>23</v>
      </c>
      <c r="H98" s="121">
        <v>328</v>
      </c>
      <c r="I98" s="76"/>
      <c r="J98" s="76"/>
      <c r="K98" s="76"/>
      <c r="L98" s="76"/>
      <c r="M98" s="279"/>
    </row>
    <row r="99" spans="1:13" x14ac:dyDescent="0.25">
      <c r="A99" s="122">
        <v>11</v>
      </c>
      <c r="B99" s="12">
        <v>91</v>
      </c>
      <c r="C99" s="119" t="s">
        <v>4</v>
      </c>
      <c r="D99" s="85">
        <v>867</v>
      </c>
      <c r="E99" s="85">
        <v>1069</v>
      </c>
      <c r="F99" s="121">
        <v>247</v>
      </c>
      <c r="G99" s="121">
        <v>489</v>
      </c>
      <c r="H99" s="121">
        <v>2672</v>
      </c>
      <c r="I99" s="76"/>
      <c r="J99" s="76"/>
      <c r="K99" s="76"/>
      <c r="L99" s="76"/>
      <c r="M99" s="279"/>
    </row>
    <row r="100" spans="1:13" x14ac:dyDescent="0.25">
      <c r="A100" s="122">
        <v>11</v>
      </c>
      <c r="B100" s="12">
        <v>92</v>
      </c>
      <c r="C100" s="119" t="s">
        <v>5</v>
      </c>
      <c r="D100" s="85">
        <v>852</v>
      </c>
      <c r="E100" s="85">
        <v>982</v>
      </c>
      <c r="F100" s="121">
        <v>480</v>
      </c>
      <c r="G100" s="121">
        <v>147</v>
      </c>
      <c r="H100" s="121">
        <v>2461</v>
      </c>
      <c r="I100" s="76"/>
      <c r="J100" s="76"/>
      <c r="K100" s="76"/>
      <c r="L100" s="76"/>
      <c r="M100" s="279"/>
    </row>
    <row r="101" spans="1:13" x14ac:dyDescent="0.25">
      <c r="A101" s="122">
        <v>11</v>
      </c>
      <c r="B101" s="12">
        <v>93</v>
      </c>
      <c r="C101" s="119" t="s">
        <v>6</v>
      </c>
      <c r="D101" s="85">
        <v>1660</v>
      </c>
      <c r="E101" s="85">
        <v>1801</v>
      </c>
      <c r="F101" s="121">
        <v>410</v>
      </c>
      <c r="G101" s="121">
        <v>1095</v>
      </c>
      <c r="H101" s="121">
        <v>4966</v>
      </c>
      <c r="I101" s="76"/>
      <c r="J101" s="76"/>
      <c r="K101" s="76"/>
      <c r="L101" s="76"/>
      <c r="M101" s="279"/>
    </row>
    <row r="102" spans="1:13" x14ac:dyDescent="0.25">
      <c r="A102" s="122">
        <v>11</v>
      </c>
      <c r="B102" s="12">
        <v>94</v>
      </c>
      <c r="C102" s="119" t="s">
        <v>7</v>
      </c>
      <c r="D102" s="85">
        <v>654</v>
      </c>
      <c r="E102" s="85">
        <v>1073</v>
      </c>
      <c r="F102" s="121">
        <v>466</v>
      </c>
      <c r="G102" s="121">
        <v>137</v>
      </c>
      <c r="H102" s="121">
        <v>2330</v>
      </c>
      <c r="I102" s="76"/>
      <c r="J102" s="76"/>
      <c r="K102" s="76"/>
      <c r="L102" s="76"/>
      <c r="M102" s="279"/>
    </row>
    <row r="103" spans="1:13" x14ac:dyDescent="0.25">
      <c r="A103" s="122">
        <v>11</v>
      </c>
      <c r="B103" s="12">
        <v>95</v>
      </c>
      <c r="C103" s="119" t="s">
        <v>8</v>
      </c>
      <c r="D103" s="85">
        <v>771</v>
      </c>
      <c r="E103" s="85">
        <v>1118</v>
      </c>
      <c r="F103" s="121">
        <v>166</v>
      </c>
      <c r="G103" s="121">
        <v>207</v>
      </c>
      <c r="H103" s="121">
        <v>2262</v>
      </c>
      <c r="I103" s="76"/>
      <c r="J103" s="76"/>
      <c r="K103" s="76"/>
      <c r="L103" s="76"/>
      <c r="M103" s="279"/>
    </row>
    <row r="104" spans="1:13" x14ac:dyDescent="0.25">
      <c r="A104" s="122">
        <v>101</v>
      </c>
      <c r="B104" s="12">
        <v>971</v>
      </c>
      <c r="C104" s="119" t="s">
        <v>109</v>
      </c>
      <c r="D104" s="85">
        <v>531</v>
      </c>
      <c r="E104" s="85">
        <v>133</v>
      </c>
      <c r="F104" s="121">
        <v>64</v>
      </c>
      <c r="G104" s="121">
        <v>22</v>
      </c>
      <c r="H104" s="121">
        <v>750</v>
      </c>
      <c r="I104" s="76"/>
      <c r="J104" s="76"/>
      <c r="K104" s="76"/>
      <c r="L104" s="76"/>
      <c r="M104" s="279"/>
    </row>
    <row r="105" spans="1:13" x14ac:dyDescent="0.25">
      <c r="A105" s="122">
        <v>102</v>
      </c>
      <c r="B105" s="12">
        <v>972</v>
      </c>
      <c r="C105" s="119" t="s">
        <v>110</v>
      </c>
      <c r="D105" s="85">
        <v>727</v>
      </c>
      <c r="E105" s="85">
        <v>327</v>
      </c>
      <c r="F105" s="121">
        <v>49</v>
      </c>
      <c r="G105" s="121">
        <v>125</v>
      </c>
      <c r="H105" s="121">
        <v>1228</v>
      </c>
      <c r="I105" s="76"/>
      <c r="J105" s="76"/>
      <c r="K105" s="76"/>
      <c r="L105" s="76"/>
      <c r="M105" s="279"/>
    </row>
    <row r="106" spans="1:13" x14ac:dyDescent="0.25">
      <c r="A106" s="122">
        <v>103</v>
      </c>
      <c r="B106" s="12">
        <v>973</v>
      </c>
      <c r="C106" s="119" t="s">
        <v>111</v>
      </c>
      <c r="D106" s="85">
        <v>584</v>
      </c>
      <c r="E106" s="85">
        <v>123</v>
      </c>
      <c r="F106" s="121">
        <v>0</v>
      </c>
      <c r="G106" s="121">
        <v>34</v>
      </c>
      <c r="H106" s="121">
        <v>741</v>
      </c>
      <c r="I106" s="76"/>
      <c r="J106" s="76"/>
      <c r="K106" s="76"/>
      <c r="L106" s="76"/>
      <c r="M106" s="279"/>
    </row>
    <row r="107" spans="1:13" x14ac:dyDescent="0.25">
      <c r="A107" s="122">
        <v>104</v>
      </c>
      <c r="B107" s="122">
        <v>974</v>
      </c>
      <c r="C107" s="119" t="s">
        <v>358</v>
      </c>
      <c r="D107" s="85">
        <v>1756</v>
      </c>
      <c r="E107" s="85">
        <v>371</v>
      </c>
      <c r="F107" s="121">
        <v>0</v>
      </c>
      <c r="G107" s="121">
        <v>59</v>
      </c>
      <c r="H107" s="121">
        <v>2186</v>
      </c>
      <c r="I107" s="76"/>
      <c r="J107" s="76"/>
      <c r="K107" s="76"/>
      <c r="L107" s="76"/>
      <c r="M107" s="279"/>
    </row>
    <row r="108" spans="1:13" x14ac:dyDescent="0.25">
      <c r="A108" s="410" t="s">
        <v>223</v>
      </c>
      <c r="B108" s="411"/>
      <c r="C108" s="421"/>
      <c r="D108" s="128">
        <v>71977</v>
      </c>
      <c r="E108" s="128">
        <v>58736</v>
      </c>
      <c r="F108" s="128">
        <v>10819</v>
      </c>
      <c r="G108" s="128">
        <v>15071</v>
      </c>
      <c r="H108" s="128">
        <v>156603</v>
      </c>
      <c r="I108" s="276"/>
      <c r="J108" s="276"/>
      <c r="K108" s="276"/>
      <c r="L108" s="276"/>
      <c r="M108" s="276"/>
    </row>
    <row r="109" spans="1:13" x14ac:dyDescent="0.25">
      <c r="A109" s="412" t="s">
        <v>224</v>
      </c>
      <c r="B109" s="413"/>
      <c r="C109" s="422"/>
      <c r="D109" s="129">
        <v>3598</v>
      </c>
      <c r="E109" s="129">
        <v>954</v>
      </c>
      <c r="F109" s="129">
        <v>113</v>
      </c>
      <c r="G109" s="129">
        <v>240</v>
      </c>
      <c r="H109" s="129">
        <v>4905</v>
      </c>
      <c r="I109" s="276"/>
      <c r="J109" s="276"/>
      <c r="K109" s="276"/>
      <c r="L109" s="276"/>
      <c r="M109" s="276"/>
    </row>
    <row r="110" spans="1:13" x14ac:dyDescent="0.25">
      <c r="A110" s="395" t="s">
        <v>225</v>
      </c>
      <c r="B110" s="396"/>
      <c r="C110" s="397"/>
      <c r="D110" s="130">
        <v>75575</v>
      </c>
      <c r="E110" s="130">
        <v>59690</v>
      </c>
      <c r="F110" s="130">
        <v>10932</v>
      </c>
      <c r="G110" s="130">
        <v>15311</v>
      </c>
      <c r="H110" s="130">
        <v>161508</v>
      </c>
      <c r="I110" s="276"/>
      <c r="J110" s="276"/>
      <c r="K110" s="276"/>
      <c r="L110" s="276"/>
      <c r="M110" s="276"/>
    </row>
    <row r="111" spans="1:13" x14ac:dyDescent="0.25">
      <c r="D111" s="131"/>
      <c r="E111" s="131"/>
      <c r="F111" s="131"/>
      <c r="G111" s="131"/>
      <c r="H111" s="131"/>
    </row>
    <row r="113" spans="1:9" x14ac:dyDescent="0.25">
      <c r="A113" s="75" t="s">
        <v>376</v>
      </c>
      <c r="I113" s="31" t="s">
        <v>276</v>
      </c>
    </row>
    <row r="114" spans="1:9" ht="47.25" customHeight="1" x14ac:dyDescent="0.25">
      <c r="A114" s="10" t="s">
        <v>377</v>
      </c>
      <c r="B114" s="393" t="s">
        <v>214</v>
      </c>
      <c r="C114" s="394"/>
      <c r="D114" s="10" t="s">
        <v>372</v>
      </c>
      <c r="E114" s="10" t="s">
        <v>373</v>
      </c>
      <c r="F114" s="10" t="s">
        <v>374</v>
      </c>
      <c r="G114" s="10" t="s">
        <v>375</v>
      </c>
      <c r="H114" s="10" t="s">
        <v>352</v>
      </c>
    </row>
    <row r="115" spans="1:9" x14ac:dyDescent="0.25">
      <c r="A115" s="34">
        <v>84</v>
      </c>
      <c r="B115" s="35" t="s">
        <v>83</v>
      </c>
      <c r="C115" s="36"/>
      <c r="D115" s="67">
        <v>6370</v>
      </c>
      <c r="E115" s="67">
        <v>6196</v>
      </c>
      <c r="F115" s="67">
        <v>1215</v>
      </c>
      <c r="G115" s="67">
        <v>1982</v>
      </c>
      <c r="H115" s="67">
        <v>15763</v>
      </c>
    </row>
    <row r="116" spans="1:9" x14ac:dyDescent="0.25">
      <c r="A116" s="12">
        <v>27</v>
      </c>
      <c r="B116" s="39" t="s">
        <v>17</v>
      </c>
      <c r="C116" s="40"/>
      <c r="D116" s="69">
        <v>4010</v>
      </c>
      <c r="E116" s="69">
        <v>2442</v>
      </c>
      <c r="F116" s="69">
        <v>455</v>
      </c>
      <c r="G116" s="69">
        <v>822</v>
      </c>
      <c r="H116" s="69">
        <v>7729</v>
      </c>
    </row>
    <row r="117" spans="1:9" x14ac:dyDescent="0.25">
      <c r="A117" s="12">
        <v>53</v>
      </c>
      <c r="B117" s="39" t="s">
        <v>53</v>
      </c>
      <c r="C117" s="40"/>
      <c r="D117" s="69">
        <v>4927</v>
      </c>
      <c r="E117" s="69">
        <v>1708</v>
      </c>
      <c r="F117" s="69">
        <v>511</v>
      </c>
      <c r="G117" s="69">
        <v>1678</v>
      </c>
      <c r="H117" s="69">
        <v>8824</v>
      </c>
    </row>
    <row r="118" spans="1:9" x14ac:dyDescent="0.25">
      <c r="A118" s="12">
        <v>24</v>
      </c>
      <c r="B118" s="39" t="s">
        <v>10</v>
      </c>
      <c r="C118" s="40"/>
      <c r="D118" s="69">
        <v>3224.1911764705883</v>
      </c>
      <c r="E118" s="69">
        <v>2087.8088235294117</v>
      </c>
      <c r="F118" s="69">
        <v>477.5</v>
      </c>
      <c r="G118" s="69">
        <v>409</v>
      </c>
      <c r="H118" s="69">
        <v>6199</v>
      </c>
    </row>
    <row r="119" spans="1:9" x14ac:dyDescent="0.25">
      <c r="A119" s="12">
        <v>94</v>
      </c>
      <c r="B119" s="39" t="s">
        <v>106</v>
      </c>
      <c r="C119" s="40"/>
      <c r="D119" s="69">
        <v>181</v>
      </c>
      <c r="E119" s="69">
        <v>130</v>
      </c>
      <c r="F119" s="69">
        <v>8</v>
      </c>
      <c r="G119" s="69">
        <v>12</v>
      </c>
      <c r="H119" s="69">
        <v>331</v>
      </c>
    </row>
    <row r="120" spans="1:9" x14ac:dyDescent="0.25">
      <c r="A120" s="12">
        <v>44</v>
      </c>
      <c r="B120" s="39" t="s">
        <v>219</v>
      </c>
      <c r="C120" s="40"/>
      <c r="D120" s="69">
        <v>5675</v>
      </c>
      <c r="E120" s="69">
        <v>6626</v>
      </c>
      <c r="F120" s="69">
        <v>963</v>
      </c>
      <c r="G120" s="69">
        <v>1226</v>
      </c>
      <c r="H120" s="69">
        <v>14490</v>
      </c>
    </row>
    <row r="121" spans="1:9" x14ac:dyDescent="0.25">
      <c r="A121" s="12">
        <v>32</v>
      </c>
      <c r="B121" s="39" t="s">
        <v>220</v>
      </c>
      <c r="C121" s="40"/>
      <c r="D121" s="69">
        <v>12953</v>
      </c>
      <c r="E121" s="69">
        <v>6228</v>
      </c>
      <c r="F121" s="69">
        <v>1309</v>
      </c>
      <c r="G121" s="69">
        <v>1650</v>
      </c>
      <c r="H121" s="69">
        <v>22140</v>
      </c>
    </row>
    <row r="122" spans="1:9" x14ac:dyDescent="0.25">
      <c r="A122" s="12">
        <v>11</v>
      </c>
      <c r="B122" s="39" t="s">
        <v>1</v>
      </c>
      <c r="C122" s="40"/>
      <c r="D122" s="69">
        <v>8254</v>
      </c>
      <c r="E122" s="69">
        <v>10359</v>
      </c>
      <c r="F122" s="69">
        <v>3185</v>
      </c>
      <c r="G122" s="69">
        <v>2498</v>
      </c>
      <c r="H122" s="69">
        <v>24296</v>
      </c>
    </row>
    <row r="123" spans="1:9" x14ac:dyDescent="0.25">
      <c r="A123" s="12">
        <v>28</v>
      </c>
      <c r="B123" s="39" t="s">
        <v>26</v>
      </c>
      <c r="C123" s="40"/>
      <c r="D123" s="69">
        <v>5585</v>
      </c>
      <c r="E123" s="69">
        <v>3089</v>
      </c>
      <c r="F123" s="69">
        <v>675</v>
      </c>
      <c r="G123" s="69">
        <v>926</v>
      </c>
      <c r="H123" s="69">
        <v>10275</v>
      </c>
    </row>
    <row r="124" spans="1:9" x14ac:dyDescent="0.25">
      <c r="A124" s="12">
        <v>75</v>
      </c>
      <c r="B124" s="39" t="s">
        <v>221</v>
      </c>
      <c r="C124" s="40"/>
      <c r="D124" s="69">
        <v>7515.1115297669039</v>
      </c>
      <c r="E124" s="69">
        <v>6213.4831533728084</v>
      </c>
      <c r="F124" s="69">
        <v>553.08905075091684</v>
      </c>
      <c r="G124" s="69">
        <v>647.81953408322579</v>
      </c>
      <c r="H124" s="69">
        <v>14929</v>
      </c>
    </row>
    <row r="125" spans="1:9" x14ac:dyDescent="0.25">
      <c r="A125" s="12">
        <v>76</v>
      </c>
      <c r="B125" s="39" t="s">
        <v>222</v>
      </c>
      <c r="C125" s="40"/>
      <c r="D125" s="69">
        <v>7044.9548328816618</v>
      </c>
      <c r="E125" s="69">
        <v>5602.9313459801269</v>
      </c>
      <c r="F125" s="69">
        <v>412</v>
      </c>
      <c r="G125" s="69">
        <v>1137.1138211382113</v>
      </c>
      <c r="H125" s="69">
        <v>14197</v>
      </c>
    </row>
    <row r="126" spans="1:9" x14ac:dyDescent="0.25">
      <c r="A126" s="12">
        <v>52</v>
      </c>
      <c r="B126" s="39" t="s">
        <v>47</v>
      </c>
      <c r="C126" s="40"/>
      <c r="D126" s="69">
        <v>3578</v>
      </c>
      <c r="E126" s="69">
        <v>3191</v>
      </c>
      <c r="F126" s="69">
        <v>757</v>
      </c>
      <c r="G126" s="69">
        <v>726</v>
      </c>
      <c r="H126" s="69">
        <v>8252</v>
      </c>
    </row>
    <row r="127" spans="1:9" x14ac:dyDescent="0.25">
      <c r="A127" s="43">
        <v>93</v>
      </c>
      <c r="B127" s="39" t="s">
        <v>113</v>
      </c>
      <c r="C127" s="40"/>
      <c r="D127" s="69">
        <v>2660</v>
      </c>
      <c r="E127" s="69">
        <v>4863</v>
      </c>
      <c r="F127" s="69">
        <v>298</v>
      </c>
      <c r="G127" s="69">
        <v>1357</v>
      </c>
      <c r="H127" s="69">
        <v>9178</v>
      </c>
    </row>
    <row r="128" spans="1:9" x14ac:dyDescent="0.25">
      <c r="A128" s="44" t="s">
        <v>223</v>
      </c>
      <c r="B128" s="45"/>
      <c r="C128" s="46"/>
      <c r="D128" s="71">
        <v>71977.257539119149</v>
      </c>
      <c r="E128" s="71">
        <v>58736.223322882346</v>
      </c>
      <c r="F128" s="71">
        <v>10818.589050750918</v>
      </c>
      <c r="G128" s="71">
        <v>15070.933355221438</v>
      </c>
      <c r="H128" s="71">
        <v>156603</v>
      </c>
    </row>
    <row r="129" spans="1:8" x14ac:dyDescent="0.25">
      <c r="A129" s="49">
        <v>101</v>
      </c>
      <c r="B129" s="132" t="s">
        <v>215</v>
      </c>
      <c r="C129" s="51"/>
      <c r="D129" s="69">
        <v>531</v>
      </c>
      <c r="E129" s="69">
        <v>133</v>
      </c>
      <c r="F129" s="69">
        <v>64</v>
      </c>
      <c r="G129" s="69">
        <v>22</v>
      </c>
      <c r="H129" s="69">
        <v>750</v>
      </c>
    </row>
    <row r="130" spans="1:8" x14ac:dyDescent="0.25">
      <c r="A130" s="49">
        <v>102</v>
      </c>
      <c r="B130" s="132" t="s">
        <v>216</v>
      </c>
      <c r="C130" s="51"/>
      <c r="D130" s="69">
        <v>727</v>
      </c>
      <c r="E130" s="69">
        <v>327</v>
      </c>
      <c r="F130" s="69">
        <v>49</v>
      </c>
      <c r="G130" s="69">
        <v>125</v>
      </c>
      <c r="H130" s="69">
        <v>1228</v>
      </c>
    </row>
    <row r="131" spans="1:8" x14ac:dyDescent="0.25">
      <c r="A131" s="49">
        <v>103</v>
      </c>
      <c r="B131" s="132" t="s">
        <v>111</v>
      </c>
      <c r="C131" s="51"/>
      <c r="D131" s="69">
        <v>584</v>
      </c>
      <c r="E131" s="69">
        <v>123</v>
      </c>
      <c r="F131" s="69">
        <v>0</v>
      </c>
      <c r="G131" s="69">
        <v>34</v>
      </c>
      <c r="H131" s="69">
        <v>741</v>
      </c>
    </row>
    <row r="132" spans="1:8" x14ac:dyDescent="0.25">
      <c r="A132" s="49">
        <v>104</v>
      </c>
      <c r="B132" s="132" t="s">
        <v>112</v>
      </c>
      <c r="C132" s="51"/>
      <c r="D132" s="69">
        <v>1756</v>
      </c>
      <c r="E132" s="69">
        <v>371</v>
      </c>
      <c r="F132" s="69">
        <v>0</v>
      </c>
      <c r="G132" s="69">
        <v>59</v>
      </c>
      <c r="H132" s="69">
        <v>2186</v>
      </c>
    </row>
    <row r="133" spans="1:8" x14ac:dyDescent="0.25">
      <c r="A133" s="52" t="s">
        <v>224</v>
      </c>
      <c r="B133" s="53"/>
      <c r="C133" s="54"/>
      <c r="D133" s="71">
        <v>3598</v>
      </c>
      <c r="E133" s="71">
        <v>954</v>
      </c>
      <c r="F133" s="71">
        <v>113</v>
      </c>
      <c r="G133" s="71">
        <v>240</v>
      </c>
      <c r="H133" s="71">
        <v>4905</v>
      </c>
    </row>
    <row r="134" spans="1:8" x14ac:dyDescent="0.25">
      <c r="A134" s="405" t="s">
        <v>225</v>
      </c>
      <c r="B134" s="406"/>
      <c r="C134" s="407"/>
      <c r="D134" s="73">
        <v>75575.257539119149</v>
      </c>
      <c r="E134" s="73">
        <v>59690.223322882346</v>
      </c>
      <c r="F134" s="73">
        <v>10931.589050750918</v>
      </c>
      <c r="G134" s="73">
        <v>15310.933355221438</v>
      </c>
      <c r="H134" s="73">
        <v>161508</v>
      </c>
    </row>
    <row r="135" spans="1:8" x14ac:dyDescent="0.25">
      <c r="D135" s="133"/>
      <c r="E135" s="133"/>
      <c r="F135" s="133"/>
      <c r="G135" s="133"/>
      <c r="H135" s="133"/>
    </row>
  </sheetData>
  <mergeCells count="9">
    <mergeCell ref="I5:M5"/>
    <mergeCell ref="B114:C114"/>
    <mergeCell ref="A134:C134"/>
    <mergeCell ref="A2:F2"/>
    <mergeCell ref="A3:F3"/>
    <mergeCell ref="D4:H4"/>
    <mergeCell ref="A108:C108"/>
    <mergeCell ref="A109:C109"/>
    <mergeCell ref="A110:C110"/>
  </mergeCells>
  <hyperlinks>
    <hyperlink ref="I113" location="'Tab4-ase'!A1" display="Retour en haut de page" xr:uid="{00000000-0004-0000-0F00-000000000000}"/>
    <hyperlink ref="I1" location="Sommaire!A1" display="Retour au sommaire" xr:uid="{00000000-0004-0000-0F00-000001000000}"/>
  </hyperlink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O110"/>
  <sheetViews>
    <sheetView workbookViewId="0">
      <selection activeCell="J1" sqref="J1"/>
    </sheetView>
  </sheetViews>
  <sheetFormatPr baseColWidth="10" defaultRowHeight="15" x14ac:dyDescent="0.25"/>
  <cols>
    <col min="1" max="1" width="25.42578125" style="64" customWidth="1"/>
    <col min="2" max="2" width="12.7109375" style="64" customWidth="1"/>
    <col min="3" max="3" width="25.140625" style="64" customWidth="1"/>
    <col min="4" max="4" width="10" style="64" customWidth="1"/>
    <col min="5" max="5" width="18" style="64" customWidth="1"/>
    <col min="6" max="6" width="14.85546875" style="64" customWidth="1"/>
    <col min="7" max="7" width="12.85546875" style="64" customWidth="1"/>
    <col min="8" max="8" width="17.140625" style="64" customWidth="1"/>
    <col min="9" max="9" width="9.85546875" style="64" customWidth="1"/>
    <col min="10" max="16384" width="11.42578125" style="64"/>
  </cols>
  <sheetData>
    <row r="1" spans="1:15" x14ac:dyDescent="0.25">
      <c r="A1" s="134" t="s">
        <v>378</v>
      </c>
      <c r="B1" s="135"/>
      <c r="C1" s="136"/>
      <c r="D1" s="136"/>
      <c r="E1" s="136"/>
      <c r="F1" s="61"/>
      <c r="J1" s="137" t="s">
        <v>253</v>
      </c>
    </row>
    <row r="2" spans="1:15" x14ac:dyDescent="0.25">
      <c r="A2" s="375" t="s">
        <v>379</v>
      </c>
      <c r="B2" s="375"/>
      <c r="C2" s="375"/>
      <c r="D2" s="375"/>
      <c r="E2" s="375"/>
      <c r="F2" s="375"/>
    </row>
    <row r="3" spans="1:15" x14ac:dyDescent="0.25">
      <c r="A3" s="375" t="s">
        <v>342</v>
      </c>
      <c r="B3" s="375"/>
      <c r="C3" s="375"/>
      <c r="D3" s="375"/>
      <c r="E3" s="375"/>
      <c r="F3" s="375"/>
    </row>
    <row r="4" spans="1:15" x14ac:dyDescent="0.25">
      <c r="A4" s="138" t="s">
        <v>343</v>
      </c>
      <c r="B4" s="63"/>
      <c r="C4" s="63"/>
      <c r="D4" s="63"/>
      <c r="E4" s="63"/>
      <c r="F4" s="63"/>
    </row>
    <row r="6" spans="1:15" ht="60.75" customHeight="1" x14ac:dyDescent="0.25">
      <c r="A6" s="9" t="s">
        <v>377</v>
      </c>
      <c r="B6" s="10" t="s">
        <v>371</v>
      </c>
      <c r="C6" s="10" t="s">
        <v>349</v>
      </c>
      <c r="D6" s="139" t="s">
        <v>372</v>
      </c>
      <c r="E6" s="10" t="s">
        <v>380</v>
      </c>
      <c r="F6" s="10" t="s">
        <v>381</v>
      </c>
      <c r="G6" s="139" t="s">
        <v>382</v>
      </c>
      <c r="H6" s="10" t="s">
        <v>383</v>
      </c>
      <c r="I6" s="10" t="s">
        <v>232</v>
      </c>
    </row>
    <row r="7" spans="1:15" x14ac:dyDescent="0.25">
      <c r="A7" s="140">
        <v>84</v>
      </c>
      <c r="B7" s="141" t="s">
        <v>115</v>
      </c>
      <c r="C7" s="142" t="s">
        <v>82</v>
      </c>
      <c r="D7" s="143">
        <v>33</v>
      </c>
      <c r="E7" s="144">
        <v>0</v>
      </c>
      <c r="F7" s="144">
        <v>44</v>
      </c>
      <c r="G7" s="143">
        <v>0</v>
      </c>
      <c r="H7" s="144">
        <v>6</v>
      </c>
      <c r="I7" s="145">
        <v>83</v>
      </c>
      <c r="J7" s="146"/>
      <c r="K7" s="147"/>
      <c r="L7" s="147"/>
      <c r="M7" s="147"/>
      <c r="N7" s="147"/>
      <c r="O7" s="147"/>
    </row>
    <row r="8" spans="1:15" x14ac:dyDescent="0.25">
      <c r="A8" s="123">
        <v>32</v>
      </c>
      <c r="B8" s="124" t="s">
        <v>116</v>
      </c>
      <c r="C8" s="125" t="s">
        <v>31</v>
      </c>
      <c r="D8" s="148">
        <v>71</v>
      </c>
      <c r="E8" s="149">
        <v>0</v>
      </c>
      <c r="F8" s="149">
        <v>0</v>
      </c>
      <c r="G8" s="148">
        <v>2</v>
      </c>
      <c r="H8" s="149">
        <v>0</v>
      </c>
      <c r="I8" s="150">
        <v>73</v>
      </c>
      <c r="J8" s="146"/>
      <c r="K8" s="147"/>
      <c r="L8" s="147"/>
      <c r="M8" s="147"/>
      <c r="N8" s="147"/>
      <c r="O8" s="147"/>
    </row>
    <row r="9" spans="1:15" x14ac:dyDescent="0.25">
      <c r="A9" s="123">
        <v>84</v>
      </c>
      <c r="B9" s="124" t="s">
        <v>117</v>
      </c>
      <c r="C9" s="125" t="s">
        <v>84</v>
      </c>
      <c r="D9" s="148">
        <v>14</v>
      </c>
      <c r="E9" s="149">
        <v>0</v>
      </c>
      <c r="F9" s="149">
        <v>8</v>
      </c>
      <c r="G9" s="148">
        <v>0</v>
      </c>
      <c r="H9" s="149">
        <v>1</v>
      </c>
      <c r="I9" s="150">
        <v>23</v>
      </c>
      <c r="J9" s="146"/>
      <c r="K9" s="147"/>
      <c r="L9" s="147"/>
      <c r="M9" s="147"/>
      <c r="N9" s="147"/>
      <c r="O9" s="147"/>
    </row>
    <row r="10" spans="1:15" x14ac:dyDescent="0.25">
      <c r="A10" s="123">
        <v>93</v>
      </c>
      <c r="B10" s="124" t="s">
        <v>118</v>
      </c>
      <c r="C10" s="125" t="s">
        <v>353</v>
      </c>
      <c r="D10" s="148">
        <v>6</v>
      </c>
      <c r="E10" s="149">
        <v>0</v>
      </c>
      <c r="F10" s="149">
        <v>0</v>
      </c>
      <c r="G10" s="148">
        <v>0</v>
      </c>
      <c r="H10" s="149">
        <v>11</v>
      </c>
      <c r="I10" s="150">
        <v>17</v>
      </c>
      <c r="J10" s="146"/>
      <c r="K10" s="147"/>
      <c r="L10" s="147"/>
      <c r="M10" s="147"/>
      <c r="N10" s="147"/>
      <c r="O10" s="147"/>
    </row>
    <row r="11" spans="1:15" x14ac:dyDescent="0.25">
      <c r="A11" s="123">
        <v>93</v>
      </c>
      <c r="B11" s="124" t="s">
        <v>119</v>
      </c>
      <c r="C11" s="125" t="s">
        <v>99</v>
      </c>
      <c r="D11" s="148">
        <v>1</v>
      </c>
      <c r="E11" s="149">
        <v>1</v>
      </c>
      <c r="F11" s="149">
        <v>4</v>
      </c>
      <c r="G11" s="148">
        <v>0</v>
      </c>
      <c r="H11" s="149">
        <v>0</v>
      </c>
      <c r="I11" s="150">
        <v>6</v>
      </c>
      <c r="J11" s="146"/>
      <c r="K11" s="147"/>
      <c r="L11" s="147"/>
      <c r="M11" s="147"/>
      <c r="N11" s="147"/>
      <c r="O11" s="147"/>
    </row>
    <row r="12" spans="1:15" x14ac:dyDescent="0.25">
      <c r="A12" s="123">
        <v>93</v>
      </c>
      <c r="B12" s="124" t="s">
        <v>120</v>
      </c>
      <c r="C12" s="125" t="s">
        <v>100</v>
      </c>
      <c r="D12" s="148">
        <v>0</v>
      </c>
      <c r="E12" s="149">
        <v>0</v>
      </c>
      <c r="F12" s="149">
        <v>0</v>
      </c>
      <c r="G12" s="148">
        <v>0</v>
      </c>
      <c r="H12" s="149">
        <v>0</v>
      </c>
      <c r="I12" s="150">
        <v>0</v>
      </c>
      <c r="J12" s="146"/>
      <c r="K12" s="147"/>
      <c r="L12" s="147"/>
      <c r="M12" s="147"/>
      <c r="N12" s="147"/>
      <c r="O12" s="147"/>
    </row>
    <row r="13" spans="1:15" x14ac:dyDescent="0.25">
      <c r="A13" s="123">
        <v>84</v>
      </c>
      <c r="B13" s="124" t="s">
        <v>121</v>
      </c>
      <c r="C13" s="125" t="s">
        <v>85</v>
      </c>
      <c r="D13" s="148">
        <v>17</v>
      </c>
      <c r="E13" s="149">
        <v>0</v>
      </c>
      <c r="F13" s="149">
        <v>3</v>
      </c>
      <c r="G13" s="148">
        <v>1</v>
      </c>
      <c r="H13" s="149">
        <v>0</v>
      </c>
      <c r="I13" s="150">
        <v>21</v>
      </c>
      <c r="J13" s="146"/>
      <c r="K13" s="147"/>
      <c r="L13" s="147"/>
      <c r="M13" s="147"/>
      <c r="N13" s="147"/>
      <c r="O13" s="147"/>
    </row>
    <row r="14" spans="1:15" x14ac:dyDescent="0.25">
      <c r="A14" s="123">
        <v>44</v>
      </c>
      <c r="B14" s="124" t="s">
        <v>122</v>
      </c>
      <c r="C14" s="125" t="s">
        <v>36</v>
      </c>
      <c r="D14" s="148">
        <v>20</v>
      </c>
      <c r="E14" s="149">
        <v>10</v>
      </c>
      <c r="F14" s="149">
        <v>8</v>
      </c>
      <c r="G14" s="148">
        <v>0</v>
      </c>
      <c r="H14" s="149">
        <v>8</v>
      </c>
      <c r="I14" s="150">
        <v>46</v>
      </c>
      <c r="J14" s="146"/>
      <c r="K14" s="147"/>
      <c r="L14" s="147"/>
      <c r="M14" s="147"/>
      <c r="N14" s="147"/>
      <c r="O14" s="147"/>
    </row>
    <row r="15" spans="1:15" x14ac:dyDescent="0.25">
      <c r="A15" s="123">
        <v>76</v>
      </c>
      <c r="B15" s="124" t="s">
        <v>123</v>
      </c>
      <c r="C15" s="125" t="s">
        <v>69</v>
      </c>
      <c r="D15" s="148">
        <v>6</v>
      </c>
      <c r="E15" s="149">
        <v>0</v>
      </c>
      <c r="F15" s="149">
        <v>0</v>
      </c>
      <c r="G15" s="148">
        <v>0</v>
      </c>
      <c r="H15" s="149">
        <v>0</v>
      </c>
      <c r="I15" s="150">
        <v>6</v>
      </c>
      <c r="J15" s="146"/>
      <c r="K15" s="147"/>
      <c r="L15" s="147"/>
      <c r="M15" s="147"/>
      <c r="N15" s="147"/>
      <c r="O15" s="147"/>
    </row>
    <row r="16" spans="1:15" x14ac:dyDescent="0.25">
      <c r="A16" s="123">
        <v>44</v>
      </c>
      <c r="B16" s="124">
        <v>10</v>
      </c>
      <c r="C16" s="125" t="s">
        <v>37</v>
      </c>
      <c r="D16" s="148">
        <v>18</v>
      </c>
      <c r="E16" s="149">
        <v>1</v>
      </c>
      <c r="F16" s="149">
        <v>12</v>
      </c>
      <c r="G16" s="148">
        <v>1</v>
      </c>
      <c r="H16" s="149">
        <v>16</v>
      </c>
      <c r="I16" s="150">
        <v>48</v>
      </c>
      <c r="J16" s="146"/>
      <c r="K16" s="147"/>
      <c r="L16" s="147"/>
      <c r="M16" s="147"/>
      <c r="N16" s="147"/>
      <c r="O16" s="147"/>
    </row>
    <row r="17" spans="1:15" x14ac:dyDescent="0.25">
      <c r="A17" s="123">
        <v>76</v>
      </c>
      <c r="B17" s="124">
        <v>11</v>
      </c>
      <c r="C17" s="125" t="s">
        <v>70</v>
      </c>
      <c r="D17" s="148">
        <v>15</v>
      </c>
      <c r="E17" s="149">
        <v>0</v>
      </c>
      <c r="F17" s="149">
        <v>14</v>
      </c>
      <c r="G17" s="148">
        <v>11</v>
      </c>
      <c r="H17" s="149">
        <v>2</v>
      </c>
      <c r="I17" s="150">
        <v>42</v>
      </c>
      <c r="J17" s="146"/>
      <c r="K17" s="147"/>
      <c r="L17" s="147"/>
      <c r="M17" s="147"/>
      <c r="N17" s="147"/>
      <c r="O17" s="147"/>
    </row>
    <row r="18" spans="1:15" x14ac:dyDescent="0.25">
      <c r="A18" s="123">
        <v>76</v>
      </c>
      <c r="B18" s="124">
        <v>12</v>
      </c>
      <c r="C18" s="125" t="s">
        <v>71</v>
      </c>
      <c r="D18" s="148">
        <v>17</v>
      </c>
      <c r="E18" s="149">
        <v>0</v>
      </c>
      <c r="F18" s="149">
        <v>8</v>
      </c>
      <c r="G18" s="148">
        <v>0</v>
      </c>
      <c r="H18" s="149">
        <v>0</v>
      </c>
      <c r="I18" s="150">
        <v>25</v>
      </c>
      <c r="J18" s="146"/>
      <c r="K18" s="147"/>
      <c r="L18" s="147"/>
      <c r="M18" s="147"/>
      <c r="N18" s="147"/>
      <c r="O18" s="147"/>
    </row>
    <row r="19" spans="1:15" x14ac:dyDescent="0.25">
      <c r="A19" s="123">
        <v>93</v>
      </c>
      <c r="B19" s="124">
        <v>13</v>
      </c>
      <c r="C19" s="125" t="s">
        <v>101</v>
      </c>
      <c r="D19" s="148">
        <v>59</v>
      </c>
      <c r="E19" s="149">
        <v>0</v>
      </c>
      <c r="F19" s="149">
        <v>172</v>
      </c>
      <c r="G19" s="148">
        <v>77</v>
      </c>
      <c r="H19" s="149">
        <v>184</v>
      </c>
      <c r="I19" s="150">
        <v>492</v>
      </c>
      <c r="J19" s="146"/>
      <c r="K19" s="147"/>
      <c r="L19" s="147"/>
      <c r="M19" s="147"/>
      <c r="N19" s="147"/>
      <c r="O19" s="147"/>
    </row>
    <row r="20" spans="1:15" x14ac:dyDescent="0.25">
      <c r="A20" s="123">
        <v>28</v>
      </c>
      <c r="B20" s="124">
        <v>14</v>
      </c>
      <c r="C20" s="125" t="s">
        <v>25</v>
      </c>
      <c r="D20" s="148">
        <v>124</v>
      </c>
      <c r="E20" s="149">
        <v>0</v>
      </c>
      <c r="F20" s="149">
        <v>44</v>
      </c>
      <c r="G20" s="148">
        <v>0</v>
      </c>
      <c r="H20" s="149">
        <v>0</v>
      </c>
      <c r="I20" s="150">
        <v>168</v>
      </c>
      <c r="J20" s="146"/>
      <c r="K20" s="147"/>
      <c r="L20" s="147"/>
      <c r="M20" s="147"/>
      <c r="N20" s="147"/>
      <c r="O20" s="147"/>
    </row>
    <row r="21" spans="1:15" x14ac:dyDescent="0.25">
      <c r="A21" s="123">
        <v>84</v>
      </c>
      <c r="B21" s="124">
        <v>15</v>
      </c>
      <c r="C21" s="125" t="s">
        <v>86</v>
      </c>
      <c r="D21" s="148">
        <v>12</v>
      </c>
      <c r="E21" s="149">
        <v>0</v>
      </c>
      <c r="F21" s="149">
        <v>5</v>
      </c>
      <c r="G21" s="148">
        <v>4</v>
      </c>
      <c r="H21" s="149">
        <v>0</v>
      </c>
      <c r="I21" s="150">
        <v>21</v>
      </c>
      <c r="J21" s="146"/>
      <c r="K21" s="147"/>
      <c r="L21" s="147"/>
      <c r="M21" s="147"/>
      <c r="N21" s="147"/>
      <c r="O21" s="147"/>
    </row>
    <row r="22" spans="1:15" x14ac:dyDescent="0.25">
      <c r="A22" s="123">
        <v>75</v>
      </c>
      <c r="B22" s="124">
        <v>16</v>
      </c>
      <c r="C22" s="125" t="s">
        <v>57</v>
      </c>
      <c r="D22" s="148">
        <v>45</v>
      </c>
      <c r="E22" s="149">
        <v>0</v>
      </c>
      <c r="F22" s="149">
        <v>0</v>
      </c>
      <c r="G22" s="148">
        <v>2</v>
      </c>
      <c r="H22" s="149">
        <v>4</v>
      </c>
      <c r="I22" s="150">
        <v>51</v>
      </c>
      <c r="J22" s="146"/>
      <c r="K22" s="147"/>
      <c r="L22" s="147"/>
      <c r="M22" s="147"/>
      <c r="N22" s="147"/>
      <c r="O22" s="147"/>
    </row>
    <row r="23" spans="1:15" x14ac:dyDescent="0.25">
      <c r="A23" s="123">
        <v>75</v>
      </c>
      <c r="B23" s="124">
        <v>17</v>
      </c>
      <c r="C23" s="125" t="s">
        <v>58</v>
      </c>
      <c r="D23" s="148" t="s">
        <v>384</v>
      </c>
      <c r="E23" s="149" t="s">
        <v>384</v>
      </c>
      <c r="F23" s="149" t="s">
        <v>384</v>
      </c>
      <c r="G23" s="148" t="s">
        <v>384</v>
      </c>
      <c r="H23" s="149" t="s">
        <v>384</v>
      </c>
      <c r="I23" s="150" t="s">
        <v>384</v>
      </c>
      <c r="J23" s="146"/>
      <c r="K23" s="147"/>
      <c r="L23" s="147"/>
      <c r="M23" s="147"/>
      <c r="N23" s="147"/>
      <c r="O23" s="147"/>
    </row>
    <row r="24" spans="1:15" x14ac:dyDescent="0.25">
      <c r="A24" s="123">
        <v>24</v>
      </c>
      <c r="B24" s="124">
        <v>18</v>
      </c>
      <c r="C24" s="125" t="s">
        <v>9</v>
      </c>
      <c r="D24" s="148">
        <v>34</v>
      </c>
      <c r="E24" s="149">
        <v>1</v>
      </c>
      <c r="F24" s="149">
        <v>15</v>
      </c>
      <c r="G24" s="148">
        <v>2</v>
      </c>
      <c r="H24" s="149">
        <v>16</v>
      </c>
      <c r="I24" s="150">
        <v>68</v>
      </c>
      <c r="J24" s="146"/>
      <c r="K24" s="147"/>
      <c r="L24" s="147"/>
      <c r="M24" s="147"/>
      <c r="N24" s="147"/>
      <c r="O24" s="147"/>
    </row>
    <row r="25" spans="1:15" x14ac:dyDescent="0.25">
      <c r="A25" s="123">
        <v>75</v>
      </c>
      <c r="B25" s="124">
        <v>19</v>
      </c>
      <c r="C25" s="125" t="s">
        <v>59</v>
      </c>
      <c r="D25" s="148">
        <v>9</v>
      </c>
      <c r="E25" s="149">
        <v>2</v>
      </c>
      <c r="F25" s="149">
        <v>2</v>
      </c>
      <c r="G25" s="148">
        <v>0</v>
      </c>
      <c r="H25" s="149">
        <v>1</v>
      </c>
      <c r="I25" s="150">
        <v>14</v>
      </c>
      <c r="J25" s="146"/>
      <c r="K25" s="147"/>
      <c r="L25" s="147"/>
      <c r="M25" s="147"/>
      <c r="N25" s="147"/>
      <c r="O25" s="147"/>
    </row>
    <row r="26" spans="1:15" x14ac:dyDescent="0.25">
      <c r="A26" s="123">
        <v>94</v>
      </c>
      <c r="B26" s="124" t="s">
        <v>104</v>
      </c>
      <c r="C26" s="125" t="s">
        <v>354</v>
      </c>
      <c r="D26" s="148">
        <v>0</v>
      </c>
      <c r="E26" s="149">
        <v>0</v>
      </c>
      <c r="F26" s="149">
        <v>18</v>
      </c>
      <c r="G26" s="148">
        <v>0</v>
      </c>
      <c r="H26" s="149">
        <v>0</v>
      </c>
      <c r="I26" s="150">
        <v>18</v>
      </c>
      <c r="J26" s="146"/>
      <c r="K26" s="147"/>
      <c r="L26" s="147"/>
      <c r="M26" s="147"/>
      <c r="N26" s="147"/>
      <c r="O26" s="147"/>
    </row>
    <row r="27" spans="1:15" x14ac:dyDescent="0.25">
      <c r="A27" s="123">
        <v>94</v>
      </c>
      <c r="B27" s="124" t="s">
        <v>107</v>
      </c>
      <c r="C27" s="125" t="s">
        <v>108</v>
      </c>
      <c r="D27" s="148">
        <v>1</v>
      </c>
      <c r="E27" s="149">
        <v>3</v>
      </c>
      <c r="F27" s="149">
        <v>3</v>
      </c>
      <c r="G27" s="148">
        <v>0</v>
      </c>
      <c r="H27" s="149">
        <v>0</v>
      </c>
      <c r="I27" s="150">
        <v>7</v>
      </c>
      <c r="J27" s="146"/>
      <c r="K27" s="147"/>
      <c r="L27" s="147"/>
      <c r="M27" s="147"/>
      <c r="N27" s="147"/>
      <c r="O27" s="147"/>
    </row>
    <row r="28" spans="1:15" x14ac:dyDescent="0.25">
      <c r="A28" s="123">
        <v>27</v>
      </c>
      <c r="B28" s="124">
        <v>21</v>
      </c>
      <c r="C28" s="125" t="s">
        <v>16</v>
      </c>
      <c r="D28" s="148">
        <v>56</v>
      </c>
      <c r="E28" s="149">
        <v>0</v>
      </c>
      <c r="F28" s="149">
        <v>16</v>
      </c>
      <c r="G28" s="148">
        <v>0</v>
      </c>
      <c r="H28" s="149">
        <v>2</v>
      </c>
      <c r="I28" s="150">
        <v>74</v>
      </c>
      <c r="J28" s="146"/>
      <c r="K28" s="147"/>
      <c r="L28" s="147"/>
      <c r="M28" s="147"/>
      <c r="N28" s="147"/>
      <c r="O28" s="147"/>
    </row>
    <row r="29" spans="1:15" x14ac:dyDescent="0.25">
      <c r="A29" s="123">
        <v>53</v>
      </c>
      <c r="B29" s="124">
        <v>22</v>
      </c>
      <c r="C29" s="125" t="s">
        <v>52</v>
      </c>
      <c r="D29" s="148">
        <v>30</v>
      </c>
      <c r="E29" s="149">
        <v>0</v>
      </c>
      <c r="F29" s="149">
        <v>31</v>
      </c>
      <c r="G29" s="148">
        <v>10</v>
      </c>
      <c r="H29" s="149">
        <v>14</v>
      </c>
      <c r="I29" s="150">
        <v>85</v>
      </c>
      <c r="J29" s="146"/>
      <c r="K29" s="147"/>
      <c r="L29" s="147"/>
      <c r="M29" s="147"/>
      <c r="N29" s="147"/>
      <c r="O29" s="147"/>
    </row>
    <row r="30" spans="1:15" x14ac:dyDescent="0.25">
      <c r="A30" s="123">
        <v>75</v>
      </c>
      <c r="B30" s="124">
        <v>23</v>
      </c>
      <c r="C30" s="125" t="s">
        <v>60</v>
      </c>
      <c r="D30" s="148">
        <v>8</v>
      </c>
      <c r="E30" s="149">
        <v>1</v>
      </c>
      <c r="F30" s="149">
        <v>9</v>
      </c>
      <c r="G30" s="148">
        <v>1</v>
      </c>
      <c r="H30" s="149">
        <v>3</v>
      </c>
      <c r="I30" s="150">
        <v>22</v>
      </c>
      <c r="J30" s="146"/>
      <c r="K30" s="147"/>
      <c r="L30" s="147"/>
      <c r="M30" s="147"/>
      <c r="N30" s="147"/>
      <c r="O30" s="147"/>
    </row>
    <row r="31" spans="1:15" x14ac:dyDescent="0.25">
      <c r="A31" s="123">
        <v>75</v>
      </c>
      <c r="B31" s="124">
        <v>24</v>
      </c>
      <c r="C31" s="125" t="s">
        <v>61</v>
      </c>
      <c r="D31" s="148">
        <v>33</v>
      </c>
      <c r="E31" s="149">
        <v>0</v>
      </c>
      <c r="F31" s="149">
        <v>16</v>
      </c>
      <c r="G31" s="148">
        <v>5</v>
      </c>
      <c r="H31" s="149">
        <v>6</v>
      </c>
      <c r="I31" s="150">
        <v>60</v>
      </c>
      <c r="J31" s="146"/>
      <c r="K31" s="147"/>
      <c r="L31" s="147"/>
      <c r="M31" s="147"/>
      <c r="N31" s="147"/>
      <c r="O31" s="147"/>
    </row>
    <row r="32" spans="1:15" x14ac:dyDescent="0.25">
      <c r="A32" s="123">
        <v>27</v>
      </c>
      <c r="B32" s="124">
        <v>25</v>
      </c>
      <c r="C32" s="125" t="s">
        <v>18</v>
      </c>
      <c r="D32" s="148">
        <v>64</v>
      </c>
      <c r="E32" s="149">
        <v>0</v>
      </c>
      <c r="F32" s="149">
        <v>49</v>
      </c>
      <c r="G32" s="148">
        <v>5</v>
      </c>
      <c r="H32" s="149">
        <v>13</v>
      </c>
      <c r="I32" s="150">
        <v>131</v>
      </c>
      <c r="J32" s="146"/>
      <c r="K32" s="147"/>
      <c r="L32" s="147"/>
      <c r="M32" s="147"/>
      <c r="N32" s="147"/>
      <c r="O32" s="147"/>
    </row>
    <row r="33" spans="1:15" x14ac:dyDescent="0.25">
      <c r="A33" s="123">
        <v>84</v>
      </c>
      <c r="B33" s="124">
        <v>26</v>
      </c>
      <c r="C33" s="125" t="s">
        <v>87</v>
      </c>
      <c r="D33" s="148" t="s">
        <v>384</v>
      </c>
      <c r="E33" s="149">
        <v>0</v>
      </c>
      <c r="F33" s="149">
        <v>0</v>
      </c>
      <c r="G33" s="148">
        <v>3</v>
      </c>
      <c r="H33" s="149" t="s">
        <v>384</v>
      </c>
      <c r="I33" s="150" t="s">
        <v>384</v>
      </c>
      <c r="J33" s="146"/>
      <c r="K33" s="147"/>
      <c r="L33" s="147"/>
      <c r="M33" s="147"/>
      <c r="N33" s="147"/>
      <c r="O33" s="147"/>
    </row>
    <row r="34" spans="1:15" x14ac:dyDescent="0.25">
      <c r="A34" s="123">
        <v>28</v>
      </c>
      <c r="B34" s="124">
        <v>27</v>
      </c>
      <c r="C34" s="125" t="s">
        <v>27</v>
      </c>
      <c r="D34" s="148" t="s">
        <v>384</v>
      </c>
      <c r="E34" s="149" t="s">
        <v>384</v>
      </c>
      <c r="F34" s="149">
        <v>22</v>
      </c>
      <c r="G34" s="148">
        <v>10</v>
      </c>
      <c r="H34" s="149" t="s">
        <v>384</v>
      </c>
      <c r="I34" s="150" t="s">
        <v>384</v>
      </c>
      <c r="J34" s="146"/>
      <c r="K34" s="147"/>
      <c r="L34" s="147"/>
      <c r="M34" s="147"/>
      <c r="N34" s="147"/>
      <c r="O34" s="147"/>
    </row>
    <row r="35" spans="1:15" x14ac:dyDescent="0.25">
      <c r="A35" s="123">
        <v>24</v>
      </c>
      <c r="B35" s="124">
        <v>28</v>
      </c>
      <c r="C35" s="125" t="s">
        <v>355</v>
      </c>
      <c r="D35" s="148">
        <v>93</v>
      </c>
      <c r="E35" s="149">
        <v>0</v>
      </c>
      <c r="F35" s="149">
        <v>21</v>
      </c>
      <c r="G35" s="148">
        <v>4</v>
      </c>
      <c r="H35" s="149">
        <v>0</v>
      </c>
      <c r="I35" s="150">
        <v>118</v>
      </c>
      <c r="J35" s="146"/>
      <c r="K35" s="147"/>
      <c r="L35" s="147"/>
      <c r="M35" s="147"/>
      <c r="N35" s="147"/>
      <c r="O35" s="147"/>
    </row>
    <row r="36" spans="1:15" x14ac:dyDescent="0.25">
      <c r="A36" s="123">
        <v>53</v>
      </c>
      <c r="B36" s="124">
        <v>29</v>
      </c>
      <c r="C36" s="125" t="s">
        <v>54</v>
      </c>
      <c r="D36" s="148">
        <v>12</v>
      </c>
      <c r="E36" s="149">
        <v>0</v>
      </c>
      <c r="F36" s="149">
        <v>9</v>
      </c>
      <c r="G36" s="148">
        <v>1</v>
      </c>
      <c r="H36" s="149">
        <v>11</v>
      </c>
      <c r="I36" s="150">
        <v>33</v>
      </c>
      <c r="J36" s="146"/>
      <c r="K36" s="147"/>
      <c r="L36" s="147"/>
      <c r="M36" s="147"/>
      <c r="N36" s="147"/>
      <c r="O36" s="147"/>
    </row>
    <row r="37" spans="1:15" x14ac:dyDescent="0.25">
      <c r="A37" s="123">
        <v>76</v>
      </c>
      <c r="B37" s="124">
        <v>30</v>
      </c>
      <c r="C37" s="125" t="s">
        <v>72</v>
      </c>
      <c r="D37" s="148">
        <v>0</v>
      </c>
      <c r="E37" s="149">
        <v>0</v>
      </c>
      <c r="F37" s="149">
        <v>59</v>
      </c>
      <c r="G37" s="148">
        <v>6</v>
      </c>
      <c r="H37" s="149">
        <v>0</v>
      </c>
      <c r="I37" s="150">
        <v>65</v>
      </c>
      <c r="J37" s="146"/>
      <c r="K37" s="147"/>
      <c r="L37" s="147"/>
      <c r="M37" s="147"/>
      <c r="N37" s="147"/>
      <c r="O37" s="147"/>
    </row>
    <row r="38" spans="1:15" x14ac:dyDescent="0.25">
      <c r="A38" s="123">
        <v>76</v>
      </c>
      <c r="B38" s="124">
        <v>31</v>
      </c>
      <c r="C38" s="125" t="s">
        <v>73</v>
      </c>
      <c r="D38" s="148">
        <v>178</v>
      </c>
      <c r="E38" s="149">
        <v>0</v>
      </c>
      <c r="F38" s="149">
        <v>228</v>
      </c>
      <c r="G38" s="148">
        <v>28</v>
      </c>
      <c r="H38" s="149">
        <v>59</v>
      </c>
      <c r="I38" s="150">
        <v>493</v>
      </c>
      <c r="J38" s="146"/>
      <c r="K38" s="147"/>
      <c r="L38" s="147"/>
      <c r="M38" s="147"/>
      <c r="N38" s="147"/>
      <c r="O38" s="147"/>
    </row>
    <row r="39" spans="1:15" x14ac:dyDescent="0.25">
      <c r="A39" s="123">
        <v>76</v>
      </c>
      <c r="B39" s="124">
        <v>32</v>
      </c>
      <c r="C39" s="125" t="s">
        <v>74</v>
      </c>
      <c r="D39" s="148">
        <v>26</v>
      </c>
      <c r="E39" s="149">
        <v>0</v>
      </c>
      <c r="F39" s="149">
        <v>6</v>
      </c>
      <c r="G39" s="148">
        <v>0</v>
      </c>
      <c r="H39" s="149">
        <v>0</v>
      </c>
      <c r="I39" s="150">
        <v>32</v>
      </c>
      <c r="J39" s="146"/>
      <c r="K39" s="147"/>
      <c r="L39" s="147"/>
      <c r="M39" s="147"/>
      <c r="N39" s="147"/>
      <c r="O39" s="147"/>
    </row>
    <row r="40" spans="1:15" x14ac:dyDescent="0.25">
      <c r="A40" s="123">
        <v>75</v>
      </c>
      <c r="B40" s="124">
        <v>33</v>
      </c>
      <c r="C40" s="125" t="s">
        <v>62</v>
      </c>
      <c r="D40" s="148">
        <v>58</v>
      </c>
      <c r="E40" s="149">
        <v>0</v>
      </c>
      <c r="F40" s="149">
        <v>0</v>
      </c>
      <c r="G40" s="148">
        <v>0</v>
      </c>
      <c r="H40" s="149">
        <v>0</v>
      </c>
      <c r="I40" s="150">
        <v>58</v>
      </c>
      <c r="J40" s="146"/>
      <c r="K40" s="147"/>
      <c r="L40" s="147"/>
      <c r="M40" s="147"/>
      <c r="N40" s="147"/>
      <c r="O40" s="147"/>
    </row>
    <row r="41" spans="1:15" x14ac:dyDescent="0.25">
      <c r="A41" s="123">
        <v>76</v>
      </c>
      <c r="B41" s="124">
        <v>34</v>
      </c>
      <c r="C41" s="125" t="s">
        <v>75</v>
      </c>
      <c r="D41" s="148" t="s">
        <v>384</v>
      </c>
      <c r="E41" s="149" t="s">
        <v>384</v>
      </c>
      <c r="F41" s="149" t="s">
        <v>384</v>
      </c>
      <c r="G41" s="148" t="s">
        <v>384</v>
      </c>
      <c r="H41" s="149" t="s">
        <v>384</v>
      </c>
      <c r="I41" s="150" t="s">
        <v>384</v>
      </c>
      <c r="J41" s="146"/>
      <c r="K41" s="147"/>
      <c r="L41" s="147"/>
      <c r="M41" s="147"/>
      <c r="N41" s="147"/>
      <c r="O41" s="147"/>
    </row>
    <row r="42" spans="1:15" x14ac:dyDescent="0.25">
      <c r="A42" s="123">
        <v>53</v>
      </c>
      <c r="B42" s="124">
        <v>35</v>
      </c>
      <c r="C42" s="125" t="s">
        <v>55</v>
      </c>
      <c r="D42" s="148">
        <v>0</v>
      </c>
      <c r="E42" s="149">
        <v>2</v>
      </c>
      <c r="F42" s="149">
        <v>16</v>
      </c>
      <c r="G42" s="148">
        <v>2</v>
      </c>
      <c r="H42" s="149">
        <v>10</v>
      </c>
      <c r="I42" s="150">
        <v>30</v>
      </c>
      <c r="J42" s="146"/>
      <c r="K42" s="147"/>
      <c r="L42" s="147"/>
      <c r="M42" s="147"/>
      <c r="N42" s="147"/>
      <c r="O42" s="147"/>
    </row>
    <row r="43" spans="1:15" x14ac:dyDescent="0.25">
      <c r="A43" s="123">
        <v>24</v>
      </c>
      <c r="B43" s="124">
        <v>36</v>
      </c>
      <c r="C43" s="125" t="s">
        <v>12</v>
      </c>
      <c r="D43" s="148">
        <v>6</v>
      </c>
      <c r="E43" s="149">
        <v>0</v>
      </c>
      <c r="F43" s="149">
        <v>9</v>
      </c>
      <c r="G43" s="148">
        <v>2</v>
      </c>
      <c r="H43" s="149">
        <v>0</v>
      </c>
      <c r="I43" s="150">
        <v>17</v>
      </c>
      <c r="J43" s="146"/>
      <c r="K43" s="147"/>
      <c r="L43" s="147"/>
      <c r="M43" s="147"/>
      <c r="N43" s="147"/>
      <c r="O43" s="147"/>
    </row>
    <row r="44" spans="1:15" x14ac:dyDescent="0.25">
      <c r="A44" s="123">
        <v>24</v>
      </c>
      <c r="B44" s="124">
        <v>37</v>
      </c>
      <c r="C44" s="125" t="s">
        <v>13</v>
      </c>
      <c r="D44" s="148">
        <v>7</v>
      </c>
      <c r="E44" s="149">
        <v>0</v>
      </c>
      <c r="F44" s="149">
        <v>8</v>
      </c>
      <c r="G44" s="148">
        <v>10</v>
      </c>
      <c r="H44" s="149">
        <v>0</v>
      </c>
      <c r="I44" s="150">
        <v>25</v>
      </c>
      <c r="J44" s="146"/>
      <c r="K44" s="147"/>
      <c r="L44" s="147"/>
      <c r="M44" s="147"/>
      <c r="N44" s="147"/>
      <c r="O44" s="147"/>
    </row>
    <row r="45" spans="1:15" x14ac:dyDescent="0.25">
      <c r="A45" s="123">
        <v>84</v>
      </c>
      <c r="B45" s="124">
        <v>38</v>
      </c>
      <c r="C45" s="125" t="s">
        <v>88</v>
      </c>
      <c r="D45" s="148">
        <v>51</v>
      </c>
      <c r="E45" s="149">
        <v>1</v>
      </c>
      <c r="F45" s="149">
        <v>82</v>
      </c>
      <c r="G45" s="148">
        <v>2</v>
      </c>
      <c r="H45" s="149">
        <v>0</v>
      </c>
      <c r="I45" s="150">
        <v>136</v>
      </c>
      <c r="J45" s="146"/>
      <c r="K45" s="147"/>
      <c r="L45" s="147"/>
      <c r="M45" s="147"/>
      <c r="N45" s="147"/>
      <c r="O45" s="147"/>
    </row>
    <row r="46" spans="1:15" x14ac:dyDescent="0.25">
      <c r="A46" s="123">
        <v>27</v>
      </c>
      <c r="B46" s="124">
        <v>39</v>
      </c>
      <c r="C46" s="125" t="s">
        <v>19</v>
      </c>
      <c r="D46" s="148">
        <v>15</v>
      </c>
      <c r="E46" s="149">
        <v>4</v>
      </c>
      <c r="F46" s="149">
        <v>2</v>
      </c>
      <c r="G46" s="148">
        <v>1</v>
      </c>
      <c r="H46" s="149">
        <v>6</v>
      </c>
      <c r="I46" s="150">
        <v>28</v>
      </c>
      <c r="J46" s="146"/>
      <c r="K46" s="147"/>
      <c r="L46" s="147"/>
      <c r="M46" s="147"/>
      <c r="N46" s="147"/>
      <c r="O46" s="147"/>
    </row>
    <row r="47" spans="1:15" x14ac:dyDescent="0.25">
      <c r="A47" s="123">
        <v>75</v>
      </c>
      <c r="B47" s="124">
        <v>40</v>
      </c>
      <c r="C47" s="125" t="s">
        <v>63</v>
      </c>
      <c r="D47" s="148">
        <v>18</v>
      </c>
      <c r="E47" s="149">
        <v>5</v>
      </c>
      <c r="F47" s="149">
        <v>8</v>
      </c>
      <c r="G47" s="148">
        <v>10</v>
      </c>
      <c r="H47" s="149">
        <v>5</v>
      </c>
      <c r="I47" s="150">
        <v>46</v>
      </c>
      <c r="J47" s="146"/>
      <c r="K47" s="147"/>
      <c r="L47" s="147"/>
      <c r="M47" s="147"/>
      <c r="N47" s="147"/>
      <c r="O47" s="147"/>
    </row>
    <row r="48" spans="1:15" x14ac:dyDescent="0.25">
      <c r="A48" s="123">
        <v>24</v>
      </c>
      <c r="B48" s="124">
        <v>41</v>
      </c>
      <c r="C48" s="125" t="s">
        <v>14</v>
      </c>
      <c r="D48" s="148">
        <v>18</v>
      </c>
      <c r="E48" s="149">
        <v>0</v>
      </c>
      <c r="F48" s="149">
        <v>42</v>
      </c>
      <c r="G48" s="148">
        <v>2</v>
      </c>
      <c r="H48" s="149">
        <v>15</v>
      </c>
      <c r="I48" s="150">
        <v>77</v>
      </c>
      <c r="J48" s="146"/>
      <c r="K48" s="147"/>
      <c r="L48" s="147"/>
      <c r="M48" s="147"/>
      <c r="N48" s="147"/>
      <c r="O48" s="147"/>
    </row>
    <row r="49" spans="1:15" x14ac:dyDescent="0.25">
      <c r="A49" s="123">
        <v>84</v>
      </c>
      <c r="B49" s="124">
        <v>42</v>
      </c>
      <c r="C49" s="125" t="s">
        <v>89</v>
      </c>
      <c r="D49" s="148">
        <v>112</v>
      </c>
      <c r="E49" s="149">
        <v>2</v>
      </c>
      <c r="F49" s="149">
        <v>26</v>
      </c>
      <c r="G49" s="148">
        <v>9</v>
      </c>
      <c r="H49" s="149">
        <v>10</v>
      </c>
      <c r="I49" s="150">
        <v>159</v>
      </c>
      <c r="J49" s="146"/>
      <c r="K49" s="147"/>
      <c r="L49" s="147"/>
      <c r="M49" s="147"/>
      <c r="N49" s="147"/>
      <c r="O49" s="147"/>
    </row>
    <row r="50" spans="1:15" x14ac:dyDescent="0.25">
      <c r="A50" s="123">
        <v>84</v>
      </c>
      <c r="B50" s="124">
        <v>43</v>
      </c>
      <c r="C50" s="125" t="s">
        <v>90</v>
      </c>
      <c r="D50" s="148">
        <v>6</v>
      </c>
      <c r="E50" s="149">
        <v>0</v>
      </c>
      <c r="F50" s="149">
        <v>14</v>
      </c>
      <c r="G50" s="148">
        <v>3</v>
      </c>
      <c r="H50" s="149">
        <v>0</v>
      </c>
      <c r="I50" s="150">
        <v>23</v>
      </c>
      <c r="J50" s="146"/>
      <c r="K50" s="147"/>
      <c r="L50" s="147"/>
      <c r="M50" s="147"/>
      <c r="N50" s="147"/>
      <c r="O50" s="147"/>
    </row>
    <row r="51" spans="1:15" x14ac:dyDescent="0.25">
      <c r="A51" s="123">
        <v>52</v>
      </c>
      <c r="B51" s="124">
        <v>44</v>
      </c>
      <c r="C51" s="125" t="s">
        <v>46</v>
      </c>
      <c r="D51" s="148">
        <v>63</v>
      </c>
      <c r="E51" s="149">
        <v>0</v>
      </c>
      <c r="F51" s="149">
        <v>32</v>
      </c>
      <c r="G51" s="148">
        <v>19</v>
      </c>
      <c r="H51" s="149">
        <v>41</v>
      </c>
      <c r="I51" s="150">
        <v>155</v>
      </c>
      <c r="J51" s="146"/>
      <c r="K51" s="147"/>
      <c r="L51" s="147"/>
      <c r="M51" s="147"/>
      <c r="N51" s="147"/>
      <c r="O51" s="147"/>
    </row>
    <row r="52" spans="1:15" x14ac:dyDescent="0.25">
      <c r="A52" s="123">
        <v>24</v>
      </c>
      <c r="B52" s="124">
        <v>45</v>
      </c>
      <c r="C52" s="125" t="s">
        <v>15</v>
      </c>
      <c r="D52" s="148">
        <v>31</v>
      </c>
      <c r="E52" s="149">
        <v>1</v>
      </c>
      <c r="F52" s="149">
        <v>37</v>
      </c>
      <c r="G52" s="148">
        <v>1</v>
      </c>
      <c r="H52" s="149">
        <v>0</v>
      </c>
      <c r="I52" s="150">
        <v>70</v>
      </c>
      <c r="J52" s="146"/>
      <c r="K52" s="147"/>
      <c r="L52" s="147"/>
      <c r="M52" s="147"/>
      <c r="N52" s="147"/>
      <c r="O52" s="147"/>
    </row>
    <row r="53" spans="1:15" x14ac:dyDescent="0.25">
      <c r="A53" s="123">
        <v>76</v>
      </c>
      <c r="B53" s="124">
        <v>46</v>
      </c>
      <c r="C53" s="125" t="s">
        <v>76</v>
      </c>
      <c r="D53" s="148">
        <v>14</v>
      </c>
      <c r="E53" s="149">
        <v>0</v>
      </c>
      <c r="F53" s="149">
        <v>4</v>
      </c>
      <c r="G53" s="148">
        <v>8</v>
      </c>
      <c r="H53" s="149">
        <v>0</v>
      </c>
      <c r="I53" s="150">
        <v>26</v>
      </c>
      <c r="J53" s="146"/>
      <c r="K53" s="147"/>
      <c r="L53" s="147"/>
      <c r="M53" s="147"/>
      <c r="N53" s="147"/>
      <c r="O53" s="147"/>
    </row>
    <row r="54" spans="1:15" x14ac:dyDescent="0.25">
      <c r="A54" s="123">
        <v>75</v>
      </c>
      <c r="B54" s="124">
        <v>47</v>
      </c>
      <c r="C54" s="125" t="s">
        <v>64</v>
      </c>
      <c r="D54" s="148">
        <v>13</v>
      </c>
      <c r="E54" s="149">
        <v>5</v>
      </c>
      <c r="F54" s="149">
        <v>23</v>
      </c>
      <c r="G54" s="148">
        <v>20</v>
      </c>
      <c r="H54" s="149">
        <v>17</v>
      </c>
      <c r="I54" s="150">
        <v>78</v>
      </c>
      <c r="J54" s="146"/>
      <c r="K54" s="147"/>
      <c r="L54" s="147"/>
      <c r="M54" s="147"/>
      <c r="N54" s="147"/>
      <c r="O54" s="147"/>
    </row>
    <row r="55" spans="1:15" x14ac:dyDescent="0.25">
      <c r="A55" s="123">
        <v>76</v>
      </c>
      <c r="B55" s="124">
        <v>48</v>
      </c>
      <c r="C55" s="125" t="s">
        <v>77</v>
      </c>
      <c r="D55" s="148">
        <v>4</v>
      </c>
      <c r="E55" s="149">
        <v>0</v>
      </c>
      <c r="F55" s="149">
        <v>9</v>
      </c>
      <c r="G55" s="148">
        <v>1</v>
      </c>
      <c r="H55" s="149">
        <v>0</v>
      </c>
      <c r="I55" s="150">
        <v>14</v>
      </c>
      <c r="J55" s="146"/>
      <c r="K55" s="147"/>
      <c r="L55" s="147"/>
      <c r="M55" s="147"/>
      <c r="N55" s="147"/>
      <c r="O55" s="147"/>
    </row>
    <row r="56" spans="1:15" x14ac:dyDescent="0.25">
      <c r="A56" s="123">
        <v>52</v>
      </c>
      <c r="B56" s="124">
        <v>49</v>
      </c>
      <c r="C56" s="125" t="s">
        <v>48</v>
      </c>
      <c r="D56" s="148">
        <v>133</v>
      </c>
      <c r="E56" s="149">
        <v>0</v>
      </c>
      <c r="F56" s="149">
        <v>25</v>
      </c>
      <c r="G56" s="148">
        <v>44</v>
      </c>
      <c r="H56" s="149">
        <v>69</v>
      </c>
      <c r="I56" s="150">
        <v>271</v>
      </c>
      <c r="J56" s="146"/>
      <c r="K56" s="147"/>
      <c r="L56" s="147"/>
      <c r="M56" s="147"/>
      <c r="N56" s="147"/>
      <c r="O56" s="147"/>
    </row>
    <row r="57" spans="1:15" x14ac:dyDescent="0.25">
      <c r="A57" s="123">
        <v>28</v>
      </c>
      <c r="B57" s="124">
        <v>50</v>
      </c>
      <c r="C57" s="125" t="s">
        <v>28</v>
      </c>
      <c r="D57" s="148">
        <v>17</v>
      </c>
      <c r="E57" s="149">
        <v>4</v>
      </c>
      <c r="F57" s="149">
        <v>5</v>
      </c>
      <c r="G57" s="148">
        <v>0</v>
      </c>
      <c r="H57" s="149">
        <v>7</v>
      </c>
      <c r="I57" s="150">
        <v>33</v>
      </c>
      <c r="J57" s="146"/>
      <c r="K57" s="147"/>
      <c r="L57" s="147"/>
      <c r="M57" s="147"/>
      <c r="N57" s="147"/>
      <c r="O57" s="147"/>
    </row>
    <row r="58" spans="1:15" x14ac:dyDescent="0.25">
      <c r="A58" s="123">
        <v>44</v>
      </c>
      <c r="B58" s="124">
        <v>51</v>
      </c>
      <c r="C58" s="125" t="s">
        <v>38</v>
      </c>
      <c r="D58" s="148" t="s">
        <v>384</v>
      </c>
      <c r="E58" s="149" t="s">
        <v>384</v>
      </c>
      <c r="F58" s="149" t="s">
        <v>384</v>
      </c>
      <c r="G58" s="148">
        <v>16</v>
      </c>
      <c r="H58" s="149" t="s">
        <v>384</v>
      </c>
      <c r="I58" s="150">
        <v>61</v>
      </c>
      <c r="J58" s="146"/>
      <c r="K58" s="147"/>
      <c r="L58" s="147"/>
      <c r="M58" s="147"/>
      <c r="N58" s="147"/>
      <c r="O58" s="147"/>
    </row>
    <row r="59" spans="1:15" x14ac:dyDescent="0.25">
      <c r="A59" s="123">
        <v>44</v>
      </c>
      <c r="B59" s="124">
        <v>52</v>
      </c>
      <c r="C59" s="125" t="s">
        <v>39</v>
      </c>
      <c r="D59" s="148">
        <v>16</v>
      </c>
      <c r="E59" s="149">
        <v>2</v>
      </c>
      <c r="F59" s="149">
        <v>6</v>
      </c>
      <c r="G59" s="148">
        <v>0</v>
      </c>
      <c r="H59" s="149">
        <v>18</v>
      </c>
      <c r="I59" s="150">
        <v>42</v>
      </c>
      <c r="J59" s="146"/>
      <c r="K59" s="147"/>
      <c r="L59" s="147"/>
      <c r="M59" s="147"/>
      <c r="N59" s="147"/>
      <c r="O59" s="147"/>
    </row>
    <row r="60" spans="1:15" x14ac:dyDescent="0.25">
      <c r="A60" s="123">
        <v>52</v>
      </c>
      <c r="B60" s="124">
        <v>53</v>
      </c>
      <c r="C60" s="125" t="s">
        <v>49</v>
      </c>
      <c r="D60" s="148">
        <v>29</v>
      </c>
      <c r="E60" s="149">
        <v>1</v>
      </c>
      <c r="F60" s="149">
        <v>8</v>
      </c>
      <c r="G60" s="148">
        <v>2</v>
      </c>
      <c r="H60" s="149">
        <v>5</v>
      </c>
      <c r="I60" s="150">
        <v>45</v>
      </c>
      <c r="J60" s="146"/>
      <c r="K60" s="147"/>
      <c r="L60" s="147"/>
      <c r="M60" s="147"/>
      <c r="N60" s="147"/>
      <c r="O60" s="147"/>
    </row>
    <row r="61" spans="1:15" x14ac:dyDescent="0.25">
      <c r="A61" s="123">
        <v>44</v>
      </c>
      <c r="B61" s="124">
        <v>54</v>
      </c>
      <c r="C61" s="125" t="s">
        <v>40</v>
      </c>
      <c r="D61" s="148">
        <v>45</v>
      </c>
      <c r="E61" s="149">
        <v>6</v>
      </c>
      <c r="F61" s="149">
        <v>22</v>
      </c>
      <c r="G61" s="148">
        <v>11</v>
      </c>
      <c r="H61" s="149">
        <v>31</v>
      </c>
      <c r="I61" s="150">
        <v>115</v>
      </c>
      <c r="J61" s="146"/>
      <c r="K61" s="147"/>
      <c r="L61" s="147"/>
      <c r="M61" s="147"/>
      <c r="N61" s="147"/>
      <c r="O61" s="147"/>
    </row>
    <row r="62" spans="1:15" x14ac:dyDescent="0.25">
      <c r="A62" s="123">
        <v>44</v>
      </c>
      <c r="B62" s="124">
        <v>55</v>
      </c>
      <c r="C62" s="125" t="s">
        <v>41</v>
      </c>
      <c r="D62" s="148">
        <v>11</v>
      </c>
      <c r="E62" s="149">
        <v>3</v>
      </c>
      <c r="F62" s="149">
        <v>19</v>
      </c>
      <c r="G62" s="148">
        <v>6</v>
      </c>
      <c r="H62" s="149">
        <v>0</v>
      </c>
      <c r="I62" s="150">
        <v>39</v>
      </c>
      <c r="J62" s="146"/>
      <c r="K62" s="147"/>
      <c r="L62" s="147"/>
      <c r="M62" s="147"/>
      <c r="N62" s="147"/>
      <c r="O62" s="147"/>
    </row>
    <row r="63" spans="1:15" x14ac:dyDescent="0.25">
      <c r="A63" s="123">
        <v>53</v>
      </c>
      <c r="B63" s="124">
        <v>56</v>
      </c>
      <c r="C63" s="125" t="s">
        <v>56</v>
      </c>
      <c r="D63" s="148">
        <v>41</v>
      </c>
      <c r="E63" s="149">
        <v>1</v>
      </c>
      <c r="F63" s="149">
        <v>16</v>
      </c>
      <c r="G63" s="148">
        <v>5</v>
      </c>
      <c r="H63" s="149">
        <v>19</v>
      </c>
      <c r="I63" s="150">
        <v>82</v>
      </c>
      <c r="J63" s="146"/>
      <c r="K63" s="147"/>
      <c r="L63" s="147"/>
      <c r="M63" s="147"/>
      <c r="N63" s="147"/>
      <c r="O63" s="147"/>
    </row>
    <row r="64" spans="1:15" x14ac:dyDescent="0.25">
      <c r="A64" s="123">
        <v>44</v>
      </c>
      <c r="B64" s="124">
        <v>57</v>
      </c>
      <c r="C64" s="125" t="s">
        <v>42</v>
      </c>
      <c r="D64" s="148">
        <v>26</v>
      </c>
      <c r="E64" s="149">
        <v>6</v>
      </c>
      <c r="F64" s="149">
        <v>6</v>
      </c>
      <c r="G64" s="148">
        <v>11</v>
      </c>
      <c r="H64" s="149">
        <v>15</v>
      </c>
      <c r="I64" s="150">
        <v>64</v>
      </c>
      <c r="J64" s="146"/>
      <c r="K64" s="147"/>
      <c r="L64" s="147"/>
      <c r="M64" s="147"/>
      <c r="N64" s="147"/>
      <c r="O64" s="147"/>
    </row>
    <row r="65" spans="1:15" x14ac:dyDescent="0.25">
      <c r="A65" s="123">
        <v>27</v>
      </c>
      <c r="B65" s="124">
        <v>58</v>
      </c>
      <c r="C65" s="125" t="s">
        <v>20</v>
      </c>
      <c r="D65" s="148">
        <v>0</v>
      </c>
      <c r="E65" s="149">
        <v>0</v>
      </c>
      <c r="F65" s="149">
        <v>0</v>
      </c>
      <c r="G65" s="148">
        <v>15</v>
      </c>
      <c r="H65" s="149">
        <v>0</v>
      </c>
      <c r="I65" s="150">
        <v>15</v>
      </c>
      <c r="J65" s="146"/>
      <c r="K65" s="147"/>
      <c r="L65" s="147"/>
      <c r="M65" s="147"/>
      <c r="N65" s="147"/>
      <c r="O65" s="147"/>
    </row>
    <row r="66" spans="1:15" x14ac:dyDescent="0.25">
      <c r="A66" s="123">
        <v>32</v>
      </c>
      <c r="B66" s="124">
        <v>59</v>
      </c>
      <c r="C66" s="125" t="s">
        <v>32</v>
      </c>
      <c r="D66" s="148" t="s">
        <v>384</v>
      </c>
      <c r="E66" s="149" t="s">
        <v>384</v>
      </c>
      <c r="F66" s="149" t="s">
        <v>384</v>
      </c>
      <c r="G66" s="148" t="s">
        <v>384</v>
      </c>
      <c r="H66" s="149" t="s">
        <v>384</v>
      </c>
      <c r="I66" s="150" t="s">
        <v>384</v>
      </c>
      <c r="J66" s="146"/>
      <c r="K66" s="147"/>
      <c r="L66" s="147"/>
      <c r="M66" s="147"/>
      <c r="N66" s="147"/>
      <c r="O66" s="147"/>
    </row>
    <row r="67" spans="1:15" x14ac:dyDescent="0.25">
      <c r="A67" s="123">
        <v>32</v>
      </c>
      <c r="B67" s="124">
        <v>60</v>
      </c>
      <c r="C67" s="125" t="s">
        <v>33</v>
      </c>
      <c r="D67" s="148" t="s">
        <v>384</v>
      </c>
      <c r="E67" s="149">
        <v>8</v>
      </c>
      <c r="F67" s="149">
        <v>8</v>
      </c>
      <c r="G67" s="148" t="s">
        <v>384</v>
      </c>
      <c r="H67" s="149">
        <v>1</v>
      </c>
      <c r="I67" s="150">
        <v>100</v>
      </c>
      <c r="J67" s="146"/>
      <c r="K67" s="147"/>
      <c r="L67" s="147"/>
      <c r="M67" s="147"/>
      <c r="N67" s="147"/>
      <c r="O67" s="147"/>
    </row>
    <row r="68" spans="1:15" x14ac:dyDescent="0.25">
      <c r="A68" s="123">
        <v>28</v>
      </c>
      <c r="B68" s="124">
        <v>61</v>
      </c>
      <c r="C68" s="125" t="s">
        <v>29</v>
      </c>
      <c r="D68" s="148">
        <v>85</v>
      </c>
      <c r="E68" s="149">
        <v>1</v>
      </c>
      <c r="F68" s="149">
        <v>13</v>
      </c>
      <c r="G68" s="148">
        <v>4</v>
      </c>
      <c r="H68" s="149" t="s">
        <v>384</v>
      </c>
      <c r="I68" s="150" t="s">
        <v>384</v>
      </c>
      <c r="J68" s="146"/>
      <c r="K68" s="147"/>
      <c r="L68" s="147"/>
      <c r="M68" s="147"/>
      <c r="N68" s="147"/>
      <c r="O68" s="147"/>
    </row>
    <row r="69" spans="1:15" x14ac:dyDescent="0.25">
      <c r="A69" s="123">
        <v>32</v>
      </c>
      <c r="B69" s="124">
        <v>62</v>
      </c>
      <c r="C69" s="125" t="s">
        <v>34</v>
      </c>
      <c r="D69" s="148">
        <v>183</v>
      </c>
      <c r="E69" s="149">
        <v>59</v>
      </c>
      <c r="F69" s="149">
        <v>84</v>
      </c>
      <c r="G69" s="148">
        <v>1</v>
      </c>
      <c r="H69" s="149">
        <v>77</v>
      </c>
      <c r="I69" s="150">
        <v>404</v>
      </c>
      <c r="J69" s="146"/>
      <c r="K69" s="147"/>
      <c r="L69" s="147"/>
      <c r="M69" s="147"/>
      <c r="N69" s="147"/>
      <c r="O69" s="147"/>
    </row>
    <row r="70" spans="1:15" x14ac:dyDescent="0.25">
      <c r="A70" s="123">
        <v>84</v>
      </c>
      <c r="B70" s="124">
        <v>63</v>
      </c>
      <c r="C70" s="125" t="s">
        <v>91</v>
      </c>
      <c r="D70" s="148">
        <v>0</v>
      </c>
      <c r="E70" s="149">
        <v>0</v>
      </c>
      <c r="F70" s="149">
        <v>34</v>
      </c>
      <c r="G70" s="148">
        <v>23</v>
      </c>
      <c r="H70" s="149">
        <v>0</v>
      </c>
      <c r="I70" s="150">
        <v>57</v>
      </c>
      <c r="J70" s="146"/>
      <c r="K70" s="147"/>
      <c r="L70" s="147"/>
      <c r="M70" s="147"/>
      <c r="N70" s="147"/>
      <c r="O70" s="147"/>
    </row>
    <row r="71" spans="1:15" x14ac:dyDescent="0.25">
      <c r="A71" s="123">
        <v>75</v>
      </c>
      <c r="B71" s="124">
        <v>64</v>
      </c>
      <c r="C71" s="125" t="s">
        <v>65</v>
      </c>
      <c r="D71" s="148">
        <v>83</v>
      </c>
      <c r="E71" s="149">
        <v>3</v>
      </c>
      <c r="F71" s="149">
        <v>5</v>
      </c>
      <c r="G71" s="148">
        <v>4</v>
      </c>
      <c r="H71" s="149">
        <v>0</v>
      </c>
      <c r="I71" s="150">
        <v>95</v>
      </c>
      <c r="J71" s="146"/>
      <c r="K71" s="147"/>
      <c r="L71" s="147"/>
      <c r="M71" s="147"/>
      <c r="N71" s="147"/>
      <c r="O71" s="147"/>
    </row>
    <row r="72" spans="1:15" x14ac:dyDescent="0.25">
      <c r="A72" s="123">
        <v>76</v>
      </c>
      <c r="B72" s="124">
        <v>65</v>
      </c>
      <c r="C72" s="125" t="s">
        <v>78</v>
      </c>
      <c r="D72" s="148">
        <v>10</v>
      </c>
      <c r="E72" s="149" t="s">
        <v>384</v>
      </c>
      <c r="F72" s="149" t="s">
        <v>384</v>
      </c>
      <c r="G72" s="148" t="s">
        <v>384</v>
      </c>
      <c r="H72" s="149" t="s">
        <v>384</v>
      </c>
      <c r="I72" s="150" t="s">
        <v>384</v>
      </c>
      <c r="J72" s="146"/>
      <c r="K72" s="147"/>
      <c r="L72" s="147"/>
      <c r="M72" s="147"/>
      <c r="N72" s="147"/>
      <c r="O72" s="147"/>
    </row>
    <row r="73" spans="1:15" x14ac:dyDescent="0.25">
      <c r="A73" s="123">
        <v>76</v>
      </c>
      <c r="B73" s="124">
        <v>66</v>
      </c>
      <c r="C73" s="125" t="s">
        <v>79</v>
      </c>
      <c r="D73" s="148">
        <v>3</v>
      </c>
      <c r="E73" s="149">
        <v>0</v>
      </c>
      <c r="F73" s="149">
        <v>6</v>
      </c>
      <c r="G73" s="148">
        <v>6</v>
      </c>
      <c r="H73" s="149">
        <v>0</v>
      </c>
      <c r="I73" s="150">
        <v>15</v>
      </c>
      <c r="J73" s="146"/>
      <c r="K73" s="147"/>
      <c r="L73" s="147"/>
      <c r="M73" s="147"/>
      <c r="N73" s="147"/>
      <c r="O73" s="147"/>
    </row>
    <row r="74" spans="1:15" x14ac:dyDescent="0.25">
      <c r="A74" s="123">
        <v>44</v>
      </c>
      <c r="B74" s="124">
        <v>67</v>
      </c>
      <c r="C74" s="125" t="s">
        <v>43</v>
      </c>
      <c r="D74" s="148">
        <v>24</v>
      </c>
      <c r="E74" s="149">
        <v>14</v>
      </c>
      <c r="F74" s="149">
        <v>33</v>
      </c>
      <c r="G74" s="148">
        <v>47</v>
      </c>
      <c r="H74" s="149">
        <v>0</v>
      </c>
      <c r="I74" s="150">
        <v>118</v>
      </c>
      <c r="J74" s="146"/>
      <c r="K74" s="147"/>
      <c r="L74" s="147"/>
      <c r="M74" s="147"/>
      <c r="N74" s="147"/>
      <c r="O74" s="147"/>
    </row>
    <row r="75" spans="1:15" x14ac:dyDescent="0.25">
      <c r="A75" s="123">
        <v>44</v>
      </c>
      <c r="B75" s="124">
        <v>68</v>
      </c>
      <c r="C75" s="125" t="s">
        <v>44</v>
      </c>
      <c r="D75" s="148">
        <v>33</v>
      </c>
      <c r="E75" s="149">
        <v>2</v>
      </c>
      <c r="F75" s="149">
        <v>36</v>
      </c>
      <c r="G75" s="148">
        <v>20</v>
      </c>
      <c r="H75" s="149">
        <v>43</v>
      </c>
      <c r="I75" s="150">
        <v>134</v>
      </c>
      <c r="J75" s="146"/>
      <c r="K75" s="147"/>
      <c r="L75" s="147"/>
      <c r="M75" s="147"/>
      <c r="N75" s="147"/>
      <c r="O75" s="147"/>
    </row>
    <row r="76" spans="1:15" x14ac:dyDescent="0.25">
      <c r="A76" s="123">
        <v>84</v>
      </c>
      <c r="B76" s="124">
        <v>69</v>
      </c>
      <c r="C76" s="125" t="s">
        <v>356</v>
      </c>
      <c r="D76" s="148">
        <v>324</v>
      </c>
      <c r="E76" s="149">
        <v>2</v>
      </c>
      <c r="F76" s="149">
        <v>250</v>
      </c>
      <c r="G76" s="148">
        <v>8</v>
      </c>
      <c r="H76" s="149">
        <v>38</v>
      </c>
      <c r="I76" s="150">
        <v>622</v>
      </c>
      <c r="J76" s="146"/>
      <c r="K76" s="147"/>
      <c r="L76" s="147"/>
      <c r="M76" s="147"/>
      <c r="N76" s="147"/>
      <c r="O76" s="147"/>
    </row>
    <row r="77" spans="1:15" x14ac:dyDescent="0.25">
      <c r="A77" s="151">
        <v>84</v>
      </c>
      <c r="B77" s="152" t="s">
        <v>92</v>
      </c>
      <c r="C77" s="153" t="s">
        <v>356</v>
      </c>
      <c r="D77" s="154">
        <v>82</v>
      </c>
      <c r="E77" s="155">
        <v>2</v>
      </c>
      <c r="F77" s="155">
        <v>108</v>
      </c>
      <c r="G77" s="154">
        <v>0</v>
      </c>
      <c r="H77" s="155">
        <v>7</v>
      </c>
      <c r="I77" s="156">
        <v>199</v>
      </c>
      <c r="J77" s="146"/>
      <c r="K77" s="147"/>
      <c r="L77" s="147"/>
      <c r="M77" s="147"/>
      <c r="N77" s="147"/>
      <c r="O77" s="147"/>
    </row>
    <row r="78" spans="1:15" x14ac:dyDescent="0.25">
      <c r="A78" s="151">
        <v>84</v>
      </c>
      <c r="B78" s="152" t="s">
        <v>94</v>
      </c>
      <c r="C78" s="153" t="s">
        <v>357</v>
      </c>
      <c r="D78" s="154">
        <v>242</v>
      </c>
      <c r="E78" s="155">
        <v>0</v>
      </c>
      <c r="F78" s="155">
        <v>142</v>
      </c>
      <c r="G78" s="154">
        <v>8</v>
      </c>
      <c r="H78" s="155">
        <v>31</v>
      </c>
      <c r="I78" s="156">
        <v>423</v>
      </c>
      <c r="J78" s="146"/>
      <c r="K78" s="147"/>
      <c r="L78" s="147"/>
      <c r="M78" s="147"/>
      <c r="N78" s="147"/>
      <c r="O78" s="147"/>
    </row>
    <row r="79" spans="1:15" x14ac:dyDescent="0.25">
      <c r="A79" s="123">
        <v>27</v>
      </c>
      <c r="B79" s="124">
        <v>70</v>
      </c>
      <c r="C79" s="125" t="s">
        <v>21</v>
      </c>
      <c r="D79" s="148">
        <v>15</v>
      </c>
      <c r="E79" s="149">
        <v>3</v>
      </c>
      <c r="F79" s="149">
        <v>3</v>
      </c>
      <c r="G79" s="148">
        <v>35</v>
      </c>
      <c r="H79" s="149">
        <v>0</v>
      </c>
      <c r="I79" s="150">
        <v>56</v>
      </c>
      <c r="J79" s="146"/>
      <c r="K79" s="147"/>
      <c r="L79" s="147"/>
      <c r="M79" s="147"/>
      <c r="N79" s="147"/>
      <c r="O79" s="147"/>
    </row>
    <row r="80" spans="1:15" x14ac:dyDescent="0.25">
      <c r="A80" s="123">
        <v>27</v>
      </c>
      <c r="B80" s="124">
        <v>71</v>
      </c>
      <c r="C80" s="125" t="s">
        <v>22</v>
      </c>
      <c r="D80" s="148">
        <v>38</v>
      </c>
      <c r="E80" s="149">
        <v>0</v>
      </c>
      <c r="F80" s="149">
        <v>0</v>
      </c>
      <c r="G80" s="148">
        <v>3</v>
      </c>
      <c r="H80" s="149">
        <v>27</v>
      </c>
      <c r="I80" s="150">
        <v>68</v>
      </c>
      <c r="J80" s="146"/>
      <c r="K80" s="147"/>
      <c r="L80" s="147"/>
      <c r="M80" s="147"/>
      <c r="N80" s="147"/>
      <c r="O80" s="147"/>
    </row>
    <row r="81" spans="1:15" x14ac:dyDescent="0.25">
      <c r="A81" s="123">
        <v>52</v>
      </c>
      <c r="B81" s="124">
        <v>72</v>
      </c>
      <c r="C81" s="125" t="s">
        <v>50</v>
      </c>
      <c r="D81" s="157">
        <v>4</v>
      </c>
      <c r="E81" s="158">
        <v>5</v>
      </c>
      <c r="F81" s="158">
        <v>16</v>
      </c>
      <c r="G81" s="157">
        <v>1</v>
      </c>
      <c r="H81" s="158">
        <v>0</v>
      </c>
      <c r="I81" s="159">
        <v>26</v>
      </c>
      <c r="J81" s="146"/>
      <c r="K81" s="147"/>
      <c r="L81" s="147"/>
      <c r="M81" s="147"/>
      <c r="N81" s="147"/>
      <c r="O81" s="147"/>
    </row>
    <row r="82" spans="1:15" x14ac:dyDescent="0.25">
      <c r="A82" s="123">
        <v>84</v>
      </c>
      <c r="B82" s="124">
        <v>73</v>
      </c>
      <c r="C82" s="125" t="s">
        <v>96</v>
      </c>
      <c r="D82" s="148">
        <v>30</v>
      </c>
      <c r="E82" s="149">
        <v>1</v>
      </c>
      <c r="F82" s="149">
        <v>4</v>
      </c>
      <c r="G82" s="148">
        <v>0</v>
      </c>
      <c r="H82" s="149">
        <v>0</v>
      </c>
      <c r="I82" s="150">
        <v>35</v>
      </c>
      <c r="J82" s="146"/>
      <c r="K82" s="147"/>
      <c r="L82" s="147"/>
      <c r="M82" s="147"/>
      <c r="N82" s="147"/>
      <c r="O82" s="147"/>
    </row>
    <row r="83" spans="1:15" x14ac:dyDescent="0.25">
      <c r="A83" s="123">
        <v>84</v>
      </c>
      <c r="B83" s="124">
        <v>74</v>
      </c>
      <c r="C83" s="125" t="s">
        <v>97</v>
      </c>
      <c r="D83" s="148">
        <v>13</v>
      </c>
      <c r="E83" s="149">
        <v>0</v>
      </c>
      <c r="F83" s="149">
        <v>4</v>
      </c>
      <c r="G83" s="148">
        <v>6</v>
      </c>
      <c r="H83" s="149">
        <v>13</v>
      </c>
      <c r="I83" s="150">
        <v>36</v>
      </c>
      <c r="J83" s="146"/>
      <c r="K83" s="147"/>
      <c r="L83" s="147"/>
      <c r="M83" s="147"/>
      <c r="N83" s="147"/>
      <c r="O83" s="147"/>
    </row>
    <row r="84" spans="1:15" x14ac:dyDescent="0.25">
      <c r="A84" s="123">
        <v>11</v>
      </c>
      <c r="B84" s="124">
        <v>75</v>
      </c>
      <c r="C84" s="125" t="s">
        <v>0</v>
      </c>
      <c r="D84" s="148">
        <v>1090</v>
      </c>
      <c r="E84" s="149">
        <v>3</v>
      </c>
      <c r="F84" s="149">
        <v>535</v>
      </c>
      <c r="G84" s="148">
        <v>105</v>
      </c>
      <c r="H84" s="149">
        <v>173</v>
      </c>
      <c r="I84" s="150">
        <v>1906</v>
      </c>
      <c r="J84" s="146"/>
      <c r="K84" s="147"/>
      <c r="L84" s="147"/>
      <c r="M84" s="147"/>
      <c r="N84" s="147"/>
      <c r="O84" s="147"/>
    </row>
    <row r="85" spans="1:15" x14ac:dyDescent="0.25">
      <c r="A85" s="123">
        <v>28</v>
      </c>
      <c r="B85" s="124">
        <v>76</v>
      </c>
      <c r="C85" s="125" t="s">
        <v>30</v>
      </c>
      <c r="D85" s="148">
        <v>61</v>
      </c>
      <c r="E85" s="149">
        <v>3</v>
      </c>
      <c r="F85" s="149">
        <v>12</v>
      </c>
      <c r="G85" s="148">
        <v>3</v>
      </c>
      <c r="H85" s="149">
        <v>0</v>
      </c>
      <c r="I85" s="150">
        <v>79</v>
      </c>
      <c r="J85" s="146"/>
      <c r="K85" s="147"/>
      <c r="L85" s="147"/>
      <c r="M85" s="147"/>
      <c r="N85" s="147"/>
      <c r="O85" s="147"/>
    </row>
    <row r="86" spans="1:15" x14ac:dyDescent="0.25">
      <c r="A86" s="123">
        <v>11</v>
      </c>
      <c r="B86" s="124">
        <v>77</v>
      </c>
      <c r="C86" s="125" t="s">
        <v>2</v>
      </c>
      <c r="D86" s="148">
        <v>169</v>
      </c>
      <c r="E86" s="149">
        <v>13</v>
      </c>
      <c r="F86" s="149">
        <v>72</v>
      </c>
      <c r="G86" s="148">
        <v>38</v>
      </c>
      <c r="H86" s="149">
        <v>120</v>
      </c>
      <c r="I86" s="150">
        <v>412</v>
      </c>
      <c r="J86" s="146"/>
      <c r="K86" s="147"/>
      <c r="L86" s="147"/>
      <c r="M86" s="147"/>
      <c r="N86" s="147"/>
      <c r="O86" s="147"/>
    </row>
    <row r="87" spans="1:15" x14ac:dyDescent="0.25">
      <c r="A87" s="123">
        <v>11</v>
      </c>
      <c r="B87" s="124">
        <v>78</v>
      </c>
      <c r="C87" s="125" t="s">
        <v>3</v>
      </c>
      <c r="D87" s="148">
        <v>117</v>
      </c>
      <c r="E87" s="149">
        <v>3</v>
      </c>
      <c r="F87" s="149">
        <v>66</v>
      </c>
      <c r="G87" s="148">
        <v>32</v>
      </c>
      <c r="H87" s="149">
        <v>25</v>
      </c>
      <c r="I87" s="150">
        <v>243</v>
      </c>
      <c r="J87" s="146"/>
      <c r="K87" s="147"/>
      <c r="L87" s="147"/>
      <c r="M87" s="147"/>
      <c r="N87" s="147"/>
      <c r="O87" s="147"/>
    </row>
    <row r="88" spans="1:15" x14ac:dyDescent="0.25">
      <c r="A88" s="123">
        <v>75</v>
      </c>
      <c r="B88" s="124">
        <v>79</v>
      </c>
      <c r="C88" s="125" t="s">
        <v>66</v>
      </c>
      <c r="D88" s="148">
        <v>38</v>
      </c>
      <c r="E88" s="149">
        <v>0</v>
      </c>
      <c r="F88" s="149">
        <v>3</v>
      </c>
      <c r="G88" s="148">
        <v>3</v>
      </c>
      <c r="H88" s="149">
        <v>11</v>
      </c>
      <c r="I88" s="150">
        <v>55</v>
      </c>
      <c r="J88" s="146"/>
      <c r="K88" s="147"/>
      <c r="L88" s="147"/>
      <c r="M88" s="147"/>
      <c r="N88" s="147"/>
      <c r="O88" s="147"/>
    </row>
    <row r="89" spans="1:15" x14ac:dyDescent="0.25">
      <c r="A89" s="123">
        <v>32</v>
      </c>
      <c r="B89" s="124">
        <v>80</v>
      </c>
      <c r="C89" s="125" t="s">
        <v>35</v>
      </c>
      <c r="D89" s="148">
        <v>0</v>
      </c>
      <c r="E89" s="149">
        <v>3</v>
      </c>
      <c r="F89" s="149">
        <v>0</v>
      </c>
      <c r="G89" s="148">
        <v>1</v>
      </c>
      <c r="H89" s="149">
        <v>0</v>
      </c>
      <c r="I89" s="150">
        <v>4</v>
      </c>
      <c r="J89" s="146"/>
      <c r="K89" s="147"/>
      <c r="L89" s="147"/>
      <c r="M89" s="147"/>
      <c r="N89" s="147"/>
      <c r="O89" s="147"/>
    </row>
    <row r="90" spans="1:15" x14ac:dyDescent="0.25">
      <c r="A90" s="123">
        <v>76</v>
      </c>
      <c r="B90" s="124">
        <v>81</v>
      </c>
      <c r="C90" s="125" t="s">
        <v>80</v>
      </c>
      <c r="D90" s="148">
        <v>24</v>
      </c>
      <c r="E90" s="149">
        <v>0</v>
      </c>
      <c r="F90" s="149">
        <v>16</v>
      </c>
      <c r="G90" s="148">
        <v>7</v>
      </c>
      <c r="H90" s="149">
        <v>6</v>
      </c>
      <c r="I90" s="150">
        <v>53</v>
      </c>
      <c r="J90" s="146"/>
      <c r="K90" s="147"/>
      <c r="L90" s="147"/>
      <c r="M90" s="147"/>
      <c r="N90" s="147"/>
      <c r="O90" s="147"/>
    </row>
    <row r="91" spans="1:15" x14ac:dyDescent="0.25">
      <c r="A91" s="123">
        <v>76</v>
      </c>
      <c r="B91" s="124">
        <v>82</v>
      </c>
      <c r="C91" s="125" t="s">
        <v>81</v>
      </c>
      <c r="D91" s="148">
        <v>13</v>
      </c>
      <c r="E91" s="149">
        <v>1</v>
      </c>
      <c r="F91" s="149">
        <v>3</v>
      </c>
      <c r="G91" s="148">
        <v>1</v>
      </c>
      <c r="H91" s="149">
        <v>0</v>
      </c>
      <c r="I91" s="150">
        <v>18</v>
      </c>
      <c r="J91" s="146"/>
      <c r="K91" s="147"/>
      <c r="L91" s="147"/>
      <c r="M91" s="147"/>
      <c r="N91" s="147"/>
      <c r="O91" s="147"/>
    </row>
    <row r="92" spans="1:15" x14ac:dyDescent="0.25">
      <c r="A92" s="123">
        <v>93</v>
      </c>
      <c r="B92" s="124">
        <v>83</v>
      </c>
      <c r="C92" s="125" t="s">
        <v>102</v>
      </c>
      <c r="D92" s="148">
        <v>0</v>
      </c>
      <c r="E92" s="149">
        <v>65</v>
      </c>
      <c r="F92" s="149">
        <v>20</v>
      </c>
      <c r="G92" s="148">
        <v>1</v>
      </c>
      <c r="H92" s="149">
        <v>98</v>
      </c>
      <c r="I92" s="150">
        <v>184</v>
      </c>
      <c r="J92" s="146"/>
      <c r="K92" s="147"/>
      <c r="L92" s="147"/>
      <c r="M92" s="147"/>
      <c r="N92" s="147"/>
      <c r="O92" s="147"/>
    </row>
    <row r="93" spans="1:15" x14ac:dyDescent="0.25">
      <c r="A93" s="123">
        <v>93</v>
      </c>
      <c r="B93" s="124">
        <v>84</v>
      </c>
      <c r="C93" s="125" t="s">
        <v>103</v>
      </c>
      <c r="D93" s="148">
        <v>305</v>
      </c>
      <c r="E93" s="149">
        <v>0</v>
      </c>
      <c r="F93" s="149">
        <v>0</v>
      </c>
      <c r="G93" s="148">
        <v>0</v>
      </c>
      <c r="H93" s="149">
        <v>0</v>
      </c>
      <c r="I93" s="150">
        <v>305</v>
      </c>
      <c r="J93" s="146"/>
      <c r="K93" s="147"/>
      <c r="L93" s="147"/>
      <c r="M93" s="147"/>
      <c r="N93" s="147"/>
      <c r="O93" s="147"/>
    </row>
    <row r="94" spans="1:15" x14ac:dyDescent="0.25">
      <c r="A94" s="123">
        <v>52</v>
      </c>
      <c r="B94" s="124">
        <v>85</v>
      </c>
      <c r="C94" s="125" t="s">
        <v>51</v>
      </c>
      <c r="D94" s="148">
        <v>24</v>
      </c>
      <c r="E94" s="149">
        <v>0</v>
      </c>
      <c r="F94" s="149">
        <v>56</v>
      </c>
      <c r="G94" s="148">
        <v>4</v>
      </c>
      <c r="H94" s="149">
        <v>2</v>
      </c>
      <c r="I94" s="150">
        <v>86</v>
      </c>
      <c r="J94" s="146"/>
      <c r="K94" s="147"/>
      <c r="L94" s="147"/>
      <c r="M94" s="147"/>
      <c r="N94" s="147"/>
      <c r="O94" s="147"/>
    </row>
    <row r="95" spans="1:15" x14ac:dyDescent="0.25">
      <c r="A95" s="123">
        <v>75</v>
      </c>
      <c r="B95" s="124">
        <v>86</v>
      </c>
      <c r="C95" s="125" t="s">
        <v>67</v>
      </c>
      <c r="D95" s="148">
        <v>21</v>
      </c>
      <c r="E95" s="149">
        <v>0</v>
      </c>
      <c r="F95" s="149">
        <v>4</v>
      </c>
      <c r="G95" s="148">
        <v>2</v>
      </c>
      <c r="H95" s="149">
        <v>0</v>
      </c>
      <c r="I95" s="150">
        <v>27</v>
      </c>
      <c r="J95" s="146"/>
      <c r="K95" s="147"/>
      <c r="L95" s="147"/>
      <c r="M95" s="147"/>
      <c r="N95" s="147"/>
      <c r="O95" s="147"/>
    </row>
    <row r="96" spans="1:15" x14ac:dyDescent="0.25">
      <c r="A96" s="123">
        <v>75</v>
      </c>
      <c r="B96" s="124">
        <v>87</v>
      </c>
      <c r="C96" s="125" t="s">
        <v>68</v>
      </c>
      <c r="D96" s="148">
        <v>14</v>
      </c>
      <c r="E96" s="149">
        <v>0</v>
      </c>
      <c r="F96" s="149">
        <v>23</v>
      </c>
      <c r="G96" s="148">
        <v>11</v>
      </c>
      <c r="H96" s="149">
        <v>2</v>
      </c>
      <c r="I96" s="150">
        <v>50</v>
      </c>
      <c r="J96" s="146"/>
      <c r="K96" s="147"/>
      <c r="L96" s="147"/>
      <c r="M96" s="147"/>
      <c r="N96" s="147"/>
      <c r="O96" s="147"/>
    </row>
    <row r="97" spans="1:15" x14ac:dyDescent="0.25">
      <c r="A97" s="123">
        <v>44</v>
      </c>
      <c r="B97" s="124">
        <v>88</v>
      </c>
      <c r="C97" s="125" t="s">
        <v>45</v>
      </c>
      <c r="D97" s="148">
        <v>10</v>
      </c>
      <c r="E97" s="149">
        <v>7</v>
      </c>
      <c r="F97" s="149">
        <v>4</v>
      </c>
      <c r="G97" s="148">
        <v>2</v>
      </c>
      <c r="H97" s="149">
        <v>2</v>
      </c>
      <c r="I97" s="150">
        <v>25</v>
      </c>
      <c r="J97" s="146"/>
      <c r="K97" s="147"/>
      <c r="L97" s="147"/>
      <c r="M97" s="147"/>
      <c r="N97" s="147"/>
      <c r="O97" s="147"/>
    </row>
    <row r="98" spans="1:15" x14ac:dyDescent="0.25">
      <c r="A98" s="123">
        <v>27</v>
      </c>
      <c r="B98" s="124">
        <v>89</v>
      </c>
      <c r="C98" s="125" t="s">
        <v>23</v>
      </c>
      <c r="D98" s="148">
        <v>16</v>
      </c>
      <c r="E98" s="149">
        <v>1</v>
      </c>
      <c r="F98" s="149">
        <v>21</v>
      </c>
      <c r="G98" s="148">
        <v>3</v>
      </c>
      <c r="H98" s="149">
        <v>4</v>
      </c>
      <c r="I98" s="150">
        <v>45</v>
      </c>
      <c r="J98" s="146"/>
      <c r="K98" s="147"/>
      <c r="L98" s="147"/>
      <c r="M98" s="147"/>
      <c r="N98" s="147"/>
      <c r="O98" s="147"/>
    </row>
    <row r="99" spans="1:15" x14ac:dyDescent="0.25">
      <c r="A99" s="123">
        <v>27</v>
      </c>
      <c r="B99" s="124">
        <v>90</v>
      </c>
      <c r="C99" s="125" t="s">
        <v>24</v>
      </c>
      <c r="D99" s="148">
        <v>3</v>
      </c>
      <c r="E99" s="149">
        <v>0</v>
      </c>
      <c r="F99" s="149">
        <v>19</v>
      </c>
      <c r="G99" s="148">
        <v>0</v>
      </c>
      <c r="H99" s="149">
        <v>0</v>
      </c>
      <c r="I99" s="150">
        <v>22</v>
      </c>
      <c r="J99" s="146"/>
      <c r="K99" s="147"/>
      <c r="L99" s="147"/>
      <c r="M99" s="147"/>
      <c r="N99" s="147"/>
      <c r="O99" s="147"/>
    </row>
    <row r="100" spans="1:15" x14ac:dyDescent="0.25">
      <c r="A100" s="123">
        <v>11</v>
      </c>
      <c r="B100" s="124">
        <v>91</v>
      </c>
      <c r="C100" s="125" t="s">
        <v>4</v>
      </c>
      <c r="D100" s="148">
        <v>201</v>
      </c>
      <c r="E100" s="149">
        <v>21</v>
      </c>
      <c r="F100" s="149">
        <v>99</v>
      </c>
      <c r="G100" s="148">
        <v>224</v>
      </c>
      <c r="H100" s="149">
        <v>76</v>
      </c>
      <c r="I100" s="150">
        <v>621</v>
      </c>
      <c r="J100" s="146"/>
      <c r="K100" s="147"/>
      <c r="L100" s="147"/>
      <c r="M100" s="147"/>
      <c r="N100" s="147"/>
      <c r="O100" s="147"/>
    </row>
    <row r="101" spans="1:15" x14ac:dyDescent="0.25">
      <c r="A101" s="123">
        <v>11</v>
      </c>
      <c r="B101" s="124">
        <v>92</v>
      </c>
      <c r="C101" s="125" t="s">
        <v>5</v>
      </c>
      <c r="D101" s="148">
        <v>682</v>
      </c>
      <c r="E101" s="149">
        <v>17</v>
      </c>
      <c r="F101" s="149">
        <v>310</v>
      </c>
      <c r="G101" s="148">
        <v>54</v>
      </c>
      <c r="H101" s="149">
        <v>213</v>
      </c>
      <c r="I101" s="150">
        <v>1276</v>
      </c>
      <c r="J101" s="146"/>
      <c r="K101" s="147"/>
      <c r="L101" s="147"/>
      <c r="M101" s="147"/>
      <c r="N101" s="147"/>
      <c r="O101" s="147"/>
    </row>
    <row r="102" spans="1:15" x14ac:dyDescent="0.25">
      <c r="A102" s="123">
        <v>11</v>
      </c>
      <c r="B102" s="124">
        <v>93</v>
      </c>
      <c r="C102" s="125" t="s">
        <v>6</v>
      </c>
      <c r="D102" s="148">
        <v>29</v>
      </c>
      <c r="E102" s="149">
        <v>15</v>
      </c>
      <c r="F102" s="149">
        <v>812</v>
      </c>
      <c r="G102" s="148">
        <v>98</v>
      </c>
      <c r="H102" s="149">
        <v>338</v>
      </c>
      <c r="I102" s="150">
        <v>1292</v>
      </c>
      <c r="J102" s="146"/>
      <c r="K102" s="147"/>
      <c r="L102" s="147"/>
      <c r="M102" s="147"/>
      <c r="N102" s="147"/>
      <c r="O102" s="147"/>
    </row>
    <row r="103" spans="1:15" x14ac:dyDescent="0.25">
      <c r="A103" s="123">
        <v>11</v>
      </c>
      <c r="B103" s="124">
        <v>94</v>
      </c>
      <c r="C103" s="125" t="s">
        <v>7</v>
      </c>
      <c r="D103" s="148">
        <v>379</v>
      </c>
      <c r="E103" s="149">
        <v>21</v>
      </c>
      <c r="F103" s="149">
        <v>131</v>
      </c>
      <c r="G103" s="148">
        <v>132</v>
      </c>
      <c r="H103" s="149">
        <v>124</v>
      </c>
      <c r="I103" s="150">
        <v>787</v>
      </c>
      <c r="J103" s="146"/>
      <c r="K103" s="147"/>
      <c r="L103" s="147"/>
      <c r="M103" s="147"/>
      <c r="N103" s="147"/>
      <c r="O103" s="147"/>
    </row>
    <row r="104" spans="1:15" x14ac:dyDescent="0.25">
      <c r="A104" s="123">
        <v>11</v>
      </c>
      <c r="B104" s="124">
        <v>95</v>
      </c>
      <c r="C104" s="125" t="s">
        <v>8</v>
      </c>
      <c r="D104" s="148">
        <v>107</v>
      </c>
      <c r="E104" s="149">
        <v>37</v>
      </c>
      <c r="F104" s="149">
        <v>100</v>
      </c>
      <c r="G104" s="148">
        <v>30</v>
      </c>
      <c r="H104" s="149">
        <v>4</v>
      </c>
      <c r="I104" s="150">
        <v>278</v>
      </c>
      <c r="J104" s="146"/>
      <c r="K104" s="147"/>
      <c r="L104" s="147"/>
      <c r="M104" s="147"/>
      <c r="N104" s="147"/>
      <c r="O104" s="147"/>
    </row>
    <row r="105" spans="1:15" x14ac:dyDescent="0.25">
      <c r="A105" s="123">
        <v>101</v>
      </c>
      <c r="B105" s="124">
        <v>971</v>
      </c>
      <c r="C105" s="125" t="s">
        <v>109</v>
      </c>
      <c r="D105" s="148">
        <v>2</v>
      </c>
      <c r="E105" s="149">
        <v>1</v>
      </c>
      <c r="F105" s="149">
        <v>1</v>
      </c>
      <c r="G105" s="148">
        <v>0</v>
      </c>
      <c r="H105" s="149">
        <v>8</v>
      </c>
      <c r="I105" s="150">
        <v>12</v>
      </c>
      <c r="J105" s="146"/>
      <c r="K105" s="147"/>
      <c r="L105" s="147"/>
      <c r="M105" s="147"/>
      <c r="N105" s="147"/>
      <c r="O105" s="147"/>
    </row>
    <row r="106" spans="1:15" x14ac:dyDescent="0.25">
      <c r="A106" s="123">
        <v>102</v>
      </c>
      <c r="B106" s="124">
        <v>972</v>
      </c>
      <c r="C106" s="125" t="s">
        <v>110</v>
      </c>
      <c r="D106" s="148">
        <v>2</v>
      </c>
      <c r="E106" s="149">
        <v>0</v>
      </c>
      <c r="F106" s="149">
        <v>0</v>
      </c>
      <c r="G106" s="148">
        <v>0</v>
      </c>
      <c r="H106" s="149">
        <v>2</v>
      </c>
      <c r="I106" s="150">
        <v>4</v>
      </c>
      <c r="J106" s="146"/>
      <c r="K106" s="147"/>
      <c r="L106" s="147"/>
      <c r="M106" s="147"/>
      <c r="N106" s="147"/>
      <c r="O106" s="147"/>
    </row>
    <row r="107" spans="1:15" x14ac:dyDescent="0.25">
      <c r="A107" s="123">
        <v>103</v>
      </c>
      <c r="B107" s="124">
        <v>973</v>
      </c>
      <c r="C107" s="125" t="s">
        <v>111</v>
      </c>
      <c r="D107" s="148" t="s">
        <v>384</v>
      </c>
      <c r="E107" s="149" t="s">
        <v>384</v>
      </c>
      <c r="F107" s="149" t="s">
        <v>384</v>
      </c>
      <c r="G107" s="148" t="s">
        <v>384</v>
      </c>
      <c r="H107" s="149" t="s">
        <v>384</v>
      </c>
      <c r="I107" s="150" t="s">
        <v>384</v>
      </c>
      <c r="J107" s="146"/>
      <c r="K107" s="147"/>
      <c r="L107" s="147"/>
      <c r="M107" s="147"/>
      <c r="N107" s="147"/>
      <c r="O107" s="147"/>
    </row>
    <row r="108" spans="1:15" x14ac:dyDescent="0.25">
      <c r="A108" s="160">
        <v>104</v>
      </c>
      <c r="B108" s="160">
        <v>974</v>
      </c>
      <c r="C108" s="161" t="s">
        <v>358</v>
      </c>
      <c r="D108" s="162">
        <v>14</v>
      </c>
      <c r="E108" s="163">
        <v>0</v>
      </c>
      <c r="F108" s="163">
        <v>0</v>
      </c>
      <c r="G108" s="162">
        <v>0</v>
      </c>
      <c r="H108" s="163">
        <v>0</v>
      </c>
      <c r="I108" s="164">
        <v>14</v>
      </c>
      <c r="J108" s="146"/>
      <c r="K108" s="147"/>
      <c r="L108" s="147"/>
      <c r="M108" s="147"/>
      <c r="N108" s="147"/>
      <c r="O108" s="147"/>
    </row>
    <row r="109" spans="1:15" x14ac:dyDescent="0.25">
      <c r="A109" s="64" t="s">
        <v>385</v>
      </c>
    </row>
    <row r="110" spans="1:15" x14ac:dyDescent="0.25">
      <c r="A110" s="64" t="s">
        <v>386</v>
      </c>
    </row>
  </sheetData>
  <mergeCells count="2">
    <mergeCell ref="A2:F2"/>
    <mergeCell ref="A3:F3"/>
  </mergeCells>
  <hyperlinks>
    <hyperlink ref="J1" location="Sommaire!A1" display="Retour au sommaire" xr:uid="{00000000-0004-0000-1000-000000000000}"/>
  </hyperlink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Q137"/>
  <sheetViews>
    <sheetView tabSelected="1" workbookViewId="0">
      <selection activeCell="S15" sqref="S15"/>
    </sheetView>
  </sheetViews>
  <sheetFormatPr baseColWidth="10" defaultRowHeight="15" x14ac:dyDescent="0.25"/>
  <cols>
    <col min="1" max="1" width="9.85546875" style="62" customWidth="1"/>
    <col min="2" max="2" width="12.7109375" style="62" customWidth="1"/>
    <col min="3" max="3" width="25.140625" style="62" customWidth="1"/>
    <col min="4" max="4" width="19.42578125" style="62" bestFit="1" customWidth="1"/>
    <col min="5" max="5" width="9.140625" style="62" customWidth="1"/>
    <col min="6" max="6" width="10.140625" style="62" customWidth="1"/>
    <col min="7" max="7" width="13" style="62" customWidth="1"/>
    <col min="8" max="8" width="14.140625" style="62" customWidth="1"/>
    <col min="9" max="9" width="11" style="62" customWidth="1"/>
    <col min="10" max="10" width="14.5703125" style="62" customWidth="1"/>
    <col min="11" max="11" width="15.7109375" style="444" customWidth="1"/>
    <col min="12" max="13" width="11.42578125" style="199"/>
    <col min="14" max="16384" width="11.42578125" style="62"/>
  </cols>
  <sheetData>
    <row r="1" spans="1:17" x14ac:dyDescent="0.25">
      <c r="A1" s="58" t="s">
        <v>387</v>
      </c>
      <c r="B1" s="59"/>
      <c r="C1" s="60"/>
      <c r="D1" s="60"/>
      <c r="E1" s="60"/>
      <c r="F1" s="61"/>
      <c r="K1" s="431"/>
    </row>
    <row r="2" spans="1:17" x14ac:dyDescent="0.25">
      <c r="A2" s="375" t="s">
        <v>342</v>
      </c>
      <c r="B2" s="375"/>
      <c r="C2" s="375"/>
      <c r="D2" s="375"/>
      <c r="E2" s="375"/>
      <c r="F2" s="375"/>
      <c r="K2" s="432"/>
    </row>
    <row r="3" spans="1:17" x14ac:dyDescent="0.25">
      <c r="A3" s="375" t="s">
        <v>343</v>
      </c>
      <c r="B3" s="375"/>
      <c r="C3" s="375"/>
      <c r="D3" s="375"/>
      <c r="E3" s="375"/>
      <c r="F3" s="375"/>
      <c r="K3" s="433"/>
    </row>
    <row r="4" spans="1:17" ht="45" x14ac:dyDescent="0.25">
      <c r="K4" s="432" t="s">
        <v>470</v>
      </c>
    </row>
    <row r="5" spans="1:17" ht="44.25" customHeight="1" x14ac:dyDescent="0.25">
      <c r="A5" s="9" t="s">
        <v>217</v>
      </c>
      <c r="B5" s="10" t="s">
        <v>371</v>
      </c>
      <c r="C5" s="9" t="s">
        <v>349</v>
      </c>
      <c r="D5" s="10" t="s">
        <v>388</v>
      </c>
      <c r="E5" s="10" t="s">
        <v>389</v>
      </c>
      <c r="F5" s="10" t="s">
        <v>390</v>
      </c>
      <c r="G5" s="10" t="s">
        <v>391</v>
      </c>
      <c r="H5" s="10" t="s">
        <v>392</v>
      </c>
      <c r="I5" s="10" t="s">
        <v>393</v>
      </c>
      <c r="J5" s="10" t="s">
        <v>394</v>
      </c>
      <c r="K5" s="434" t="s">
        <v>346</v>
      </c>
      <c r="L5" s="435" t="s">
        <v>468</v>
      </c>
      <c r="M5" s="435" t="s">
        <v>469</v>
      </c>
    </row>
    <row r="6" spans="1:17" x14ac:dyDescent="0.25">
      <c r="A6" s="122">
        <v>84</v>
      </c>
      <c r="B6" s="12" t="s">
        <v>115</v>
      </c>
      <c r="C6" s="165" t="s">
        <v>82</v>
      </c>
      <c r="D6" s="121">
        <v>0</v>
      </c>
      <c r="E6" s="121">
        <v>369</v>
      </c>
      <c r="F6" s="121">
        <v>0</v>
      </c>
      <c r="G6" s="166">
        <v>0</v>
      </c>
      <c r="H6" s="121">
        <v>0</v>
      </c>
      <c r="I6" s="166">
        <v>0</v>
      </c>
      <c r="J6" s="121">
        <v>369</v>
      </c>
      <c r="K6" s="436">
        <v>1450</v>
      </c>
      <c r="L6" s="437">
        <f>+E6/K6*100</f>
        <v>25.448275862068964</v>
      </c>
      <c r="M6" s="437">
        <f>+J6/K6*100</f>
        <v>25.448275862068964</v>
      </c>
      <c r="N6" s="76"/>
      <c r="O6" s="76"/>
      <c r="Q6" s="131"/>
    </row>
    <row r="7" spans="1:17" x14ac:dyDescent="0.25">
      <c r="A7" s="122">
        <v>32</v>
      </c>
      <c r="B7" s="12" t="s">
        <v>116</v>
      </c>
      <c r="C7" s="165" t="s">
        <v>31</v>
      </c>
      <c r="D7" s="121">
        <v>17</v>
      </c>
      <c r="E7" s="121">
        <v>184</v>
      </c>
      <c r="F7" s="121">
        <v>87</v>
      </c>
      <c r="G7" s="166">
        <v>0</v>
      </c>
      <c r="H7" s="121">
        <v>1</v>
      </c>
      <c r="I7" s="166">
        <v>2</v>
      </c>
      <c r="J7" s="121">
        <v>291</v>
      </c>
      <c r="K7" s="436">
        <v>2184</v>
      </c>
      <c r="L7" s="437">
        <f t="shared" ref="L7:L70" si="0">+E7/K7*100</f>
        <v>8.4249084249084252</v>
      </c>
      <c r="M7" s="437">
        <f t="shared" ref="M7:M70" si="1">+J7/K7*100</f>
        <v>13.324175824175825</v>
      </c>
      <c r="N7" s="76"/>
      <c r="O7" s="76"/>
      <c r="Q7" s="131"/>
    </row>
    <row r="8" spans="1:17" x14ac:dyDescent="0.25">
      <c r="A8" s="122">
        <v>84</v>
      </c>
      <c r="B8" s="12" t="s">
        <v>117</v>
      </c>
      <c r="C8" s="167" t="s">
        <v>84</v>
      </c>
      <c r="D8" s="121">
        <v>4</v>
      </c>
      <c r="E8" s="121">
        <v>124</v>
      </c>
      <c r="F8" s="121">
        <v>43</v>
      </c>
      <c r="G8" s="166">
        <v>0</v>
      </c>
      <c r="H8" s="121">
        <v>12</v>
      </c>
      <c r="I8" s="166">
        <v>5</v>
      </c>
      <c r="J8" s="121">
        <v>188</v>
      </c>
      <c r="K8" s="436">
        <v>1071</v>
      </c>
      <c r="L8" s="437">
        <f t="shared" si="0"/>
        <v>11.577964519140989</v>
      </c>
      <c r="M8" s="437">
        <f t="shared" si="1"/>
        <v>17.553688141923434</v>
      </c>
      <c r="N8" s="76"/>
      <c r="O8" s="76"/>
      <c r="Q8" s="131"/>
    </row>
    <row r="9" spans="1:17" x14ac:dyDescent="0.25">
      <c r="A9" s="451">
        <v>93</v>
      </c>
      <c r="B9" s="452" t="s">
        <v>118</v>
      </c>
      <c r="C9" s="453" t="s">
        <v>353</v>
      </c>
      <c r="D9" s="454">
        <v>0</v>
      </c>
      <c r="E9" s="454">
        <v>246</v>
      </c>
      <c r="F9" s="454">
        <v>0</v>
      </c>
      <c r="G9" s="455">
        <v>0</v>
      </c>
      <c r="H9" s="454">
        <v>7</v>
      </c>
      <c r="I9" s="455">
        <v>18</v>
      </c>
      <c r="J9" s="454">
        <v>271</v>
      </c>
      <c r="K9" s="456">
        <v>580</v>
      </c>
      <c r="L9" s="437">
        <f t="shared" si="0"/>
        <v>42.413793103448278</v>
      </c>
      <c r="M9" s="437">
        <f t="shared" si="1"/>
        <v>46.724137931034484</v>
      </c>
      <c r="N9" s="76"/>
      <c r="O9" s="76"/>
      <c r="Q9" s="131"/>
    </row>
    <row r="10" spans="1:17" x14ac:dyDescent="0.25">
      <c r="A10" s="451">
        <v>93</v>
      </c>
      <c r="B10" s="452" t="s">
        <v>119</v>
      </c>
      <c r="C10" s="453" t="s">
        <v>99</v>
      </c>
      <c r="D10" s="454">
        <v>1</v>
      </c>
      <c r="E10" s="454">
        <v>193</v>
      </c>
      <c r="F10" s="454">
        <v>0</v>
      </c>
      <c r="G10" s="455">
        <v>0</v>
      </c>
      <c r="H10" s="454">
        <v>0</v>
      </c>
      <c r="I10" s="455">
        <v>0</v>
      </c>
      <c r="J10" s="454">
        <v>194</v>
      </c>
      <c r="K10" s="456">
        <v>473</v>
      </c>
      <c r="L10" s="437">
        <f t="shared" si="0"/>
        <v>40.803382663847785</v>
      </c>
      <c r="M10" s="437">
        <f t="shared" si="1"/>
        <v>41.014799154334035</v>
      </c>
      <c r="N10" s="76"/>
      <c r="O10" s="76"/>
      <c r="Q10" s="131"/>
    </row>
    <row r="11" spans="1:17" x14ac:dyDescent="0.25">
      <c r="A11" s="122">
        <v>93</v>
      </c>
      <c r="B11" s="12" t="s">
        <v>120</v>
      </c>
      <c r="C11" s="165" t="s">
        <v>100</v>
      </c>
      <c r="D11" s="121">
        <v>32</v>
      </c>
      <c r="E11" s="121">
        <v>416</v>
      </c>
      <c r="F11" s="121">
        <v>173</v>
      </c>
      <c r="G11" s="166">
        <v>74</v>
      </c>
      <c r="H11" s="121">
        <v>20</v>
      </c>
      <c r="I11" s="166">
        <v>14</v>
      </c>
      <c r="J11" s="121">
        <v>729</v>
      </c>
      <c r="K11" s="436">
        <v>1909</v>
      </c>
      <c r="L11" s="437">
        <f t="shared" si="0"/>
        <v>21.791513881613412</v>
      </c>
      <c r="M11" s="437">
        <f t="shared" si="1"/>
        <v>38.187532739654266</v>
      </c>
      <c r="N11" s="76"/>
      <c r="O11" s="76"/>
      <c r="Q11" s="131"/>
    </row>
    <row r="12" spans="1:17" x14ac:dyDescent="0.25">
      <c r="A12" s="122">
        <v>84</v>
      </c>
      <c r="B12" s="12" t="s">
        <v>121</v>
      </c>
      <c r="C12" s="165" t="s">
        <v>85</v>
      </c>
      <c r="D12" s="121">
        <v>0</v>
      </c>
      <c r="E12" s="121">
        <v>129</v>
      </c>
      <c r="F12" s="121">
        <v>23</v>
      </c>
      <c r="G12" s="166">
        <v>0</v>
      </c>
      <c r="H12" s="121">
        <v>0</v>
      </c>
      <c r="I12" s="166">
        <v>22</v>
      </c>
      <c r="J12" s="121">
        <v>174</v>
      </c>
      <c r="K12" s="436">
        <v>660</v>
      </c>
      <c r="L12" s="437">
        <f t="shared" si="0"/>
        <v>19.545454545454547</v>
      </c>
      <c r="M12" s="437">
        <f t="shared" si="1"/>
        <v>26.36363636363636</v>
      </c>
      <c r="N12" s="76"/>
      <c r="O12" s="76"/>
      <c r="Q12" s="131"/>
    </row>
    <row r="13" spans="1:17" x14ac:dyDescent="0.25">
      <c r="A13" s="122">
        <v>44</v>
      </c>
      <c r="B13" s="12" t="s">
        <v>122</v>
      </c>
      <c r="C13" s="165" t="s">
        <v>36</v>
      </c>
      <c r="D13" s="121">
        <v>16</v>
      </c>
      <c r="E13" s="121">
        <v>194</v>
      </c>
      <c r="F13" s="121">
        <v>147</v>
      </c>
      <c r="G13" s="166">
        <v>0</v>
      </c>
      <c r="H13" s="121">
        <v>0</v>
      </c>
      <c r="I13" s="166">
        <v>1</v>
      </c>
      <c r="J13" s="121">
        <v>358</v>
      </c>
      <c r="K13" s="436">
        <v>1161</v>
      </c>
      <c r="L13" s="437">
        <f t="shared" si="0"/>
        <v>16.709732988802756</v>
      </c>
      <c r="M13" s="437">
        <f t="shared" si="1"/>
        <v>30.835486649440135</v>
      </c>
      <c r="N13" s="76"/>
      <c r="O13" s="76"/>
      <c r="Q13" s="131"/>
    </row>
    <row r="14" spans="1:17" x14ac:dyDescent="0.25">
      <c r="A14" s="122">
        <v>76</v>
      </c>
      <c r="B14" s="12" t="s">
        <v>123</v>
      </c>
      <c r="C14" s="165" t="s">
        <v>69</v>
      </c>
      <c r="D14" s="121">
        <v>0</v>
      </c>
      <c r="E14" s="121">
        <v>46</v>
      </c>
      <c r="F14" s="121">
        <v>8</v>
      </c>
      <c r="G14" s="166">
        <v>0</v>
      </c>
      <c r="H14" s="121">
        <v>0</v>
      </c>
      <c r="I14" s="166">
        <v>0</v>
      </c>
      <c r="J14" s="121">
        <v>54</v>
      </c>
      <c r="K14" s="436">
        <v>427</v>
      </c>
      <c r="L14" s="437">
        <f t="shared" si="0"/>
        <v>10.772833723653395</v>
      </c>
      <c r="M14" s="437">
        <f t="shared" si="1"/>
        <v>12.646370023419204</v>
      </c>
      <c r="N14" s="76"/>
      <c r="O14" s="76"/>
      <c r="Q14" s="131"/>
    </row>
    <row r="15" spans="1:17" x14ac:dyDescent="0.25">
      <c r="A15" s="122">
        <v>44</v>
      </c>
      <c r="B15" s="12">
        <v>10</v>
      </c>
      <c r="C15" s="165" t="s">
        <v>37</v>
      </c>
      <c r="D15" s="121">
        <v>1</v>
      </c>
      <c r="E15" s="121">
        <v>208</v>
      </c>
      <c r="F15" s="121">
        <v>208</v>
      </c>
      <c r="G15" s="166">
        <v>0</v>
      </c>
      <c r="H15" s="121">
        <v>5</v>
      </c>
      <c r="I15" s="166">
        <v>3</v>
      </c>
      <c r="J15" s="121">
        <v>425</v>
      </c>
      <c r="K15" s="436">
        <v>1150</v>
      </c>
      <c r="L15" s="437">
        <f t="shared" si="0"/>
        <v>18.086956521739133</v>
      </c>
      <c r="M15" s="437">
        <f t="shared" si="1"/>
        <v>36.95652173913043</v>
      </c>
      <c r="N15" s="76"/>
      <c r="O15" s="76"/>
      <c r="Q15" s="131"/>
    </row>
    <row r="16" spans="1:17" x14ac:dyDescent="0.25">
      <c r="A16" s="122">
        <v>76</v>
      </c>
      <c r="B16" s="12">
        <v>11</v>
      </c>
      <c r="C16" s="165" t="s">
        <v>70</v>
      </c>
      <c r="D16" s="121">
        <v>4</v>
      </c>
      <c r="E16" s="121">
        <v>292</v>
      </c>
      <c r="F16" s="121">
        <v>38</v>
      </c>
      <c r="G16" s="166">
        <v>0</v>
      </c>
      <c r="H16" s="121">
        <v>2</v>
      </c>
      <c r="I16" s="166">
        <v>22</v>
      </c>
      <c r="J16" s="121">
        <v>358</v>
      </c>
      <c r="K16" s="436">
        <v>1272</v>
      </c>
      <c r="L16" s="437">
        <f t="shared" si="0"/>
        <v>22.955974842767297</v>
      </c>
      <c r="M16" s="437">
        <f t="shared" si="1"/>
        <v>28.144654088050313</v>
      </c>
      <c r="N16" s="76"/>
      <c r="O16" s="76"/>
      <c r="Q16" s="131"/>
    </row>
    <row r="17" spans="1:17" x14ac:dyDescent="0.25">
      <c r="A17" s="122">
        <v>76</v>
      </c>
      <c r="B17" s="12">
        <v>12</v>
      </c>
      <c r="C17" s="165" t="s">
        <v>71</v>
      </c>
      <c r="D17" s="121">
        <v>0</v>
      </c>
      <c r="E17" s="121">
        <v>161</v>
      </c>
      <c r="F17" s="121">
        <v>25</v>
      </c>
      <c r="G17" s="166">
        <v>0</v>
      </c>
      <c r="H17" s="121">
        <v>0</v>
      </c>
      <c r="I17" s="166">
        <v>13</v>
      </c>
      <c r="J17" s="121">
        <v>199</v>
      </c>
      <c r="K17" s="436">
        <v>701</v>
      </c>
      <c r="L17" s="437">
        <f t="shared" si="0"/>
        <v>22.96718972895863</v>
      </c>
      <c r="M17" s="437">
        <f t="shared" si="1"/>
        <v>28.388017118402281</v>
      </c>
      <c r="N17" s="76"/>
      <c r="O17" s="76"/>
      <c r="Q17" s="131"/>
    </row>
    <row r="18" spans="1:17" x14ac:dyDescent="0.25">
      <c r="A18" s="122">
        <v>93</v>
      </c>
      <c r="B18" s="12">
        <v>13</v>
      </c>
      <c r="C18" s="165" t="s">
        <v>101</v>
      </c>
      <c r="D18" s="121">
        <v>35</v>
      </c>
      <c r="E18" s="121">
        <v>1929</v>
      </c>
      <c r="F18" s="121">
        <v>129</v>
      </c>
      <c r="G18" s="166">
        <v>25</v>
      </c>
      <c r="H18" s="121">
        <v>25</v>
      </c>
      <c r="I18" s="166">
        <v>84</v>
      </c>
      <c r="J18" s="121">
        <v>2227</v>
      </c>
      <c r="K18" s="436">
        <v>4103</v>
      </c>
      <c r="L18" s="437">
        <f t="shared" si="0"/>
        <v>47.014379722154523</v>
      </c>
      <c r="M18" s="437">
        <f t="shared" si="1"/>
        <v>54.27735803070923</v>
      </c>
      <c r="N18" s="76"/>
      <c r="O18" s="76"/>
      <c r="Q18" s="131"/>
    </row>
    <row r="19" spans="1:17" x14ac:dyDescent="0.25">
      <c r="A19" s="122">
        <v>28</v>
      </c>
      <c r="B19" s="12">
        <v>14</v>
      </c>
      <c r="C19" s="165" t="s">
        <v>25</v>
      </c>
      <c r="D19" s="121">
        <v>33</v>
      </c>
      <c r="E19" s="121">
        <v>468</v>
      </c>
      <c r="F19" s="121">
        <v>111</v>
      </c>
      <c r="G19" s="121">
        <v>0</v>
      </c>
      <c r="H19" s="121">
        <v>0</v>
      </c>
      <c r="I19" s="121">
        <v>18</v>
      </c>
      <c r="J19" s="121">
        <v>630</v>
      </c>
      <c r="K19" s="436">
        <v>2496</v>
      </c>
      <c r="L19" s="437">
        <f t="shared" si="0"/>
        <v>18.75</v>
      </c>
      <c r="M19" s="437">
        <f t="shared" si="1"/>
        <v>25.240384615384613</v>
      </c>
      <c r="N19" s="76"/>
      <c r="O19" s="76"/>
      <c r="Q19" s="131"/>
    </row>
    <row r="20" spans="1:17" x14ac:dyDescent="0.25">
      <c r="A20" s="122">
        <v>84</v>
      </c>
      <c r="B20" s="12">
        <v>15</v>
      </c>
      <c r="C20" s="165" t="s">
        <v>86</v>
      </c>
      <c r="D20" s="121">
        <v>0</v>
      </c>
      <c r="E20" s="121">
        <v>87</v>
      </c>
      <c r="F20" s="121">
        <v>0</v>
      </c>
      <c r="G20" s="166">
        <v>0</v>
      </c>
      <c r="H20" s="121">
        <v>0</v>
      </c>
      <c r="I20" s="166">
        <v>4</v>
      </c>
      <c r="J20" s="121">
        <v>91</v>
      </c>
      <c r="K20" s="436">
        <v>292</v>
      </c>
      <c r="L20" s="437">
        <f t="shared" si="0"/>
        <v>29.794520547945208</v>
      </c>
      <c r="M20" s="437">
        <f t="shared" si="1"/>
        <v>31.164383561643838</v>
      </c>
      <c r="N20" s="76"/>
      <c r="O20" s="76"/>
      <c r="Q20" s="131"/>
    </row>
    <row r="21" spans="1:17" x14ac:dyDescent="0.25">
      <c r="A21" s="122">
        <v>75</v>
      </c>
      <c r="B21" s="12">
        <v>16</v>
      </c>
      <c r="C21" s="165" t="s">
        <v>57</v>
      </c>
      <c r="D21" s="121">
        <v>0</v>
      </c>
      <c r="E21" s="121">
        <v>89</v>
      </c>
      <c r="F21" s="121">
        <v>42</v>
      </c>
      <c r="G21" s="166">
        <v>0</v>
      </c>
      <c r="H21" s="121">
        <v>0</v>
      </c>
      <c r="I21" s="166">
        <v>28</v>
      </c>
      <c r="J21" s="121">
        <v>159</v>
      </c>
      <c r="K21" s="436">
        <v>1062</v>
      </c>
      <c r="L21" s="437">
        <f t="shared" si="0"/>
        <v>8.3804143126177024</v>
      </c>
      <c r="M21" s="437">
        <f t="shared" si="1"/>
        <v>14.971751412429379</v>
      </c>
      <c r="N21" s="76"/>
      <c r="O21" s="76"/>
      <c r="Q21" s="131"/>
    </row>
    <row r="22" spans="1:17" x14ac:dyDescent="0.25">
      <c r="A22" s="122">
        <v>75</v>
      </c>
      <c r="B22" s="12">
        <v>17</v>
      </c>
      <c r="C22" s="165" t="s">
        <v>58</v>
      </c>
      <c r="D22" s="121">
        <v>303</v>
      </c>
      <c r="E22" s="121">
        <v>266</v>
      </c>
      <c r="F22" s="121">
        <v>157</v>
      </c>
      <c r="G22" s="166">
        <v>0</v>
      </c>
      <c r="H22" s="121">
        <v>0</v>
      </c>
      <c r="I22" s="166">
        <v>34</v>
      </c>
      <c r="J22" s="121">
        <v>760</v>
      </c>
      <c r="K22" s="436">
        <v>1886</v>
      </c>
      <c r="L22" s="437">
        <f t="shared" si="0"/>
        <v>14.103923647932131</v>
      </c>
      <c r="M22" s="437">
        <f t="shared" si="1"/>
        <v>40.296924708377517</v>
      </c>
      <c r="N22" s="76"/>
      <c r="O22" s="76"/>
      <c r="Q22" s="131"/>
    </row>
    <row r="23" spans="1:17" x14ac:dyDescent="0.25">
      <c r="A23" s="122">
        <v>24</v>
      </c>
      <c r="B23" s="12">
        <v>18</v>
      </c>
      <c r="C23" s="165" t="s">
        <v>9</v>
      </c>
      <c r="D23" s="121">
        <v>0</v>
      </c>
      <c r="E23" s="121">
        <v>85</v>
      </c>
      <c r="F23" s="121">
        <v>70</v>
      </c>
      <c r="G23" s="166">
        <v>10</v>
      </c>
      <c r="H23" s="121">
        <v>0</v>
      </c>
      <c r="I23" s="166">
        <v>17</v>
      </c>
      <c r="J23" s="121">
        <v>182</v>
      </c>
      <c r="K23" s="436">
        <v>889</v>
      </c>
      <c r="L23" s="437">
        <f t="shared" si="0"/>
        <v>9.5613048368953883</v>
      </c>
      <c r="M23" s="437">
        <f t="shared" si="1"/>
        <v>20.472440944881889</v>
      </c>
      <c r="N23" s="76"/>
      <c r="O23" s="76"/>
      <c r="Q23" s="131"/>
    </row>
    <row r="24" spans="1:17" x14ac:dyDescent="0.25">
      <c r="A24" s="122">
        <v>75</v>
      </c>
      <c r="B24" s="12">
        <v>19</v>
      </c>
      <c r="C24" s="165" t="s">
        <v>59</v>
      </c>
      <c r="D24" s="121">
        <v>2</v>
      </c>
      <c r="E24" s="121">
        <v>52</v>
      </c>
      <c r="F24" s="121">
        <v>15</v>
      </c>
      <c r="G24" s="166">
        <v>0</v>
      </c>
      <c r="H24" s="121">
        <v>0</v>
      </c>
      <c r="I24" s="166">
        <v>3</v>
      </c>
      <c r="J24" s="121">
        <v>72</v>
      </c>
      <c r="K24" s="436">
        <v>484</v>
      </c>
      <c r="L24" s="437">
        <f t="shared" si="0"/>
        <v>10.743801652892563</v>
      </c>
      <c r="M24" s="437">
        <f t="shared" si="1"/>
        <v>14.87603305785124</v>
      </c>
      <c r="N24" s="76"/>
      <c r="O24" s="76"/>
      <c r="Q24" s="131"/>
    </row>
    <row r="25" spans="1:17" x14ac:dyDescent="0.25">
      <c r="A25" s="122">
        <v>94</v>
      </c>
      <c r="B25" s="12" t="s">
        <v>104</v>
      </c>
      <c r="C25" s="165" t="s">
        <v>354</v>
      </c>
      <c r="D25" s="121">
        <v>0</v>
      </c>
      <c r="E25" s="121">
        <v>29</v>
      </c>
      <c r="F25" s="121">
        <v>0</v>
      </c>
      <c r="G25" s="166">
        <v>0</v>
      </c>
      <c r="H25" s="121">
        <v>0</v>
      </c>
      <c r="I25" s="166">
        <v>9</v>
      </c>
      <c r="J25" s="121">
        <v>38</v>
      </c>
      <c r="K25" s="436">
        <v>165</v>
      </c>
      <c r="L25" s="437">
        <f t="shared" si="0"/>
        <v>17.575757575757574</v>
      </c>
      <c r="M25" s="437">
        <f t="shared" si="1"/>
        <v>23.030303030303031</v>
      </c>
      <c r="N25" s="76"/>
      <c r="O25" s="76"/>
      <c r="Q25" s="131"/>
    </row>
    <row r="26" spans="1:17" x14ac:dyDescent="0.25">
      <c r="A26" s="122">
        <v>94</v>
      </c>
      <c r="B26" s="12" t="s">
        <v>107</v>
      </c>
      <c r="C26" s="165" t="s">
        <v>108</v>
      </c>
      <c r="D26" s="121">
        <v>0</v>
      </c>
      <c r="E26" s="121">
        <v>92</v>
      </c>
      <c r="F26" s="121">
        <v>0</v>
      </c>
      <c r="G26" s="166">
        <v>0</v>
      </c>
      <c r="H26" s="121">
        <v>0</v>
      </c>
      <c r="I26" s="166">
        <v>0</v>
      </c>
      <c r="J26" s="121">
        <v>92</v>
      </c>
      <c r="K26" s="436">
        <v>202</v>
      </c>
      <c r="L26" s="437">
        <f t="shared" si="0"/>
        <v>45.544554455445549</v>
      </c>
      <c r="M26" s="437">
        <f t="shared" si="1"/>
        <v>45.544554455445549</v>
      </c>
      <c r="N26" s="76"/>
      <c r="O26" s="76"/>
      <c r="Q26" s="131"/>
    </row>
    <row r="27" spans="1:17" x14ac:dyDescent="0.25">
      <c r="A27" s="122">
        <v>27</v>
      </c>
      <c r="B27" s="12">
        <v>21</v>
      </c>
      <c r="C27" s="165" t="s">
        <v>16</v>
      </c>
      <c r="D27" s="121">
        <v>1</v>
      </c>
      <c r="E27" s="121">
        <v>235</v>
      </c>
      <c r="F27" s="121">
        <v>59</v>
      </c>
      <c r="G27" s="166">
        <v>7</v>
      </c>
      <c r="H27" s="121">
        <v>1</v>
      </c>
      <c r="I27" s="166">
        <v>0</v>
      </c>
      <c r="J27" s="121">
        <v>303</v>
      </c>
      <c r="K27" s="436">
        <v>1468</v>
      </c>
      <c r="L27" s="437">
        <f t="shared" si="0"/>
        <v>16.008174386920981</v>
      </c>
      <c r="M27" s="437">
        <f t="shared" si="1"/>
        <v>20.640326975476839</v>
      </c>
      <c r="N27" s="76"/>
      <c r="O27" s="76"/>
      <c r="Q27" s="131"/>
    </row>
    <row r="28" spans="1:17" x14ac:dyDescent="0.25">
      <c r="A28" s="122">
        <v>53</v>
      </c>
      <c r="B28" s="12">
        <v>22</v>
      </c>
      <c r="C28" s="165" t="s">
        <v>52</v>
      </c>
      <c r="D28" s="121">
        <v>6</v>
      </c>
      <c r="E28" s="121">
        <v>172</v>
      </c>
      <c r="F28" s="121">
        <v>74</v>
      </c>
      <c r="G28" s="166">
        <v>7</v>
      </c>
      <c r="H28" s="121">
        <v>3</v>
      </c>
      <c r="I28" s="166">
        <v>32</v>
      </c>
      <c r="J28" s="121">
        <v>294</v>
      </c>
      <c r="K28" s="436">
        <v>1955</v>
      </c>
      <c r="L28" s="437">
        <f t="shared" si="0"/>
        <v>8.7979539641943738</v>
      </c>
      <c r="M28" s="437">
        <f t="shared" si="1"/>
        <v>15.038363171355499</v>
      </c>
      <c r="N28" s="76"/>
      <c r="O28" s="76"/>
      <c r="Q28" s="131"/>
    </row>
    <row r="29" spans="1:17" x14ac:dyDescent="0.25">
      <c r="A29" s="122">
        <v>75</v>
      </c>
      <c r="B29" s="12">
        <v>23</v>
      </c>
      <c r="C29" s="165" t="s">
        <v>60</v>
      </c>
      <c r="D29" s="121">
        <v>3</v>
      </c>
      <c r="E29" s="121">
        <v>27</v>
      </c>
      <c r="F29" s="121">
        <v>31</v>
      </c>
      <c r="G29" s="166">
        <v>0</v>
      </c>
      <c r="H29" s="121">
        <v>0</v>
      </c>
      <c r="I29" s="166">
        <v>12</v>
      </c>
      <c r="J29" s="121">
        <v>73</v>
      </c>
      <c r="K29" s="436">
        <v>420</v>
      </c>
      <c r="L29" s="437">
        <f t="shared" si="0"/>
        <v>6.4285714285714279</v>
      </c>
      <c r="M29" s="437">
        <f t="shared" si="1"/>
        <v>17.38095238095238</v>
      </c>
      <c r="N29" s="76"/>
      <c r="O29" s="76"/>
      <c r="Q29" s="131"/>
    </row>
    <row r="30" spans="1:17" x14ac:dyDescent="0.25">
      <c r="A30" s="122">
        <v>75</v>
      </c>
      <c r="B30" s="12">
        <v>24</v>
      </c>
      <c r="C30" s="165" t="s">
        <v>61</v>
      </c>
      <c r="D30" s="121">
        <v>0</v>
      </c>
      <c r="E30" s="121">
        <v>393</v>
      </c>
      <c r="F30" s="121">
        <v>26</v>
      </c>
      <c r="G30" s="166">
        <v>2</v>
      </c>
      <c r="H30" s="121">
        <v>4</v>
      </c>
      <c r="I30" s="166">
        <v>33</v>
      </c>
      <c r="J30" s="121">
        <v>458</v>
      </c>
      <c r="K30" s="436">
        <v>1285</v>
      </c>
      <c r="L30" s="437">
        <f t="shared" si="0"/>
        <v>30.58365758754864</v>
      </c>
      <c r="M30" s="437">
        <f t="shared" si="1"/>
        <v>35.642023346303503</v>
      </c>
      <c r="N30" s="76"/>
      <c r="O30" s="76"/>
      <c r="Q30" s="131"/>
    </row>
    <row r="31" spans="1:17" x14ac:dyDescent="0.25">
      <c r="A31" s="122">
        <v>27</v>
      </c>
      <c r="B31" s="12">
        <v>25</v>
      </c>
      <c r="C31" s="165" t="s">
        <v>18</v>
      </c>
      <c r="D31" s="121">
        <v>6</v>
      </c>
      <c r="E31" s="121">
        <v>213</v>
      </c>
      <c r="F31" s="121">
        <v>63</v>
      </c>
      <c r="G31" s="166">
        <v>0</v>
      </c>
      <c r="H31" s="121">
        <v>0</v>
      </c>
      <c r="I31" s="166">
        <v>125</v>
      </c>
      <c r="J31" s="121">
        <v>407</v>
      </c>
      <c r="K31" s="436">
        <v>1277</v>
      </c>
      <c r="L31" s="437">
        <f t="shared" si="0"/>
        <v>16.679718089271731</v>
      </c>
      <c r="M31" s="437">
        <f t="shared" si="1"/>
        <v>31.871574001566174</v>
      </c>
      <c r="N31" s="76"/>
      <c r="O31" s="76"/>
      <c r="Q31" s="131"/>
    </row>
    <row r="32" spans="1:17" x14ac:dyDescent="0.25">
      <c r="A32" s="122">
        <v>84</v>
      </c>
      <c r="B32" s="12">
        <v>26</v>
      </c>
      <c r="C32" s="165" t="s">
        <v>87</v>
      </c>
      <c r="D32" s="121">
        <v>0</v>
      </c>
      <c r="E32" s="121">
        <v>417</v>
      </c>
      <c r="F32" s="121">
        <v>94</v>
      </c>
      <c r="G32" s="166">
        <v>6</v>
      </c>
      <c r="H32" s="121">
        <v>0</v>
      </c>
      <c r="I32" s="166">
        <v>31</v>
      </c>
      <c r="J32" s="121">
        <v>548</v>
      </c>
      <c r="K32" s="436">
        <v>1366</v>
      </c>
      <c r="L32" s="437">
        <f t="shared" si="0"/>
        <v>30.527086383601759</v>
      </c>
      <c r="M32" s="437">
        <f t="shared" si="1"/>
        <v>40.117130307467058</v>
      </c>
      <c r="N32" s="76"/>
      <c r="O32" s="76"/>
      <c r="Q32" s="131"/>
    </row>
    <row r="33" spans="1:17" x14ac:dyDescent="0.25">
      <c r="A33" s="122">
        <v>28</v>
      </c>
      <c r="B33" s="12">
        <v>27</v>
      </c>
      <c r="C33" s="165" t="s">
        <v>27</v>
      </c>
      <c r="D33" s="121">
        <v>4</v>
      </c>
      <c r="E33" s="121">
        <v>499</v>
      </c>
      <c r="F33" s="121">
        <v>123</v>
      </c>
      <c r="G33" s="121">
        <v>0</v>
      </c>
      <c r="H33" s="121">
        <v>0</v>
      </c>
      <c r="I33" s="121">
        <v>87</v>
      </c>
      <c r="J33" s="121">
        <v>713</v>
      </c>
      <c r="K33" s="436">
        <v>1979</v>
      </c>
      <c r="L33" s="437">
        <f t="shared" si="0"/>
        <v>25.21475492673067</v>
      </c>
      <c r="M33" s="437">
        <f t="shared" si="1"/>
        <v>36.028297119757454</v>
      </c>
      <c r="N33" s="76"/>
      <c r="O33" s="76"/>
      <c r="Q33" s="131"/>
    </row>
    <row r="34" spans="1:17" x14ac:dyDescent="0.25">
      <c r="A34" s="122">
        <v>24</v>
      </c>
      <c r="B34" s="12">
        <v>28</v>
      </c>
      <c r="C34" s="165" t="s">
        <v>355</v>
      </c>
      <c r="D34" s="121">
        <v>0</v>
      </c>
      <c r="E34" s="121">
        <v>450</v>
      </c>
      <c r="F34" s="121">
        <v>67</v>
      </c>
      <c r="G34" s="166">
        <v>17</v>
      </c>
      <c r="H34" s="121">
        <v>8</v>
      </c>
      <c r="I34" s="166">
        <v>23</v>
      </c>
      <c r="J34" s="121">
        <v>565</v>
      </c>
      <c r="K34" s="436">
        <v>1292</v>
      </c>
      <c r="L34" s="437">
        <f t="shared" si="0"/>
        <v>34.829721362229108</v>
      </c>
      <c r="M34" s="437">
        <f t="shared" si="1"/>
        <v>43.730650154798759</v>
      </c>
      <c r="N34" s="76"/>
      <c r="O34" s="76"/>
      <c r="Q34" s="131"/>
    </row>
    <row r="35" spans="1:17" x14ac:dyDescent="0.25">
      <c r="A35" s="122">
        <v>53</v>
      </c>
      <c r="B35" s="12">
        <v>29</v>
      </c>
      <c r="C35" s="165" t="s">
        <v>54</v>
      </c>
      <c r="D35" s="121">
        <v>2</v>
      </c>
      <c r="E35" s="121">
        <v>343</v>
      </c>
      <c r="F35" s="121">
        <v>102</v>
      </c>
      <c r="G35" s="166">
        <v>0</v>
      </c>
      <c r="H35" s="121">
        <v>3</v>
      </c>
      <c r="I35" s="166">
        <v>25</v>
      </c>
      <c r="J35" s="121">
        <v>475</v>
      </c>
      <c r="K35" s="436">
        <v>2687</v>
      </c>
      <c r="L35" s="437">
        <f t="shared" si="0"/>
        <v>12.765165612206921</v>
      </c>
      <c r="M35" s="437">
        <f t="shared" si="1"/>
        <v>17.677707480461482</v>
      </c>
      <c r="N35" s="76"/>
      <c r="O35" s="76"/>
      <c r="Q35" s="131"/>
    </row>
    <row r="36" spans="1:17" x14ac:dyDescent="0.25">
      <c r="A36" s="122">
        <v>76</v>
      </c>
      <c r="B36" s="12">
        <v>30</v>
      </c>
      <c r="C36" s="165" t="s">
        <v>72</v>
      </c>
      <c r="D36" s="121">
        <v>9</v>
      </c>
      <c r="E36" s="121">
        <v>1170</v>
      </c>
      <c r="F36" s="121">
        <v>0</v>
      </c>
      <c r="G36" s="121">
        <v>0</v>
      </c>
      <c r="H36" s="121">
        <v>12</v>
      </c>
      <c r="I36" s="121">
        <v>46</v>
      </c>
      <c r="J36" s="121">
        <v>1237</v>
      </c>
      <c r="K36" s="436">
        <v>2463</v>
      </c>
      <c r="L36" s="437">
        <f t="shared" si="0"/>
        <v>47.503045066991476</v>
      </c>
      <c r="M36" s="437">
        <f t="shared" si="1"/>
        <v>50.22330491270808</v>
      </c>
      <c r="N36" s="76"/>
      <c r="O36" s="76"/>
      <c r="Q36" s="131"/>
    </row>
    <row r="37" spans="1:17" x14ac:dyDescent="0.25">
      <c r="A37" s="122">
        <v>76</v>
      </c>
      <c r="B37" s="12">
        <v>31</v>
      </c>
      <c r="C37" s="165" t="s">
        <v>73</v>
      </c>
      <c r="D37" s="121">
        <v>10</v>
      </c>
      <c r="E37" s="121">
        <v>1009</v>
      </c>
      <c r="F37" s="121">
        <v>83</v>
      </c>
      <c r="G37" s="166">
        <v>0</v>
      </c>
      <c r="H37" s="121">
        <v>1</v>
      </c>
      <c r="I37" s="166">
        <v>93</v>
      </c>
      <c r="J37" s="121">
        <v>1196</v>
      </c>
      <c r="K37" s="436">
        <v>2897</v>
      </c>
      <c r="L37" s="437">
        <f t="shared" si="0"/>
        <v>34.829133586468764</v>
      </c>
      <c r="M37" s="437">
        <f t="shared" si="1"/>
        <v>41.284086986537801</v>
      </c>
      <c r="N37" s="76"/>
      <c r="O37" s="76"/>
      <c r="Q37" s="131"/>
    </row>
    <row r="38" spans="1:17" x14ac:dyDescent="0.25">
      <c r="A38" s="122">
        <v>76</v>
      </c>
      <c r="B38" s="12">
        <v>32</v>
      </c>
      <c r="C38" s="165" t="s">
        <v>74</v>
      </c>
      <c r="D38" s="121">
        <v>2</v>
      </c>
      <c r="E38" s="121">
        <v>156</v>
      </c>
      <c r="F38" s="121">
        <v>0</v>
      </c>
      <c r="G38" s="166">
        <v>6</v>
      </c>
      <c r="H38" s="121">
        <v>0</v>
      </c>
      <c r="I38" s="166">
        <v>2</v>
      </c>
      <c r="J38" s="121">
        <v>166</v>
      </c>
      <c r="K38" s="436">
        <v>605</v>
      </c>
      <c r="L38" s="437">
        <f t="shared" si="0"/>
        <v>25.785123966942148</v>
      </c>
      <c r="M38" s="437">
        <f t="shared" si="1"/>
        <v>27.438016528925619</v>
      </c>
      <c r="N38" s="76"/>
      <c r="O38" s="76"/>
      <c r="Q38" s="131"/>
    </row>
    <row r="39" spans="1:17" x14ac:dyDescent="0.25">
      <c r="A39" s="122">
        <v>75</v>
      </c>
      <c r="B39" s="12">
        <v>33</v>
      </c>
      <c r="C39" s="165" t="s">
        <v>62</v>
      </c>
      <c r="D39" s="121">
        <v>44</v>
      </c>
      <c r="E39" s="121">
        <v>1753</v>
      </c>
      <c r="F39" s="121">
        <v>215</v>
      </c>
      <c r="G39" s="166">
        <v>34</v>
      </c>
      <c r="H39" s="121">
        <v>0</v>
      </c>
      <c r="I39" s="166">
        <v>140</v>
      </c>
      <c r="J39" s="121">
        <v>2186</v>
      </c>
      <c r="K39" s="436">
        <v>4125</v>
      </c>
      <c r="L39" s="437">
        <f t="shared" si="0"/>
        <v>42.4969696969697</v>
      </c>
      <c r="M39" s="437">
        <f t="shared" si="1"/>
        <v>52.993939393939392</v>
      </c>
      <c r="N39" s="76"/>
      <c r="O39" s="76"/>
      <c r="Q39" s="131"/>
    </row>
    <row r="40" spans="1:17" x14ac:dyDescent="0.25">
      <c r="A40" s="122">
        <v>76</v>
      </c>
      <c r="B40" s="12">
        <v>34</v>
      </c>
      <c r="C40" s="165" t="s">
        <v>75</v>
      </c>
      <c r="D40" s="121">
        <v>3</v>
      </c>
      <c r="E40" s="121">
        <v>712</v>
      </c>
      <c r="F40" s="121">
        <v>310</v>
      </c>
      <c r="G40" s="166">
        <v>0</v>
      </c>
      <c r="H40" s="121">
        <v>3</v>
      </c>
      <c r="I40" s="166">
        <v>138</v>
      </c>
      <c r="J40" s="121">
        <v>1166</v>
      </c>
      <c r="K40" s="436">
        <v>2825</v>
      </c>
      <c r="L40" s="437">
        <f t="shared" si="0"/>
        <v>25.203539823008846</v>
      </c>
      <c r="M40" s="437">
        <f t="shared" si="1"/>
        <v>41.274336283185839</v>
      </c>
      <c r="N40" s="76"/>
      <c r="O40" s="76"/>
      <c r="Q40" s="131"/>
    </row>
    <row r="41" spans="1:17" x14ac:dyDescent="0.25">
      <c r="A41" s="122">
        <v>53</v>
      </c>
      <c r="B41" s="12">
        <v>35</v>
      </c>
      <c r="C41" s="165" t="s">
        <v>55</v>
      </c>
      <c r="D41" s="121">
        <v>8</v>
      </c>
      <c r="E41" s="121">
        <v>518</v>
      </c>
      <c r="F41" s="121">
        <v>73</v>
      </c>
      <c r="G41" s="166">
        <v>23</v>
      </c>
      <c r="H41" s="121">
        <v>0</v>
      </c>
      <c r="I41" s="166">
        <v>30</v>
      </c>
      <c r="J41" s="121">
        <v>652</v>
      </c>
      <c r="K41" s="436">
        <v>3222</v>
      </c>
      <c r="L41" s="437">
        <f t="shared" si="0"/>
        <v>16.076970825574179</v>
      </c>
      <c r="M41" s="437">
        <f t="shared" si="1"/>
        <v>20.235878336436997</v>
      </c>
      <c r="N41" s="76"/>
      <c r="O41" s="76"/>
      <c r="Q41" s="131"/>
    </row>
    <row r="42" spans="1:17" x14ac:dyDescent="0.25">
      <c r="A42" s="122">
        <v>24</v>
      </c>
      <c r="B42" s="12">
        <v>36</v>
      </c>
      <c r="C42" s="165" t="s">
        <v>12</v>
      </c>
      <c r="D42" s="121">
        <v>9</v>
      </c>
      <c r="E42" s="121">
        <v>64</v>
      </c>
      <c r="F42" s="121">
        <v>29</v>
      </c>
      <c r="G42" s="166">
        <v>0</v>
      </c>
      <c r="H42" s="121">
        <v>0</v>
      </c>
      <c r="I42" s="166">
        <v>3</v>
      </c>
      <c r="J42" s="121">
        <v>105</v>
      </c>
      <c r="K42" s="436">
        <v>538</v>
      </c>
      <c r="L42" s="437">
        <f t="shared" si="0"/>
        <v>11.895910780669144</v>
      </c>
      <c r="M42" s="437">
        <f t="shared" si="1"/>
        <v>19.516728624535315</v>
      </c>
      <c r="N42" s="76"/>
      <c r="O42" s="76"/>
      <c r="Q42" s="131"/>
    </row>
    <row r="43" spans="1:17" x14ac:dyDescent="0.25">
      <c r="A43" s="122">
        <v>24</v>
      </c>
      <c r="B43" s="12">
        <v>37</v>
      </c>
      <c r="C43" s="165" t="s">
        <v>13</v>
      </c>
      <c r="D43" s="121">
        <v>5</v>
      </c>
      <c r="E43" s="121">
        <v>410</v>
      </c>
      <c r="F43" s="121">
        <v>72</v>
      </c>
      <c r="G43" s="166">
        <v>0</v>
      </c>
      <c r="H43" s="121">
        <v>0</v>
      </c>
      <c r="I43" s="166">
        <v>10</v>
      </c>
      <c r="J43" s="121">
        <v>497</v>
      </c>
      <c r="K43" s="436">
        <v>1373</v>
      </c>
      <c r="L43" s="437">
        <f t="shared" si="0"/>
        <v>29.861616897305172</v>
      </c>
      <c r="M43" s="437">
        <f t="shared" si="1"/>
        <v>36.198106336489438</v>
      </c>
      <c r="N43" s="76"/>
      <c r="O43" s="76"/>
      <c r="Q43" s="131"/>
    </row>
    <row r="44" spans="1:17" x14ac:dyDescent="0.25">
      <c r="A44" s="122">
        <v>84</v>
      </c>
      <c r="B44" s="12">
        <v>38</v>
      </c>
      <c r="C44" s="165" t="s">
        <v>88</v>
      </c>
      <c r="D44" s="121">
        <v>5</v>
      </c>
      <c r="E44" s="121">
        <v>612</v>
      </c>
      <c r="F44" s="121">
        <v>98</v>
      </c>
      <c r="G44" s="166">
        <v>0</v>
      </c>
      <c r="H44" s="121">
        <v>0</v>
      </c>
      <c r="I44" s="166">
        <v>43</v>
      </c>
      <c r="J44" s="121">
        <v>758</v>
      </c>
      <c r="K44" s="436">
        <v>2998</v>
      </c>
      <c r="L44" s="437">
        <f t="shared" si="0"/>
        <v>20.413609072715143</v>
      </c>
      <c r="M44" s="437">
        <f t="shared" si="1"/>
        <v>25.283522348232157</v>
      </c>
      <c r="N44" s="76"/>
      <c r="O44" s="76"/>
      <c r="Q44" s="131"/>
    </row>
    <row r="45" spans="1:17" x14ac:dyDescent="0.25">
      <c r="A45" s="122">
        <v>27</v>
      </c>
      <c r="B45" s="12">
        <v>39</v>
      </c>
      <c r="C45" s="165" t="s">
        <v>19</v>
      </c>
      <c r="D45" s="121">
        <v>9</v>
      </c>
      <c r="E45" s="121">
        <v>248</v>
      </c>
      <c r="F45" s="121">
        <v>12</v>
      </c>
      <c r="G45" s="166">
        <v>0</v>
      </c>
      <c r="H45" s="121">
        <v>0</v>
      </c>
      <c r="I45" s="166">
        <v>7</v>
      </c>
      <c r="J45" s="121">
        <v>276</v>
      </c>
      <c r="K45" s="436">
        <v>798</v>
      </c>
      <c r="L45" s="437">
        <f t="shared" si="0"/>
        <v>31.077694235588972</v>
      </c>
      <c r="M45" s="437">
        <f t="shared" si="1"/>
        <v>34.586466165413533</v>
      </c>
      <c r="N45" s="76"/>
      <c r="O45" s="76"/>
      <c r="Q45" s="131"/>
    </row>
    <row r="46" spans="1:17" x14ac:dyDescent="0.25">
      <c r="A46" s="122">
        <v>75</v>
      </c>
      <c r="B46" s="12">
        <v>40</v>
      </c>
      <c r="C46" s="165" t="s">
        <v>63</v>
      </c>
      <c r="D46" s="121">
        <v>15</v>
      </c>
      <c r="E46" s="121">
        <v>210</v>
      </c>
      <c r="F46" s="121">
        <v>56</v>
      </c>
      <c r="G46" s="166">
        <v>39</v>
      </c>
      <c r="H46" s="121">
        <v>0</v>
      </c>
      <c r="I46" s="166">
        <v>46</v>
      </c>
      <c r="J46" s="121">
        <v>366</v>
      </c>
      <c r="K46" s="436">
        <v>1335</v>
      </c>
      <c r="L46" s="437">
        <f t="shared" si="0"/>
        <v>15.730337078651685</v>
      </c>
      <c r="M46" s="437">
        <f t="shared" si="1"/>
        <v>27.415730337078653</v>
      </c>
      <c r="N46" s="76"/>
      <c r="O46" s="76"/>
      <c r="Q46" s="131"/>
    </row>
    <row r="47" spans="1:17" x14ac:dyDescent="0.25">
      <c r="A47" s="122">
        <v>24</v>
      </c>
      <c r="B47" s="12">
        <v>41</v>
      </c>
      <c r="C47" s="165" t="s">
        <v>14</v>
      </c>
      <c r="D47" s="121">
        <v>0</v>
      </c>
      <c r="E47" s="121">
        <v>150</v>
      </c>
      <c r="F47" s="121">
        <v>15</v>
      </c>
      <c r="G47" s="166">
        <v>0</v>
      </c>
      <c r="H47" s="121">
        <v>0</v>
      </c>
      <c r="I47" s="166">
        <v>8</v>
      </c>
      <c r="J47" s="121">
        <v>173</v>
      </c>
      <c r="K47" s="436">
        <v>892</v>
      </c>
      <c r="L47" s="437">
        <f t="shared" si="0"/>
        <v>16.816143497757849</v>
      </c>
      <c r="M47" s="437">
        <f t="shared" si="1"/>
        <v>19.394618834080717</v>
      </c>
      <c r="N47" s="76"/>
      <c r="O47" s="76"/>
      <c r="Q47" s="131"/>
    </row>
    <row r="48" spans="1:17" x14ac:dyDescent="0.25">
      <c r="A48" s="122">
        <v>84</v>
      </c>
      <c r="B48" s="12">
        <v>42</v>
      </c>
      <c r="C48" s="165" t="s">
        <v>89</v>
      </c>
      <c r="D48" s="121">
        <v>6</v>
      </c>
      <c r="E48" s="121">
        <v>546</v>
      </c>
      <c r="F48" s="121">
        <v>71</v>
      </c>
      <c r="G48" s="166">
        <v>19</v>
      </c>
      <c r="H48" s="121">
        <v>3</v>
      </c>
      <c r="I48" s="166">
        <v>53</v>
      </c>
      <c r="J48" s="121">
        <v>698</v>
      </c>
      <c r="K48" s="436">
        <v>2126</v>
      </c>
      <c r="L48" s="437">
        <f t="shared" si="0"/>
        <v>25.68203198494826</v>
      </c>
      <c r="M48" s="437">
        <f t="shared" si="1"/>
        <v>32.831608654750703</v>
      </c>
      <c r="N48" s="76"/>
      <c r="O48" s="76"/>
      <c r="Q48" s="131"/>
    </row>
    <row r="49" spans="1:17" x14ac:dyDescent="0.25">
      <c r="A49" s="122">
        <v>84</v>
      </c>
      <c r="B49" s="12">
        <v>43</v>
      </c>
      <c r="C49" s="165" t="s">
        <v>90</v>
      </c>
      <c r="D49" s="121">
        <v>0</v>
      </c>
      <c r="E49" s="121">
        <v>235</v>
      </c>
      <c r="F49" s="121">
        <v>16</v>
      </c>
      <c r="G49" s="166">
        <v>7</v>
      </c>
      <c r="H49" s="121">
        <v>5</v>
      </c>
      <c r="I49" s="166">
        <v>21</v>
      </c>
      <c r="J49" s="121">
        <v>284</v>
      </c>
      <c r="K49" s="436">
        <v>698</v>
      </c>
      <c r="L49" s="437">
        <f t="shared" si="0"/>
        <v>33.667621776504298</v>
      </c>
      <c r="M49" s="437">
        <f t="shared" si="1"/>
        <v>40.687679083094558</v>
      </c>
      <c r="N49" s="76"/>
      <c r="O49" s="76"/>
      <c r="Q49" s="131"/>
    </row>
    <row r="50" spans="1:17" x14ac:dyDescent="0.25">
      <c r="A50" s="122">
        <v>52</v>
      </c>
      <c r="B50" s="12">
        <v>44</v>
      </c>
      <c r="C50" s="165" t="s">
        <v>46</v>
      </c>
      <c r="D50" s="121">
        <v>9</v>
      </c>
      <c r="E50" s="121">
        <v>1232</v>
      </c>
      <c r="F50" s="121">
        <v>117</v>
      </c>
      <c r="G50" s="166">
        <v>7</v>
      </c>
      <c r="H50" s="121">
        <v>11</v>
      </c>
      <c r="I50" s="166">
        <v>78</v>
      </c>
      <c r="J50" s="121">
        <v>1454</v>
      </c>
      <c r="K50" s="436">
        <v>2789</v>
      </c>
      <c r="L50" s="437">
        <f t="shared" si="0"/>
        <v>44.173538902832554</v>
      </c>
      <c r="M50" s="437">
        <f t="shared" si="1"/>
        <v>52.133381140193613</v>
      </c>
      <c r="N50" s="76"/>
      <c r="O50" s="76"/>
      <c r="Q50" s="131"/>
    </row>
    <row r="51" spans="1:17" x14ac:dyDescent="0.25">
      <c r="A51" s="122">
        <v>24</v>
      </c>
      <c r="B51" s="12">
        <v>45</v>
      </c>
      <c r="C51" s="165" t="s">
        <v>15</v>
      </c>
      <c r="D51" s="121">
        <v>0</v>
      </c>
      <c r="E51" s="121">
        <v>459</v>
      </c>
      <c r="F51" s="121">
        <v>76</v>
      </c>
      <c r="G51" s="166">
        <v>0</v>
      </c>
      <c r="H51" s="121">
        <v>8</v>
      </c>
      <c r="I51" s="166">
        <v>23</v>
      </c>
      <c r="J51" s="121">
        <v>566</v>
      </c>
      <c r="K51" s="436">
        <v>1653</v>
      </c>
      <c r="L51" s="437">
        <f t="shared" si="0"/>
        <v>27.767695099818511</v>
      </c>
      <c r="M51" s="437">
        <f t="shared" si="1"/>
        <v>34.240774349667269</v>
      </c>
      <c r="N51" s="76"/>
      <c r="O51" s="76"/>
      <c r="Q51" s="131"/>
    </row>
    <row r="52" spans="1:17" x14ac:dyDescent="0.25">
      <c r="A52" s="122">
        <v>76</v>
      </c>
      <c r="B52" s="12">
        <v>46</v>
      </c>
      <c r="C52" s="165" t="s">
        <v>76</v>
      </c>
      <c r="D52" s="121">
        <v>2</v>
      </c>
      <c r="E52" s="121">
        <v>77</v>
      </c>
      <c r="F52" s="121">
        <v>5</v>
      </c>
      <c r="G52" s="166">
        <v>3</v>
      </c>
      <c r="H52" s="121">
        <v>0</v>
      </c>
      <c r="I52" s="166">
        <v>7</v>
      </c>
      <c r="J52" s="121">
        <v>94</v>
      </c>
      <c r="K52" s="436">
        <v>364</v>
      </c>
      <c r="L52" s="437">
        <f t="shared" si="0"/>
        <v>21.153846153846153</v>
      </c>
      <c r="M52" s="437">
        <f t="shared" si="1"/>
        <v>25.824175824175828</v>
      </c>
      <c r="N52" s="76"/>
      <c r="O52" s="76"/>
      <c r="Q52" s="131"/>
    </row>
    <row r="53" spans="1:17" x14ac:dyDescent="0.25">
      <c r="A53" s="122">
        <v>75</v>
      </c>
      <c r="B53" s="12">
        <v>47</v>
      </c>
      <c r="C53" s="165" t="s">
        <v>64</v>
      </c>
      <c r="D53" s="121">
        <v>20</v>
      </c>
      <c r="E53" s="121">
        <v>419</v>
      </c>
      <c r="F53" s="121">
        <v>0</v>
      </c>
      <c r="G53" s="166">
        <v>0</v>
      </c>
      <c r="H53" s="121">
        <v>0</v>
      </c>
      <c r="I53" s="166">
        <v>61</v>
      </c>
      <c r="J53" s="121">
        <v>500</v>
      </c>
      <c r="K53" s="436">
        <v>996</v>
      </c>
      <c r="L53" s="437">
        <f t="shared" si="0"/>
        <v>42.068273092369481</v>
      </c>
      <c r="M53" s="437">
        <f t="shared" si="1"/>
        <v>50.200803212851412</v>
      </c>
      <c r="N53" s="76"/>
      <c r="O53" s="76"/>
      <c r="Q53" s="131"/>
    </row>
    <row r="54" spans="1:17" x14ac:dyDescent="0.25">
      <c r="A54" s="122">
        <v>76</v>
      </c>
      <c r="B54" s="12">
        <v>48</v>
      </c>
      <c r="C54" s="165" t="s">
        <v>77</v>
      </c>
      <c r="D54" s="121">
        <v>0</v>
      </c>
      <c r="E54" s="121">
        <v>29</v>
      </c>
      <c r="F54" s="121">
        <v>0</v>
      </c>
      <c r="G54" s="166">
        <v>4</v>
      </c>
      <c r="H54" s="121">
        <v>0</v>
      </c>
      <c r="I54" s="166">
        <v>14</v>
      </c>
      <c r="J54" s="121">
        <v>47</v>
      </c>
      <c r="K54" s="436">
        <v>153</v>
      </c>
      <c r="L54" s="437">
        <f t="shared" si="0"/>
        <v>18.954248366013072</v>
      </c>
      <c r="M54" s="437">
        <f t="shared" si="1"/>
        <v>30.718954248366014</v>
      </c>
      <c r="N54" s="76"/>
      <c r="O54" s="76"/>
      <c r="Q54" s="131"/>
    </row>
    <row r="55" spans="1:17" x14ac:dyDescent="0.25">
      <c r="A55" s="122">
        <v>52</v>
      </c>
      <c r="B55" s="12">
        <v>49</v>
      </c>
      <c r="C55" s="165" t="s">
        <v>48</v>
      </c>
      <c r="D55" s="121">
        <v>22</v>
      </c>
      <c r="E55" s="121">
        <v>509</v>
      </c>
      <c r="F55" s="121">
        <v>93</v>
      </c>
      <c r="G55" s="166">
        <v>78</v>
      </c>
      <c r="H55" s="121">
        <v>5</v>
      </c>
      <c r="I55" s="166">
        <v>61</v>
      </c>
      <c r="J55" s="121">
        <v>768</v>
      </c>
      <c r="K55" s="436">
        <v>2351</v>
      </c>
      <c r="L55" s="437">
        <f t="shared" si="0"/>
        <v>21.650361548277328</v>
      </c>
      <c r="M55" s="437">
        <f t="shared" si="1"/>
        <v>32.666950233943005</v>
      </c>
      <c r="N55" s="76"/>
      <c r="O55" s="76"/>
      <c r="Q55" s="131"/>
    </row>
    <row r="56" spans="1:17" x14ac:dyDescent="0.25">
      <c r="A56" s="122">
        <v>28</v>
      </c>
      <c r="B56" s="12">
        <v>50</v>
      </c>
      <c r="C56" s="165" t="s">
        <v>28</v>
      </c>
      <c r="D56" s="121">
        <v>18</v>
      </c>
      <c r="E56" s="121">
        <v>121</v>
      </c>
      <c r="F56" s="121">
        <v>73</v>
      </c>
      <c r="G56" s="166">
        <v>0</v>
      </c>
      <c r="H56" s="121">
        <v>1</v>
      </c>
      <c r="I56" s="166">
        <v>1</v>
      </c>
      <c r="J56" s="121">
        <v>214</v>
      </c>
      <c r="K56" s="436">
        <v>1273</v>
      </c>
      <c r="L56" s="437">
        <f t="shared" si="0"/>
        <v>9.5051060487038477</v>
      </c>
      <c r="M56" s="437">
        <f t="shared" si="1"/>
        <v>16.810683424980361</v>
      </c>
      <c r="N56" s="76"/>
      <c r="O56" s="76"/>
      <c r="Q56" s="131"/>
    </row>
    <row r="57" spans="1:17" x14ac:dyDescent="0.25">
      <c r="A57" s="122">
        <v>44</v>
      </c>
      <c r="B57" s="12">
        <v>51</v>
      </c>
      <c r="C57" s="165" t="s">
        <v>38</v>
      </c>
      <c r="D57" s="121">
        <v>4</v>
      </c>
      <c r="E57" s="121">
        <v>368</v>
      </c>
      <c r="F57" s="121">
        <v>60</v>
      </c>
      <c r="G57" s="166">
        <v>8</v>
      </c>
      <c r="H57" s="121">
        <v>0</v>
      </c>
      <c r="I57" s="166">
        <v>8</v>
      </c>
      <c r="J57" s="121">
        <v>448</v>
      </c>
      <c r="K57" s="436">
        <v>1562</v>
      </c>
      <c r="L57" s="437">
        <f t="shared" si="0"/>
        <v>23.559539052496799</v>
      </c>
      <c r="M57" s="437">
        <f t="shared" si="1"/>
        <v>28.681177976952625</v>
      </c>
      <c r="N57" s="76"/>
      <c r="O57" s="76"/>
      <c r="Q57" s="131"/>
    </row>
    <row r="58" spans="1:17" x14ac:dyDescent="0.25">
      <c r="A58" s="122">
        <v>44</v>
      </c>
      <c r="B58" s="12">
        <v>52</v>
      </c>
      <c r="C58" s="165" t="s">
        <v>39</v>
      </c>
      <c r="D58" s="121">
        <v>0</v>
      </c>
      <c r="E58" s="121">
        <v>98</v>
      </c>
      <c r="F58" s="121">
        <v>0</v>
      </c>
      <c r="G58" s="166">
        <v>0</v>
      </c>
      <c r="H58" s="121">
        <v>5</v>
      </c>
      <c r="I58" s="166">
        <v>1</v>
      </c>
      <c r="J58" s="121">
        <v>104</v>
      </c>
      <c r="K58" s="436">
        <v>651</v>
      </c>
      <c r="L58" s="437">
        <f t="shared" si="0"/>
        <v>15.053763440860216</v>
      </c>
      <c r="M58" s="437">
        <f t="shared" si="1"/>
        <v>15.97542242703533</v>
      </c>
      <c r="N58" s="76"/>
      <c r="O58" s="76"/>
      <c r="Q58" s="131"/>
    </row>
    <row r="59" spans="1:17" x14ac:dyDescent="0.25">
      <c r="A59" s="122">
        <v>52</v>
      </c>
      <c r="B59" s="12">
        <v>53</v>
      </c>
      <c r="C59" s="165" t="s">
        <v>49</v>
      </c>
      <c r="D59" s="121">
        <v>0</v>
      </c>
      <c r="E59" s="121">
        <v>86</v>
      </c>
      <c r="F59" s="121">
        <v>16</v>
      </c>
      <c r="G59" s="166">
        <v>0</v>
      </c>
      <c r="H59" s="121">
        <v>12</v>
      </c>
      <c r="I59" s="166">
        <v>29</v>
      </c>
      <c r="J59" s="121">
        <v>143</v>
      </c>
      <c r="K59" s="436">
        <v>974</v>
      </c>
      <c r="L59" s="437">
        <f t="shared" si="0"/>
        <v>8.8295687885010263</v>
      </c>
      <c r="M59" s="437">
        <f t="shared" si="1"/>
        <v>14.681724845995895</v>
      </c>
      <c r="N59" s="76"/>
      <c r="O59" s="76"/>
      <c r="Q59" s="131"/>
    </row>
    <row r="60" spans="1:17" x14ac:dyDescent="0.25">
      <c r="A60" s="122">
        <v>44</v>
      </c>
      <c r="B60" s="12">
        <v>54</v>
      </c>
      <c r="C60" s="165" t="s">
        <v>40</v>
      </c>
      <c r="D60" s="121">
        <v>31</v>
      </c>
      <c r="E60" s="121">
        <v>471</v>
      </c>
      <c r="F60" s="121">
        <v>269</v>
      </c>
      <c r="G60" s="166">
        <v>72</v>
      </c>
      <c r="H60" s="121">
        <v>0</v>
      </c>
      <c r="I60" s="166">
        <v>58</v>
      </c>
      <c r="J60" s="121">
        <v>901</v>
      </c>
      <c r="K60" s="436">
        <v>2140</v>
      </c>
      <c r="L60" s="437">
        <f t="shared" si="0"/>
        <v>22.009345794392523</v>
      </c>
      <c r="M60" s="437">
        <f t="shared" si="1"/>
        <v>42.102803738317753</v>
      </c>
      <c r="N60" s="76"/>
      <c r="O60" s="76"/>
      <c r="Q60" s="131"/>
    </row>
    <row r="61" spans="1:17" x14ac:dyDescent="0.25">
      <c r="A61" s="122">
        <v>44</v>
      </c>
      <c r="B61" s="12">
        <v>55</v>
      </c>
      <c r="C61" s="165" t="s">
        <v>41</v>
      </c>
      <c r="D61" s="121">
        <v>3</v>
      </c>
      <c r="E61" s="121">
        <v>162</v>
      </c>
      <c r="F61" s="121">
        <v>53</v>
      </c>
      <c r="G61" s="166">
        <v>22</v>
      </c>
      <c r="H61" s="121">
        <v>6</v>
      </c>
      <c r="I61" s="166">
        <v>17</v>
      </c>
      <c r="J61" s="121">
        <v>263</v>
      </c>
      <c r="K61" s="436">
        <v>715</v>
      </c>
      <c r="L61" s="437">
        <f t="shared" si="0"/>
        <v>22.657342657342657</v>
      </c>
      <c r="M61" s="437">
        <f t="shared" si="1"/>
        <v>36.78321678321678</v>
      </c>
      <c r="N61" s="76"/>
      <c r="O61" s="76"/>
      <c r="Q61" s="131"/>
    </row>
    <row r="62" spans="1:17" x14ac:dyDescent="0.25">
      <c r="A62" s="122">
        <v>53</v>
      </c>
      <c r="B62" s="12">
        <v>56</v>
      </c>
      <c r="C62" s="165" t="s">
        <v>56</v>
      </c>
      <c r="D62" s="121">
        <v>3</v>
      </c>
      <c r="E62" s="121">
        <v>141</v>
      </c>
      <c r="F62" s="121">
        <v>31</v>
      </c>
      <c r="G62" s="166">
        <v>9</v>
      </c>
      <c r="H62" s="121">
        <v>28</v>
      </c>
      <c r="I62" s="166">
        <v>75</v>
      </c>
      <c r="J62" s="121">
        <v>287</v>
      </c>
      <c r="K62" s="436">
        <v>1488</v>
      </c>
      <c r="L62" s="437">
        <f t="shared" si="0"/>
        <v>9.4758064516129039</v>
      </c>
      <c r="M62" s="437">
        <f t="shared" si="1"/>
        <v>19.287634408602152</v>
      </c>
      <c r="N62" s="76"/>
      <c r="O62" s="76"/>
      <c r="Q62" s="131"/>
    </row>
    <row r="63" spans="1:17" x14ac:dyDescent="0.25">
      <c r="A63" s="122">
        <v>44</v>
      </c>
      <c r="B63" s="12">
        <v>57</v>
      </c>
      <c r="C63" s="165" t="s">
        <v>42</v>
      </c>
      <c r="D63" s="121">
        <v>63</v>
      </c>
      <c r="E63" s="121">
        <v>751</v>
      </c>
      <c r="F63" s="121">
        <v>360</v>
      </c>
      <c r="G63" s="166">
        <v>35</v>
      </c>
      <c r="H63" s="121">
        <v>9</v>
      </c>
      <c r="I63" s="166">
        <v>18</v>
      </c>
      <c r="J63" s="121">
        <v>1236</v>
      </c>
      <c r="K63" s="436">
        <v>2428</v>
      </c>
      <c r="L63" s="437">
        <f t="shared" si="0"/>
        <v>30.930807248764413</v>
      </c>
      <c r="M63" s="437">
        <f t="shared" si="1"/>
        <v>50.906095551894559</v>
      </c>
      <c r="N63" s="76"/>
      <c r="O63" s="76"/>
      <c r="Q63" s="131"/>
    </row>
    <row r="64" spans="1:17" x14ac:dyDescent="0.25">
      <c r="A64" s="122">
        <v>27</v>
      </c>
      <c r="B64" s="12">
        <v>58</v>
      </c>
      <c r="C64" s="165" t="s">
        <v>20</v>
      </c>
      <c r="D64" s="121">
        <v>0</v>
      </c>
      <c r="E64" s="121">
        <v>80</v>
      </c>
      <c r="F64" s="121">
        <v>38</v>
      </c>
      <c r="G64" s="166">
        <v>12</v>
      </c>
      <c r="H64" s="121">
        <v>3</v>
      </c>
      <c r="I64" s="166">
        <v>18</v>
      </c>
      <c r="J64" s="121">
        <v>151</v>
      </c>
      <c r="K64" s="436">
        <v>943</v>
      </c>
      <c r="L64" s="437">
        <f t="shared" si="0"/>
        <v>8.4835630965005304</v>
      </c>
      <c r="M64" s="437">
        <f t="shared" si="1"/>
        <v>16.01272534464475</v>
      </c>
      <c r="N64" s="76"/>
      <c r="O64" s="76"/>
      <c r="Q64" s="131"/>
    </row>
    <row r="65" spans="1:17" x14ac:dyDescent="0.25">
      <c r="A65" s="122">
        <v>32</v>
      </c>
      <c r="B65" s="12">
        <v>59</v>
      </c>
      <c r="C65" s="165" t="s">
        <v>32</v>
      </c>
      <c r="D65" s="121">
        <v>307</v>
      </c>
      <c r="E65" s="121">
        <v>1980</v>
      </c>
      <c r="F65" s="121">
        <v>702</v>
      </c>
      <c r="G65" s="166">
        <v>30</v>
      </c>
      <c r="H65" s="121">
        <v>1</v>
      </c>
      <c r="I65" s="166">
        <v>16</v>
      </c>
      <c r="J65" s="121">
        <v>3036</v>
      </c>
      <c r="K65" s="436">
        <v>11234</v>
      </c>
      <c r="L65" s="437">
        <f t="shared" si="0"/>
        <v>17.62506676161652</v>
      </c>
      <c r="M65" s="437">
        <f t="shared" si="1"/>
        <v>27.025102367812</v>
      </c>
      <c r="N65" s="76"/>
      <c r="O65" s="76"/>
      <c r="Q65" s="131"/>
    </row>
    <row r="66" spans="1:17" x14ac:dyDescent="0.25">
      <c r="A66" s="122">
        <v>32</v>
      </c>
      <c r="B66" s="12">
        <v>60</v>
      </c>
      <c r="C66" s="165" t="s">
        <v>33</v>
      </c>
      <c r="D66" s="121">
        <v>33</v>
      </c>
      <c r="E66" s="121">
        <v>759</v>
      </c>
      <c r="F66" s="121">
        <v>140</v>
      </c>
      <c r="G66" s="166">
        <v>0</v>
      </c>
      <c r="H66" s="121">
        <v>7</v>
      </c>
      <c r="I66" s="166">
        <v>19</v>
      </c>
      <c r="J66" s="121">
        <v>958</v>
      </c>
      <c r="K66" s="436">
        <v>1862</v>
      </c>
      <c r="L66" s="437">
        <f t="shared" si="0"/>
        <v>40.762620837808804</v>
      </c>
      <c r="M66" s="437">
        <f t="shared" si="1"/>
        <v>51.450053705692802</v>
      </c>
      <c r="N66" s="76"/>
      <c r="O66" s="76"/>
      <c r="Q66" s="131"/>
    </row>
    <row r="67" spans="1:17" x14ac:dyDescent="0.25">
      <c r="A67" s="122">
        <v>28</v>
      </c>
      <c r="B67" s="12">
        <v>61</v>
      </c>
      <c r="C67" s="165" t="s">
        <v>29</v>
      </c>
      <c r="D67" s="121">
        <v>3</v>
      </c>
      <c r="E67" s="121">
        <v>62</v>
      </c>
      <c r="F67" s="121">
        <v>34</v>
      </c>
      <c r="G67" s="166">
        <v>0</v>
      </c>
      <c r="H67" s="121">
        <v>0</v>
      </c>
      <c r="I67" s="166">
        <v>35</v>
      </c>
      <c r="J67" s="121">
        <v>134</v>
      </c>
      <c r="K67" s="436">
        <v>1057</v>
      </c>
      <c r="L67" s="437">
        <f t="shared" si="0"/>
        <v>5.8656575212866606</v>
      </c>
      <c r="M67" s="437">
        <f t="shared" si="1"/>
        <v>12.677388836329234</v>
      </c>
      <c r="N67" s="76"/>
      <c r="O67" s="76"/>
      <c r="Q67" s="131"/>
    </row>
    <row r="68" spans="1:17" x14ac:dyDescent="0.25">
      <c r="A68" s="122">
        <v>32</v>
      </c>
      <c r="B68" s="12">
        <v>62</v>
      </c>
      <c r="C68" s="165" t="s">
        <v>34</v>
      </c>
      <c r="D68" s="121">
        <v>80</v>
      </c>
      <c r="E68" s="121">
        <v>1197</v>
      </c>
      <c r="F68" s="121">
        <v>118</v>
      </c>
      <c r="G68" s="166">
        <v>40</v>
      </c>
      <c r="H68" s="121">
        <v>5</v>
      </c>
      <c r="I68" s="166">
        <v>9</v>
      </c>
      <c r="J68" s="121">
        <v>1449</v>
      </c>
      <c r="K68" s="436">
        <v>6882</v>
      </c>
      <c r="L68" s="437">
        <f t="shared" si="0"/>
        <v>17.393199651264169</v>
      </c>
      <c r="M68" s="437">
        <f t="shared" si="1"/>
        <v>21.05492589363557</v>
      </c>
      <c r="N68" s="76"/>
      <c r="O68" s="76"/>
      <c r="Q68" s="131"/>
    </row>
    <row r="69" spans="1:17" x14ac:dyDescent="0.25">
      <c r="A69" s="122">
        <v>84</v>
      </c>
      <c r="B69" s="12">
        <v>63</v>
      </c>
      <c r="C69" s="165" t="s">
        <v>91</v>
      </c>
      <c r="D69" s="121">
        <v>3</v>
      </c>
      <c r="E69" s="121">
        <v>261</v>
      </c>
      <c r="F69" s="121">
        <v>70</v>
      </c>
      <c r="G69" s="166">
        <v>0</v>
      </c>
      <c r="H69" s="121">
        <v>8</v>
      </c>
      <c r="I69" s="166">
        <v>36</v>
      </c>
      <c r="J69" s="121">
        <v>378</v>
      </c>
      <c r="K69" s="436">
        <v>1225</v>
      </c>
      <c r="L69" s="437">
        <f t="shared" si="0"/>
        <v>21.306122448979593</v>
      </c>
      <c r="M69" s="437">
        <f t="shared" si="1"/>
        <v>30.857142857142854</v>
      </c>
      <c r="N69" s="76"/>
      <c r="O69" s="76"/>
      <c r="Q69" s="131"/>
    </row>
    <row r="70" spans="1:17" x14ac:dyDescent="0.25">
      <c r="A70" s="122">
        <v>75</v>
      </c>
      <c r="B70" s="12">
        <v>64</v>
      </c>
      <c r="C70" s="165" t="s">
        <v>65</v>
      </c>
      <c r="D70" s="121">
        <v>1</v>
      </c>
      <c r="E70" s="121">
        <v>618</v>
      </c>
      <c r="F70" s="121">
        <v>32</v>
      </c>
      <c r="G70" s="166">
        <v>12</v>
      </c>
      <c r="H70" s="121">
        <v>3</v>
      </c>
      <c r="I70" s="166">
        <v>14</v>
      </c>
      <c r="J70" s="121">
        <v>680</v>
      </c>
      <c r="K70" s="436">
        <v>1736</v>
      </c>
      <c r="L70" s="437">
        <f t="shared" si="0"/>
        <v>35.599078341013822</v>
      </c>
      <c r="M70" s="437">
        <f t="shared" si="1"/>
        <v>39.170506912442399</v>
      </c>
      <c r="N70" s="76"/>
      <c r="O70" s="76"/>
      <c r="Q70" s="131"/>
    </row>
    <row r="71" spans="1:17" x14ac:dyDescent="0.25">
      <c r="A71" s="122">
        <v>76</v>
      </c>
      <c r="B71" s="12">
        <v>65</v>
      </c>
      <c r="C71" s="165" t="s">
        <v>78</v>
      </c>
      <c r="D71" s="121">
        <v>0</v>
      </c>
      <c r="E71" s="121">
        <v>136</v>
      </c>
      <c r="F71" s="121">
        <v>8</v>
      </c>
      <c r="G71" s="121">
        <v>1</v>
      </c>
      <c r="H71" s="121">
        <v>0</v>
      </c>
      <c r="I71" s="121">
        <v>17</v>
      </c>
      <c r="J71" s="121">
        <v>162</v>
      </c>
      <c r="K71" s="436">
        <v>609</v>
      </c>
      <c r="L71" s="437">
        <f t="shared" ref="L71:L112" si="2">+E71/K71*100</f>
        <v>22.33169129720854</v>
      </c>
      <c r="M71" s="437">
        <f t="shared" ref="M71:M112" si="3">+J71/K71*100</f>
        <v>26.600985221674879</v>
      </c>
      <c r="N71" s="76"/>
      <c r="O71" s="76"/>
      <c r="Q71" s="131"/>
    </row>
    <row r="72" spans="1:17" x14ac:dyDescent="0.25">
      <c r="A72" s="122">
        <v>76</v>
      </c>
      <c r="B72" s="12">
        <v>66</v>
      </c>
      <c r="C72" s="165" t="s">
        <v>79</v>
      </c>
      <c r="D72" s="121">
        <v>0</v>
      </c>
      <c r="E72" s="121">
        <v>168</v>
      </c>
      <c r="F72" s="121">
        <v>212</v>
      </c>
      <c r="G72" s="166">
        <v>28</v>
      </c>
      <c r="H72" s="121">
        <v>0</v>
      </c>
      <c r="I72" s="166">
        <v>39</v>
      </c>
      <c r="J72" s="121">
        <v>447</v>
      </c>
      <c r="K72" s="436">
        <v>1267</v>
      </c>
      <c r="L72" s="437">
        <f t="shared" si="2"/>
        <v>13.259668508287293</v>
      </c>
      <c r="M72" s="437">
        <f t="shared" si="3"/>
        <v>35.280189423835836</v>
      </c>
      <c r="N72" s="76"/>
      <c r="O72" s="76"/>
      <c r="Q72" s="131"/>
    </row>
    <row r="73" spans="1:17" x14ac:dyDescent="0.25">
      <c r="A73" s="122">
        <v>44</v>
      </c>
      <c r="B73" s="12">
        <v>67</v>
      </c>
      <c r="C73" s="165" t="s">
        <v>43</v>
      </c>
      <c r="D73" s="121">
        <v>62</v>
      </c>
      <c r="E73" s="121">
        <v>982</v>
      </c>
      <c r="F73" s="121">
        <v>175</v>
      </c>
      <c r="G73" s="166">
        <v>32</v>
      </c>
      <c r="H73" s="121">
        <v>0</v>
      </c>
      <c r="I73" s="166">
        <v>67</v>
      </c>
      <c r="J73" s="121">
        <v>1318</v>
      </c>
      <c r="K73" s="436">
        <v>2874</v>
      </c>
      <c r="L73" s="437">
        <f t="shared" si="2"/>
        <v>34.168406402226864</v>
      </c>
      <c r="M73" s="437">
        <f t="shared" si="3"/>
        <v>45.859429366736251</v>
      </c>
      <c r="N73" s="76"/>
      <c r="O73" s="76"/>
      <c r="Q73" s="131"/>
    </row>
    <row r="74" spans="1:17" x14ac:dyDescent="0.25">
      <c r="A74" s="122">
        <v>44</v>
      </c>
      <c r="B74" s="12">
        <v>68</v>
      </c>
      <c r="C74" s="165" t="s">
        <v>44</v>
      </c>
      <c r="D74" s="121">
        <v>53</v>
      </c>
      <c r="E74" s="121">
        <v>832</v>
      </c>
      <c r="F74" s="121">
        <v>0</v>
      </c>
      <c r="G74" s="166">
        <v>63</v>
      </c>
      <c r="H74" s="121">
        <v>3</v>
      </c>
      <c r="I74" s="166">
        <v>28</v>
      </c>
      <c r="J74" s="121">
        <v>979</v>
      </c>
      <c r="K74" s="436">
        <v>1933</v>
      </c>
      <c r="L74" s="437">
        <f t="shared" si="2"/>
        <v>43.041903776513188</v>
      </c>
      <c r="M74" s="437">
        <f t="shared" si="3"/>
        <v>50.646663217796174</v>
      </c>
      <c r="N74" s="76"/>
      <c r="O74" s="76"/>
      <c r="Q74" s="131"/>
    </row>
    <row r="75" spans="1:17" x14ac:dyDescent="0.25">
      <c r="A75" s="122">
        <v>84</v>
      </c>
      <c r="B75" s="12">
        <v>69</v>
      </c>
      <c r="C75" s="165" t="s">
        <v>356</v>
      </c>
      <c r="D75" s="121">
        <v>3</v>
      </c>
      <c r="E75" s="121">
        <v>1389</v>
      </c>
      <c r="F75" s="121">
        <v>93</v>
      </c>
      <c r="G75" s="166">
        <v>53</v>
      </c>
      <c r="H75" s="121">
        <v>13</v>
      </c>
      <c r="I75" s="166">
        <v>14</v>
      </c>
      <c r="J75" s="121">
        <v>1565</v>
      </c>
      <c r="K75" s="436">
        <v>3420</v>
      </c>
      <c r="L75" s="437">
        <f t="shared" si="2"/>
        <v>40.614035087719294</v>
      </c>
      <c r="M75" s="437">
        <f t="shared" si="3"/>
        <v>45.760233918128655</v>
      </c>
      <c r="N75" s="76"/>
      <c r="O75" s="76"/>
      <c r="Q75" s="131"/>
    </row>
    <row r="76" spans="1:17" x14ac:dyDescent="0.25">
      <c r="A76" s="126">
        <v>84</v>
      </c>
      <c r="B76" s="18" t="s">
        <v>92</v>
      </c>
      <c r="C76" s="168" t="s">
        <v>356</v>
      </c>
      <c r="D76" s="169">
        <v>2</v>
      </c>
      <c r="E76" s="169">
        <v>316</v>
      </c>
      <c r="F76" s="169">
        <v>15</v>
      </c>
      <c r="G76" s="170">
        <v>8</v>
      </c>
      <c r="H76" s="169">
        <v>8</v>
      </c>
      <c r="I76" s="170">
        <v>3</v>
      </c>
      <c r="J76" s="169">
        <v>352</v>
      </c>
      <c r="K76" s="436">
        <v>763</v>
      </c>
      <c r="L76" s="437">
        <f t="shared" si="2"/>
        <v>41.415465268676279</v>
      </c>
      <c r="M76" s="437">
        <f t="shared" si="3"/>
        <v>46.133682830930539</v>
      </c>
      <c r="N76" s="76"/>
      <c r="O76" s="76"/>
      <c r="Q76" s="131"/>
    </row>
    <row r="77" spans="1:17" x14ac:dyDescent="0.25">
      <c r="A77" s="126">
        <v>84</v>
      </c>
      <c r="B77" s="18" t="s">
        <v>94</v>
      </c>
      <c r="C77" s="168" t="s">
        <v>357</v>
      </c>
      <c r="D77" s="169">
        <v>1</v>
      </c>
      <c r="E77" s="169">
        <v>1073</v>
      </c>
      <c r="F77" s="169">
        <v>78</v>
      </c>
      <c r="G77" s="170">
        <v>45</v>
      </c>
      <c r="H77" s="169">
        <v>5</v>
      </c>
      <c r="I77" s="170">
        <v>11</v>
      </c>
      <c r="J77" s="169">
        <v>1213</v>
      </c>
      <c r="K77" s="436">
        <v>2657</v>
      </c>
      <c r="L77" s="437">
        <f t="shared" si="2"/>
        <v>40.383891607075654</v>
      </c>
      <c r="M77" s="437">
        <f t="shared" si="3"/>
        <v>45.652992096349266</v>
      </c>
      <c r="N77" s="76"/>
      <c r="O77" s="76"/>
      <c r="Q77" s="131"/>
    </row>
    <row r="78" spans="1:17" x14ac:dyDescent="0.25">
      <c r="A78" s="122">
        <v>27</v>
      </c>
      <c r="B78" s="12">
        <v>70</v>
      </c>
      <c r="C78" s="165" t="s">
        <v>21</v>
      </c>
      <c r="D78" s="121">
        <v>4</v>
      </c>
      <c r="E78" s="121">
        <v>95</v>
      </c>
      <c r="F78" s="121">
        <v>29</v>
      </c>
      <c r="G78" s="166">
        <v>0</v>
      </c>
      <c r="H78" s="121">
        <v>0</v>
      </c>
      <c r="I78" s="166">
        <v>137</v>
      </c>
      <c r="J78" s="121">
        <v>265</v>
      </c>
      <c r="K78" s="436">
        <v>786</v>
      </c>
      <c r="L78" s="437">
        <f t="shared" si="2"/>
        <v>12.086513994910941</v>
      </c>
      <c r="M78" s="437">
        <f t="shared" si="3"/>
        <v>33.715012722646307</v>
      </c>
      <c r="N78" s="76"/>
      <c r="O78" s="76"/>
      <c r="Q78" s="131"/>
    </row>
    <row r="79" spans="1:17" x14ac:dyDescent="0.25">
      <c r="A79" s="122">
        <v>27</v>
      </c>
      <c r="B79" s="12">
        <v>71</v>
      </c>
      <c r="C79" s="165" t="s">
        <v>22</v>
      </c>
      <c r="D79" s="121">
        <v>0</v>
      </c>
      <c r="E79" s="121">
        <v>407</v>
      </c>
      <c r="F79" s="121">
        <v>89</v>
      </c>
      <c r="G79" s="166">
        <v>0</v>
      </c>
      <c r="H79" s="121">
        <v>7</v>
      </c>
      <c r="I79" s="166">
        <v>10</v>
      </c>
      <c r="J79" s="121">
        <v>513</v>
      </c>
      <c r="K79" s="436">
        <v>1320</v>
      </c>
      <c r="L79" s="437">
        <f t="shared" si="2"/>
        <v>30.833333333333336</v>
      </c>
      <c r="M79" s="437">
        <f t="shared" si="3"/>
        <v>38.86363636363636</v>
      </c>
      <c r="N79" s="76"/>
      <c r="O79" s="76"/>
      <c r="Q79" s="131"/>
    </row>
    <row r="80" spans="1:17" x14ac:dyDescent="0.25">
      <c r="A80" s="122">
        <v>52</v>
      </c>
      <c r="B80" s="12">
        <v>72</v>
      </c>
      <c r="C80" s="165" t="s">
        <v>50</v>
      </c>
      <c r="D80" s="121">
        <v>21</v>
      </c>
      <c r="E80" s="121">
        <v>363</v>
      </c>
      <c r="F80" s="121">
        <v>44</v>
      </c>
      <c r="G80" s="166">
        <v>45</v>
      </c>
      <c r="H80" s="121">
        <v>8</v>
      </c>
      <c r="I80" s="166">
        <v>35</v>
      </c>
      <c r="J80" s="121">
        <v>516</v>
      </c>
      <c r="K80" s="436">
        <v>1626</v>
      </c>
      <c r="L80" s="437">
        <f t="shared" si="2"/>
        <v>22.324723247232473</v>
      </c>
      <c r="M80" s="437">
        <f t="shared" si="3"/>
        <v>31.73431734317343</v>
      </c>
      <c r="N80" s="76"/>
      <c r="O80" s="76"/>
      <c r="Q80" s="131"/>
    </row>
    <row r="81" spans="1:17" x14ac:dyDescent="0.25">
      <c r="A81" s="122">
        <v>84</v>
      </c>
      <c r="B81" s="12">
        <v>73</v>
      </c>
      <c r="C81" s="165" t="s">
        <v>96</v>
      </c>
      <c r="D81" s="121">
        <v>1</v>
      </c>
      <c r="E81" s="121">
        <v>405</v>
      </c>
      <c r="F81" s="121">
        <v>0</v>
      </c>
      <c r="G81" s="166">
        <v>2</v>
      </c>
      <c r="H81" s="121">
        <v>0</v>
      </c>
      <c r="I81" s="166">
        <v>0</v>
      </c>
      <c r="J81" s="121">
        <v>408</v>
      </c>
      <c r="K81" s="436">
        <v>948</v>
      </c>
      <c r="L81" s="437">
        <f t="shared" si="2"/>
        <v>42.721518987341774</v>
      </c>
      <c r="M81" s="437">
        <f t="shared" si="3"/>
        <v>43.037974683544306</v>
      </c>
      <c r="N81" s="76"/>
      <c r="O81" s="76"/>
      <c r="Q81" s="131"/>
    </row>
    <row r="82" spans="1:17" x14ac:dyDescent="0.25">
      <c r="A82" s="451">
        <v>84</v>
      </c>
      <c r="B82" s="452">
        <v>74</v>
      </c>
      <c r="C82" s="453" t="s">
        <v>97</v>
      </c>
      <c r="D82" s="454">
        <v>9</v>
      </c>
      <c r="E82" s="454">
        <v>709</v>
      </c>
      <c r="F82" s="454">
        <v>0</v>
      </c>
      <c r="G82" s="455">
        <v>9</v>
      </c>
      <c r="H82" s="454">
        <v>2</v>
      </c>
      <c r="I82" s="455">
        <v>6</v>
      </c>
      <c r="J82" s="454">
        <v>735</v>
      </c>
      <c r="K82" s="456">
        <v>1175</v>
      </c>
      <c r="L82" s="437">
        <f t="shared" si="2"/>
        <v>60.340425531914896</v>
      </c>
      <c r="M82" s="437">
        <f t="shared" si="3"/>
        <v>62.553191489361701</v>
      </c>
      <c r="N82" s="76"/>
      <c r="O82" s="76"/>
      <c r="Q82" s="131"/>
    </row>
    <row r="83" spans="1:17" x14ac:dyDescent="0.25">
      <c r="A83" s="122">
        <v>11</v>
      </c>
      <c r="B83" s="12">
        <v>75</v>
      </c>
      <c r="C83" s="165" t="s">
        <v>0</v>
      </c>
      <c r="D83" s="121">
        <v>3</v>
      </c>
      <c r="E83" s="121">
        <v>1140</v>
      </c>
      <c r="F83" s="121">
        <v>296</v>
      </c>
      <c r="G83" s="166">
        <v>84</v>
      </c>
      <c r="H83" s="121">
        <v>25</v>
      </c>
      <c r="I83" s="166">
        <v>609</v>
      </c>
      <c r="J83" s="121">
        <v>2157</v>
      </c>
      <c r="K83" s="436">
        <v>4803</v>
      </c>
      <c r="L83" s="437">
        <f t="shared" si="2"/>
        <v>23.735165521549032</v>
      </c>
      <c r="M83" s="437">
        <f t="shared" si="3"/>
        <v>44.909431605246716</v>
      </c>
      <c r="N83" s="76"/>
      <c r="O83" s="76"/>
      <c r="Q83" s="131"/>
    </row>
    <row r="84" spans="1:17" x14ac:dyDescent="0.25">
      <c r="A84" s="122">
        <v>28</v>
      </c>
      <c r="B84" s="12">
        <v>76</v>
      </c>
      <c r="C84" s="165" t="s">
        <v>30</v>
      </c>
      <c r="D84" s="121">
        <v>13</v>
      </c>
      <c r="E84" s="121">
        <v>817</v>
      </c>
      <c r="F84" s="121">
        <v>491</v>
      </c>
      <c r="G84" s="166">
        <v>53</v>
      </c>
      <c r="H84" s="121">
        <v>12</v>
      </c>
      <c r="I84" s="166">
        <v>12</v>
      </c>
      <c r="J84" s="121">
        <v>1398</v>
      </c>
      <c r="K84" s="436">
        <v>4281</v>
      </c>
      <c r="L84" s="437">
        <f t="shared" si="2"/>
        <v>19.084326092034569</v>
      </c>
      <c r="M84" s="437">
        <f t="shared" si="3"/>
        <v>32.655921513665035</v>
      </c>
      <c r="N84" s="76"/>
      <c r="O84" s="76"/>
      <c r="Q84" s="131"/>
    </row>
    <row r="85" spans="1:17" x14ac:dyDescent="0.25">
      <c r="A85" s="122">
        <v>11</v>
      </c>
      <c r="B85" s="12">
        <v>77</v>
      </c>
      <c r="C85" s="165" t="s">
        <v>2</v>
      </c>
      <c r="D85" s="121">
        <v>118</v>
      </c>
      <c r="E85" s="121">
        <v>992</v>
      </c>
      <c r="F85" s="121">
        <v>162</v>
      </c>
      <c r="G85" s="166">
        <v>3</v>
      </c>
      <c r="H85" s="121">
        <v>18</v>
      </c>
      <c r="I85" s="166">
        <v>38</v>
      </c>
      <c r="J85" s="121">
        <v>1331</v>
      </c>
      <c r="K85" s="436">
        <v>3283</v>
      </c>
      <c r="L85" s="437">
        <f t="shared" si="2"/>
        <v>30.216265610721898</v>
      </c>
      <c r="M85" s="437">
        <f t="shared" si="3"/>
        <v>40.54218702406336</v>
      </c>
      <c r="N85" s="76"/>
      <c r="O85" s="76"/>
      <c r="Q85" s="131"/>
    </row>
    <row r="86" spans="1:17" x14ac:dyDescent="0.25">
      <c r="A86" s="122">
        <v>11</v>
      </c>
      <c r="B86" s="12">
        <v>78</v>
      </c>
      <c r="C86" s="165" t="s">
        <v>3</v>
      </c>
      <c r="D86" s="121">
        <v>6</v>
      </c>
      <c r="E86" s="121">
        <v>731</v>
      </c>
      <c r="F86" s="121">
        <v>30</v>
      </c>
      <c r="G86" s="166">
        <v>8</v>
      </c>
      <c r="H86" s="121">
        <v>14</v>
      </c>
      <c r="I86" s="166">
        <v>39</v>
      </c>
      <c r="J86" s="121">
        <v>828</v>
      </c>
      <c r="K86" s="436">
        <v>2179</v>
      </c>
      <c r="L86" s="437">
        <f t="shared" si="2"/>
        <v>33.547498852684718</v>
      </c>
      <c r="M86" s="437">
        <f t="shared" si="3"/>
        <v>37.99908214777421</v>
      </c>
      <c r="N86" s="76"/>
      <c r="O86" s="76"/>
      <c r="Q86" s="131"/>
    </row>
    <row r="87" spans="1:17" x14ac:dyDescent="0.25">
      <c r="A87" s="122">
        <v>75</v>
      </c>
      <c r="B87" s="12">
        <v>79</v>
      </c>
      <c r="C87" s="165" t="s">
        <v>66</v>
      </c>
      <c r="D87" s="121">
        <v>0</v>
      </c>
      <c r="E87" s="121">
        <v>128</v>
      </c>
      <c r="F87" s="121">
        <v>49</v>
      </c>
      <c r="G87" s="121">
        <v>5</v>
      </c>
      <c r="H87" s="121">
        <v>7</v>
      </c>
      <c r="I87" s="121">
        <v>70</v>
      </c>
      <c r="J87" s="121">
        <v>259</v>
      </c>
      <c r="K87" s="436">
        <v>1150</v>
      </c>
      <c r="L87" s="437">
        <f t="shared" si="2"/>
        <v>11.130434782608695</v>
      </c>
      <c r="M87" s="437">
        <f t="shared" si="3"/>
        <v>22.521739130434781</v>
      </c>
      <c r="N87" s="76"/>
      <c r="O87" s="76"/>
      <c r="Q87" s="131"/>
    </row>
    <row r="88" spans="1:17" x14ac:dyDescent="0.25">
      <c r="A88" s="122">
        <v>32</v>
      </c>
      <c r="B88" s="12">
        <v>80</v>
      </c>
      <c r="C88" s="165" t="s">
        <v>35</v>
      </c>
      <c r="D88" s="121">
        <v>9</v>
      </c>
      <c r="E88" s="121">
        <v>340</v>
      </c>
      <c r="F88" s="121">
        <v>102</v>
      </c>
      <c r="G88" s="166">
        <v>3</v>
      </c>
      <c r="H88" s="121">
        <v>18</v>
      </c>
      <c r="I88" s="166">
        <v>22</v>
      </c>
      <c r="J88" s="121">
        <v>494</v>
      </c>
      <c r="K88" s="436">
        <v>1970</v>
      </c>
      <c r="L88" s="437">
        <f t="shared" si="2"/>
        <v>17.258883248730964</v>
      </c>
      <c r="M88" s="437">
        <f t="shared" si="3"/>
        <v>25.076142131979694</v>
      </c>
      <c r="N88" s="76"/>
      <c r="O88" s="76"/>
      <c r="Q88" s="131"/>
    </row>
    <row r="89" spans="1:17" x14ac:dyDescent="0.25">
      <c r="A89" s="122">
        <v>76</v>
      </c>
      <c r="B89" s="12">
        <v>81</v>
      </c>
      <c r="C89" s="165" t="s">
        <v>80</v>
      </c>
      <c r="D89" s="121">
        <v>2</v>
      </c>
      <c r="E89" s="121">
        <v>281</v>
      </c>
      <c r="F89" s="121">
        <v>33</v>
      </c>
      <c r="G89" s="166">
        <v>0</v>
      </c>
      <c r="H89" s="121">
        <v>0</v>
      </c>
      <c r="I89" s="166">
        <v>41</v>
      </c>
      <c r="J89" s="121">
        <v>357</v>
      </c>
      <c r="K89" s="436">
        <v>1149</v>
      </c>
      <c r="L89" s="437">
        <f t="shared" si="2"/>
        <v>24.456048738033072</v>
      </c>
      <c r="M89" s="437">
        <f t="shared" si="3"/>
        <v>31.070496083550914</v>
      </c>
      <c r="N89" s="76"/>
      <c r="O89" s="76"/>
      <c r="Q89" s="131"/>
    </row>
    <row r="90" spans="1:17" x14ac:dyDescent="0.25">
      <c r="A90" s="122">
        <v>76</v>
      </c>
      <c r="B90" s="12">
        <v>82</v>
      </c>
      <c r="C90" s="165" t="s">
        <v>81</v>
      </c>
      <c r="D90" s="121">
        <v>1</v>
      </c>
      <c r="E90" s="121">
        <v>79</v>
      </c>
      <c r="F90" s="121">
        <v>10</v>
      </c>
      <c r="G90" s="166">
        <v>0</v>
      </c>
      <c r="H90" s="121">
        <v>15</v>
      </c>
      <c r="I90" s="166">
        <v>15</v>
      </c>
      <c r="J90" s="121">
        <v>120</v>
      </c>
      <c r="K90" s="436">
        <v>822</v>
      </c>
      <c r="L90" s="437">
        <f t="shared" si="2"/>
        <v>9.6107055961070547</v>
      </c>
      <c r="M90" s="437">
        <f t="shared" si="3"/>
        <v>14.5985401459854</v>
      </c>
      <c r="N90" s="76"/>
      <c r="O90" s="76"/>
      <c r="Q90" s="131"/>
    </row>
    <row r="91" spans="1:17" x14ac:dyDescent="0.25">
      <c r="A91" s="122">
        <v>93</v>
      </c>
      <c r="B91" s="12">
        <v>83</v>
      </c>
      <c r="C91" s="165" t="s">
        <v>102</v>
      </c>
      <c r="D91" s="121">
        <v>14</v>
      </c>
      <c r="E91" s="121">
        <v>461</v>
      </c>
      <c r="F91" s="121">
        <v>120</v>
      </c>
      <c r="G91" s="166">
        <v>12</v>
      </c>
      <c r="H91" s="121">
        <v>27</v>
      </c>
      <c r="I91" s="166">
        <v>278</v>
      </c>
      <c r="J91" s="121">
        <v>912</v>
      </c>
      <c r="K91" s="436">
        <v>1752</v>
      </c>
      <c r="L91" s="437">
        <f t="shared" si="2"/>
        <v>26.312785388127853</v>
      </c>
      <c r="M91" s="437">
        <f t="shared" si="3"/>
        <v>52.054794520547944</v>
      </c>
      <c r="N91" s="76"/>
      <c r="O91" s="76"/>
      <c r="Q91" s="131"/>
    </row>
    <row r="92" spans="1:17" x14ac:dyDescent="0.25">
      <c r="A92" s="122">
        <v>93</v>
      </c>
      <c r="B92" s="12">
        <v>84</v>
      </c>
      <c r="C92" s="165" t="s">
        <v>103</v>
      </c>
      <c r="D92" s="121">
        <v>0</v>
      </c>
      <c r="E92" s="121">
        <v>394</v>
      </c>
      <c r="F92" s="121">
        <v>69</v>
      </c>
      <c r="G92" s="166">
        <v>10</v>
      </c>
      <c r="H92" s="121">
        <v>3</v>
      </c>
      <c r="I92" s="166">
        <v>54</v>
      </c>
      <c r="J92" s="121">
        <v>530</v>
      </c>
      <c r="K92" s="436">
        <v>1482</v>
      </c>
      <c r="L92" s="437">
        <f t="shared" si="2"/>
        <v>26.585695006747638</v>
      </c>
      <c r="M92" s="437">
        <f t="shared" si="3"/>
        <v>35.76248313090418</v>
      </c>
      <c r="N92" s="76"/>
      <c r="O92" s="76"/>
      <c r="Q92" s="131"/>
    </row>
    <row r="93" spans="1:17" x14ac:dyDescent="0.25">
      <c r="A93" s="122">
        <v>52</v>
      </c>
      <c r="B93" s="12">
        <v>85</v>
      </c>
      <c r="C93" s="165" t="s">
        <v>51</v>
      </c>
      <c r="D93" s="121">
        <v>0</v>
      </c>
      <c r="E93" s="121">
        <v>196</v>
      </c>
      <c r="F93" s="121">
        <v>52</v>
      </c>
      <c r="G93" s="166">
        <v>1</v>
      </c>
      <c r="H93" s="121">
        <v>18</v>
      </c>
      <c r="I93" s="166">
        <v>43</v>
      </c>
      <c r="J93" s="121">
        <v>310</v>
      </c>
      <c r="K93" s="436">
        <v>1276</v>
      </c>
      <c r="L93" s="437">
        <f t="shared" si="2"/>
        <v>15.360501567398119</v>
      </c>
      <c r="M93" s="437">
        <f t="shared" si="3"/>
        <v>24.294670846394983</v>
      </c>
      <c r="N93" s="76"/>
      <c r="O93" s="76"/>
      <c r="Q93" s="131"/>
    </row>
    <row r="94" spans="1:17" x14ac:dyDescent="0.25">
      <c r="A94" s="122">
        <v>75</v>
      </c>
      <c r="B94" s="12">
        <v>86</v>
      </c>
      <c r="C94" s="165" t="s">
        <v>67</v>
      </c>
      <c r="D94" s="121">
        <v>0</v>
      </c>
      <c r="E94" s="121">
        <v>396</v>
      </c>
      <c r="F94" s="121">
        <v>8</v>
      </c>
      <c r="G94" s="166">
        <v>38</v>
      </c>
      <c r="H94" s="121">
        <v>0</v>
      </c>
      <c r="I94" s="166">
        <v>66</v>
      </c>
      <c r="J94" s="121">
        <v>508</v>
      </c>
      <c r="K94" s="436">
        <v>1522</v>
      </c>
      <c r="L94" s="437">
        <f t="shared" si="2"/>
        <v>26.018396846254927</v>
      </c>
      <c r="M94" s="437">
        <f t="shared" si="3"/>
        <v>33.37713534822602</v>
      </c>
      <c r="N94" s="76"/>
      <c r="O94" s="76"/>
      <c r="Q94" s="131"/>
    </row>
    <row r="95" spans="1:17" x14ac:dyDescent="0.25">
      <c r="A95" s="122">
        <v>75</v>
      </c>
      <c r="B95" s="12">
        <v>87</v>
      </c>
      <c r="C95" s="165" t="s">
        <v>68</v>
      </c>
      <c r="D95" s="121">
        <v>0</v>
      </c>
      <c r="E95" s="121">
        <v>86</v>
      </c>
      <c r="F95" s="121">
        <v>45</v>
      </c>
      <c r="G95" s="166">
        <v>13</v>
      </c>
      <c r="H95" s="121">
        <v>0</v>
      </c>
      <c r="I95" s="166">
        <v>48</v>
      </c>
      <c r="J95" s="121">
        <v>192</v>
      </c>
      <c r="K95" s="436">
        <v>832</v>
      </c>
      <c r="L95" s="437">
        <f t="shared" si="2"/>
        <v>10.336538461538462</v>
      </c>
      <c r="M95" s="437">
        <f t="shared" si="3"/>
        <v>23.076923076923077</v>
      </c>
      <c r="N95" s="76"/>
      <c r="O95" s="76"/>
      <c r="Q95" s="131"/>
    </row>
    <row r="96" spans="1:17" x14ac:dyDescent="0.25">
      <c r="A96" s="122">
        <v>44</v>
      </c>
      <c r="B96" s="12">
        <v>88</v>
      </c>
      <c r="C96" s="165" t="s">
        <v>45</v>
      </c>
      <c r="D96" s="121">
        <v>9</v>
      </c>
      <c r="E96" s="121">
        <v>387</v>
      </c>
      <c r="F96" s="121">
        <v>102</v>
      </c>
      <c r="G96" s="166">
        <v>14</v>
      </c>
      <c r="H96" s="121">
        <v>0</v>
      </c>
      <c r="I96" s="166">
        <v>82</v>
      </c>
      <c r="J96" s="121">
        <v>594</v>
      </c>
      <c r="K96" s="436">
        <v>1325</v>
      </c>
      <c r="L96" s="437">
        <f t="shared" si="2"/>
        <v>29.20754716981132</v>
      </c>
      <c r="M96" s="437">
        <f t="shared" si="3"/>
        <v>44.830188679245282</v>
      </c>
      <c r="N96" s="76"/>
      <c r="O96" s="76"/>
      <c r="Q96" s="131"/>
    </row>
    <row r="97" spans="1:17" x14ac:dyDescent="0.25">
      <c r="A97" s="122">
        <v>27</v>
      </c>
      <c r="B97" s="12">
        <v>89</v>
      </c>
      <c r="C97" s="165" t="s">
        <v>23</v>
      </c>
      <c r="D97" s="121">
        <v>1</v>
      </c>
      <c r="E97" s="121">
        <v>325</v>
      </c>
      <c r="F97" s="121">
        <v>48</v>
      </c>
      <c r="G97" s="166">
        <v>11</v>
      </c>
      <c r="H97" s="121">
        <v>0</v>
      </c>
      <c r="I97" s="166">
        <v>32</v>
      </c>
      <c r="J97" s="121">
        <v>417</v>
      </c>
      <c r="K97" s="436">
        <v>1432</v>
      </c>
      <c r="L97" s="437">
        <f t="shared" si="2"/>
        <v>22.695530726256983</v>
      </c>
      <c r="M97" s="437">
        <f t="shared" si="3"/>
        <v>29.120111731843572</v>
      </c>
      <c r="N97" s="76"/>
      <c r="O97" s="76"/>
      <c r="Q97" s="131"/>
    </row>
    <row r="98" spans="1:17" x14ac:dyDescent="0.25">
      <c r="A98" s="122">
        <v>27</v>
      </c>
      <c r="B98" s="12">
        <v>90</v>
      </c>
      <c r="C98" s="165" t="s">
        <v>24</v>
      </c>
      <c r="D98" s="121">
        <v>0</v>
      </c>
      <c r="E98" s="121">
        <v>104</v>
      </c>
      <c r="F98" s="121">
        <v>6</v>
      </c>
      <c r="G98" s="166">
        <v>0</v>
      </c>
      <c r="H98" s="121">
        <v>0</v>
      </c>
      <c r="I98" s="166">
        <v>0</v>
      </c>
      <c r="J98" s="121">
        <v>110</v>
      </c>
      <c r="K98" s="436">
        <v>352</v>
      </c>
      <c r="L98" s="437">
        <f t="shared" si="2"/>
        <v>29.545454545454547</v>
      </c>
      <c r="M98" s="437">
        <f t="shared" si="3"/>
        <v>31.25</v>
      </c>
      <c r="N98" s="76"/>
      <c r="O98" s="76"/>
      <c r="Q98" s="131"/>
    </row>
    <row r="99" spans="1:17" x14ac:dyDescent="0.25">
      <c r="A99" s="122">
        <v>11</v>
      </c>
      <c r="B99" s="12">
        <v>91</v>
      </c>
      <c r="C99" s="165" t="s">
        <v>4</v>
      </c>
      <c r="D99" s="121">
        <v>30</v>
      </c>
      <c r="E99" s="121">
        <v>642</v>
      </c>
      <c r="F99" s="121">
        <v>85</v>
      </c>
      <c r="G99" s="166">
        <v>25</v>
      </c>
      <c r="H99" s="121">
        <v>7</v>
      </c>
      <c r="I99" s="166">
        <v>280</v>
      </c>
      <c r="J99" s="121">
        <v>1069</v>
      </c>
      <c r="K99" s="436">
        <v>2809</v>
      </c>
      <c r="L99" s="437">
        <f t="shared" si="2"/>
        <v>22.85510857956568</v>
      </c>
      <c r="M99" s="437">
        <f t="shared" si="3"/>
        <v>38.056247775008899</v>
      </c>
      <c r="N99" s="76"/>
      <c r="O99" s="76"/>
      <c r="Q99" s="131"/>
    </row>
    <row r="100" spans="1:17" x14ac:dyDescent="0.25">
      <c r="A100" s="122">
        <v>11</v>
      </c>
      <c r="B100" s="12">
        <v>92</v>
      </c>
      <c r="C100" s="165" t="s">
        <v>5</v>
      </c>
      <c r="D100" s="121">
        <v>17</v>
      </c>
      <c r="E100" s="121">
        <v>782</v>
      </c>
      <c r="F100" s="121">
        <v>42</v>
      </c>
      <c r="G100" s="166">
        <v>46</v>
      </c>
      <c r="H100" s="121">
        <v>40</v>
      </c>
      <c r="I100" s="166">
        <v>55</v>
      </c>
      <c r="J100" s="121">
        <v>982</v>
      </c>
      <c r="K100" s="436">
        <v>2643</v>
      </c>
      <c r="L100" s="437">
        <f t="shared" si="2"/>
        <v>29.587589860007569</v>
      </c>
      <c r="M100" s="437">
        <f t="shared" si="3"/>
        <v>37.154748391978814</v>
      </c>
      <c r="N100" s="76"/>
      <c r="O100" s="76"/>
      <c r="Q100" s="131"/>
    </row>
    <row r="101" spans="1:17" x14ac:dyDescent="0.25">
      <c r="A101" s="122">
        <v>11</v>
      </c>
      <c r="B101" s="12">
        <v>93</v>
      </c>
      <c r="C101" s="165" t="s">
        <v>6</v>
      </c>
      <c r="D101" s="121">
        <v>14</v>
      </c>
      <c r="E101" s="121">
        <v>1178</v>
      </c>
      <c r="F101" s="121">
        <v>444</v>
      </c>
      <c r="G101" s="166">
        <v>42</v>
      </c>
      <c r="H101" s="121">
        <v>26</v>
      </c>
      <c r="I101" s="166">
        <v>97</v>
      </c>
      <c r="J101" s="121">
        <v>1801</v>
      </c>
      <c r="K101" s="436">
        <v>5385</v>
      </c>
      <c r="L101" s="437">
        <f t="shared" si="2"/>
        <v>21.875580315691735</v>
      </c>
      <c r="M101" s="437">
        <f t="shared" si="3"/>
        <v>33.444753946146704</v>
      </c>
      <c r="N101" s="76"/>
      <c r="O101" s="76"/>
      <c r="Q101" s="131"/>
    </row>
    <row r="102" spans="1:17" x14ac:dyDescent="0.25">
      <c r="A102" s="122">
        <v>11</v>
      </c>
      <c r="B102" s="12">
        <v>94</v>
      </c>
      <c r="C102" s="165" t="s">
        <v>7</v>
      </c>
      <c r="D102" s="121">
        <v>68</v>
      </c>
      <c r="E102" s="121">
        <v>703</v>
      </c>
      <c r="F102" s="121">
        <v>126</v>
      </c>
      <c r="G102" s="166">
        <v>33</v>
      </c>
      <c r="H102" s="121">
        <v>10</v>
      </c>
      <c r="I102" s="166">
        <v>133</v>
      </c>
      <c r="J102" s="121">
        <v>1073</v>
      </c>
      <c r="K102" s="436">
        <v>2590</v>
      </c>
      <c r="L102" s="437">
        <f t="shared" si="2"/>
        <v>27.142857142857142</v>
      </c>
      <c r="M102" s="437">
        <f t="shared" si="3"/>
        <v>41.428571428571431</v>
      </c>
      <c r="N102" s="76"/>
      <c r="O102" s="76"/>
      <c r="Q102" s="131"/>
    </row>
    <row r="103" spans="1:17" x14ac:dyDescent="0.25">
      <c r="A103" s="122">
        <v>11</v>
      </c>
      <c r="B103" s="12">
        <v>95</v>
      </c>
      <c r="C103" s="165" t="s">
        <v>8</v>
      </c>
      <c r="D103" s="121">
        <v>212</v>
      </c>
      <c r="E103" s="121">
        <v>753</v>
      </c>
      <c r="F103" s="121">
        <v>31</v>
      </c>
      <c r="G103" s="166">
        <v>19</v>
      </c>
      <c r="H103" s="121">
        <v>33</v>
      </c>
      <c r="I103" s="166">
        <v>70</v>
      </c>
      <c r="J103" s="121">
        <v>1118</v>
      </c>
      <c r="K103" s="436">
        <v>2407</v>
      </c>
      <c r="L103" s="437">
        <f t="shared" si="2"/>
        <v>31.283755712505197</v>
      </c>
      <c r="M103" s="437">
        <f t="shared" si="3"/>
        <v>46.447860407145825</v>
      </c>
      <c r="N103" s="76"/>
      <c r="O103" s="76"/>
      <c r="Q103" s="131"/>
    </row>
    <row r="104" spans="1:17" x14ac:dyDescent="0.25">
      <c r="A104" s="122">
        <v>101</v>
      </c>
      <c r="B104" s="12">
        <v>971</v>
      </c>
      <c r="C104" s="165" t="s">
        <v>109</v>
      </c>
      <c r="D104" s="121">
        <v>4</v>
      </c>
      <c r="E104" s="121">
        <v>92</v>
      </c>
      <c r="F104" s="121">
        <v>23</v>
      </c>
      <c r="G104" s="166">
        <v>8</v>
      </c>
      <c r="H104" s="121">
        <v>4</v>
      </c>
      <c r="I104" s="166">
        <v>2</v>
      </c>
      <c r="J104" s="121">
        <v>133</v>
      </c>
      <c r="K104" s="436">
        <v>1003</v>
      </c>
      <c r="L104" s="437">
        <f t="shared" si="2"/>
        <v>9.1724825523429718</v>
      </c>
      <c r="M104" s="437">
        <f t="shared" si="3"/>
        <v>13.260219341974079</v>
      </c>
      <c r="N104" s="76"/>
      <c r="O104" s="76"/>
      <c r="Q104" s="131"/>
    </row>
    <row r="105" spans="1:17" x14ac:dyDescent="0.25">
      <c r="A105" s="122">
        <v>102</v>
      </c>
      <c r="B105" s="12">
        <v>972</v>
      </c>
      <c r="C105" s="165" t="s">
        <v>110</v>
      </c>
      <c r="D105" s="121">
        <v>28</v>
      </c>
      <c r="E105" s="121">
        <v>150</v>
      </c>
      <c r="F105" s="121">
        <v>81</v>
      </c>
      <c r="G105" s="166">
        <v>26</v>
      </c>
      <c r="H105" s="121">
        <v>2</v>
      </c>
      <c r="I105" s="166">
        <v>40</v>
      </c>
      <c r="J105" s="121">
        <v>327</v>
      </c>
      <c r="K105" s="436">
        <v>1476</v>
      </c>
      <c r="L105" s="437">
        <f t="shared" si="2"/>
        <v>10.16260162601626</v>
      </c>
      <c r="M105" s="437">
        <f t="shared" si="3"/>
        <v>22.154471544715449</v>
      </c>
      <c r="N105" s="76"/>
      <c r="O105" s="76"/>
      <c r="Q105" s="131"/>
    </row>
    <row r="106" spans="1:17" x14ac:dyDescent="0.25">
      <c r="A106" s="122">
        <v>103</v>
      </c>
      <c r="B106" s="12">
        <v>973</v>
      </c>
      <c r="C106" s="165" t="s">
        <v>111</v>
      </c>
      <c r="D106" s="121">
        <v>0</v>
      </c>
      <c r="E106" s="121">
        <v>123</v>
      </c>
      <c r="F106" s="121">
        <v>0</v>
      </c>
      <c r="G106" s="166">
        <v>0</v>
      </c>
      <c r="H106" s="121">
        <v>0</v>
      </c>
      <c r="I106" s="166">
        <v>0</v>
      </c>
      <c r="J106" s="121">
        <v>123</v>
      </c>
      <c r="K106" s="436">
        <v>988</v>
      </c>
      <c r="L106" s="437">
        <f t="shared" si="2"/>
        <v>12.449392712550607</v>
      </c>
      <c r="M106" s="437">
        <f t="shared" si="3"/>
        <v>12.449392712550607</v>
      </c>
      <c r="N106" s="76"/>
      <c r="O106" s="76"/>
      <c r="Q106" s="131"/>
    </row>
    <row r="107" spans="1:17" x14ac:dyDescent="0.25">
      <c r="A107" s="171">
        <v>104</v>
      </c>
      <c r="B107" s="171">
        <v>974</v>
      </c>
      <c r="C107" s="172" t="s">
        <v>358</v>
      </c>
      <c r="D107" s="121">
        <v>0</v>
      </c>
      <c r="E107" s="121">
        <v>223</v>
      </c>
      <c r="F107" s="121">
        <v>108</v>
      </c>
      <c r="G107" s="166">
        <v>40</v>
      </c>
      <c r="H107" s="121">
        <v>0</v>
      </c>
      <c r="I107" s="166">
        <v>0</v>
      </c>
      <c r="J107" s="121">
        <v>371</v>
      </c>
      <c r="K107" s="436">
        <v>2647</v>
      </c>
      <c r="L107" s="437">
        <f t="shared" si="2"/>
        <v>8.4246316584812995</v>
      </c>
      <c r="M107" s="437">
        <f t="shared" si="3"/>
        <v>14.015867019267095</v>
      </c>
      <c r="N107" s="76"/>
      <c r="O107" s="76"/>
      <c r="Q107" s="131"/>
    </row>
    <row r="108" spans="1:17" x14ac:dyDescent="0.25">
      <c r="A108" s="410" t="s">
        <v>223</v>
      </c>
      <c r="B108" s="411"/>
      <c r="C108" s="411"/>
      <c r="D108" s="128">
        <v>1867</v>
      </c>
      <c r="E108" s="128">
        <v>42482</v>
      </c>
      <c r="F108" s="128">
        <v>8253</v>
      </c>
      <c r="G108" s="128">
        <v>1261</v>
      </c>
      <c r="H108" s="128">
        <v>533</v>
      </c>
      <c r="I108" s="128">
        <v>4340</v>
      </c>
      <c r="J108" s="128">
        <v>58736</v>
      </c>
      <c r="K108" s="438">
        <v>171119</v>
      </c>
      <c r="L108" s="128">
        <f t="shared" si="2"/>
        <v>24.825998281897395</v>
      </c>
      <c r="M108" s="128">
        <f t="shared" si="3"/>
        <v>34.324651266077993</v>
      </c>
      <c r="N108" s="276"/>
      <c r="O108" s="276"/>
      <c r="P108" s="276"/>
      <c r="Q108" s="131"/>
    </row>
    <row r="109" spans="1:17" x14ac:dyDescent="0.25">
      <c r="A109" s="412" t="s">
        <v>224</v>
      </c>
      <c r="B109" s="413"/>
      <c r="C109" s="413"/>
      <c r="D109" s="129">
        <v>32</v>
      </c>
      <c r="E109" s="129">
        <v>588</v>
      </c>
      <c r="F109" s="129">
        <v>212</v>
      </c>
      <c r="G109" s="129">
        <v>74</v>
      </c>
      <c r="H109" s="129">
        <v>6</v>
      </c>
      <c r="I109" s="129">
        <v>42</v>
      </c>
      <c r="J109" s="129">
        <v>954</v>
      </c>
      <c r="K109" s="439">
        <v>6114</v>
      </c>
      <c r="L109" s="129">
        <f t="shared" si="2"/>
        <v>9.6172718351324828</v>
      </c>
      <c r="M109" s="129">
        <f t="shared" si="3"/>
        <v>15.603532875368009</v>
      </c>
      <c r="N109" s="276"/>
      <c r="O109" s="276"/>
      <c r="P109" s="276"/>
      <c r="Q109" s="131"/>
    </row>
    <row r="110" spans="1:17" x14ac:dyDescent="0.25">
      <c r="A110" s="395" t="s">
        <v>225</v>
      </c>
      <c r="B110" s="396"/>
      <c r="C110" s="396"/>
      <c r="D110" s="130">
        <v>1899</v>
      </c>
      <c r="E110" s="130">
        <v>43070</v>
      </c>
      <c r="F110" s="130">
        <v>8465</v>
      </c>
      <c r="G110" s="130">
        <v>1335</v>
      </c>
      <c r="H110" s="130">
        <v>539</v>
      </c>
      <c r="I110" s="130">
        <v>4382</v>
      </c>
      <c r="J110" s="130">
        <v>59690</v>
      </c>
      <c r="K110" s="440">
        <v>177233</v>
      </c>
      <c r="L110" s="130">
        <f t="shared" si="2"/>
        <v>24.301343429271071</v>
      </c>
      <c r="M110" s="130">
        <f t="shared" si="3"/>
        <v>33.678829563343172</v>
      </c>
      <c r="N110" s="276"/>
      <c r="O110" s="276"/>
      <c r="P110" s="276"/>
      <c r="Q110" s="131"/>
    </row>
    <row r="111" spans="1:17" x14ac:dyDescent="0.25">
      <c r="A111" s="62" t="s">
        <v>395</v>
      </c>
      <c r="B111" s="97"/>
      <c r="C111" s="97"/>
      <c r="D111" s="173"/>
      <c r="E111" s="173"/>
      <c r="F111" s="173"/>
      <c r="G111" s="173"/>
      <c r="H111" s="173"/>
      <c r="I111" s="173"/>
      <c r="J111" s="173"/>
      <c r="K111" s="441"/>
      <c r="L111" s="442"/>
      <c r="M111" s="442"/>
    </row>
    <row r="112" spans="1:17" x14ac:dyDescent="0.25">
      <c r="A112" s="62" t="s">
        <v>396</v>
      </c>
      <c r="B112" s="97"/>
      <c r="C112" s="97"/>
      <c r="D112" s="173"/>
      <c r="E112" s="173"/>
      <c r="F112" s="173"/>
      <c r="G112" s="173"/>
      <c r="H112" s="173"/>
      <c r="I112" s="173"/>
      <c r="J112" s="173"/>
      <c r="K112" s="443"/>
      <c r="L112" s="442"/>
      <c r="M112" s="442"/>
    </row>
    <row r="113" spans="1:11" x14ac:dyDescent="0.25">
      <c r="B113" s="97"/>
      <c r="C113" s="97"/>
      <c r="D113" s="173"/>
      <c r="E113" s="173"/>
      <c r="F113" s="173"/>
      <c r="G113" s="173"/>
      <c r="H113" s="173"/>
      <c r="I113" s="173"/>
      <c r="J113" s="173"/>
    </row>
    <row r="114" spans="1:11" ht="60" x14ac:dyDescent="0.25">
      <c r="B114" s="97"/>
      <c r="C114" s="97"/>
      <c r="D114" s="173"/>
      <c r="E114" s="173"/>
      <c r="F114" s="173"/>
      <c r="G114" s="173"/>
      <c r="H114" s="173"/>
      <c r="I114" s="173"/>
      <c r="J114" s="173"/>
      <c r="K114" s="445" t="s">
        <v>346</v>
      </c>
    </row>
    <row r="115" spans="1:11" x14ac:dyDescent="0.25">
      <c r="A115" s="75" t="s">
        <v>397</v>
      </c>
      <c r="K115" s="446">
        <f t="shared" ref="K115" si="4">SUM(K6,K8,K12,K20,K32,K44,K48,K49,K69,K76,K77,K81,K82)</f>
        <v>17429</v>
      </c>
    </row>
    <row r="116" spans="1:11" ht="46.5" customHeight="1" x14ac:dyDescent="0.25">
      <c r="A116" s="10" t="s">
        <v>217</v>
      </c>
      <c r="B116" s="393" t="s">
        <v>214</v>
      </c>
      <c r="C116" s="394"/>
      <c r="D116" s="10" t="s">
        <v>388</v>
      </c>
      <c r="E116" s="10" t="s">
        <v>389</v>
      </c>
      <c r="F116" s="10" t="s">
        <v>390</v>
      </c>
      <c r="G116" s="10" t="s">
        <v>391</v>
      </c>
      <c r="H116" s="10" t="s">
        <v>392</v>
      </c>
      <c r="I116" s="10" t="s">
        <v>393</v>
      </c>
      <c r="J116" s="10" t="s">
        <v>394</v>
      </c>
      <c r="K116" s="447">
        <f t="shared" ref="K116" si="5">SUM(K45,K31,K64,K78,K79,K97,K98,K27)</f>
        <v>8376</v>
      </c>
    </row>
    <row r="117" spans="1:11" x14ac:dyDescent="0.25">
      <c r="A117" s="34">
        <v>84</v>
      </c>
      <c r="B117" s="35" t="s">
        <v>83</v>
      </c>
      <c r="C117" s="36"/>
      <c r="D117" s="67">
        <v>31</v>
      </c>
      <c r="E117" s="67">
        <v>5283</v>
      </c>
      <c r="F117" s="67">
        <v>508</v>
      </c>
      <c r="G117" s="67">
        <v>96</v>
      </c>
      <c r="H117" s="67">
        <v>43</v>
      </c>
      <c r="I117" s="67">
        <v>235</v>
      </c>
      <c r="J117" s="67">
        <v>6196</v>
      </c>
      <c r="K117" s="447">
        <f t="shared" ref="K117" si="6">SUM(K28,K35,K41,K62)</f>
        <v>9352</v>
      </c>
    </row>
    <row r="118" spans="1:11" x14ac:dyDescent="0.25">
      <c r="A118" s="12">
        <v>27</v>
      </c>
      <c r="B118" s="39" t="s">
        <v>17</v>
      </c>
      <c r="C118" s="40"/>
      <c r="D118" s="69">
        <v>21</v>
      </c>
      <c r="E118" s="69">
        <v>1707</v>
      </c>
      <c r="F118" s="69">
        <v>344</v>
      </c>
      <c r="G118" s="69">
        <v>30</v>
      </c>
      <c r="H118" s="69">
        <v>11</v>
      </c>
      <c r="I118" s="69">
        <v>329</v>
      </c>
      <c r="J118" s="69">
        <v>2442</v>
      </c>
      <c r="K118" s="447">
        <f t="shared" ref="K118" si="7">SUM(K34,K42,K43,K47,K51,K23)</f>
        <v>6637</v>
      </c>
    </row>
    <row r="119" spans="1:11" x14ac:dyDescent="0.25">
      <c r="A119" s="12">
        <v>53</v>
      </c>
      <c r="B119" s="39" t="s">
        <v>53</v>
      </c>
      <c r="C119" s="40"/>
      <c r="D119" s="69">
        <v>19</v>
      </c>
      <c r="E119" s="69">
        <v>1174</v>
      </c>
      <c r="F119" s="69">
        <v>280</v>
      </c>
      <c r="G119" s="69">
        <v>39</v>
      </c>
      <c r="H119" s="69">
        <v>34</v>
      </c>
      <c r="I119" s="69">
        <v>162</v>
      </c>
      <c r="J119" s="69">
        <v>1708</v>
      </c>
      <c r="K119" s="447">
        <f t="shared" ref="K119" si="8">SUM(K25,K26)</f>
        <v>367</v>
      </c>
    </row>
    <row r="120" spans="1:11" x14ac:dyDescent="0.25">
      <c r="A120" s="12">
        <v>24</v>
      </c>
      <c r="B120" s="39" t="s">
        <v>10</v>
      </c>
      <c r="C120" s="40"/>
      <c r="D120" s="69">
        <v>14</v>
      </c>
      <c r="E120" s="69">
        <v>1617.7847156961702</v>
      </c>
      <c r="F120" s="69">
        <v>328.60135973919</v>
      </c>
      <c r="G120" s="69">
        <v>27.495446265938071</v>
      </c>
      <c r="H120" s="69">
        <v>16.645040780573829</v>
      </c>
      <c r="I120" s="69">
        <v>83.473437518127923</v>
      </c>
      <c r="J120" s="69">
        <v>2088</v>
      </c>
      <c r="K120" s="447">
        <f t="shared" ref="K120" si="9">SUM(K13,K15,K57,K58,K60,K61,K63,K73,K74,K96)</f>
        <v>15939</v>
      </c>
    </row>
    <row r="121" spans="1:11" x14ac:dyDescent="0.25">
      <c r="A121" s="12">
        <v>94</v>
      </c>
      <c r="B121" s="39" t="s">
        <v>106</v>
      </c>
      <c r="C121" s="40"/>
      <c r="D121" s="69">
        <v>0</v>
      </c>
      <c r="E121" s="69">
        <v>121</v>
      </c>
      <c r="F121" s="69">
        <v>0</v>
      </c>
      <c r="G121" s="69">
        <v>0</v>
      </c>
      <c r="H121" s="69">
        <v>0</v>
      </c>
      <c r="I121" s="69">
        <v>9</v>
      </c>
      <c r="J121" s="69">
        <v>130</v>
      </c>
      <c r="K121" s="447">
        <f t="shared" ref="K121" si="10">SUM(K7,K65,K66,K68,K88)</f>
        <v>24132</v>
      </c>
    </row>
    <row r="122" spans="1:11" x14ac:dyDescent="0.25">
      <c r="A122" s="12">
        <v>44</v>
      </c>
      <c r="B122" s="39" t="s">
        <v>219</v>
      </c>
      <c r="C122" s="40"/>
      <c r="D122" s="69">
        <v>242.40369393139841</v>
      </c>
      <c r="E122" s="69">
        <v>4453.1187335092345</v>
      </c>
      <c r="F122" s="69">
        <v>1373.8733509234828</v>
      </c>
      <c r="G122" s="69">
        <v>246.10554089709763</v>
      </c>
      <c r="H122" s="69">
        <v>28</v>
      </c>
      <c r="I122" s="69">
        <v>282.49868073878628</v>
      </c>
      <c r="J122" s="69">
        <v>6626</v>
      </c>
      <c r="K122" s="447">
        <f t="shared" ref="K122" si="11">SUM(K83,K85,K86,K99,K100,K101,K102,K103)</f>
        <v>26099</v>
      </c>
    </row>
    <row r="123" spans="1:11" x14ac:dyDescent="0.25">
      <c r="A123" s="12">
        <v>32</v>
      </c>
      <c r="B123" s="39" t="s">
        <v>220</v>
      </c>
      <c r="C123" s="40"/>
      <c r="D123" s="69">
        <v>446</v>
      </c>
      <c r="E123" s="69">
        <v>4460</v>
      </c>
      <c r="F123" s="69">
        <v>1149</v>
      </c>
      <c r="G123" s="69">
        <v>73</v>
      </c>
      <c r="H123" s="69">
        <v>32</v>
      </c>
      <c r="I123" s="69">
        <v>68</v>
      </c>
      <c r="J123" s="69">
        <v>6228</v>
      </c>
      <c r="K123" s="447">
        <f t="shared" ref="K123" si="12">SUM(K19,K33,K56,K67,K84)</f>
        <v>11086</v>
      </c>
    </row>
    <row r="124" spans="1:11" x14ac:dyDescent="0.25">
      <c r="A124" s="12">
        <v>11</v>
      </c>
      <c r="B124" s="39" t="s">
        <v>1</v>
      </c>
      <c r="C124" s="40"/>
      <c r="D124" s="69">
        <v>468</v>
      </c>
      <c r="E124" s="69">
        <v>6921</v>
      </c>
      <c r="F124" s="69">
        <v>1216</v>
      </c>
      <c r="G124" s="69">
        <v>260</v>
      </c>
      <c r="H124" s="69">
        <v>173</v>
      </c>
      <c r="I124" s="69">
        <v>1321</v>
      </c>
      <c r="J124" s="69">
        <v>10359</v>
      </c>
      <c r="K124" s="447">
        <f t="shared" ref="K124" si="13">SUM(K21,K22,K24,K29,K30,K39,K46,K53,K70,K87,K94,K95)</f>
        <v>16833</v>
      </c>
    </row>
    <row r="125" spans="1:11" x14ac:dyDescent="0.25">
      <c r="A125" s="12">
        <v>28</v>
      </c>
      <c r="B125" s="39" t="s">
        <v>26</v>
      </c>
      <c r="C125" s="40"/>
      <c r="D125" s="69">
        <v>71.46322378716745</v>
      </c>
      <c r="E125" s="69">
        <v>1966.7652582159624</v>
      </c>
      <c r="F125" s="69">
        <v>831.73865414710485</v>
      </c>
      <c r="G125" s="69">
        <v>53</v>
      </c>
      <c r="H125" s="69">
        <v>13</v>
      </c>
      <c r="I125" s="69">
        <v>153.03286384976525</v>
      </c>
      <c r="J125" s="69">
        <v>3089</v>
      </c>
      <c r="K125" s="447">
        <f t="shared" ref="K125" si="14">SUM(K14,K16,K17,K37,K38,K36,K40,K52,K54,K71,K72,K89,K90)</f>
        <v>15554</v>
      </c>
    </row>
    <row r="126" spans="1:11" x14ac:dyDescent="0.25">
      <c r="A126" s="12">
        <v>75</v>
      </c>
      <c r="B126" s="39" t="s">
        <v>221</v>
      </c>
      <c r="C126" s="40"/>
      <c r="D126" s="69">
        <v>387</v>
      </c>
      <c r="E126" s="69">
        <v>4438.0820411107106</v>
      </c>
      <c r="F126" s="69">
        <v>676.03858636855398</v>
      </c>
      <c r="G126" s="69">
        <v>142.82978723404256</v>
      </c>
      <c r="H126" s="69">
        <v>14</v>
      </c>
      <c r="I126" s="69">
        <v>555.57500901550668</v>
      </c>
      <c r="J126" s="69">
        <v>6213.5254237288136</v>
      </c>
      <c r="K126" s="447">
        <f t="shared" ref="K126" si="15">SUM(K50,K55,K59,K80,K93)</f>
        <v>9016</v>
      </c>
    </row>
    <row r="127" spans="1:11" x14ac:dyDescent="0.25">
      <c r="A127" s="12">
        <v>76</v>
      </c>
      <c r="B127" s="39" t="s">
        <v>222</v>
      </c>
      <c r="C127" s="40"/>
      <c r="D127" s="69">
        <v>33</v>
      </c>
      <c r="E127" s="69">
        <v>4316.0068337129842</v>
      </c>
      <c r="F127" s="69">
        <v>731.79043280182236</v>
      </c>
      <c r="G127" s="69">
        <v>42</v>
      </c>
      <c r="H127" s="69">
        <v>33</v>
      </c>
      <c r="I127" s="69">
        <v>446.69248291571756</v>
      </c>
      <c r="J127" s="69">
        <v>5603</v>
      </c>
      <c r="K127" s="447">
        <f t="shared" ref="K127" si="16">SUM(K10,K11,K18,K91,K92,K9)</f>
        <v>10299</v>
      </c>
    </row>
    <row r="128" spans="1:11" x14ac:dyDescent="0.25">
      <c r="A128" s="12">
        <v>52</v>
      </c>
      <c r="B128" s="39" t="s">
        <v>47</v>
      </c>
      <c r="C128" s="40"/>
      <c r="D128" s="69">
        <v>52</v>
      </c>
      <c r="E128" s="69">
        <v>2386</v>
      </c>
      <c r="F128" s="69">
        <v>322</v>
      </c>
      <c r="G128" s="69">
        <v>131</v>
      </c>
      <c r="H128" s="69">
        <v>54</v>
      </c>
      <c r="I128" s="69">
        <v>246</v>
      </c>
      <c r="J128" s="69">
        <v>3191</v>
      </c>
      <c r="K128" s="448">
        <f t="shared" ref="K128" si="17">SUM(K115:K127)</f>
        <v>171119</v>
      </c>
    </row>
    <row r="129" spans="1:11" x14ac:dyDescent="0.25">
      <c r="A129" s="43">
        <v>93</v>
      </c>
      <c r="B129" s="39" t="s">
        <v>113</v>
      </c>
      <c r="C129" s="40"/>
      <c r="D129" s="69">
        <v>82</v>
      </c>
      <c r="E129" s="69">
        <v>3638.8428874734609</v>
      </c>
      <c r="F129" s="69">
        <v>490.64118895966033</v>
      </c>
      <c r="G129" s="69">
        <v>121.12738853503186</v>
      </c>
      <c r="H129" s="69">
        <v>82.375796178343947</v>
      </c>
      <c r="I129" s="69">
        <v>448.01273885350321</v>
      </c>
      <c r="J129" s="69">
        <v>4863</v>
      </c>
      <c r="K129" s="447">
        <f t="shared" ref="K129:K132" si="18">K104</f>
        <v>1003</v>
      </c>
    </row>
    <row r="130" spans="1:11" x14ac:dyDescent="0.25">
      <c r="A130" s="44" t="s">
        <v>223</v>
      </c>
      <c r="B130" s="45"/>
      <c r="C130" s="46"/>
      <c r="D130" s="71">
        <v>1866.8669177185657</v>
      </c>
      <c r="E130" s="71">
        <v>42482.60046971852</v>
      </c>
      <c r="F130" s="71">
        <v>8251.6835729398153</v>
      </c>
      <c r="G130" s="71">
        <v>1261.55816293211</v>
      </c>
      <c r="H130" s="71">
        <v>534.02083695891781</v>
      </c>
      <c r="I130" s="71">
        <v>4339.2852128914064</v>
      </c>
      <c r="J130" s="71">
        <v>58736.015173159336</v>
      </c>
      <c r="K130" s="447">
        <f t="shared" si="18"/>
        <v>1476</v>
      </c>
    </row>
    <row r="131" spans="1:11" x14ac:dyDescent="0.25">
      <c r="A131" s="49">
        <v>101</v>
      </c>
      <c r="B131" s="50" t="s">
        <v>215</v>
      </c>
      <c r="C131" s="51"/>
      <c r="D131" s="69">
        <v>4</v>
      </c>
      <c r="E131" s="69">
        <v>92</v>
      </c>
      <c r="F131" s="69">
        <v>23</v>
      </c>
      <c r="G131" s="69">
        <v>8</v>
      </c>
      <c r="H131" s="69">
        <v>4</v>
      </c>
      <c r="I131" s="69">
        <v>2</v>
      </c>
      <c r="J131" s="69">
        <v>133</v>
      </c>
      <c r="K131" s="447">
        <f t="shared" si="18"/>
        <v>988</v>
      </c>
    </row>
    <row r="132" spans="1:11" x14ac:dyDescent="0.25">
      <c r="A132" s="49">
        <v>102</v>
      </c>
      <c r="B132" s="50" t="s">
        <v>216</v>
      </c>
      <c r="C132" s="51"/>
      <c r="D132" s="69">
        <v>28</v>
      </c>
      <c r="E132" s="69">
        <v>150</v>
      </c>
      <c r="F132" s="69">
        <v>81</v>
      </c>
      <c r="G132" s="69">
        <v>26</v>
      </c>
      <c r="H132" s="69">
        <v>2</v>
      </c>
      <c r="I132" s="69">
        <v>40</v>
      </c>
      <c r="J132" s="69">
        <v>327</v>
      </c>
      <c r="K132" s="447">
        <f t="shared" si="18"/>
        <v>2647</v>
      </c>
    </row>
    <row r="133" spans="1:11" x14ac:dyDescent="0.25">
      <c r="A133" s="49">
        <v>103</v>
      </c>
      <c r="B133" s="50" t="s">
        <v>111</v>
      </c>
      <c r="C133" s="51"/>
      <c r="D133" s="69">
        <v>0</v>
      </c>
      <c r="E133" s="69">
        <v>123</v>
      </c>
      <c r="F133" s="69">
        <v>0</v>
      </c>
      <c r="G133" s="69">
        <v>0</v>
      </c>
      <c r="H133" s="69">
        <v>0</v>
      </c>
      <c r="I133" s="69">
        <v>0</v>
      </c>
      <c r="J133" s="69">
        <v>123</v>
      </c>
      <c r="K133" s="448">
        <f t="shared" ref="K133" si="19">SUM(K129:K132)</f>
        <v>6114</v>
      </c>
    </row>
    <row r="134" spans="1:11" x14ac:dyDescent="0.25">
      <c r="A134" s="49">
        <v>104</v>
      </c>
      <c r="B134" s="50" t="s">
        <v>112</v>
      </c>
      <c r="C134" s="51"/>
      <c r="D134" s="69">
        <v>0</v>
      </c>
      <c r="E134" s="69">
        <v>223</v>
      </c>
      <c r="F134" s="69">
        <v>108</v>
      </c>
      <c r="G134" s="69">
        <v>40</v>
      </c>
      <c r="H134" s="69">
        <v>0</v>
      </c>
      <c r="I134" s="69">
        <v>0</v>
      </c>
      <c r="J134" s="69">
        <v>371</v>
      </c>
      <c r="K134" s="449">
        <f t="shared" ref="K134" si="20">SUM(K128,K133)</f>
        <v>177233</v>
      </c>
    </row>
    <row r="135" spans="1:11" x14ac:dyDescent="0.25">
      <c r="A135" s="52" t="s">
        <v>224</v>
      </c>
      <c r="B135" s="53"/>
      <c r="C135" s="54"/>
      <c r="D135" s="71">
        <v>32</v>
      </c>
      <c r="E135" s="71">
        <v>588</v>
      </c>
      <c r="F135" s="71">
        <v>212</v>
      </c>
      <c r="G135" s="71">
        <v>74</v>
      </c>
      <c r="H135" s="71">
        <v>6</v>
      </c>
      <c r="I135" s="71">
        <v>42</v>
      </c>
      <c r="J135" s="71">
        <v>954</v>
      </c>
      <c r="K135" s="450"/>
    </row>
    <row r="136" spans="1:11" x14ac:dyDescent="0.25">
      <c r="A136" s="405" t="s">
        <v>225</v>
      </c>
      <c r="B136" s="406"/>
      <c r="C136" s="407"/>
      <c r="D136" s="73">
        <v>1898.8669177185657</v>
      </c>
      <c r="E136" s="73">
        <v>43070.60046971852</v>
      </c>
      <c r="F136" s="73">
        <v>8463.6835729398153</v>
      </c>
      <c r="G136" s="73">
        <v>1335.55816293211</v>
      </c>
      <c r="H136" s="73">
        <v>540.02083695891781</v>
      </c>
      <c r="I136" s="73">
        <v>4381.2852128914064</v>
      </c>
      <c r="J136" s="73">
        <v>59690.015173159336</v>
      </c>
    </row>
    <row r="137" spans="1:11" x14ac:dyDescent="0.25">
      <c r="D137" s="133"/>
      <c r="E137" s="133"/>
      <c r="F137" s="133"/>
      <c r="G137" s="133"/>
      <c r="H137" s="133"/>
      <c r="I137" s="133"/>
      <c r="J137" s="133"/>
    </row>
  </sheetData>
  <mergeCells count="7">
    <mergeCell ref="A136:C136"/>
    <mergeCell ref="A2:F2"/>
    <mergeCell ref="A3:F3"/>
    <mergeCell ref="A108:C108"/>
    <mergeCell ref="A109:C109"/>
    <mergeCell ref="A110:C110"/>
    <mergeCell ref="B116:C116"/>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Q135"/>
  <sheetViews>
    <sheetView workbookViewId="0">
      <selection activeCell="K1" sqref="K1"/>
    </sheetView>
  </sheetViews>
  <sheetFormatPr baseColWidth="10" defaultRowHeight="15" x14ac:dyDescent="0.25"/>
  <cols>
    <col min="1" max="1" width="24.7109375" style="62" customWidth="1"/>
    <col min="2" max="2" width="12.7109375" style="62" customWidth="1"/>
    <col min="3" max="3" width="25.140625" style="62" customWidth="1"/>
    <col min="4" max="6" width="10.28515625" style="62" customWidth="1"/>
    <col min="7" max="8" width="11" style="62" customWidth="1"/>
    <col min="9" max="9" width="10.28515625" style="62" customWidth="1"/>
    <col min="10" max="10" width="13.85546875" style="62" customWidth="1"/>
    <col min="11" max="16384" width="11.42578125" style="62"/>
  </cols>
  <sheetData>
    <row r="1" spans="1:16" x14ac:dyDescent="0.25">
      <c r="A1" s="58" t="s">
        <v>398</v>
      </c>
      <c r="B1" s="59"/>
      <c r="C1" s="60"/>
      <c r="D1" s="60"/>
      <c r="E1" s="60"/>
      <c r="F1" s="61"/>
      <c r="K1" s="2" t="s">
        <v>253</v>
      </c>
    </row>
    <row r="2" spans="1:16" x14ac:dyDescent="0.25">
      <c r="A2" s="375" t="s">
        <v>342</v>
      </c>
      <c r="B2" s="375"/>
      <c r="C2" s="375"/>
      <c r="D2" s="375"/>
      <c r="E2" s="375"/>
      <c r="F2" s="375"/>
    </row>
    <row r="3" spans="1:16" x14ac:dyDescent="0.25">
      <c r="A3" s="375" t="s">
        <v>343</v>
      </c>
      <c r="B3" s="375"/>
      <c r="C3" s="375"/>
      <c r="D3" s="375"/>
      <c r="E3" s="375"/>
      <c r="F3" s="375"/>
    </row>
    <row r="5" spans="1:16" ht="30" customHeight="1" x14ac:dyDescent="0.25">
      <c r="A5" s="117" t="s">
        <v>217</v>
      </c>
      <c r="B5" s="8" t="s">
        <v>371</v>
      </c>
      <c r="C5" s="8" t="s">
        <v>349</v>
      </c>
      <c r="D5" s="10" t="s">
        <v>399</v>
      </c>
      <c r="E5" s="10" t="s">
        <v>400</v>
      </c>
      <c r="F5" s="10" t="s">
        <v>401</v>
      </c>
      <c r="G5" s="10" t="s">
        <v>402</v>
      </c>
      <c r="H5" s="10" t="s">
        <v>403</v>
      </c>
      <c r="I5" s="10" t="s">
        <v>404</v>
      </c>
      <c r="J5" s="10" t="s">
        <v>405</v>
      </c>
    </row>
    <row r="6" spans="1:16" x14ac:dyDescent="0.25">
      <c r="A6" s="118">
        <v>84</v>
      </c>
      <c r="B6" s="34" t="s">
        <v>115</v>
      </c>
      <c r="C6" s="174" t="s">
        <v>82</v>
      </c>
      <c r="D6" s="158">
        <v>99</v>
      </c>
      <c r="E6" s="158">
        <v>167</v>
      </c>
      <c r="F6" s="158">
        <v>269</v>
      </c>
      <c r="G6" s="158">
        <v>381</v>
      </c>
      <c r="H6" s="158">
        <v>325</v>
      </c>
      <c r="I6" s="158">
        <v>115</v>
      </c>
      <c r="J6" s="158">
        <v>1356</v>
      </c>
      <c r="K6" s="76"/>
      <c r="L6" s="76"/>
      <c r="M6" s="76"/>
      <c r="N6" s="76"/>
      <c r="O6" s="76"/>
      <c r="P6" s="76"/>
    </row>
    <row r="7" spans="1:16" x14ac:dyDescent="0.25">
      <c r="A7" s="122">
        <v>32</v>
      </c>
      <c r="B7" s="12" t="s">
        <v>116</v>
      </c>
      <c r="C7" s="119" t="s">
        <v>31</v>
      </c>
      <c r="D7" s="158">
        <v>125</v>
      </c>
      <c r="E7" s="158">
        <v>211</v>
      </c>
      <c r="F7" s="158">
        <v>500</v>
      </c>
      <c r="G7" s="158">
        <v>657</v>
      </c>
      <c r="H7" s="158">
        <v>387</v>
      </c>
      <c r="I7" s="158">
        <v>114</v>
      </c>
      <c r="J7" s="158">
        <v>1994</v>
      </c>
      <c r="K7" s="76"/>
      <c r="L7" s="76"/>
      <c r="M7" s="76"/>
      <c r="N7" s="76"/>
      <c r="O7" s="76"/>
      <c r="P7" s="76"/>
    </row>
    <row r="8" spans="1:16" x14ac:dyDescent="0.25">
      <c r="A8" s="122">
        <v>84</v>
      </c>
      <c r="B8" s="12" t="s">
        <v>117</v>
      </c>
      <c r="C8" s="119" t="s">
        <v>84</v>
      </c>
      <c r="D8" s="158">
        <v>46</v>
      </c>
      <c r="E8" s="158">
        <v>100</v>
      </c>
      <c r="F8" s="158">
        <v>217</v>
      </c>
      <c r="G8" s="158">
        <v>362</v>
      </c>
      <c r="H8" s="158">
        <v>198</v>
      </c>
      <c r="I8" s="158">
        <v>95</v>
      </c>
      <c r="J8" s="158">
        <v>1018</v>
      </c>
      <c r="K8" s="76"/>
      <c r="L8" s="76"/>
      <c r="M8" s="76"/>
      <c r="N8" s="76"/>
      <c r="O8" s="76"/>
      <c r="P8" s="76"/>
    </row>
    <row r="9" spans="1:16" x14ac:dyDescent="0.25">
      <c r="A9" s="122">
        <v>93</v>
      </c>
      <c r="B9" s="12" t="s">
        <v>118</v>
      </c>
      <c r="C9" s="119" t="s">
        <v>353</v>
      </c>
      <c r="D9" s="158">
        <v>22</v>
      </c>
      <c r="E9" s="158">
        <v>54</v>
      </c>
      <c r="F9" s="158">
        <v>100</v>
      </c>
      <c r="G9" s="158">
        <v>163</v>
      </c>
      <c r="H9" s="158">
        <v>189</v>
      </c>
      <c r="I9" s="158">
        <v>23</v>
      </c>
      <c r="J9" s="158">
        <v>551</v>
      </c>
      <c r="K9" s="76"/>
      <c r="L9" s="76"/>
      <c r="M9" s="76"/>
      <c r="N9" s="76"/>
      <c r="O9" s="76"/>
      <c r="P9" s="76"/>
    </row>
    <row r="10" spans="1:16" x14ac:dyDescent="0.25">
      <c r="A10" s="122">
        <v>93</v>
      </c>
      <c r="B10" s="12" t="s">
        <v>119</v>
      </c>
      <c r="C10" s="119" t="s">
        <v>99</v>
      </c>
      <c r="D10" s="158">
        <v>20</v>
      </c>
      <c r="E10" s="158">
        <v>16</v>
      </c>
      <c r="F10" s="158">
        <v>50</v>
      </c>
      <c r="G10" s="158">
        <v>160</v>
      </c>
      <c r="H10" s="158">
        <v>176</v>
      </c>
      <c r="I10" s="158">
        <v>29</v>
      </c>
      <c r="J10" s="158">
        <v>451</v>
      </c>
      <c r="K10" s="76"/>
      <c r="L10" s="76"/>
      <c r="M10" s="76"/>
      <c r="N10" s="76"/>
      <c r="O10" s="76"/>
      <c r="P10" s="76"/>
    </row>
    <row r="11" spans="1:16" x14ac:dyDescent="0.25">
      <c r="A11" s="122">
        <v>93</v>
      </c>
      <c r="B11" s="12" t="s">
        <v>120</v>
      </c>
      <c r="C11" s="119" t="s">
        <v>100</v>
      </c>
      <c r="D11" s="158">
        <v>91</v>
      </c>
      <c r="E11" s="158">
        <v>160</v>
      </c>
      <c r="F11" s="158">
        <v>343</v>
      </c>
      <c r="G11" s="158">
        <v>489</v>
      </c>
      <c r="H11" s="158">
        <v>404</v>
      </c>
      <c r="I11" s="158">
        <v>203</v>
      </c>
      <c r="J11" s="158">
        <v>1690</v>
      </c>
      <c r="K11" s="76"/>
      <c r="L11" s="76"/>
      <c r="M11" s="76"/>
      <c r="N11" s="76"/>
      <c r="O11" s="76"/>
      <c r="P11" s="76"/>
    </row>
    <row r="12" spans="1:16" x14ac:dyDescent="0.25">
      <c r="A12" s="122">
        <v>84</v>
      </c>
      <c r="B12" s="12" t="s">
        <v>121</v>
      </c>
      <c r="C12" s="119" t="s">
        <v>85</v>
      </c>
      <c r="D12" s="158">
        <v>24</v>
      </c>
      <c r="E12" s="158">
        <v>35</v>
      </c>
      <c r="F12" s="158">
        <v>106</v>
      </c>
      <c r="G12" s="158">
        <v>211</v>
      </c>
      <c r="H12" s="158">
        <v>153</v>
      </c>
      <c r="I12" s="158">
        <v>86</v>
      </c>
      <c r="J12" s="158">
        <v>615</v>
      </c>
      <c r="K12" s="76"/>
      <c r="L12" s="76"/>
      <c r="M12" s="76"/>
      <c r="N12" s="76"/>
      <c r="O12" s="76"/>
      <c r="P12" s="76"/>
    </row>
    <row r="13" spans="1:16" x14ac:dyDescent="0.25">
      <c r="A13" s="122">
        <v>44</v>
      </c>
      <c r="B13" s="12" t="s">
        <v>122</v>
      </c>
      <c r="C13" s="119" t="s">
        <v>36</v>
      </c>
      <c r="D13" s="158">
        <v>62</v>
      </c>
      <c r="E13" s="158">
        <v>106</v>
      </c>
      <c r="F13" s="158">
        <v>258</v>
      </c>
      <c r="G13" s="158">
        <v>369</v>
      </c>
      <c r="H13" s="158">
        <v>194</v>
      </c>
      <c r="I13" s="158">
        <v>92</v>
      </c>
      <c r="J13" s="158">
        <v>1081</v>
      </c>
      <c r="K13" s="76"/>
      <c r="L13" s="76"/>
      <c r="M13" s="76"/>
      <c r="N13" s="76"/>
      <c r="O13" s="76"/>
      <c r="P13" s="76"/>
    </row>
    <row r="14" spans="1:16" x14ac:dyDescent="0.25">
      <c r="A14" s="122">
        <v>76</v>
      </c>
      <c r="B14" s="12" t="s">
        <v>123</v>
      </c>
      <c r="C14" s="119" t="s">
        <v>69</v>
      </c>
      <c r="D14" s="158">
        <v>23</v>
      </c>
      <c r="E14" s="158">
        <v>27</v>
      </c>
      <c r="F14" s="158">
        <v>86</v>
      </c>
      <c r="G14" s="158">
        <v>157</v>
      </c>
      <c r="H14" s="158">
        <v>80</v>
      </c>
      <c r="I14" s="158">
        <v>26</v>
      </c>
      <c r="J14" s="158">
        <v>399</v>
      </c>
      <c r="K14" s="76"/>
      <c r="L14" s="76"/>
      <c r="M14" s="76"/>
      <c r="N14" s="76"/>
      <c r="O14" s="76"/>
      <c r="P14" s="76"/>
    </row>
    <row r="15" spans="1:16" x14ac:dyDescent="0.25">
      <c r="A15" s="122">
        <v>44</v>
      </c>
      <c r="B15" s="12">
        <v>10</v>
      </c>
      <c r="C15" s="119" t="s">
        <v>37</v>
      </c>
      <c r="D15" s="158">
        <v>60</v>
      </c>
      <c r="E15" s="158">
        <v>91</v>
      </c>
      <c r="F15" s="158">
        <v>241</v>
      </c>
      <c r="G15" s="158">
        <v>340</v>
      </c>
      <c r="H15" s="158">
        <v>241</v>
      </c>
      <c r="I15" s="158">
        <v>104</v>
      </c>
      <c r="J15" s="158">
        <v>1077</v>
      </c>
      <c r="K15" s="76"/>
      <c r="L15" s="76"/>
      <c r="M15" s="76"/>
      <c r="N15" s="76"/>
      <c r="O15" s="76"/>
      <c r="P15" s="76"/>
    </row>
    <row r="16" spans="1:16" x14ac:dyDescent="0.25">
      <c r="A16" s="122">
        <v>76</v>
      </c>
      <c r="B16" s="12">
        <v>11</v>
      </c>
      <c r="C16" s="119" t="s">
        <v>70</v>
      </c>
      <c r="D16" s="158">
        <v>81</v>
      </c>
      <c r="E16" s="158">
        <v>150</v>
      </c>
      <c r="F16" s="158">
        <v>277</v>
      </c>
      <c r="G16" s="158">
        <v>378</v>
      </c>
      <c r="H16" s="158">
        <v>197</v>
      </c>
      <c r="I16" s="158">
        <v>100</v>
      </c>
      <c r="J16" s="158">
        <v>1183</v>
      </c>
      <c r="K16" s="76"/>
      <c r="L16" s="76"/>
      <c r="M16" s="76"/>
      <c r="N16" s="76"/>
      <c r="O16" s="76"/>
      <c r="P16" s="76"/>
    </row>
    <row r="17" spans="1:16" x14ac:dyDescent="0.25">
      <c r="A17" s="122">
        <v>76</v>
      </c>
      <c r="B17" s="12">
        <v>12</v>
      </c>
      <c r="C17" s="119" t="s">
        <v>71</v>
      </c>
      <c r="D17" s="158">
        <v>41</v>
      </c>
      <c r="E17" s="158">
        <v>58</v>
      </c>
      <c r="F17" s="158">
        <v>186</v>
      </c>
      <c r="G17" s="158">
        <v>219</v>
      </c>
      <c r="H17" s="158">
        <v>89</v>
      </c>
      <c r="I17" s="158">
        <v>61</v>
      </c>
      <c r="J17" s="158">
        <v>654</v>
      </c>
      <c r="K17" s="76"/>
      <c r="L17" s="76"/>
      <c r="M17" s="76"/>
      <c r="N17" s="76"/>
      <c r="O17" s="76"/>
      <c r="P17" s="76"/>
    </row>
    <row r="18" spans="1:16" x14ac:dyDescent="0.25">
      <c r="A18" s="122">
        <v>93</v>
      </c>
      <c r="B18" s="12">
        <v>13</v>
      </c>
      <c r="C18" s="119" t="s">
        <v>101</v>
      </c>
      <c r="D18" s="158">
        <v>228</v>
      </c>
      <c r="E18" s="158">
        <v>335</v>
      </c>
      <c r="F18" s="158">
        <v>636</v>
      </c>
      <c r="G18" s="158">
        <v>989</v>
      </c>
      <c r="H18" s="158">
        <v>941</v>
      </c>
      <c r="I18" s="158">
        <v>511</v>
      </c>
      <c r="J18" s="158">
        <v>3640</v>
      </c>
      <c r="K18" s="76"/>
      <c r="L18" s="76"/>
      <c r="M18" s="76"/>
      <c r="N18" s="76"/>
      <c r="O18" s="76"/>
      <c r="P18" s="76"/>
    </row>
    <row r="19" spans="1:16" x14ac:dyDescent="0.25">
      <c r="A19" s="122">
        <v>28</v>
      </c>
      <c r="B19" s="12">
        <v>14</v>
      </c>
      <c r="C19" s="119" t="s">
        <v>25</v>
      </c>
      <c r="D19" s="158">
        <v>110</v>
      </c>
      <c r="E19" s="158">
        <v>196</v>
      </c>
      <c r="F19" s="158">
        <v>446</v>
      </c>
      <c r="G19" s="158">
        <v>759</v>
      </c>
      <c r="H19" s="158">
        <v>530</v>
      </c>
      <c r="I19" s="158">
        <v>306</v>
      </c>
      <c r="J19" s="158">
        <v>2347</v>
      </c>
      <c r="K19" s="76"/>
      <c r="L19" s="76"/>
      <c r="M19" s="76"/>
      <c r="N19" s="76"/>
      <c r="O19" s="76"/>
      <c r="P19" s="76"/>
    </row>
    <row r="20" spans="1:16" x14ac:dyDescent="0.25">
      <c r="A20" s="122">
        <v>84</v>
      </c>
      <c r="B20" s="12">
        <v>15</v>
      </c>
      <c r="C20" s="119" t="s">
        <v>86</v>
      </c>
      <c r="D20" s="158">
        <v>17</v>
      </c>
      <c r="E20" s="158">
        <v>18</v>
      </c>
      <c r="F20" s="158">
        <v>41</v>
      </c>
      <c r="G20" s="158">
        <v>78</v>
      </c>
      <c r="H20" s="158">
        <v>58</v>
      </c>
      <c r="I20" s="158">
        <v>13</v>
      </c>
      <c r="J20" s="158">
        <v>225</v>
      </c>
      <c r="K20" s="76"/>
      <c r="L20" s="76"/>
      <c r="M20" s="76"/>
      <c r="N20" s="76"/>
      <c r="O20" s="76"/>
      <c r="P20" s="76"/>
    </row>
    <row r="21" spans="1:16" x14ac:dyDescent="0.25">
      <c r="A21" s="122">
        <v>75</v>
      </c>
      <c r="B21" s="12">
        <v>16</v>
      </c>
      <c r="C21" s="119" t="s">
        <v>57</v>
      </c>
      <c r="D21" s="158">
        <v>37</v>
      </c>
      <c r="E21" s="158">
        <v>100</v>
      </c>
      <c r="F21" s="158">
        <v>222</v>
      </c>
      <c r="G21" s="158">
        <v>304</v>
      </c>
      <c r="H21" s="158">
        <v>222</v>
      </c>
      <c r="I21" s="158">
        <v>100</v>
      </c>
      <c r="J21" s="158">
        <v>985</v>
      </c>
      <c r="K21" s="76"/>
      <c r="L21" s="76"/>
      <c r="M21" s="76"/>
      <c r="N21" s="76"/>
      <c r="O21" s="76"/>
      <c r="P21" s="76"/>
    </row>
    <row r="22" spans="1:16" x14ac:dyDescent="0.25">
      <c r="A22" s="122">
        <v>75</v>
      </c>
      <c r="B22" s="12">
        <v>17</v>
      </c>
      <c r="C22" s="119" t="s">
        <v>58</v>
      </c>
      <c r="D22" s="158">
        <v>109</v>
      </c>
      <c r="E22" s="158">
        <v>213</v>
      </c>
      <c r="F22" s="158">
        <v>386</v>
      </c>
      <c r="G22" s="158">
        <v>508</v>
      </c>
      <c r="H22" s="158">
        <v>278</v>
      </c>
      <c r="I22" s="158">
        <v>199</v>
      </c>
      <c r="J22" s="158">
        <v>1693</v>
      </c>
      <c r="K22" s="76"/>
      <c r="L22" s="76"/>
      <c r="M22" s="76"/>
      <c r="N22" s="76"/>
      <c r="O22" s="76"/>
      <c r="P22" s="76"/>
    </row>
    <row r="23" spans="1:16" x14ac:dyDescent="0.25">
      <c r="A23" s="122">
        <v>24</v>
      </c>
      <c r="B23" s="12">
        <v>18</v>
      </c>
      <c r="C23" s="119" t="s">
        <v>9</v>
      </c>
      <c r="D23" s="158">
        <v>45</v>
      </c>
      <c r="E23" s="158">
        <v>55</v>
      </c>
      <c r="F23" s="158">
        <v>160</v>
      </c>
      <c r="G23" s="158">
        <v>292</v>
      </c>
      <c r="H23" s="158">
        <v>185</v>
      </c>
      <c r="I23" s="158">
        <v>82</v>
      </c>
      <c r="J23" s="158">
        <v>819</v>
      </c>
      <c r="K23" s="76"/>
      <c r="L23" s="76"/>
      <c r="M23" s="76"/>
      <c r="N23" s="76"/>
      <c r="O23" s="76"/>
      <c r="P23" s="76"/>
    </row>
    <row r="24" spans="1:16" x14ac:dyDescent="0.25">
      <c r="A24" s="122">
        <v>75</v>
      </c>
      <c r="B24" s="12">
        <v>19</v>
      </c>
      <c r="C24" s="119" t="s">
        <v>59</v>
      </c>
      <c r="D24" s="158">
        <v>23</v>
      </c>
      <c r="E24" s="158">
        <v>44</v>
      </c>
      <c r="F24" s="158">
        <v>92</v>
      </c>
      <c r="G24" s="158">
        <v>124</v>
      </c>
      <c r="H24" s="158">
        <v>118</v>
      </c>
      <c r="I24" s="158">
        <v>34</v>
      </c>
      <c r="J24" s="158">
        <v>435</v>
      </c>
      <c r="K24" s="76"/>
      <c r="L24" s="76"/>
      <c r="M24" s="76"/>
      <c r="N24" s="76"/>
      <c r="O24" s="76"/>
      <c r="P24" s="76"/>
    </row>
    <row r="25" spans="1:16" x14ac:dyDescent="0.25">
      <c r="A25" s="122">
        <v>94</v>
      </c>
      <c r="B25" s="12" t="s">
        <v>104</v>
      </c>
      <c r="C25" s="119" t="s">
        <v>354</v>
      </c>
      <c r="D25" s="158">
        <v>1</v>
      </c>
      <c r="E25" s="158">
        <v>8</v>
      </c>
      <c r="F25" s="158">
        <v>37</v>
      </c>
      <c r="G25" s="158">
        <v>43</v>
      </c>
      <c r="H25" s="158">
        <v>38</v>
      </c>
      <c r="I25" s="158">
        <v>15</v>
      </c>
      <c r="J25" s="158">
        <v>142</v>
      </c>
      <c r="K25" s="76"/>
      <c r="L25" s="76"/>
      <c r="M25" s="76"/>
      <c r="N25" s="76"/>
      <c r="O25" s="76"/>
      <c r="P25" s="76"/>
    </row>
    <row r="26" spans="1:16" x14ac:dyDescent="0.25">
      <c r="A26" s="122">
        <v>94</v>
      </c>
      <c r="B26" s="12" t="s">
        <v>107</v>
      </c>
      <c r="C26" s="119" t="s">
        <v>108</v>
      </c>
      <c r="D26" s="158">
        <v>14</v>
      </c>
      <c r="E26" s="158">
        <v>14</v>
      </c>
      <c r="F26" s="158">
        <v>38</v>
      </c>
      <c r="G26" s="158">
        <v>56</v>
      </c>
      <c r="H26" s="158">
        <v>42</v>
      </c>
      <c r="I26" s="158">
        <v>25</v>
      </c>
      <c r="J26" s="158">
        <v>189</v>
      </c>
      <c r="K26" s="76"/>
      <c r="L26" s="76"/>
      <c r="M26" s="76"/>
      <c r="N26" s="76"/>
      <c r="O26" s="76"/>
      <c r="P26" s="76"/>
    </row>
    <row r="27" spans="1:16" x14ac:dyDescent="0.25">
      <c r="A27" s="122">
        <v>27</v>
      </c>
      <c r="B27" s="12">
        <v>21</v>
      </c>
      <c r="C27" s="119" t="s">
        <v>16</v>
      </c>
      <c r="D27" s="158">
        <v>79</v>
      </c>
      <c r="E27" s="158">
        <v>132</v>
      </c>
      <c r="F27" s="158">
        <v>330</v>
      </c>
      <c r="G27" s="158">
        <v>470</v>
      </c>
      <c r="H27" s="158">
        <v>316</v>
      </c>
      <c r="I27" s="158">
        <v>40</v>
      </c>
      <c r="J27" s="158">
        <v>1367</v>
      </c>
      <c r="K27" s="76"/>
      <c r="L27" s="76"/>
      <c r="M27" s="76"/>
      <c r="N27" s="76"/>
      <c r="O27" s="76"/>
      <c r="P27" s="76"/>
    </row>
    <row r="28" spans="1:16" x14ac:dyDescent="0.25">
      <c r="A28" s="122">
        <v>53</v>
      </c>
      <c r="B28" s="12">
        <v>22</v>
      </c>
      <c r="C28" s="119" t="s">
        <v>52</v>
      </c>
      <c r="D28" s="158">
        <v>92</v>
      </c>
      <c r="E28" s="158">
        <v>147</v>
      </c>
      <c r="F28" s="158">
        <v>387</v>
      </c>
      <c r="G28" s="158">
        <v>595</v>
      </c>
      <c r="H28" s="158">
        <v>436</v>
      </c>
      <c r="I28" s="158">
        <v>205</v>
      </c>
      <c r="J28" s="158">
        <v>1862</v>
      </c>
      <c r="K28" s="76"/>
      <c r="L28" s="76"/>
      <c r="M28" s="76"/>
      <c r="N28" s="76"/>
      <c r="O28" s="76"/>
      <c r="P28" s="76"/>
    </row>
    <row r="29" spans="1:16" x14ac:dyDescent="0.25">
      <c r="A29" s="122">
        <v>75</v>
      </c>
      <c r="B29" s="12">
        <v>23</v>
      </c>
      <c r="C29" s="119" t="s">
        <v>60</v>
      </c>
      <c r="D29" s="158">
        <v>12</v>
      </c>
      <c r="E29" s="158">
        <v>39</v>
      </c>
      <c r="F29" s="158">
        <v>93</v>
      </c>
      <c r="G29" s="158">
        <v>123</v>
      </c>
      <c r="H29" s="158">
        <v>78</v>
      </c>
      <c r="I29" s="158">
        <v>31</v>
      </c>
      <c r="J29" s="158">
        <v>376</v>
      </c>
      <c r="K29" s="76"/>
      <c r="L29" s="76"/>
      <c r="M29" s="76"/>
      <c r="N29" s="76"/>
      <c r="O29" s="76"/>
      <c r="P29" s="76"/>
    </row>
    <row r="30" spans="1:16" x14ac:dyDescent="0.25">
      <c r="A30" s="122">
        <v>75</v>
      </c>
      <c r="B30" s="12">
        <v>24</v>
      </c>
      <c r="C30" s="119" t="s">
        <v>61</v>
      </c>
      <c r="D30" s="158">
        <v>50</v>
      </c>
      <c r="E30" s="158">
        <v>87</v>
      </c>
      <c r="F30" s="158">
        <v>189</v>
      </c>
      <c r="G30" s="158">
        <v>337</v>
      </c>
      <c r="H30" s="158">
        <v>269</v>
      </c>
      <c r="I30" s="158">
        <v>196</v>
      </c>
      <c r="J30" s="158">
        <v>1128</v>
      </c>
      <c r="K30" s="76"/>
      <c r="L30" s="76"/>
      <c r="M30" s="76"/>
      <c r="N30" s="76"/>
      <c r="O30" s="76"/>
      <c r="P30" s="76"/>
    </row>
    <row r="31" spans="1:16" x14ac:dyDescent="0.25">
      <c r="A31" s="122">
        <v>27</v>
      </c>
      <c r="B31" s="12">
        <v>25</v>
      </c>
      <c r="C31" s="119" t="s">
        <v>18</v>
      </c>
      <c r="D31" s="158">
        <v>63</v>
      </c>
      <c r="E31" s="158">
        <v>104</v>
      </c>
      <c r="F31" s="158">
        <v>221</v>
      </c>
      <c r="G31" s="158">
        <v>351</v>
      </c>
      <c r="H31" s="158">
        <v>251</v>
      </c>
      <c r="I31" s="158">
        <v>158</v>
      </c>
      <c r="J31" s="158">
        <v>1148</v>
      </c>
      <c r="K31" s="76"/>
      <c r="L31" s="76"/>
      <c r="M31" s="76"/>
      <c r="N31" s="76"/>
      <c r="O31" s="76"/>
      <c r="P31" s="76"/>
    </row>
    <row r="32" spans="1:16" x14ac:dyDescent="0.25">
      <c r="A32" s="122">
        <v>84</v>
      </c>
      <c r="B32" s="12">
        <v>26</v>
      </c>
      <c r="C32" s="119" t="s">
        <v>87</v>
      </c>
      <c r="D32" s="158">
        <v>58</v>
      </c>
      <c r="E32" s="158">
        <v>130</v>
      </c>
      <c r="F32" s="158">
        <v>295</v>
      </c>
      <c r="G32" s="158">
        <v>365</v>
      </c>
      <c r="H32" s="158">
        <v>184</v>
      </c>
      <c r="I32" s="158">
        <v>192</v>
      </c>
      <c r="J32" s="158">
        <v>1224</v>
      </c>
      <c r="K32" s="76"/>
      <c r="L32" s="76"/>
      <c r="M32" s="76"/>
      <c r="N32" s="76"/>
      <c r="O32" s="76"/>
      <c r="P32" s="76"/>
    </row>
    <row r="33" spans="1:16" x14ac:dyDescent="0.25">
      <c r="A33" s="122">
        <v>28</v>
      </c>
      <c r="B33" s="12">
        <v>27</v>
      </c>
      <c r="C33" s="119" t="s">
        <v>27</v>
      </c>
      <c r="D33" s="158">
        <v>94</v>
      </c>
      <c r="E33" s="158">
        <v>127</v>
      </c>
      <c r="F33" s="158">
        <v>299</v>
      </c>
      <c r="G33" s="158">
        <v>677</v>
      </c>
      <c r="H33" s="158">
        <v>334</v>
      </c>
      <c r="I33" s="158">
        <v>331</v>
      </c>
      <c r="J33" s="158">
        <v>1862</v>
      </c>
      <c r="K33" s="76"/>
      <c r="L33" s="76"/>
      <c r="M33" s="76"/>
      <c r="N33" s="76"/>
      <c r="O33" s="76"/>
      <c r="P33" s="76"/>
    </row>
    <row r="34" spans="1:16" x14ac:dyDescent="0.25">
      <c r="A34" s="122">
        <v>24</v>
      </c>
      <c r="B34" s="12">
        <v>28</v>
      </c>
      <c r="C34" s="119" t="s">
        <v>355</v>
      </c>
      <c r="D34" s="158">
        <v>53</v>
      </c>
      <c r="E34" s="158">
        <v>104</v>
      </c>
      <c r="F34" s="158">
        <v>256</v>
      </c>
      <c r="G34" s="158">
        <v>374</v>
      </c>
      <c r="H34" s="158">
        <v>270</v>
      </c>
      <c r="I34" s="158">
        <v>104</v>
      </c>
      <c r="J34" s="158">
        <v>1161</v>
      </c>
      <c r="K34" s="76"/>
      <c r="L34" s="76"/>
      <c r="M34" s="76"/>
      <c r="N34" s="76"/>
      <c r="O34" s="76"/>
      <c r="P34" s="76"/>
    </row>
    <row r="35" spans="1:16" x14ac:dyDescent="0.25">
      <c r="A35" s="122">
        <v>53</v>
      </c>
      <c r="B35" s="12">
        <v>29</v>
      </c>
      <c r="C35" s="119" t="s">
        <v>54</v>
      </c>
      <c r="D35" s="158">
        <v>80</v>
      </c>
      <c r="E35" s="158">
        <v>176</v>
      </c>
      <c r="F35" s="158">
        <v>425</v>
      </c>
      <c r="G35" s="158">
        <v>742</v>
      </c>
      <c r="H35" s="158">
        <v>603</v>
      </c>
      <c r="I35" s="158">
        <v>541</v>
      </c>
      <c r="J35" s="158">
        <v>2567</v>
      </c>
      <c r="K35" s="76"/>
      <c r="L35" s="76"/>
      <c r="M35" s="76"/>
      <c r="N35" s="76"/>
      <c r="O35" s="76"/>
      <c r="P35" s="76"/>
    </row>
    <row r="36" spans="1:16" x14ac:dyDescent="0.25">
      <c r="A36" s="122">
        <v>76</v>
      </c>
      <c r="B36" s="12">
        <v>30</v>
      </c>
      <c r="C36" s="119" t="s">
        <v>72</v>
      </c>
      <c r="D36" s="158">
        <v>92</v>
      </c>
      <c r="E36" s="158">
        <v>244</v>
      </c>
      <c r="F36" s="158">
        <v>654</v>
      </c>
      <c r="G36" s="158">
        <v>778</v>
      </c>
      <c r="H36" s="158">
        <v>299</v>
      </c>
      <c r="I36" s="158">
        <v>238</v>
      </c>
      <c r="J36" s="158">
        <v>2305</v>
      </c>
      <c r="K36" s="76"/>
      <c r="L36" s="76"/>
      <c r="M36" s="76"/>
      <c r="N36" s="76"/>
      <c r="O36" s="76"/>
      <c r="P36" s="76"/>
    </row>
    <row r="37" spans="1:16" x14ac:dyDescent="0.25">
      <c r="A37" s="122">
        <v>76</v>
      </c>
      <c r="B37" s="12">
        <v>31</v>
      </c>
      <c r="C37" s="119" t="s">
        <v>73</v>
      </c>
      <c r="D37" s="158">
        <v>136</v>
      </c>
      <c r="E37" s="158">
        <v>174</v>
      </c>
      <c r="F37" s="158">
        <v>375</v>
      </c>
      <c r="G37" s="158">
        <v>705</v>
      </c>
      <c r="H37" s="158">
        <v>779</v>
      </c>
      <c r="I37" s="158">
        <v>435</v>
      </c>
      <c r="J37" s="158">
        <v>2604</v>
      </c>
      <c r="K37" s="76"/>
      <c r="L37" s="76"/>
      <c r="M37" s="76"/>
      <c r="N37" s="76"/>
      <c r="O37" s="76"/>
      <c r="P37" s="76"/>
    </row>
    <row r="38" spans="1:16" x14ac:dyDescent="0.25">
      <c r="A38" s="122">
        <v>76</v>
      </c>
      <c r="B38" s="12">
        <v>32</v>
      </c>
      <c r="C38" s="119" t="s">
        <v>74</v>
      </c>
      <c r="D38" s="158">
        <v>29</v>
      </c>
      <c r="E38" s="158">
        <v>51</v>
      </c>
      <c r="F38" s="158">
        <v>105</v>
      </c>
      <c r="G38" s="158">
        <v>180</v>
      </c>
      <c r="H38" s="158">
        <v>136</v>
      </c>
      <c r="I38" s="158">
        <v>67</v>
      </c>
      <c r="J38" s="158">
        <v>568</v>
      </c>
      <c r="K38" s="76"/>
      <c r="L38" s="76"/>
      <c r="M38" s="76"/>
      <c r="N38" s="76"/>
      <c r="O38" s="76"/>
      <c r="P38" s="76"/>
    </row>
    <row r="39" spans="1:16" x14ac:dyDescent="0.25">
      <c r="A39" s="122">
        <v>75</v>
      </c>
      <c r="B39" s="12">
        <v>33</v>
      </c>
      <c r="C39" s="119" t="s">
        <v>62</v>
      </c>
      <c r="D39" s="158">
        <v>155</v>
      </c>
      <c r="E39" s="158">
        <v>284</v>
      </c>
      <c r="F39" s="158">
        <v>640</v>
      </c>
      <c r="G39" s="158">
        <v>1084</v>
      </c>
      <c r="H39" s="158">
        <v>995</v>
      </c>
      <c r="I39" s="158">
        <v>577</v>
      </c>
      <c r="J39" s="158">
        <v>3735</v>
      </c>
      <c r="K39" s="76"/>
      <c r="L39" s="76"/>
      <c r="M39" s="76"/>
      <c r="N39" s="76"/>
      <c r="O39" s="76"/>
      <c r="P39" s="76"/>
    </row>
    <row r="40" spans="1:16" x14ac:dyDescent="0.25">
      <c r="A40" s="122">
        <v>76</v>
      </c>
      <c r="B40" s="12">
        <v>34</v>
      </c>
      <c r="C40" s="119" t="s">
        <v>75</v>
      </c>
      <c r="D40" s="158">
        <v>109</v>
      </c>
      <c r="E40" s="158">
        <v>192</v>
      </c>
      <c r="F40" s="158">
        <v>492</v>
      </c>
      <c r="G40" s="158">
        <v>758</v>
      </c>
      <c r="H40" s="158">
        <v>650</v>
      </c>
      <c r="I40" s="158">
        <v>350</v>
      </c>
      <c r="J40" s="158">
        <v>2551</v>
      </c>
      <c r="K40" s="76"/>
      <c r="L40" s="76"/>
      <c r="M40" s="76"/>
      <c r="N40" s="76"/>
      <c r="O40" s="76"/>
      <c r="P40" s="76"/>
    </row>
    <row r="41" spans="1:16" x14ac:dyDescent="0.25">
      <c r="A41" s="122">
        <v>53</v>
      </c>
      <c r="B41" s="12">
        <v>35</v>
      </c>
      <c r="C41" s="119" t="s">
        <v>55</v>
      </c>
      <c r="D41" s="158">
        <v>149</v>
      </c>
      <c r="E41" s="158">
        <v>238</v>
      </c>
      <c r="F41" s="158">
        <v>577</v>
      </c>
      <c r="G41" s="158">
        <v>903</v>
      </c>
      <c r="H41" s="158">
        <v>747</v>
      </c>
      <c r="I41" s="158">
        <v>378</v>
      </c>
      <c r="J41" s="158">
        <v>2992</v>
      </c>
      <c r="K41" s="76"/>
      <c r="L41" s="76"/>
      <c r="M41" s="76"/>
      <c r="N41" s="76"/>
      <c r="O41" s="76"/>
      <c r="P41" s="76"/>
    </row>
    <row r="42" spans="1:16" x14ac:dyDescent="0.25">
      <c r="A42" s="122">
        <v>24</v>
      </c>
      <c r="B42" s="12">
        <v>36</v>
      </c>
      <c r="C42" s="119" t="s">
        <v>12</v>
      </c>
      <c r="D42" s="158">
        <v>28</v>
      </c>
      <c r="E42" s="158">
        <v>45</v>
      </c>
      <c r="F42" s="158">
        <v>113</v>
      </c>
      <c r="G42" s="158">
        <v>201</v>
      </c>
      <c r="H42" s="158">
        <v>89</v>
      </c>
      <c r="I42" s="158">
        <v>30</v>
      </c>
      <c r="J42" s="158">
        <v>506</v>
      </c>
      <c r="K42" s="76"/>
      <c r="L42" s="76"/>
      <c r="M42" s="76"/>
      <c r="N42" s="76"/>
      <c r="O42" s="76"/>
      <c r="P42" s="76"/>
    </row>
    <row r="43" spans="1:16" x14ac:dyDescent="0.25">
      <c r="A43" s="122">
        <v>24</v>
      </c>
      <c r="B43" s="12">
        <v>37</v>
      </c>
      <c r="C43" s="119" t="s">
        <v>13</v>
      </c>
      <c r="D43" s="158">
        <v>64</v>
      </c>
      <c r="E43" s="158">
        <v>113</v>
      </c>
      <c r="F43" s="158">
        <v>270</v>
      </c>
      <c r="G43" s="158">
        <v>480</v>
      </c>
      <c r="H43" s="158">
        <v>345</v>
      </c>
      <c r="I43" s="158">
        <v>64</v>
      </c>
      <c r="J43" s="158">
        <v>1336</v>
      </c>
      <c r="K43" s="76"/>
      <c r="L43" s="76"/>
      <c r="M43" s="76"/>
      <c r="N43" s="76"/>
      <c r="O43" s="76"/>
      <c r="P43" s="76"/>
    </row>
    <row r="44" spans="1:16" x14ac:dyDescent="0.25">
      <c r="A44" s="122">
        <v>84</v>
      </c>
      <c r="B44" s="12">
        <v>38</v>
      </c>
      <c r="C44" s="119" t="s">
        <v>88</v>
      </c>
      <c r="D44" s="158">
        <v>91</v>
      </c>
      <c r="E44" s="158">
        <v>185</v>
      </c>
      <c r="F44" s="158">
        <v>440</v>
      </c>
      <c r="G44" s="158">
        <v>776</v>
      </c>
      <c r="H44" s="158">
        <v>800</v>
      </c>
      <c r="I44" s="158">
        <v>485</v>
      </c>
      <c r="J44" s="158">
        <v>2777</v>
      </c>
      <c r="K44" s="76"/>
      <c r="L44" s="76"/>
      <c r="M44" s="76"/>
      <c r="N44" s="76"/>
      <c r="O44" s="76"/>
      <c r="P44" s="76"/>
    </row>
    <row r="45" spans="1:16" x14ac:dyDescent="0.25">
      <c r="A45" s="122">
        <v>27</v>
      </c>
      <c r="B45" s="12">
        <v>39</v>
      </c>
      <c r="C45" s="119" t="s">
        <v>19</v>
      </c>
      <c r="D45" s="158">
        <v>38</v>
      </c>
      <c r="E45" s="158">
        <v>62</v>
      </c>
      <c r="F45" s="158">
        <v>180</v>
      </c>
      <c r="G45" s="158">
        <v>241</v>
      </c>
      <c r="H45" s="158">
        <v>189</v>
      </c>
      <c r="I45" s="158">
        <v>48</v>
      </c>
      <c r="J45" s="158">
        <v>758</v>
      </c>
      <c r="K45" s="76"/>
      <c r="L45" s="76"/>
      <c r="M45" s="76"/>
      <c r="N45" s="76"/>
      <c r="O45" s="76"/>
      <c r="P45" s="76"/>
    </row>
    <row r="46" spans="1:16" x14ac:dyDescent="0.25">
      <c r="A46" s="122">
        <v>75</v>
      </c>
      <c r="B46" s="12">
        <v>40</v>
      </c>
      <c r="C46" s="119" t="s">
        <v>63</v>
      </c>
      <c r="D46" s="158">
        <v>80</v>
      </c>
      <c r="E46" s="158">
        <v>121</v>
      </c>
      <c r="F46" s="158">
        <v>228</v>
      </c>
      <c r="G46" s="158">
        <v>354</v>
      </c>
      <c r="H46" s="158">
        <v>272</v>
      </c>
      <c r="I46" s="158">
        <v>131</v>
      </c>
      <c r="J46" s="158">
        <v>1186</v>
      </c>
      <c r="K46" s="76"/>
      <c r="L46" s="76"/>
      <c r="M46" s="76"/>
      <c r="N46" s="76"/>
      <c r="O46" s="76"/>
      <c r="P46" s="76"/>
    </row>
    <row r="47" spans="1:16" x14ac:dyDescent="0.25">
      <c r="A47" s="122">
        <v>24</v>
      </c>
      <c r="B47" s="12">
        <v>41</v>
      </c>
      <c r="C47" s="119" t="s">
        <v>14</v>
      </c>
      <c r="D47" s="158">
        <v>42</v>
      </c>
      <c r="E47" s="158">
        <v>69</v>
      </c>
      <c r="F47" s="158">
        <v>168</v>
      </c>
      <c r="G47" s="158">
        <v>269</v>
      </c>
      <c r="H47" s="158">
        <v>188</v>
      </c>
      <c r="I47" s="158">
        <v>102</v>
      </c>
      <c r="J47" s="158">
        <v>838</v>
      </c>
      <c r="K47" s="76"/>
      <c r="L47" s="76"/>
      <c r="M47" s="76"/>
      <c r="N47" s="76"/>
      <c r="O47" s="76"/>
      <c r="P47" s="76"/>
    </row>
    <row r="48" spans="1:16" x14ac:dyDescent="0.25">
      <c r="A48" s="122">
        <v>84</v>
      </c>
      <c r="B48" s="12">
        <v>42</v>
      </c>
      <c r="C48" s="119" t="s">
        <v>89</v>
      </c>
      <c r="D48" s="158">
        <v>104</v>
      </c>
      <c r="E48" s="158">
        <v>148</v>
      </c>
      <c r="F48" s="158">
        <v>390</v>
      </c>
      <c r="G48" s="158">
        <v>610</v>
      </c>
      <c r="H48" s="158">
        <v>463</v>
      </c>
      <c r="I48" s="158">
        <v>155</v>
      </c>
      <c r="J48" s="158">
        <v>1870</v>
      </c>
      <c r="K48" s="76"/>
      <c r="L48" s="76"/>
      <c r="M48" s="76"/>
      <c r="N48" s="76"/>
      <c r="O48" s="76"/>
      <c r="P48" s="76"/>
    </row>
    <row r="49" spans="1:16" x14ac:dyDescent="0.25">
      <c r="A49" s="122">
        <v>84</v>
      </c>
      <c r="B49" s="12">
        <v>43</v>
      </c>
      <c r="C49" s="119" t="s">
        <v>90</v>
      </c>
      <c r="D49" s="158">
        <v>49</v>
      </c>
      <c r="E49" s="158">
        <v>59</v>
      </c>
      <c r="F49" s="158">
        <v>171</v>
      </c>
      <c r="G49" s="158">
        <v>211</v>
      </c>
      <c r="H49" s="158">
        <v>138</v>
      </c>
      <c r="I49" s="158">
        <v>25</v>
      </c>
      <c r="J49" s="158">
        <v>653</v>
      </c>
      <c r="K49" s="76"/>
      <c r="L49" s="76"/>
      <c r="M49" s="76"/>
      <c r="N49" s="76"/>
      <c r="O49" s="76"/>
      <c r="P49" s="76"/>
    </row>
    <row r="50" spans="1:16" x14ac:dyDescent="0.25">
      <c r="A50" s="122">
        <v>52</v>
      </c>
      <c r="B50" s="12">
        <v>44</v>
      </c>
      <c r="C50" s="119" t="s">
        <v>46</v>
      </c>
      <c r="D50" s="158">
        <v>133</v>
      </c>
      <c r="E50" s="158">
        <v>173</v>
      </c>
      <c r="F50" s="158">
        <v>387</v>
      </c>
      <c r="G50" s="158">
        <v>737</v>
      </c>
      <c r="H50" s="158">
        <v>770</v>
      </c>
      <c r="I50" s="158">
        <v>267</v>
      </c>
      <c r="J50" s="158">
        <v>2467</v>
      </c>
      <c r="K50" s="76"/>
      <c r="L50" s="76"/>
      <c r="M50" s="76"/>
      <c r="N50" s="76"/>
      <c r="O50" s="76"/>
      <c r="P50" s="76"/>
    </row>
    <row r="51" spans="1:16" x14ac:dyDescent="0.25">
      <c r="A51" s="122">
        <v>24</v>
      </c>
      <c r="B51" s="12">
        <v>45</v>
      </c>
      <c r="C51" s="119" t="s">
        <v>15</v>
      </c>
      <c r="D51" s="158">
        <v>67</v>
      </c>
      <c r="E51" s="158">
        <v>144</v>
      </c>
      <c r="F51" s="158">
        <v>289</v>
      </c>
      <c r="G51" s="158">
        <v>512</v>
      </c>
      <c r="H51" s="158">
        <v>512</v>
      </c>
      <c r="I51" s="158">
        <v>15</v>
      </c>
      <c r="J51" s="158">
        <v>1539</v>
      </c>
      <c r="K51" s="76"/>
      <c r="L51" s="76"/>
      <c r="M51" s="76"/>
      <c r="N51" s="76"/>
      <c r="O51" s="76"/>
      <c r="P51" s="76"/>
    </row>
    <row r="52" spans="1:16" x14ac:dyDescent="0.25">
      <c r="A52" s="122">
        <v>76</v>
      </c>
      <c r="B52" s="12">
        <v>46</v>
      </c>
      <c r="C52" s="119" t="s">
        <v>76</v>
      </c>
      <c r="D52" s="158">
        <v>18</v>
      </c>
      <c r="E52" s="158">
        <v>31</v>
      </c>
      <c r="F52" s="158">
        <v>78</v>
      </c>
      <c r="G52" s="158">
        <v>121</v>
      </c>
      <c r="H52" s="158">
        <v>58</v>
      </c>
      <c r="I52" s="158">
        <v>43</v>
      </c>
      <c r="J52" s="158">
        <v>349</v>
      </c>
      <c r="K52" s="76"/>
      <c r="L52" s="76"/>
      <c r="M52" s="76"/>
      <c r="N52" s="76"/>
      <c r="O52" s="76"/>
      <c r="P52" s="76"/>
    </row>
    <row r="53" spans="1:16" x14ac:dyDescent="0.25">
      <c r="A53" s="122">
        <v>75</v>
      </c>
      <c r="B53" s="12">
        <v>47</v>
      </c>
      <c r="C53" s="119" t="s">
        <v>64</v>
      </c>
      <c r="D53" s="158">
        <v>40</v>
      </c>
      <c r="E53" s="158">
        <v>56</v>
      </c>
      <c r="F53" s="158">
        <v>146</v>
      </c>
      <c r="G53" s="158">
        <v>254</v>
      </c>
      <c r="H53" s="158">
        <v>179</v>
      </c>
      <c r="I53" s="158">
        <v>64</v>
      </c>
      <c r="J53" s="158">
        <v>739</v>
      </c>
      <c r="K53" s="76"/>
      <c r="L53" s="76"/>
      <c r="M53" s="76"/>
      <c r="N53" s="76"/>
      <c r="O53" s="76"/>
      <c r="P53" s="76"/>
    </row>
    <row r="54" spans="1:16" x14ac:dyDescent="0.25">
      <c r="A54" s="122">
        <v>76</v>
      </c>
      <c r="B54" s="12">
        <v>48</v>
      </c>
      <c r="C54" s="119" t="s">
        <v>77</v>
      </c>
      <c r="D54" s="158">
        <v>11</v>
      </c>
      <c r="E54" s="158">
        <v>12</v>
      </c>
      <c r="F54" s="158">
        <v>30</v>
      </c>
      <c r="G54" s="158">
        <v>40</v>
      </c>
      <c r="H54" s="158">
        <v>31</v>
      </c>
      <c r="I54" s="158">
        <v>11</v>
      </c>
      <c r="J54" s="158">
        <v>135</v>
      </c>
      <c r="K54" s="76"/>
      <c r="L54" s="76"/>
      <c r="M54" s="76"/>
      <c r="N54" s="76"/>
      <c r="O54" s="76"/>
      <c r="P54" s="76"/>
    </row>
    <row r="55" spans="1:16" x14ac:dyDescent="0.25">
      <c r="A55" s="122">
        <v>52</v>
      </c>
      <c r="B55" s="12">
        <v>49</v>
      </c>
      <c r="C55" s="119" t="s">
        <v>48</v>
      </c>
      <c r="D55" s="158">
        <v>135</v>
      </c>
      <c r="E55" s="158">
        <v>216</v>
      </c>
      <c r="F55" s="158">
        <v>468</v>
      </c>
      <c r="G55" s="158">
        <v>652</v>
      </c>
      <c r="H55" s="158">
        <v>523</v>
      </c>
      <c r="I55" s="158">
        <v>209</v>
      </c>
      <c r="J55" s="158">
        <v>2203</v>
      </c>
      <c r="K55" s="76"/>
      <c r="L55" s="76"/>
      <c r="M55" s="76"/>
      <c r="N55" s="76"/>
      <c r="O55" s="76"/>
      <c r="P55" s="76"/>
    </row>
    <row r="56" spans="1:16" x14ac:dyDescent="0.25">
      <c r="A56" s="122">
        <v>28</v>
      </c>
      <c r="B56" s="12">
        <v>50</v>
      </c>
      <c r="C56" s="119" t="s">
        <v>28</v>
      </c>
      <c r="D56" s="158">
        <v>67</v>
      </c>
      <c r="E56" s="158">
        <v>128</v>
      </c>
      <c r="F56" s="158">
        <v>277</v>
      </c>
      <c r="G56" s="158">
        <v>398</v>
      </c>
      <c r="H56" s="158">
        <v>231</v>
      </c>
      <c r="I56" s="158">
        <v>101</v>
      </c>
      <c r="J56" s="158">
        <v>1202</v>
      </c>
      <c r="K56" s="76"/>
      <c r="L56" s="76"/>
      <c r="M56" s="76"/>
      <c r="N56" s="76"/>
      <c r="O56" s="76"/>
      <c r="P56" s="76"/>
    </row>
    <row r="57" spans="1:16" x14ac:dyDescent="0.25">
      <c r="A57" s="122">
        <v>44</v>
      </c>
      <c r="B57" s="12">
        <v>51</v>
      </c>
      <c r="C57" s="119" t="s">
        <v>38</v>
      </c>
      <c r="D57" s="158">
        <v>99</v>
      </c>
      <c r="E57" s="158">
        <v>197</v>
      </c>
      <c r="F57" s="158">
        <v>388</v>
      </c>
      <c r="G57" s="158">
        <v>479</v>
      </c>
      <c r="H57" s="158">
        <v>187</v>
      </c>
      <c r="I57" s="158">
        <v>99</v>
      </c>
      <c r="J57" s="158">
        <v>1449</v>
      </c>
      <c r="K57" s="76"/>
      <c r="L57" s="76"/>
      <c r="M57" s="76"/>
      <c r="N57" s="76"/>
      <c r="O57" s="76"/>
      <c r="P57" s="76"/>
    </row>
    <row r="58" spans="1:16" x14ac:dyDescent="0.25">
      <c r="A58" s="122">
        <v>44</v>
      </c>
      <c r="B58" s="12">
        <v>52</v>
      </c>
      <c r="C58" s="119" t="s">
        <v>39</v>
      </c>
      <c r="D58" s="158">
        <v>45</v>
      </c>
      <c r="E58" s="158">
        <v>68</v>
      </c>
      <c r="F58" s="158">
        <v>153</v>
      </c>
      <c r="G58" s="158">
        <v>228</v>
      </c>
      <c r="H58" s="158">
        <v>75</v>
      </c>
      <c r="I58" s="158">
        <v>43</v>
      </c>
      <c r="J58" s="158">
        <v>612</v>
      </c>
      <c r="K58" s="76"/>
      <c r="L58" s="76"/>
      <c r="M58" s="76"/>
      <c r="N58" s="76"/>
      <c r="O58" s="76"/>
      <c r="P58" s="76"/>
    </row>
    <row r="59" spans="1:16" x14ac:dyDescent="0.25">
      <c r="A59" s="122">
        <v>52</v>
      </c>
      <c r="B59" s="12">
        <v>53</v>
      </c>
      <c r="C59" s="119" t="s">
        <v>49</v>
      </c>
      <c r="D59" s="158">
        <v>55</v>
      </c>
      <c r="E59" s="158">
        <v>81</v>
      </c>
      <c r="F59" s="158">
        <v>191</v>
      </c>
      <c r="G59" s="158">
        <v>299</v>
      </c>
      <c r="H59" s="158">
        <v>256</v>
      </c>
      <c r="I59" s="158">
        <v>47</v>
      </c>
      <c r="J59" s="158">
        <v>929</v>
      </c>
      <c r="K59" s="76"/>
      <c r="L59" s="76"/>
      <c r="M59" s="76"/>
      <c r="N59" s="76"/>
      <c r="O59" s="76"/>
      <c r="P59" s="76"/>
    </row>
    <row r="60" spans="1:16" x14ac:dyDescent="0.25">
      <c r="A60" s="122">
        <v>44</v>
      </c>
      <c r="B60" s="12">
        <v>54</v>
      </c>
      <c r="C60" s="119" t="s">
        <v>40</v>
      </c>
      <c r="D60" s="158">
        <v>157</v>
      </c>
      <c r="E60" s="158">
        <v>199</v>
      </c>
      <c r="F60" s="158">
        <v>340</v>
      </c>
      <c r="G60" s="158">
        <v>489</v>
      </c>
      <c r="H60" s="158">
        <v>411</v>
      </c>
      <c r="I60" s="158">
        <v>232</v>
      </c>
      <c r="J60" s="158">
        <v>1828</v>
      </c>
      <c r="K60" s="76"/>
      <c r="L60" s="76"/>
      <c r="M60" s="76"/>
      <c r="N60" s="76"/>
      <c r="O60" s="76"/>
      <c r="P60" s="76"/>
    </row>
    <row r="61" spans="1:16" x14ac:dyDescent="0.25">
      <c r="A61" s="122">
        <v>44</v>
      </c>
      <c r="B61" s="12">
        <v>55</v>
      </c>
      <c r="C61" s="119" t="s">
        <v>41</v>
      </c>
      <c r="D61" s="158">
        <v>36</v>
      </c>
      <c r="E61" s="158">
        <v>70</v>
      </c>
      <c r="F61" s="158">
        <v>133</v>
      </c>
      <c r="G61" s="158">
        <v>213</v>
      </c>
      <c r="H61" s="158">
        <v>154</v>
      </c>
      <c r="I61" s="158">
        <v>75</v>
      </c>
      <c r="J61" s="158">
        <v>681</v>
      </c>
      <c r="K61" s="76"/>
      <c r="L61" s="76"/>
      <c r="M61" s="76"/>
      <c r="N61" s="76"/>
      <c r="O61" s="76"/>
      <c r="P61" s="76"/>
    </row>
    <row r="62" spans="1:16" x14ac:dyDescent="0.25">
      <c r="A62" s="122">
        <v>53</v>
      </c>
      <c r="B62" s="12">
        <v>56</v>
      </c>
      <c r="C62" s="119" t="s">
        <v>56</v>
      </c>
      <c r="D62" s="158">
        <v>74</v>
      </c>
      <c r="E62" s="158">
        <v>115</v>
      </c>
      <c r="F62" s="158">
        <v>284</v>
      </c>
      <c r="G62" s="158">
        <v>488</v>
      </c>
      <c r="H62" s="158">
        <v>295</v>
      </c>
      <c r="I62" s="158">
        <v>147</v>
      </c>
      <c r="J62" s="158">
        <v>1403</v>
      </c>
      <c r="K62" s="76"/>
      <c r="L62" s="76"/>
      <c r="M62" s="76"/>
      <c r="N62" s="76"/>
      <c r="O62" s="76"/>
      <c r="P62" s="76"/>
    </row>
    <row r="63" spans="1:16" x14ac:dyDescent="0.25">
      <c r="A63" s="122">
        <v>44</v>
      </c>
      <c r="B63" s="12">
        <v>57</v>
      </c>
      <c r="C63" s="119" t="s">
        <v>42</v>
      </c>
      <c r="D63" s="158">
        <v>151</v>
      </c>
      <c r="E63" s="158">
        <v>185</v>
      </c>
      <c r="F63" s="158">
        <v>405</v>
      </c>
      <c r="G63" s="158">
        <v>733</v>
      </c>
      <c r="H63" s="158">
        <v>591</v>
      </c>
      <c r="I63" s="158">
        <v>103</v>
      </c>
      <c r="J63" s="158">
        <v>2168</v>
      </c>
      <c r="K63" s="76"/>
      <c r="L63" s="76"/>
      <c r="M63" s="76"/>
      <c r="N63" s="76"/>
      <c r="O63" s="76"/>
      <c r="P63" s="76"/>
    </row>
    <row r="64" spans="1:16" x14ac:dyDescent="0.25">
      <c r="A64" s="122">
        <v>27</v>
      </c>
      <c r="B64" s="12">
        <v>58</v>
      </c>
      <c r="C64" s="119" t="s">
        <v>20</v>
      </c>
      <c r="D64" s="158">
        <v>48</v>
      </c>
      <c r="E64" s="158">
        <v>76</v>
      </c>
      <c r="F64" s="158">
        <v>227</v>
      </c>
      <c r="G64" s="158">
        <v>299</v>
      </c>
      <c r="H64" s="158">
        <v>154</v>
      </c>
      <c r="I64" s="158">
        <v>92</v>
      </c>
      <c r="J64" s="158">
        <v>896</v>
      </c>
      <c r="K64" s="76"/>
      <c r="L64" s="76"/>
      <c r="M64" s="76"/>
      <c r="N64" s="76"/>
      <c r="O64" s="76"/>
      <c r="P64" s="76"/>
    </row>
    <row r="65" spans="1:16" x14ac:dyDescent="0.25">
      <c r="A65" s="122">
        <v>32</v>
      </c>
      <c r="B65" s="12">
        <v>59</v>
      </c>
      <c r="C65" s="119" t="s">
        <v>32</v>
      </c>
      <c r="D65" s="158">
        <v>674</v>
      </c>
      <c r="E65" s="158">
        <v>1170</v>
      </c>
      <c r="F65" s="158">
        <v>2457</v>
      </c>
      <c r="G65" s="158">
        <v>3197</v>
      </c>
      <c r="H65" s="158">
        <v>1698</v>
      </c>
      <c r="I65" s="158">
        <v>1123</v>
      </c>
      <c r="J65" s="158">
        <v>10319</v>
      </c>
      <c r="K65" s="76"/>
      <c r="L65" s="76"/>
      <c r="M65" s="76"/>
      <c r="N65" s="76"/>
      <c r="O65" s="76"/>
      <c r="P65" s="76"/>
    </row>
    <row r="66" spans="1:16" x14ac:dyDescent="0.25">
      <c r="A66" s="122">
        <v>32</v>
      </c>
      <c r="B66" s="12">
        <v>60</v>
      </c>
      <c r="C66" s="119" t="s">
        <v>33</v>
      </c>
      <c r="D66" s="158">
        <v>94</v>
      </c>
      <c r="E66" s="158">
        <v>151</v>
      </c>
      <c r="F66" s="158">
        <v>296</v>
      </c>
      <c r="G66" s="158">
        <v>524</v>
      </c>
      <c r="H66" s="158">
        <v>483</v>
      </c>
      <c r="I66" s="158">
        <v>51</v>
      </c>
      <c r="J66" s="158">
        <v>1599</v>
      </c>
      <c r="K66" s="76"/>
      <c r="L66" s="76"/>
      <c r="M66" s="76"/>
      <c r="N66" s="76"/>
      <c r="O66" s="76"/>
      <c r="P66" s="76"/>
    </row>
    <row r="67" spans="1:16" x14ac:dyDescent="0.25">
      <c r="A67" s="122">
        <v>28</v>
      </c>
      <c r="B67" s="12">
        <v>61</v>
      </c>
      <c r="C67" s="119" t="s">
        <v>29</v>
      </c>
      <c r="D67" s="158">
        <v>41</v>
      </c>
      <c r="E67" s="158">
        <v>83</v>
      </c>
      <c r="F67" s="158">
        <v>216</v>
      </c>
      <c r="G67" s="158">
        <v>352</v>
      </c>
      <c r="H67" s="158">
        <v>226</v>
      </c>
      <c r="I67" s="158">
        <v>82</v>
      </c>
      <c r="J67" s="158">
        <v>1000</v>
      </c>
      <c r="K67" s="76"/>
      <c r="L67" s="76"/>
      <c r="M67" s="76"/>
      <c r="N67" s="76"/>
      <c r="O67" s="76"/>
      <c r="P67" s="76"/>
    </row>
    <row r="68" spans="1:16" x14ac:dyDescent="0.25">
      <c r="A68" s="122">
        <v>32</v>
      </c>
      <c r="B68" s="12">
        <v>62</v>
      </c>
      <c r="C68" s="119" t="s">
        <v>34</v>
      </c>
      <c r="D68" s="158">
        <v>436</v>
      </c>
      <c r="E68" s="158">
        <v>752</v>
      </c>
      <c r="F68" s="158">
        <v>1528</v>
      </c>
      <c r="G68" s="158">
        <v>2039</v>
      </c>
      <c r="H68" s="158">
        <v>1117</v>
      </c>
      <c r="I68" s="158">
        <v>645</v>
      </c>
      <c r="J68" s="158">
        <v>6517</v>
      </c>
      <c r="K68" s="76"/>
      <c r="L68" s="76"/>
      <c r="M68" s="76"/>
      <c r="N68" s="76"/>
      <c r="O68" s="76"/>
      <c r="P68" s="76"/>
    </row>
    <row r="69" spans="1:16" x14ac:dyDescent="0.25">
      <c r="A69" s="122">
        <v>84</v>
      </c>
      <c r="B69" s="12">
        <v>63</v>
      </c>
      <c r="C69" s="119" t="s">
        <v>91</v>
      </c>
      <c r="D69" s="158">
        <v>65</v>
      </c>
      <c r="E69" s="158">
        <v>86</v>
      </c>
      <c r="F69" s="158">
        <v>188</v>
      </c>
      <c r="G69" s="158">
        <v>259</v>
      </c>
      <c r="H69" s="158">
        <v>303</v>
      </c>
      <c r="I69" s="158">
        <v>117</v>
      </c>
      <c r="J69" s="158">
        <v>1018</v>
      </c>
      <c r="K69" s="76"/>
      <c r="L69" s="76"/>
      <c r="M69" s="76"/>
      <c r="N69" s="76"/>
      <c r="O69" s="76"/>
      <c r="P69" s="76"/>
    </row>
    <row r="70" spans="1:16" x14ac:dyDescent="0.25">
      <c r="A70" s="122">
        <v>75</v>
      </c>
      <c r="B70" s="12">
        <v>64</v>
      </c>
      <c r="C70" s="119" t="s">
        <v>65</v>
      </c>
      <c r="D70" s="158">
        <v>84</v>
      </c>
      <c r="E70" s="158">
        <v>104</v>
      </c>
      <c r="F70" s="158">
        <v>244</v>
      </c>
      <c r="G70" s="158">
        <v>439</v>
      </c>
      <c r="H70" s="158">
        <v>345</v>
      </c>
      <c r="I70" s="158">
        <v>175</v>
      </c>
      <c r="J70" s="158">
        <v>1391</v>
      </c>
      <c r="K70" s="76"/>
      <c r="L70" s="76"/>
      <c r="M70" s="76"/>
      <c r="N70" s="76"/>
      <c r="O70" s="76"/>
      <c r="P70" s="76"/>
    </row>
    <row r="71" spans="1:16" x14ac:dyDescent="0.25">
      <c r="A71" s="122">
        <v>76</v>
      </c>
      <c r="B71" s="12">
        <v>65</v>
      </c>
      <c r="C71" s="119" t="s">
        <v>78</v>
      </c>
      <c r="D71" s="158">
        <v>34</v>
      </c>
      <c r="E71" s="158">
        <v>54</v>
      </c>
      <c r="F71" s="158">
        <v>121</v>
      </c>
      <c r="G71" s="158">
        <v>193</v>
      </c>
      <c r="H71" s="158">
        <v>127</v>
      </c>
      <c r="I71" s="158">
        <v>57</v>
      </c>
      <c r="J71" s="158">
        <v>586</v>
      </c>
      <c r="K71" s="76"/>
      <c r="L71" s="76"/>
      <c r="M71" s="76"/>
      <c r="N71" s="76"/>
      <c r="O71" s="76"/>
      <c r="P71" s="76"/>
    </row>
    <row r="72" spans="1:16" x14ac:dyDescent="0.25">
      <c r="A72" s="122">
        <v>76</v>
      </c>
      <c r="B72" s="12">
        <v>66</v>
      </c>
      <c r="C72" s="119" t="s">
        <v>79</v>
      </c>
      <c r="D72" s="158">
        <v>48</v>
      </c>
      <c r="E72" s="158">
        <v>113</v>
      </c>
      <c r="F72" s="158">
        <v>302</v>
      </c>
      <c r="G72" s="158">
        <v>407</v>
      </c>
      <c r="H72" s="158">
        <v>174</v>
      </c>
      <c r="I72" s="158">
        <v>83</v>
      </c>
      <c r="J72" s="158">
        <v>1127</v>
      </c>
      <c r="K72" s="76"/>
      <c r="L72" s="76"/>
      <c r="M72" s="76"/>
      <c r="N72" s="76"/>
      <c r="O72" s="76"/>
      <c r="P72" s="76"/>
    </row>
    <row r="73" spans="1:16" x14ac:dyDescent="0.25">
      <c r="A73" s="122">
        <v>44</v>
      </c>
      <c r="B73" s="12">
        <v>67</v>
      </c>
      <c r="C73" s="119" t="s">
        <v>43</v>
      </c>
      <c r="D73" s="158">
        <v>164</v>
      </c>
      <c r="E73" s="158">
        <v>255</v>
      </c>
      <c r="F73" s="158">
        <v>591</v>
      </c>
      <c r="G73" s="158">
        <v>820</v>
      </c>
      <c r="H73" s="158">
        <v>636</v>
      </c>
      <c r="I73" s="158">
        <v>182</v>
      </c>
      <c r="J73" s="158">
        <v>2648</v>
      </c>
      <c r="K73" s="76"/>
      <c r="L73" s="76"/>
      <c r="M73" s="76"/>
      <c r="N73" s="76"/>
      <c r="O73" s="76"/>
      <c r="P73" s="76"/>
    </row>
    <row r="74" spans="1:16" x14ac:dyDescent="0.25">
      <c r="A74" s="122">
        <v>44</v>
      </c>
      <c r="B74" s="12">
        <v>68</v>
      </c>
      <c r="C74" s="119" t="s">
        <v>44</v>
      </c>
      <c r="D74" s="158">
        <v>109</v>
      </c>
      <c r="E74" s="158">
        <v>163</v>
      </c>
      <c r="F74" s="158">
        <v>408</v>
      </c>
      <c r="G74" s="158">
        <v>610</v>
      </c>
      <c r="H74" s="158">
        <v>451</v>
      </c>
      <c r="I74" s="158">
        <v>11</v>
      </c>
      <c r="J74" s="158">
        <v>1752</v>
      </c>
      <c r="K74" s="76"/>
      <c r="L74" s="76"/>
      <c r="M74" s="76"/>
      <c r="N74" s="76"/>
      <c r="O74" s="76"/>
      <c r="P74" s="76"/>
    </row>
    <row r="75" spans="1:16" x14ac:dyDescent="0.25">
      <c r="A75" s="122">
        <v>84</v>
      </c>
      <c r="B75" s="12">
        <v>69</v>
      </c>
      <c r="C75" s="119" t="s">
        <v>356</v>
      </c>
      <c r="D75" s="158">
        <v>154</v>
      </c>
      <c r="E75" s="158">
        <v>231</v>
      </c>
      <c r="F75" s="158">
        <v>539</v>
      </c>
      <c r="G75" s="158">
        <v>929</v>
      </c>
      <c r="H75" s="158">
        <v>907</v>
      </c>
      <c r="I75" s="158">
        <v>312</v>
      </c>
      <c r="J75" s="158">
        <v>3072</v>
      </c>
      <c r="K75" s="76"/>
      <c r="L75" s="76"/>
      <c r="M75" s="76"/>
      <c r="N75" s="76"/>
      <c r="O75" s="76"/>
      <c r="P75" s="76"/>
    </row>
    <row r="76" spans="1:16" x14ac:dyDescent="0.25">
      <c r="A76" s="126">
        <v>84</v>
      </c>
      <c r="B76" s="18" t="s">
        <v>92</v>
      </c>
      <c r="C76" s="127" t="s">
        <v>356</v>
      </c>
      <c r="D76" s="175">
        <v>35</v>
      </c>
      <c r="E76" s="175">
        <v>49</v>
      </c>
      <c r="F76" s="175">
        <v>112</v>
      </c>
      <c r="G76" s="175">
        <v>217</v>
      </c>
      <c r="H76" s="175">
        <v>202</v>
      </c>
      <c r="I76" s="175">
        <v>77</v>
      </c>
      <c r="J76" s="175">
        <v>692</v>
      </c>
      <c r="K76" s="76"/>
      <c r="L76" s="76"/>
      <c r="M76" s="76"/>
      <c r="N76" s="76"/>
      <c r="O76" s="76"/>
      <c r="P76" s="76"/>
    </row>
    <row r="77" spans="1:16" x14ac:dyDescent="0.25">
      <c r="A77" s="126">
        <v>84</v>
      </c>
      <c r="B77" s="18" t="s">
        <v>94</v>
      </c>
      <c r="C77" s="127" t="s">
        <v>357</v>
      </c>
      <c r="D77" s="175">
        <v>119</v>
      </c>
      <c r="E77" s="175">
        <v>182</v>
      </c>
      <c r="F77" s="175">
        <v>427</v>
      </c>
      <c r="G77" s="175">
        <v>712</v>
      </c>
      <c r="H77" s="175">
        <v>705</v>
      </c>
      <c r="I77" s="175">
        <v>235</v>
      </c>
      <c r="J77" s="175">
        <v>2380</v>
      </c>
      <c r="K77" s="76"/>
      <c r="L77" s="76"/>
      <c r="M77" s="76"/>
      <c r="N77" s="76"/>
      <c r="O77" s="76"/>
      <c r="P77" s="76"/>
    </row>
    <row r="78" spans="1:16" x14ac:dyDescent="0.25">
      <c r="A78" s="122">
        <v>27</v>
      </c>
      <c r="B78" s="12">
        <v>70</v>
      </c>
      <c r="C78" s="119" t="s">
        <v>21</v>
      </c>
      <c r="D78" s="158">
        <v>37</v>
      </c>
      <c r="E78" s="158">
        <v>63</v>
      </c>
      <c r="F78" s="158">
        <v>173</v>
      </c>
      <c r="G78" s="158">
        <v>223</v>
      </c>
      <c r="H78" s="158">
        <v>174</v>
      </c>
      <c r="I78" s="158">
        <v>54</v>
      </c>
      <c r="J78" s="158">
        <v>724</v>
      </c>
      <c r="K78" s="76"/>
      <c r="L78" s="76"/>
      <c r="M78" s="76"/>
      <c r="N78" s="76"/>
      <c r="O78" s="76"/>
      <c r="P78" s="76"/>
    </row>
    <row r="79" spans="1:16" x14ac:dyDescent="0.25">
      <c r="A79" s="122">
        <v>27</v>
      </c>
      <c r="B79" s="12">
        <v>71</v>
      </c>
      <c r="C79" s="119" t="s">
        <v>22</v>
      </c>
      <c r="D79" s="158">
        <v>64</v>
      </c>
      <c r="E79" s="158">
        <v>90</v>
      </c>
      <c r="F79" s="158">
        <v>213</v>
      </c>
      <c r="G79" s="158">
        <v>393</v>
      </c>
      <c r="H79" s="158">
        <v>305</v>
      </c>
      <c r="I79" s="158">
        <v>82</v>
      </c>
      <c r="J79" s="158">
        <v>1147</v>
      </c>
      <c r="K79" s="76"/>
      <c r="L79" s="76"/>
      <c r="M79" s="76"/>
      <c r="N79" s="76"/>
      <c r="O79" s="76"/>
      <c r="P79" s="76"/>
    </row>
    <row r="80" spans="1:16" x14ac:dyDescent="0.25">
      <c r="A80" s="122">
        <v>52</v>
      </c>
      <c r="B80" s="12">
        <v>72</v>
      </c>
      <c r="C80" s="119" t="s">
        <v>50</v>
      </c>
      <c r="D80" s="158">
        <v>86</v>
      </c>
      <c r="E80" s="158">
        <v>126</v>
      </c>
      <c r="F80" s="158">
        <v>342</v>
      </c>
      <c r="G80" s="158">
        <v>434</v>
      </c>
      <c r="H80" s="158">
        <v>371</v>
      </c>
      <c r="I80" s="158">
        <v>127</v>
      </c>
      <c r="J80" s="158">
        <v>1486</v>
      </c>
      <c r="K80" s="76"/>
      <c r="L80" s="76"/>
      <c r="M80" s="76"/>
      <c r="N80" s="76"/>
      <c r="O80" s="76"/>
      <c r="P80" s="76"/>
    </row>
    <row r="81" spans="1:16" x14ac:dyDescent="0.25">
      <c r="A81" s="122">
        <v>84</v>
      </c>
      <c r="B81" s="12">
        <v>73</v>
      </c>
      <c r="C81" s="119" t="s">
        <v>96</v>
      </c>
      <c r="D81" s="158">
        <v>28</v>
      </c>
      <c r="E81" s="158">
        <v>78</v>
      </c>
      <c r="F81" s="158">
        <v>146</v>
      </c>
      <c r="G81" s="158">
        <v>252</v>
      </c>
      <c r="H81" s="158">
        <v>254</v>
      </c>
      <c r="I81" s="158">
        <v>118</v>
      </c>
      <c r="J81" s="158">
        <v>876</v>
      </c>
      <c r="K81" s="76"/>
      <c r="L81" s="76"/>
      <c r="M81" s="76"/>
      <c r="N81" s="76"/>
      <c r="O81" s="76"/>
      <c r="P81" s="76"/>
    </row>
    <row r="82" spans="1:16" x14ac:dyDescent="0.25">
      <c r="A82" s="122">
        <v>84</v>
      </c>
      <c r="B82" s="12">
        <v>74</v>
      </c>
      <c r="C82" s="119" t="s">
        <v>97</v>
      </c>
      <c r="D82" s="158">
        <v>44</v>
      </c>
      <c r="E82" s="158">
        <v>74</v>
      </c>
      <c r="F82" s="158">
        <v>186</v>
      </c>
      <c r="G82" s="158">
        <v>349</v>
      </c>
      <c r="H82" s="158">
        <v>316</v>
      </c>
      <c r="I82" s="158">
        <v>90</v>
      </c>
      <c r="J82" s="158">
        <v>1059</v>
      </c>
      <c r="K82" s="76"/>
      <c r="L82" s="76"/>
      <c r="M82" s="76"/>
      <c r="N82" s="76"/>
      <c r="O82" s="76"/>
      <c r="P82" s="76"/>
    </row>
    <row r="83" spans="1:16" x14ac:dyDescent="0.25">
      <c r="A83" s="122">
        <v>11</v>
      </c>
      <c r="B83" s="12">
        <v>75</v>
      </c>
      <c r="C83" s="119" t="s">
        <v>0</v>
      </c>
      <c r="D83" s="158">
        <v>221</v>
      </c>
      <c r="E83" s="158">
        <v>252</v>
      </c>
      <c r="F83" s="158">
        <v>568</v>
      </c>
      <c r="G83" s="158">
        <v>1134</v>
      </c>
      <c r="H83" s="158">
        <v>1152</v>
      </c>
      <c r="I83" s="158">
        <v>1287</v>
      </c>
      <c r="J83" s="158">
        <v>4614</v>
      </c>
      <c r="K83" s="76"/>
      <c r="L83" s="76"/>
      <c r="M83" s="76"/>
      <c r="N83" s="76"/>
      <c r="O83" s="76"/>
      <c r="P83" s="76"/>
    </row>
    <row r="84" spans="1:16" x14ac:dyDescent="0.25">
      <c r="A84" s="122">
        <v>28</v>
      </c>
      <c r="B84" s="12">
        <v>76</v>
      </c>
      <c r="C84" s="119" t="s">
        <v>30</v>
      </c>
      <c r="D84" s="158">
        <v>179</v>
      </c>
      <c r="E84" s="158">
        <v>323</v>
      </c>
      <c r="F84" s="158">
        <v>840</v>
      </c>
      <c r="G84" s="158">
        <v>1322</v>
      </c>
      <c r="H84" s="158">
        <v>966</v>
      </c>
      <c r="I84" s="158">
        <v>234</v>
      </c>
      <c r="J84" s="158">
        <v>3864</v>
      </c>
      <c r="K84" s="76"/>
      <c r="L84" s="76"/>
      <c r="M84" s="76"/>
      <c r="N84" s="76"/>
      <c r="O84" s="76"/>
      <c r="P84" s="76"/>
    </row>
    <row r="85" spans="1:16" x14ac:dyDescent="0.25">
      <c r="A85" s="122">
        <v>11</v>
      </c>
      <c r="B85" s="12">
        <v>77</v>
      </c>
      <c r="C85" s="119" t="s">
        <v>2</v>
      </c>
      <c r="D85" s="158">
        <v>175</v>
      </c>
      <c r="E85" s="158">
        <v>237</v>
      </c>
      <c r="F85" s="158">
        <v>553</v>
      </c>
      <c r="G85" s="158">
        <v>940</v>
      </c>
      <c r="H85" s="158">
        <v>866</v>
      </c>
      <c r="I85" s="158">
        <v>250</v>
      </c>
      <c r="J85" s="158">
        <v>3021</v>
      </c>
      <c r="K85" s="76"/>
      <c r="L85" s="76"/>
      <c r="M85" s="76"/>
      <c r="N85" s="76"/>
      <c r="O85" s="76"/>
      <c r="P85" s="76"/>
    </row>
    <row r="86" spans="1:16" x14ac:dyDescent="0.25">
      <c r="A86" s="122">
        <v>11</v>
      </c>
      <c r="B86" s="12">
        <v>78</v>
      </c>
      <c r="C86" s="119" t="s">
        <v>3</v>
      </c>
      <c r="D86" s="158">
        <v>105</v>
      </c>
      <c r="E86" s="158">
        <v>176</v>
      </c>
      <c r="F86" s="158">
        <v>348</v>
      </c>
      <c r="G86" s="158">
        <v>620</v>
      </c>
      <c r="H86" s="158">
        <v>532</v>
      </c>
      <c r="I86" s="158">
        <v>189</v>
      </c>
      <c r="J86" s="158">
        <v>1970</v>
      </c>
      <c r="K86" s="76"/>
      <c r="L86" s="76"/>
      <c r="M86" s="76"/>
      <c r="N86" s="76"/>
      <c r="O86" s="76"/>
      <c r="P86" s="76"/>
    </row>
    <row r="87" spans="1:16" x14ac:dyDescent="0.25">
      <c r="A87" s="122">
        <v>75</v>
      </c>
      <c r="B87" s="12">
        <v>79</v>
      </c>
      <c r="C87" s="119" t="s">
        <v>66</v>
      </c>
      <c r="D87" s="158">
        <v>43</v>
      </c>
      <c r="E87" s="158">
        <v>100</v>
      </c>
      <c r="F87" s="158">
        <v>211</v>
      </c>
      <c r="G87" s="158">
        <v>298</v>
      </c>
      <c r="H87" s="158">
        <v>310</v>
      </c>
      <c r="I87" s="158">
        <v>136</v>
      </c>
      <c r="J87" s="158">
        <v>1098</v>
      </c>
      <c r="K87" s="76"/>
      <c r="L87" s="76"/>
      <c r="M87" s="76"/>
      <c r="N87" s="76"/>
      <c r="O87" s="76"/>
      <c r="P87" s="76"/>
    </row>
    <row r="88" spans="1:16" x14ac:dyDescent="0.25">
      <c r="A88" s="122">
        <v>32</v>
      </c>
      <c r="B88" s="12">
        <v>80</v>
      </c>
      <c r="C88" s="119" t="s">
        <v>35</v>
      </c>
      <c r="D88" s="158">
        <v>76</v>
      </c>
      <c r="E88" s="158">
        <v>139</v>
      </c>
      <c r="F88" s="158">
        <v>327</v>
      </c>
      <c r="G88" s="158">
        <v>513</v>
      </c>
      <c r="H88" s="158">
        <v>313</v>
      </c>
      <c r="I88" s="158">
        <v>343</v>
      </c>
      <c r="J88" s="158">
        <v>1711</v>
      </c>
      <c r="K88" s="76"/>
      <c r="L88" s="76"/>
      <c r="M88" s="76"/>
      <c r="N88" s="76"/>
      <c r="O88" s="76"/>
      <c r="P88" s="76"/>
    </row>
    <row r="89" spans="1:16" x14ac:dyDescent="0.25">
      <c r="A89" s="122">
        <v>76</v>
      </c>
      <c r="B89" s="12">
        <v>81</v>
      </c>
      <c r="C89" s="119" t="s">
        <v>80</v>
      </c>
      <c r="D89" s="158">
        <v>72</v>
      </c>
      <c r="E89" s="158">
        <v>81</v>
      </c>
      <c r="F89" s="158">
        <v>181</v>
      </c>
      <c r="G89" s="158">
        <v>312</v>
      </c>
      <c r="H89" s="158">
        <v>281</v>
      </c>
      <c r="I89" s="158">
        <v>129</v>
      </c>
      <c r="J89" s="158">
        <v>1056</v>
      </c>
      <c r="K89" s="76"/>
      <c r="L89" s="76"/>
      <c r="M89" s="76"/>
      <c r="N89" s="76"/>
      <c r="O89" s="76"/>
      <c r="P89" s="76"/>
    </row>
    <row r="90" spans="1:16" x14ac:dyDescent="0.25">
      <c r="A90" s="122">
        <v>76</v>
      </c>
      <c r="B90" s="12">
        <v>82</v>
      </c>
      <c r="C90" s="119" t="s">
        <v>81</v>
      </c>
      <c r="D90" s="158">
        <v>44</v>
      </c>
      <c r="E90" s="158">
        <v>51</v>
      </c>
      <c r="F90" s="158">
        <v>137</v>
      </c>
      <c r="G90" s="158">
        <v>182</v>
      </c>
      <c r="H90" s="158">
        <v>166</v>
      </c>
      <c r="I90" s="158">
        <v>100</v>
      </c>
      <c r="J90" s="158">
        <v>680</v>
      </c>
      <c r="K90" s="76"/>
      <c r="L90" s="76"/>
      <c r="M90" s="76"/>
      <c r="N90" s="76"/>
      <c r="O90" s="76"/>
      <c r="P90" s="76"/>
    </row>
    <row r="91" spans="1:16" x14ac:dyDescent="0.25">
      <c r="A91" s="122">
        <v>93</v>
      </c>
      <c r="B91" s="12">
        <v>83</v>
      </c>
      <c r="C91" s="119" t="s">
        <v>102</v>
      </c>
      <c r="D91" s="158">
        <v>94</v>
      </c>
      <c r="E91" s="158">
        <v>130</v>
      </c>
      <c r="F91" s="158">
        <v>245</v>
      </c>
      <c r="G91" s="158">
        <v>487</v>
      </c>
      <c r="H91" s="158">
        <v>456</v>
      </c>
      <c r="I91" s="158">
        <v>132</v>
      </c>
      <c r="J91" s="158">
        <v>1544</v>
      </c>
      <c r="K91" s="76"/>
      <c r="L91" s="76"/>
      <c r="M91" s="76"/>
      <c r="N91" s="76"/>
      <c r="O91" s="76"/>
      <c r="P91" s="76"/>
    </row>
    <row r="92" spans="1:16" x14ac:dyDescent="0.25">
      <c r="A92" s="122">
        <v>93</v>
      </c>
      <c r="B92" s="12">
        <v>84</v>
      </c>
      <c r="C92" s="119" t="s">
        <v>103</v>
      </c>
      <c r="D92" s="158">
        <v>69</v>
      </c>
      <c r="E92" s="158">
        <v>117</v>
      </c>
      <c r="F92" s="158">
        <v>270</v>
      </c>
      <c r="G92" s="158">
        <v>387</v>
      </c>
      <c r="H92" s="158">
        <v>326</v>
      </c>
      <c r="I92" s="158">
        <v>133</v>
      </c>
      <c r="J92" s="158">
        <v>1302</v>
      </c>
      <c r="K92" s="76"/>
      <c r="L92" s="76"/>
      <c r="M92" s="76"/>
      <c r="N92" s="76"/>
      <c r="O92" s="76"/>
      <c r="P92" s="76"/>
    </row>
    <row r="93" spans="1:16" x14ac:dyDescent="0.25">
      <c r="A93" s="122">
        <v>52</v>
      </c>
      <c r="B93" s="12">
        <v>85</v>
      </c>
      <c r="C93" s="119" t="s">
        <v>51</v>
      </c>
      <c r="D93" s="158">
        <v>54</v>
      </c>
      <c r="E93" s="158">
        <v>108</v>
      </c>
      <c r="F93" s="158">
        <v>235</v>
      </c>
      <c r="G93" s="158">
        <v>383</v>
      </c>
      <c r="H93" s="158">
        <v>282</v>
      </c>
      <c r="I93" s="158">
        <v>105</v>
      </c>
      <c r="J93" s="158">
        <v>1167</v>
      </c>
      <c r="K93" s="76"/>
      <c r="L93" s="76"/>
      <c r="M93" s="76"/>
      <c r="N93" s="76"/>
      <c r="O93" s="76"/>
      <c r="P93" s="76"/>
    </row>
    <row r="94" spans="1:16" x14ac:dyDescent="0.25">
      <c r="A94" s="122">
        <v>75</v>
      </c>
      <c r="B94" s="12">
        <v>86</v>
      </c>
      <c r="C94" s="119" t="s">
        <v>67</v>
      </c>
      <c r="D94" s="158">
        <v>64</v>
      </c>
      <c r="E94" s="158">
        <v>84</v>
      </c>
      <c r="F94" s="158">
        <v>199</v>
      </c>
      <c r="G94" s="158">
        <v>359</v>
      </c>
      <c r="H94" s="158">
        <v>381</v>
      </c>
      <c r="I94" s="158">
        <v>372</v>
      </c>
      <c r="J94" s="158">
        <v>1459</v>
      </c>
      <c r="K94" s="76"/>
      <c r="L94" s="76"/>
      <c r="M94" s="76"/>
      <c r="N94" s="76"/>
      <c r="O94" s="76"/>
      <c r="P94" s="76"/>
    </row>
    <row r="95" spans="1:16" x14ac:dyDescent="0.25">
      <c r="A95" s="122">
        <v>75</v>
      </c>
      <c r="B95" s="12">
        <v>87</v>
      </c>
      <c r="C95" s="119" t="s">
        <v>68</v>
      </c>
      <c r="D95" s="158">
        <v>43</v>
      </c>
      <c r="E95" s="158">
        <v>59</v>
      </c>
      <c r="F95" s="158">
        <v>136</v>
      </c>
      <c r="G95" s="158">
        <v>236</v>
      </c>
      <c r="H95" s="158">
        <v>194</v>
      </c>
      <c r="I95" s="158">
        <v>36</v>
      </c>
      <c r="J95" s="158">
        <v>704</v>
      </c>
      <c r="K95" s="76"/>
      <c r="L95" s="76"/>
      <c r="M95" s="76"/>
      <c r="N95" s="76"/>
      <c r="O95" s="76"/>
      <c r="P95" s="76"/>
    </row>
    <row r="96" spans="1:16" x14ac:dyDescent="0.25">
      <c r="A96" s="122">
        <v>44</v>
      </c>
      <c r="B96" s="12">
        <v>88</v>
      </c>
      <c r="C96" s="119" t="s">
        <v>45</v>
      </c>
      <c r="D96" s="158">
        <v>69</v>
      </c>
      <c r="E96" s="158">
        <v>140</v>
      </c>
      <c r="F96" s="158">
        <v>293</v>
      </c>
      <c r="G96" s="158">
        <v>405</v>
      </c>
      <c r="H96" s="158">
        <v>180</v>
      </c>
      <c r="I96" s="158">
        <v>107</v>
      </c>
      <c r="J96" s="158">
        <v>1194</v>
      </c>
      <c r="K96" s="76"/>
      <c r="L96" s="76"/>
      <c r="M96" s="76"/>
      <c r="N96" s="76"/>
      <c r="O96" s="76"/>
      <c r="P96" s="76"/>
    </row>
    <row r="97" spans="1:17" x14ac:dyDescent="0.25">
      <c r="A97" s="122">
        <v>27</v>
      </c>
      <c r="B97" s="12">
        <v>89</v>
      </c>
      <c r="C97" s="119" t="s">
        <v>23</v>
      </c>
      <c r="D97" s="158">
        <v>84</v>
      </c>
      <c r="E97" s="158">
        <v>136</v>
      </c>
      <c r="F97" s="158">
        <v>285</v>
      </c>
      <c r="G97" s="158">
        <v>445</v>
      </c>
      <c r="H97" s="158">
        <v>294</v>
      </c>
      <c r="I97" s="158">
        <v>117</v>
      </c>
      <c r="J97" s="158">
        <v>1361</v>
      </c>
      <c r="K97" s="76"/>
      <c r="L97" s="76"/>
      <c r="M97" s="76"/>
      <c r="N97" s="76"/>
      <c r="O97" s="76"/>
      <c r="P97" s="76"/>
    </row>
    <row r="98" spans="1:17" x14ac:dyDescent="0.25">
      <c r="A98" s="122">
        <v>27</v>
      </c>
      <c r="B98" s="12">
        <v>90</v>
      </c>
      <c r="C98" s="119" t="s">
        <v>24</v>
      </c>
      <c r="D98" s="158">
        <v>28</v>
      </c>
      <c r="E98" s="158">
        <v>41</v>
      </c>
      <c r="F98" s="158">
        <v>100</v>
      </c>
      <c r="G98" s="158">
        <v>92</v>
      </c>
      <c r="H98" s="158">
        <v>39</v>
      </c>
      <c r="I98" s="158">
        <v>28</v>
      </c>
      <c r="J98" s="158">
        <v>328</v>
      </c>
      <c r="K98" s="76"/>
      <c r="L98" s="76"/>
      <c r="M98" s="76"/>
      <c r="N98" s="76"/>
      <c r="O98" s="76"/>
      <c r="P98" s="76"/>
    </row>
    <row r="99" spans="1:17" x14ac:dyDescent="0.25">
      <c r="A99" s="122">
        <v>11</v>
      </c>
      <c r="B99" s="12">
        <v>91</v>
      </c>
      <c r="C99" s="119" t="s">
        <v>4</v>
      </c>
      <c r="D99" s="158">
        <v>120</v>
      </c>
      <c r="E99" s="158">
        <v>171</v>
      </c>
      <c r="F99" s="158">
        <v>404</v>
      </c>
      <c r="G99" s="158">
        <v>798</v>
      </c>
      <c r="H99" s="158">
        <v>701</v>
      </c>
      <c r="I99" s="158">
        <v>478</v>
      </c>
      <c r="J99" s="158">
        <v>2672</v>
      </c>
      <c r="K99" s="76"/>
      <c r="L99" s="76"/>
      <c r="M99" s="76"/>
      <c r="N99" s="76"/>
      <c r="O99" s="76"/>
      <c r="P99" s="76"/>
    </row>
    <row r="100" spans="1:17" x14ac:dyDescent="0.25">
      <c r="A100" s="122">
        <v>11</v>
      </c>
      <c r="B100" s="12">
        <v>92</v>
      </c>
      <c r="C100" s="119" t="s">
        <v>5</v>
      </c>
      <c r="D100" s="158">
        <v>113</v>
      </c>
      <c r="E100" s="158">
        <v>148</v>
      </c>
      <c r="F100" s="158">
        <v>354</v>
      </c>
      <c r="G100" s="158">
        <v>748</v>
      </c>
      <c r="H100" s="158">
        <v>694</v>
      </c>
      <c r="I100" s="158">
        <v>404</v>
      </c>
      <c r="J100" s="158">
        <v>2461</v>
      </c>
      <c r="K100" s="76"/>
      <c r="L100" s="76"/>
      <c r="M100" s="76"/>
      <c r="N100" s="76"/>
      <c r="O100" s="76"/>
      <c r="P100" s="76"/>
    </row>
    <row r="101" spans="1:17" x14ac:dyDescent="0.25">
      <c r="A101" s="122">
        <v>11</v>
      </c>
      <c r="B101" s="12">
        <v>93</v>
      </c>
      <c r="C101" s="119" t="s">
        <v>6</v>
      </c>
      <c r="D101" s="158">
        <v>234</v>
      </c>
      <c r="E101" s="158">
        <v>327</v>
      </c>
      <c r="F101" s="158">
        <v>724</v>
      </c>
      <c r="G101" s="158">
        <v>1347</v>
      </c>
      <c r="H101" s="158">
        <v>1515</v>
      </c>
      <c r="I101" s="158">
        <v>819</v>
      </c>
      <c r="J101" s="158">
        <v>4966</v>
      </c>
      <c r="K101" s="76"/>
      <c r="L101" s="76"/>
      <c r="M101" s="76"/>
      <c r="N101" s="76"/>
      <c r="O101" s="76"/>
      <c r="P101" s="76"/>
    </row>
    <row r="102" spans="1:17" x14ac:dyDescent="0.25">
      <c r="A102" s="122">
        <v>11</v>
      </c>
      <c r="B102" s="12">
        <v>94</v>
      </c>
      <c r="C102" s="119" t="s">
        <v>7</v>
      </c>
      <c r="D102" s="158">
        <v>94</v>
      </c>
      <c r="E102" s="158">
        <v>129</v>
      </c>
      <c r="F102" s="158">
        <v>334</v>
      </c>
      <c r="G102" s="158">
        <v>596</v>
      </c>
      <c r="H102" s="158">
        <v>600</v>
      </c>
      <c r="I102" s="158">
        <v>577</v>
      </c>
      <c r="J102" s="158">
        <v>2330</v>
      </c>
      <c r="K102" s="76"/>
      <c r="L102" s="76"/>
      <c r="M102" s="76"/>
      <c r="N102" s="76"/>
      <c r="O102" s="76"/>
      <c r="P102" s="76"/>
    </row>
    <row r="103" spans="1:17" x14ac:dyDescent="0.25">
      <c r="A103" s="122">
        <v>11</v>
      </c>
      <c r="B103" s="12">
        <v>95</v>
      </c>
      <c r="C103" s="119" t="s">
        <v>8</v>
      </c>
      <c r="D103" s="158">
        <v>76</v>
      </c>
      <c r="E103" s="158">
        <v>133</v>
      </c>
      <c r="F103" s="158">
        <v>393</v>
      </c>
      <c r="G103" s="158">
        <v>693</v>
      </c>
      <c r="H103" s="158">
        <v>670</v>
      </c>
      <c r="I103" s="158">
        <v>297</v>
      </c>
      <c r="J103" s="158">
        <v>2262</v>
      </c>
      <c r="K103" s="76"/>
      <c r="L103" s="76"/>
      <c r="M103" s="76"/>
      <c r="N103" s="76"/>
      <c r="O103" s="76"/>
      <c r="P103" s="76"/>
    </row>
    <row r="104" spans="1:17" x14ac:dyDescent="0.25">
      <c r="A104" s="122">
        <v>101</v>
      </c>
      <c r="B104" s="12">
        <v>971</v>
      </c>
      <c r="C104" s="119" t="s">
        <v>109</v>
      </c>
      <c r="D104" s="158">
        <v>30</v>
      </c>
      <c r="E104" s="158">
        <v>60</v>
      </c>
      <c r="F104" s="158">
        <v>149</v>
      </c>
      <c r="G104" s="158">
        <v>258</v>
      </c>
      <c r="H104" s="158">
        <v>138</v>
      </c>
      <c r="I104" s="158">
        <v>115</v>
      </c>
      <c r="J104" s="158">
        <v>750</v>
      </c>
      <c r="K104" s="76"/>
      <c r="L104" s="76"/>
      <c r="M104" s="76"/>
      <c r="N104" s="76"/>
      <c r="O104" s="76"/>
      <c r="P104" s="76"/>
    </row>
    <row r="105" spans="1:17" x14ac:dyDescent="0.25">
      <c r="A105" s="122">
        <v>102</v>
      </c>
      <c r="B105" s="12">
        <v>972</v>
      </c>
      <c r="C105" s="119" t="s">
        <v>110</v>
      </c>
      <c r="D105" s="158">
        <v>73</v>
      </c>
      <c r="E105" s="158">
        <v>138</v>
      </c>
      <c r="F105" s="158">
        <v>262</v>
      </c>
      <c r="G105" s="158">
        <v>369</v>
      </c>
      <c r="H105" s="158">
        <v>185</v>
      </c>
      <c r="I105" s="158">
        <v>201</v>
      </c>
      <c r="J105" s="158">
        <v>1228</v>
      </c>
      <c r="K105" s="76"/>
      <c r="L105" s="76"/>
      <c r="M105" s="76"/>
      <c r="N105" s="76"/>
      <c r="O105" s="76"/>
      <c r="P105" s="76"/>
    </row>
    <row r="106" spans="1:17" x14ac:dyDescent="0.25">
      <c r="A106" s="122">
        <v>103</v>
      </c>
      <c r="B106" s="12">
        <v>973</v>
      </c>
      <c r="C106" s="119" t="s">
        <v>111</v>
      </c>
      <c r="D106" s="158">
        <v>46</v>
      </c>
      <c r="E106" s="158">
        <v>68</v>
      </c>
      <c r="F106" s="158">
        <v>142</v>
      </c>
      <c r="G106" s="158">
        <v>232</v>
      </c>
      <c r="H106" s="158">
        <v>147</v>
      </c>
      <c r="I106" s="158">
        <v>106</v>
      </c>
      <c r="J106" s="158">
        <v>741</v>
      </c>
      <c r="K106" s="76"/>
      <c r="L106" s="76"/>
      <c r="M106" s="76"/>
      <c r="N106" s="76"/>
      <c r="O106" s="76"/>
      <c r="P106" s="76"/>
    </row>
    <row r="107" spans="1:17" x14ac:dyDescent="0.25">
      <c r="A107" s="171">
        <v>104</v>
      </c>
      <c r="B107" s="171">
        <v>974</v>
      </c>
      <c r="C107" s="176" t="s">
        <v>358</v>
      </c>
      <c r="D107" s="158">
        <v>148</v>
      </c>
      <c r="E107" s="158">
        <v>272</v>
      </c>
      <c r="F107" s="158">
        <v>568</v>
      </c>
      <c r="G107" s="158">
        <v>697</v>
      </c>
      <c r="H107" s="158">
        <v>329</v>
      </c>
      <c r="I107" s="158">
        <v>172</v>
      </c>
      <c r="J107" s="158">
        <v>2186</v>
      </c>
      <c r="K107" s="76"/>
      <c r="L107" s="76"/>
      <c r="M107" s="76"/>
      <c r="N107" s="76"/>
      <c r="O107" s="76"/>
      <c r="P107" s="76"/>
    </row>
    <row r="108" spans="1:17" ht="15" customHeight="1" x14ac:dyDescent="0.25">
      <c r="A108" s="410" t="s">
        <v>223</v>
      </c>
      <c r="B108" s="411"/>
      <c r="C108" s="421"/>
      <c r="D108" s="101">
        <v>8380</v>
      </c>
      <c r="E108" s="101">
        <v>13615</v>
      </c>
      <c r="F108" s="101">
        <v>30872</v>
      </c>
      <c r="G108" s="101">
        <v>48282</v>
      </c>
      <c r="H108" s="101">
        <v>37108</v>
      </c>
      <c r="I108" s="101">
        <v>18346</v>
      </c>
      <c r="J108" s="101">
        <v>156603</v>
      </c>
      <c r="K108" s="276"/>
      <c r="L108" s="276"/>
      <c r="M108" s="276"/>
      <c r="N108" s="276"/>
      <c r="O108" s="276"/>
      <c r="P108" s="276"/>
      <c r="Q108" s="276"/>
    </row>
    <row r="109" spans="1:17" ht="15" customHeight="1" x14ac:dyDescent="0.25">
      <c r="A109" s="412" t="s">
        <v>224</v>
      </c>
      <c r="B109" s="413"/>
      <c r="C109" s="422"/>
      <c r="D109" s="102">
        <v>297</v>
      </c>
      <c r="E109" s="102">
        <v>538</v>
      </c>
      <c r="F109" s="102">
        <v>1121</v>
      </c>
      <c r="G109" s="102">
        <v>1556</v>
      </c>
      <c r="H109" s="102">
        <v>799</v>
      </c>
      <c r="I109" s="102">
        <v>594</v>
      </c>
      <c r="J109" s="102">
        <v>4905</v>
      </c>
      <c r="K109" s="276"/>
      <c r="L109" s="276"/>
      <c r="M109" s="276"/>
      <c r="N109" s="276"/>
      <c r="O109" s="276"/>
      <c r="P109" s="276"/>
      <c r="Q109" s="276"/>
    </row>
    <row r="110" spans="1:17" ht="15" customHeight="1" x14ac:dyDescent="0.25">
      <c r="A110" s="395" t="s">
        <v>225</v>
      </c>
      <c r="B110" s="396"/>
      <c r="C110" s="397"/>
      <c r="D110" s="103">
        <v>8677</v>
      </c>
      <c r="E110" s="103">
        <v>14153</v>
      </c>
      <c r="F110" s="103">
        <v>31993</v>
      </c>
      <c r="G110" s="103">
        <v>49838</v>
      </c>
      <c r="H110" s="103">
        <v>37907</v>
      </c>
      <c r="I110" s="103">
        <v>18940</v>
      </c>
      <c r="J110" s="103">
        <v>161508</v>
      </c>
      <c r="K110" s="276"/>
      <c r="L110" s="276"/>
      <c r="M110" s="276"/>
      <c r="N110" s="276"/>
      <c r="O110" s="276"/>
      <c r="P110" s="276"/>
      <c r="Q110" s="276"/>
    </row>
    <row r="111" spans="1:17" x14ac:dyDescent="0.25">
      <c r="J111" s="133"/>
    </row>
    <row r="113" spans="1:11" x14ac:dyDescent="0.25">
      <c r="A113" s="75" t="s">
        <v>406</v>
      </c>
      <c r="K113" s="31" t="s">
        <v>276</v>
      </c>
    </row>
    <row r="114" spans="1:11" ht="33" customHeight="1" x14ac:dyDescent="0.25">
      <c r="A114" s="10" t="s">
        <v>377</v>
      </c>
      <c r="B114" s="393" t="s">
        <v>214</v>
      </c>
      <c r="C114" s="394"/>
      <c r="D114" s="10" t="s">
        <v>399</v>
      </c>
      <c r="E114" s="10" t="s">
        <v>400</v>
      </c>
      <c r="F114" s="10" t="s">
        <v>401</v>
      </c>
      <c r="G114" s="10" t="s">
        <v>402</v>
      </c>
      <c r="H114" s="10" t="s">
        <v>403</v>
      </c>
      <c r="I114" s="10" t="s">
        <v>404</v>
      </c>
      <c r="J114" s="10" t="s">
        <v>405</v>
      </c>
    </row>
    <row r="115" spans="1:11" s="64" customFormat="1" x14ac:dyDescent="0.25">
      <c r="A115" s="141">
        <v>84</v>
      </c>
      <c r="B115" s="177" t="s">
        <v>83</v>
      </c>
      <c r="C115" s="178"/>
      <c r="D115" s="67">
        <v>779</v>
      </c>
      <c r="E115" s="67">
        <v>1311</v>
      </c>
      <c r="F115" s="67">
        <v>2988</v>
      </c>
      <c r="G115" s="67">
        <v>4783</v>
      </c>
      <c r="H115" s="67">
        <v>4099</v>
      </c>
      <c r="I115" s="67">
        <v>1803</v>
      </c>
      <c r="J115" s="67">
        <v>15763</v>
      </c>
    </row>
    <row r="116" spans="1:11" s="64" customFormat="1" x14ac:dyDescent="0.25">
      <c r="A116" s="124">
        <v>27</v>
      </c>
      <c r="B116" s="179" t="s">
        <v>17</v>
      </c>
      <c r="C116" s="180"/>
      <c r="D116" s="69">
        <v>441.15450643776825</v>
      </c>
      <c r="E116" s="69">
        <v>703.82403433476395</v>
      </c>
      <c r="F116" s="69">
        <v>1728.9484978540772</v>
      </c>
      <c r="G116" s="69">
        <v>2513.5021459227469</v>
      </c>
      <c r="H116" s="69">
        <v>1722.4163090128754</v>
      </c>
      <c r="I116" s="69">
        <v>619.15450643776819</v>
      </c>
      <c r="J116" s="69">
        <v>7729</v>
      </c>
    </row>
    <row r="117" spans="1:11" s="64" customFormat="1" x14ac:dyDescent="0.25">
      <c r="A117" s="124">
        <v>53</v>
      </c>
      <c r="B117" s="179" t="s">
        <v>53</v>
      </c>
      <c r="C117" s="180"/>
      <c r="D117" s="69">
        <v>395</v>
      </c>
      <c r="E117" s="69">
        <v>676</v>
      </c>
      <c r="F117" s="69">
        <v>1673</v>
      </c>
      <c r="G117" s="69">
        <v>2728</v>
      </c>
      <c r="H117" s="69">
        <v>2081</v>
      </c>
      <c r="I117" s="69">
        <v>1271</v>
      </c>
      <c r="J117" s="69">
        <v>8824</v>
      </c>
    </row>
    <row r="118" spans="1:11" s="64" customFormat="1" x14ac:dyDescent="0.25">
      <c r="A118" s="124">
        <v>24</v>
      </c>
      <c r="B118" s="179" t="s">
        <v>10</v>
      </c>
      <c r="C118" s="180"/>
      <c r="D118" s="69">
        <v>299.04878048780489</v>
      </c>
      <c r="E118" s="69">
        <v>529.8780487804878</v>
      </c>
      <c r="F118" s="69">
        <v>1256.3170731707316</v>
      </c>
      <c r="G118" s="69">
        <v>2127.8292682926831</v>
      </c>
      <c r="H118" s="69">
        <v>1588.6341463414633</v>
      </c>
      <c r="I118" s="69">
        <v>397.29268292682923</v>
      </c>
      <c r="J118" s="69">
        <v>6199</v>
      </c>
    </row>
    <row r="119" spans="1:11" s="64" customFormat="1" x14ac:dyDescent="0.25">
      <c r="A119" s="124">
        <v>94</v>
      </c>
      <c r="B119" s="179" t="s">
        <v>106</v>
      </c>
      <c r="C119" s="180"/>
      <c r="D119" s="69">
        <v>15</v>
      </c>
      <c r="E119" s="69">
        <v>22</v>
      </c>
      <c r="F119" s="69">
        <v>75</v>
      </c>
      <c r="G119" s="69">
        <v>99</v>
      </c>
      <c r="H119" s="69">
        <v>80</v>
      </c>
      <c r="I119" s="69">
        <v>40</v>
      </c>
      <c r="J119" s="69">
        <v>331</v>
      </c>
    </row>
    <row r="120" spans="1:11" s="64" customFormat="1" x14ac:dyDescent="0.25">
      <c r="A120" s="124">
        <v>44</v>
      </c>
      <c r="B120" s="179" t="s">
        <v>219</v>
      </c>
      <c r="C120" s="180"/>
      <c r="D120" s="69">
        <v>952.40365984930031</v>
      </c>
      <c r="E120" s="69">
        <v>1474.092572658773</v>
      </c>
      <c r="F120" s="69">
        <v>3210.0376749192683</v>
      </c>
      <c r="G120" s="69">
        <v>4685.8546824542518</v>
      </c>
      <c r="H120" s="69">
        <v>3119.935414424112</v>
      </c>
      <c r="I120" s="69">
        <v>1047.6759956942949</v>
      </c>
      <c r="J120" s="69">
        <v>14490</v>
      </c>
    </row>
    <row r="121" spans="1:11" s="64" customFormat="1" x14ac:dyDescent="0.25">
      <c r="A121" s="124">
        <v>32</v>
      </c>
      <c r="B121" s="179" t="s">
        <v>220</v>
      </c>
      <c r="C121" s="180"/>
      <c r="D121" s="69">
        <v>1405.0689432989691</v>
      </c>
      <c r="E121" s="69">
        <v>2422.908505154639</v>
      </c>
      <c r="F121" s="69">
        <v>5108.4271907216498</v>
      </c>
      <c r="G121" s="69">
        <v>6929.6385309278348</v>
      </c>
      <c r="H121" s="69">
        <v>3998.0953608247423</v>
      </c>
      <c r="I121" s="69">
        <v>2275.8614690721652</v>
      </c>
      <c r="J121" s="69">
        <v>22140</v>
      </c>
    </row>
    <row r="122" spans="1:11" s="64" customFormat="1" x14ac:dyDescent="0.25">
      <c r="A122" s="124">
        <v>11</v>
      </c>
      <c r="B122" s="179" t="s">
        <v>1</v>
      </c>
      <c r="C122" s="180"/>
      <c r="D122" s="69">
        <v>1138</v>
      </c>
      <c r="E122" s="69">
        <v>1573</v>
      </c>
      <c r="F122" s="69">
        <v>3678</v>
      </c>
      <c r="G122" s="69">
        <v>6876</v>
      </c>
      <c r="H122" s="69">
        <v>6730</v>
      </c>
      <c r="I122" s="69">
        <v>4301</v>
      </c>
      <c r="J122" s="69">
        <v>24296</v>
      </c>
    </row>
    <row r="123" spans="1:11" s="64" customFormat="1" x14ac:dyDescent="0.25">
      <c r="A123" s="124">
        <v>28</v>
      </c>
      <c r="B123" s="179" t="s">
        <v>26</v>
      </c>
      <c r="C123" s="180"/>
      <c r="D123" s="69">
        <v>490.71360095865788</v>
      </c>
      <c r="E123" s="69">
        <v>857.18274415817859</v>
      </c>
      <c r="F123" s="69">
        <v>2077.9910125823844</v>
      </c>
      <c r="G123" s="69">
        <v>3508.192330736968</v>
      </c>
      <c r="H123" s="69">
        <v>2286.5757938885563</v>
      </c>
      <c r="I123" s="69">
        <v>1054.3445176752546</v>
      </c>
      <c r="J123" s="69">
        <v>10275</v>
      </c>
    </row>
    <row r="124" spans="1:11" s="64" customFormat="1" x14ac:dyDescent="0.25">
      <c r="A124" s="124">
        <v>75</v>
      </c>
      <c r="B124" s="179" t="s">
        <v>221</v>
      </c>
      <c r="C124" s="180"/>
      <c r="D124" s="69">
        <v>740.12903225806451</v>
      </c>
      <c r="E124" s="69">
        <v>1290.5923753665688</v>
      </c>
      <c r="F124" s="69">
        <v>2785.6217008797653</v>
      </c>
      <c r="G124" s="69">
        <v>4420.495601173021</v>
      </c>
      <c r="H124" s="69">
        <v>3641.2873900293253</v>
      </c>
      <c r="I124" s="69">
        <v>2050.8739002932552</v>
      </c>
      <c r="J124" s="69">
        <v>14929</v>
      </c>
    </row>
    <row r="125" spans="1:11" s="64" customFormat="1" x14ac:dyDescent="0.25">
      <c r="A125" s="124">
        <v>76</v>
      </c>
      <c r="B125" s="179" t="s">
        <v>222</v>
      </c>
      <c r="C125" s="180"/>
      <c r="D125" s="69">
        <v>737.58083729387897</v>
      </c>
      <c r="E125" s="69">
        <v>1239.1769250945251</v>
      </c>
      <c r="F125" s="69">
        <v>3024.7253572908357</v>
      </c>
      <c r="G125" s="69">
        <v>4430.125933307766</v>
      </c>
      <c r="H125" s="69">
        <v>3066.0350179165712</v>
      </c>
      <c r="I125" s="69">
        <v>1699.3559290964236</v>
      </c>
      <c r="J125" s="69">
        <v>14197</v>
      </c>
    </row>
    <row r="126" spans="1:11" s="64" customFormat="1" x14ac:dyDescent="0.25">
      <c r="A126" s="124">
        <v>52</v>
      </c>
      <c r="B126" s="179" t="s">
        <v>47</v>
      </c>
      <c r="C126" s="180"/>
      <c r="D126" s="69">
        <v>463</v>
      </c>
      <c r="E126" s="69">
        <v>704</v>
      </c>
      <c r="F126" s="69">
        <v>1623</v>
      </c>
      <c r="G126" s="69">
        <v>2505</v>
      </c>
      <c r="H126" s="69">
        <v>2202</v>
      </c>
      <c r="I126" s="69">
        <v>755</v>
      </c>
      <c r="J126" s="69">
        <v>8252</v>
      </c>
    </row>
    <row r="127" spans="1:11" s="64" customFormat="1" x14ac:dyDescent="0.25">
      <c r="A127" s="181">
        <v>93</v>
      </c>
      <c r="B127" s="179" t="s">
        <v>113</v>
      </c>
      <c r="C127" s="180"/>
      <c r="D127" s="69">
        <v>524</v>
      </c>
      <c r="E127" s="69">
        <v>812</v>
      </c>
      <c r="F127" s="69">
        <v>1644</v>
      </c>
      <c r="G127" s="69">
        <v>2675</v>
      </c>
      <c r="H127" s="69">
        <v>2492</v>
      </c>
      <c r="I127" s="69">
        <v>1031</v>
      </c>
      <c r="J127" s="69">
        <v>9178</v>
      </c>
    </row>
    <row r="128" spans="1:11" s="64" customFormat="1" x14ac:dyDescent="0.25">
      <c r="A128" s="182" t="s">
        <v>223</v>
      </c>
      <c r="B128" s="183"/>
      <c r="C128" s="184"/>
      <c r="D128" s="71">
        <v>8380.0993605844433</v>
      </c>
      <c r="E128" s="71">
        <v>13615.655205547937</v>
      </c>
      <c r="F128" s="71">
        <v>30873.068507418713</v>
      </c>
      <c r="G128" s="71">
        <v>48281.638492815277</v>
      </c>
      <c r="H128" s="71">
        <v>37106.979432437642</v>
      </c>
      <c r="I128" s="71">
        <v>18345.55900119599</v>
      </c>
      <c r="J128" s="71">
        <v>156603</v>
      </c>
    </row>
    <row r="129" spans="1:10" s="64" customFormat="1" x14ac:dyDescent="0.25">
      <c r="A129" s="185">
        <v>101</v>
      </c>
      <c r="B129" s="132" t="s">
        <v>215</v>
      </c>
      <c r="C129" s="180"/>
      <c r="D129" s="69">
        <v>30</v>
      </c>
      <c r="E129" s="69">
        <v>60</v>
      </c>
      <c r="F129" s="69">
        <v>149</v>
      </c>
      <c r="G129" s="69">
        <v>258</v>
      </c>
      <c r="H129" s="69">
        <v>138</v>
      </c>
      <c r="I129" s="69">
        <v>115</v>
      </c>
      <c r="J129" s="69">
        <v>750</v>
      </c>
    </row>
    <row r="130" spans="1:10" s="64" customFormat="1" x14ac:dyDescent="0.25">
      <c r="A130" s="185">
        <v>102</v>
      </c>
      <c r="B130" s="132" t="s">
        <v>216</v>
      </c>
      <c r="C130" s="180"/>
      <c r="D130" s="69">
        <v>73</v>
      </c>
      <c r="E130" s="69">
        <v>138</v>
      </c>
      <c r="F130" s="69">
        <v>262</v>
      </c>
      <c r="G130" s="69">
        <v>369</v>
      </c>
      <c r="H130" s="69">
        <v>185</v>
      </c>
      <c r="I130" s="69">
        <v>201</v>
      </c>
      <c r="J130" s="69">
        <v>1228</v>
      </c>
    </row>
    <row r="131" spans="1:10" s="64" customFormat="1" x14ac:dyDescent="0.25">
      <c r="A131" s="185">
        <v>103</v>
      </c>
      <c r="B131" s="132" t="s">
        <v>111</v>
      </c>
      <c r="C131" s="180"/>
      <c r="D131" s="69">
        <v>46</v>
      </c>
      <c r="E131" s="69">
        <v>68</v>
      </c>
      <c r="F131" s="69">
        <v>142</v>
      </c>
      <c r="G131" s="69">
        <v>232</v>
      </c>
      <c r="H131" s="69">
        <v>147</v>
      </c>
      <c r="I131" s="69">
        <v>106</v>
      </c>
      <c r="J131" s="69">
        <v>741</v>
      </c>
    </row>
    <row r="132" spans="1:10" s="64" customFormat="1" x14ac:dyDescent="0.25">
      <c r="A132" s="185">
        <v>104</v>
      </c>
      <c r="B132" s="132" t="s">
        <v>112</v>
      </c>
      <c r="C132" s="180"/>
      <c r="D132" s="69">
        <v>148</v>
      </c>
      <c r="E132" s="69">
        <v>272</v>
      </c>
      <c r="F132" s="69">
        <v>568</v>
      </c>
      <c r="G132" s="69">
        <v>697</v>
      </c>
      <c r="H132" s="69">
        <v>329</v>
      </c>
      <c r="I132" s="69">
        <v>172</v>
      </c>
      <c r="J132" s="69">
        <v>2186</v>
      </c>
    </row>
    <row r="133" spans="1:10" s="64" customFormat="1" x14ac:dyDescent="0.25">
      <c r="A133" s="186" t="s">
        <v>224</v>
      </c>
      <c r="B133" s="187"/>
      <c r="C133" s="188"/>
      <c r="D133" s="71">
        <v>297</v>
      </c>
      <c r="E133" s="71">
        <v>538</v>
      </c>
      <c r="F133" s="71">
        <v>1121</v>
      </c>
      <c r="G133" s="71">
        <v>1556</v>
      </c>
      <c r="H133" s="71">
        <v>799</v>
      </c>
      <c r="I133" s="71">
        <v>594</v>
      </c>
      <c r="J133" s="71">
        <v>4905</v>
      </c>
    </row>
    <row r="134" spans="1:10" s="64" customFormat="1" x14ac:dyDescent="0.25">
      <c r="A134" s="423" t="s">
        <v>225</v>
      </c>
      <c r="B134" s="424"/>
      <c r="C134" s="425"/>
      <c r="D134" s="73">
        <v>8677.0993605844433</v>
      </c>
      <c r="E134" s="73">
        <v>14153.655205547937</v>
      </c>
      <c r="F134" s="73">
        <v>31994.068507418713</v>
      </c>
      <c r="G134" s="73">
        <v>49837.638492815277</v>
      </c>
      <c r="H134" s="73">
        <v>37905.979432437642</v>
      </c>
      <c r="I134" s="73">
        <v>18939.55900119599</v>
      </c>
      <c r="J134" s="73">
        <v>161508</v>
      </c>
    </row>
    <row r="135" spans="1:10" x14ac:dyDescent="0.25">
      <c r="D135" s="133"/>
      <c r="E135" s="133"/>
      <c r="F135" s="133"/>
      <c r="G135" s="133"/>
      <c r="H135" s="133"/>
      <c r="I135" s="133"/>
      <c r="J135" s="133"/>
    </row>
  </sheetData>
  <mergeCells count="7">
    <mergeCell ref="A134:C134"/>
    <mergeCell ref="A2:F2"/>
    <mergeCell ref="A3:F3"/>
    <mergeCell ref="A108:C108"/>
    <mergeCell ref="A109:C109"/>
    <mergeCell ref="A110:C110"/>
    <mergeCell ref="B114:C114"/>
  </mergeCells>
  <hyperlinks>
    <hyperlink ref="K1" location="Sommaire!A1" display="Retour au sommaire" xr:uid="{00000000-0004-0000-1200-000000000000}"/>
    <hyperlink ref="K113" location="'Tab7-ase'!A1" display="Retour en haut de page" xr:uid="{00000000-0004-0000-1200-00000100000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zoomScaleNormal="100" workbookViewId="0">
      <selection sqref="A1:E1"/>
    </sheetView>
  </sheetViews>
  <sheetFormatPr baseColWidth="10" defaultColWidth="29.7109375" defaultRowHeight="15" x14ac:dyDescent="0.25"/>
  <cols>
    <col min="1" max="1" width="2.140625" style="210" customWidth="1"/>
    <col min="2" max="2" width="33.7109375" style="210" customWidth="1"/>
    <col min="3" max="3" width="37.140625" style="210" customWidth="1"/>
    <col min="4" max="4" width="33.42578125" style="210" customWidth="1"/>
    <col min="5" max="5" width="42.85546875" style="210" customWidth="1"/>
    <col min="6" max="256" width="29.7109375" style="210"/>
    <col min="257" max="257" width="2.85546875" style="210" customWidth="1"/>
    <col min="258" max="512" width="29.7109375" style="210"/>
    <col min="513" max="513" width="2.85546875" style="210" customWidth="1"/>
    <col min="514" max="768" width="29.7109375" style="210"/>
    <col min="769" max="769" width="2.85546875" style="210" customWidth="1"/>
    <col min="770" max="1024" width="29.7109375" style="210"/>
    <col min="1025" max="1025" width="2.85546875" style="210" customWidth="1"/>
    <col min="1026" max="1280" width="29.7109375" style="210"/>
    <col min="1281" max="1281" width="2.85546875" style="210" customWidth="1"/>
    <col min="1282" max="1536" width="29.7109375" style="210"/>
    <col min="1537" max="1537" width="2.85546875" style="210" customWidth="1"/>
    <col min="1538" max="1792" width="29.7109375" style="210"/>
    <col min="1793" max="1793" width="2.85546875" style="210" customWidth="1"/>
    <col min="1794" max="2048" width="29.7109375" style="210"/>
    <col min="2049" max="2049" width="2.85546875" style="210" customWidth="1"/>
    <col min="2050" max="2304" width="29.7109375" style="210"/>
    <col min="2305" max="2305" width="2.85546875" style="210" customWidth="1"/>
    <col min="2306" max="2560" width="29.7109375" style="210"/>
    <col min="2561" max="2561" width="2.85546875" style="210" customWidth="1"/>
    <col min="2562" max="2816" width="29.7109375" style="210"/>
    <col min="2817" max="2817" width="2.85546875" style="210" customWidth="1"/>
    <col min="2818" max="3072" width="29.7109375" style="210"/>
    <col min="3073" max="3073" width="2.85546875" style="210" customWidth="1"/>
    <col min="3074" max="3328" width="29.7109375" style="210"/>
    <col min="3329" max="3329" width="2.85546875" style="210" customWidth="1"/>
    <col min="3330" max="3584" width="29.7109375" style="210"/>
    <col min="3585" max="3585" width="2.85546875" style="210" customWidth="1"/>
    <col min="3586" max="3840" width="29.7109375" style="210"/>
    <col min="3841" max="3841" width="2.85546875" style="210" customWidth="1"/>
    <col min="3842" max="4096" width="29.7109375" style="210"/>
    <col min="4097" max="4097" width="2.85546875" style="210" customWidth="1"/>
    <col min="4098" max="4352" width="29.7109375" style="210"/>
    <col min="4353" max="4353" width="2.85546875" style="210" customWidth="1"/>
    <col min="4354" max="4608" width="29.7109375" style="210"/>
    <col min="4609" max="4609" width="2.85546875" style="210" customWidth="1"/>
    <col min="4610" max="4864" width="29.7109375" style="210"/>
    <col min="4865" max="4865" width="2.85546875" style="210" customWidth="1"/>
    <col min="4866" max="5120" width="29.7109375" style="210"/>
    <col min="5121" max="5121" width="2.85546875" style="210" customWidth="1"/>
    <col min="5122" max="5376" width="29.7109375" style="210"/>
    <col min="5377" max="5377" width="2.85546875" style="210" customWidth="1"/>
    <col min="5378" max="5632" width="29.7109375" style="210"/>
    <col min="5633" max="5633" width="2.85546875" style="210" customWidth="1"/>
    <col min="5634" max="5888" width="29.7109375" style="210"/>
    <col min="5889" max="5889" width="2.85546875" style="210" customWidth="1"/>
    <col min="5890" max="6144" width="29.7109375" style="210"/>
    <col min="6145" max="6145" width="2.85546875" style="210" customWidth="1"/>
    <col min="6146" max="6400" width="29.7109375" style="210"/>
    <col min="6401" max="6401" width="2.85546875" style="210" customWidth="1"/>
    <col min="6402" max="6656" width="29.7109375" style="210"/>
    <col min="6657" max="6657" width="2.85546875" style="210" customWidth="1"/>
    <col min="6658" max="6912" width="29.7109375" style="210"/>
    <col min="6913" max="6913" width="2.85546875" style="210" customWidth="1"/>
    <col min="6914" max="7168" width="29.7109375" style="210"/>
    <col min="7169" max="7169" width="2.85546875" style="210" customWidth="1"/>
    <col min="7170" max="7424" width="29.7109375" style="210"/>
    <col min="7425" max="7425" width="2.85546875" style="210" customWidth="1"/>
    <col min="7426" max="7680" width="29.7109375" style="210"/>
    <col min="7681" max="7681" width="2.85546875" style="210" customWidth="1"/>
    <col min="7682" max="7936" width="29.7109375" style="210"/>
    <col min="7937" max="7937" width="2.85546875" style="210" customWidth="1"/>
    <col min="7938" max="8192" width="29.7109375" style="210"/>
    <col min="8193" max="8193" width="2.85546875" style="210" customWidth="1"/>
    <col min="8194" max="8448" width="29.7109375" style="210"/>
    <col min="8449" max="8449" width="2.85546875" style="210" customWidth="1"/>
    <col min="8450" max="8704" width="29.7109375" style="210"/>
    <col min="8705" max="8705" width="2.85546875" style="210" customWidth="1"/>
    <col min="8706" max="8960" width="29.7109375" style="210"/>
    <col min="8961" max="8961" width="2.85546875" style="210" customWidth="1"/>
    <col min="8962" max="9216" width="29.7109375" style="210"/>
    <col min="9217" max="9217" width="2.85546875" style="210" customWidth="1"/>
    <col min="9218" max="9472" width="29.7109375" style="210"/>
    <col min="9473" max="9473" width="2.85546875" style="210" customWidth="1"/>
    <col min="9474" max="9728" width="29.7109375" style="210"/>
    <col min="9729" max="9729" width="2.85546875" style="210" customWidth="1"/>
    <col min="9730" max="9984" width="29.7109375" style="210"/>
    <col min="9985" max="9985" width="2.85546875" style="210" customWidth="1"/>
    <col min="9986" max="10240" width="29.7109375" style="210"/>
    <col min="10241" max="10241" width="2.85546875" style="210" customWidth="1"/>
    <col min="10242" max="10496" width="29.7109375" style="210"/>
    <col min="10497" max="10497" width="2.85546875" style="210" customWidth="1"/>
    <col min="10498" max="10752" width="29.7109375" style="210"/>
    <col min="10753" max="10753" width="2.85546875" style="210" customWidth="1"/>
    <col min="10754" max="11008" width="29.7109375" style="210"/>
    <col min="11009" max="11009" width="2.85546875" style="210" customWidth="1"/>
    <col min="11010" max="11264" width="29.7109375" style="210"/>
    <col min="11265" max="11265" width="2.85546875" style="210" customWidth="1"/>
    <col min="11266" max="11520" width="29.7109375" style="210"/>
    <col min="11521" max="11521" width="2.85546875" style="210" customWidth="1"/>
    <col min="11522" max="11776" width="29.7109375" style="210"/>
    <col min="11777" max="11777" width="2.85546875" style="210" customWidth="1"/>
    <col min="11778" max="12032" width="29.7109375" style="210"/>
    <col min="12033" max="12033" width="2.85546875" style="210" customWidth="1"/>
    <col min="12034" max="12288" width="29.7109375" style="210"/>
    <col min="12289" max="12289" width="2.85546875" style="210" customWidth="1"/>
    <col min="12290" max="12544" width="29.7109375" style="210"/>
    <col min="12545" max="12545" width="2.85546875" style="210" customWidth="1"/>
    <col min="12546" max="12800" width="29.7109375" style="210"/>
    <col min="12801" max="12801" width="2.85546875" style="210" customWidth="1"/>
    <col min="12802" max="13056" width="29.7109375" style="210"/>
    <col min="13057" max="13057" width="2.85546875" style="210" customWidth="1"/>
    <col min="13058" max="13312" width="29.7109375" style="210"/>
    <col min="13313" max="13313" width="2.85546875" style="210" customWidth="1"/>
    <col min="13314" max="13568" width="29.7109375" style="210"/>
    <col min="13569" max="13569" width="2.85546875" style="210" customWidth="1"/>
    <col min="13570" max="13824" width="29.7109375" style="210"/>
    <col min="13825" max="13825" width="2.85546875" style="210" customWidth="1"/>
    <col min="13826" max="14080" width="29.7109375" style="210"/>
    <col min="14081" max="14081" width="2.85546875" style="210" customWidth="1"/>
    <col min="14082" max="14336" width="29.7109375" style="210"/>
    <col min="14337" max="14337" width="2.85546875" style="210" customWidth="1"/>
    <col min="14338" max="14592" width="29.7109375" style="210"/>
    <col min="14593" max="14593" width="2.85546875" style="210" customWidth="1"/>
    <col min="14594" max="14848" width="29.7109375" style="210"/>
    <col min="14849" max="14849" width="2.85546875" style="210" customWidth="1"/>
    <col min="14850" max="15104" width="29.7109375" style="210"/>
    <col min="15105" max="15105" width="2.85546875" style="210" customWidth="1"/>
    <col min="15106" max="15360" width="29.7109375" style="210"/>
    <col min="15361" max="15361" width="2.85546875" style="210" customWidth="1"/>
    <col min="15362" max="15616" width="29.7109375" style="210"/>
    <col min="15617" max="15617" width="2.85546875" style="210" customWidth="1"/>
    <col min="15618" max="15872" width="29.7109375" style="210"/>
    <col min="15873" max="15873" width="2.85546875" style="210" customWidth="1"/>
    <col min="15874" max="16128" width="29.7109375" style="210"/>
    <col min="16129" max="16129" width="2.85546875" style="210" customWidth="1"/>
    <col min="16130" max="16384" width="29.7109375" style="210"/>
  </cols>
  <sheetData>
    <row r="1" spans="1:6" ht="15.75" x14ac:dyDescent="0.25">
      <c r="A1" s="358" t="s">
        <v>424</v>
      </c>
      <c r="B1" s="358"/>
      <c r="C1" s="358"/>
      <c r="D1" s="358"/>
      <c r="E1" s="358"/>
    </row>
    <row r="2" spans="1:6" ht="13.5" customHeight="1" x14ac:dyDescent="0.25">
      <c r="A2" s="211"/>
      <c r="B2" s="211"/>
      <c r="C2" s="211"/>
      <c r="D2" s="211"/>
      <c r="E2" s="211"/>
    </row>
    <row r="3" spans="1:6" x14ac:dyDescent="0.25">
      <c r="A3" s="359" t="s">
        <v>243</v>
      </c>
      <c r="B3" s="359"/>
      <c r="C3" s="359"/>
      <c r="D3" s="359"/>
      <c r="E3" s="359"/>
      <c r="F3" s="212"/>
    </row>
    <row r="4" spans="1:6" x14ac:dyDescent="0.25">
      <c r="B4" s="213"/>
      <c r="C4" s="213"/>
      <c r="D4" s="213"/>
    </row>
    <row r="5" spans="1:6" x14ac:dyDescent="0.25">
      <c r="A5" s="209" t="s">
        <v>318</v>
      </c>
      <c r="B5" s="209"/>
      <c r="C5" s="209"/>
      <c r="D5" s="213"/>
    </row>
    <row r="6" spans="1:6" x14ac:dyDescent="0.25">
      <c r="A6" s="214"/>
      <c r="B6" s="215"/>
      <c r="C6" s="215"/>
      <c r="D6" s="213"/>
    </row>
    <row r="7" spans="1:6" x14ac:dyDescent="0.25">
      <c r="B7" s="357" t="s">
        <v>285</v>
      </c>
      <c r="C7" s="357"/>
      <c r="D7" s="357"/>
      <c r="E7" s="357"/>
    </row>
    <row r="8" spans="1:6" x14ac:dyDescent="0.25">
      <c r="B8" s="213"/>
      <c r="C8" s="213"/>
      <c r="D8" s="213"/>
    </row>
    <row r="9" spans="1:6" x14ac:dyDescent="0.25">
      <c r="A9" s="209" t="s">
        <v>250</v>
      </c>
      <c r="B9" s="213"/>
      <c r="C9" s="213"/>
      <c r="D9" s="213"/>
    </row>
    <row r="10" spans="1:6" x14ac:dyDescent="0.25">
      <c r="B10" s="213"/>
      <c r="C10" s="213"/>
      <c r="D10" s="213"/>
    </row>
    <row r="11" spans="1:6" x14ac:dyDescent="0.25">
      <c r="A11" s="360" t="s">
        <v>244</v>
      </c>
      <c r="B11" s="360"/>
      <c r="C11" s="360"/>
      <c r="D11" s="360"/>
      <c r="E11" s="360"/>
    </row>
    <row r="12" spans="1:6" x14ac:dyDescent="0.25">
      <c r="A12" s="211"/>
      <c r="B12" s="211"/>
    </row>
    <row r="13" spans="1:6" x14ac:dyDescent="0.25">
      <c r="A13" s="211" t="s">
        <v>315</v>
      </c>
      <c r="B13" s="211"/>
      <c r="C13" s="216"/>
      <c r="D13" s="216"/>
      <c r="E13" s="216"/>
    </row>
    <row r="14" spans="1:6" x14ac:dyDescent="0.25">
      <c r="B14" s="357" t="s">
        <v>316</v>
      </c>
      <c r="C14" s="357"/>
      <c r="D14" s="357"/>
      <c r="E14" s="357"/>
    </row>
    <row r="15" spans="1:6" ht="12.75" customHeight="1" x14ac:dyDescent="0.25">
      <c r="B15" s="357" t="s">
        <v>324</v>
      </c>
      <c r="C15" s="357"/>
      <c r="D15" s="357"/>
      <c r="E15" s="357"/>
    </row>
    <row r="16" spans="1:6" ht="12.75" customHeight="1" x14ac:dyDescent="0.25">
      <c r="B16" s="357" t="s">
        <v>325</v>
      </c>
      <c r="C16" s="357"/>
      <c r="D16" s="357"/>
      <c r="E16" s="357"/>
    </row>
    <row r="17" spans="1:5" ht="12.75" customHeight="1" x14ac:dyDescent="0.25">
      <c r="B17" s="357" t="s">
        <v>317</v>
      </c>
      <c r="C17" s="357"/>
      <c r="D17" s="357"/>
      <c r="E17" s="357"/>
    </row>
    <row r="18" spans="1:5" x14ac:dyDescent="0.25">
      <c r="B18" s="213"/>
      <c r="C18" s="213"/>
      <c r="D18" s="213"/>
      <c r="E18" s="213"/>
    </row>
    <row r="19" spans="1:5" x14ac:dyDescent="0.25">
      <c r="B19" s="217"/>
      <c r="C19" s="217"/>
      <c r="D19" s="217"/>
      <c r="E19" s="217"/>
    </row>
    <row r="20" spans="1:5" x14ac:dyDescent="0.25">
      <c r="A20" s="361" t="s">
        <v>245</v>
      </c>
      <c r="B20" s="361"/>
      <c r="C20" s="361"/>
      <c r="D20" s="361"/>
      <c r="E20" s="361"/>
    </row>
    <row r="21" spans="1:5" x14ac:dyDescent="0.25">
      <c r="A21" s="211"/>
      <c r="B21" s="211"/>
      <c r="C21" s="216"/>
      <c r="D21" s="216"/>
    </row>
    <row r="22" spans="1:5" ht="15" customHeight="1" x14ac:dyDescent="0.25">
      <c r="A22" s="211" t="s">
        <v>314</v>
      </c>
      <c r="B22" s="211"/>
      <c r="C22" s="216"/>
      <c r="D22" s="216"/>
      <c r="E22" s="216"/>
    </row>
    <row r="23" spans="1:5" x14ac:dyDescent="0.25">
      <c r="B23" s="357" t="s">
        <v>326</v>
      </c>
      <c r="C23" s="357"/>
      <c r="D23" s="357"/>
      <c r="E23" s="357"/>
    </row>
    <row r="24" spans="1:5" x14ac:dyDescent="0.25">
      <c r="B24" s="357" t="s">
        <v>328</v>
      </c>
      <c r="C24" s="357"/>
      <c r="D24" s="357"/>
      <c r="E24" s="357"/>
    </row>
    <row r="25" spans="1:5" x14ac:dyDescent="0.25">
      <c r="B25" s="213" t="s">
        <v>327</v>
      </c>
      <c r="C25" s="213"/>
      <c r="D25" s="213"/>
      <c r="E25" s="213"/>
    </row>
    <row r="26" spans="1:5" x14ac:dyDescent="0.25">
      <c r="B26" s="357" t="s">
        <v>319</v>
      </c>
      <c r="C26" s="357"/>
      <c r="D26" s="357"/>
      <c r="E26" s="357"/>
    </row>
    <row r="27" spans="1:5" x14ac:dyDescent="0.25">
      <c r="B27" s="357" t="s">
        <v>313</v>
      </c>
      <c r="C27" s="357"/>
      <c r="D27" s="357"/>
      <c r="E27" s="357"/>
    </row>
    <row r="28" spans="1:5" x14ac:dyDescent="0.25">
      <c r="B28" s="213"/>
      <c r="C28" s="213"/>
      <c r="D28" s="213"/>
      <c r="E28" s="213"/>
    </row>
    <row r="29" spans="1:5" x14ac:dyDescent="0.25">
      <c r="B29" s="62"/>
      <c r="C29" s="62"/>
      <c r="D29" s="62"/>
      <c r="E29" s="62"/>
    </row>
    <row r="30" spans="1:5" x14ac:dyDescent="0.25">
      <c r="A30" s="362" t="s">
        <v>278</v>
      </c>
      <c r="B30" s="362"/>
      <c r="C30" s="362"/>
      <c r="D30" s="362"/>
      <c r="E30" s="362"/>
    </row>
    <row r="31" spans="1:5" x14ac:dyDescent="0.25">
      <c r="A31" s="211"/>
      <c r="B31" s="211"/>
      <c r="C31" s="218"/>
      <c r="D31" s="218"/>
    </row>
    <row r="32" spans="1:5" x14ac:dyDescent="0.25">
      <c r="A32" s="211" t="s">
        <v>314</v>
      </c>
      <c r="B32" s="211"/>
      <c r="C32" s="216"/>
      <c r="D32" s="216"/>
      <c r="E32" s="216"/>
    </row>
    <row r="33" spans="1:5" x14ac:dyDescent="0.25">
      <c r="A33" s="219"/>
      <c r="B33" s="357" t="s">
        <v>331</v>
      </c>
      <c r="C33" s="357"/>
      <c r="D33" s="357"/>
      <c r="E33" s="357"/>
    </row>
    <row r="34" spans="1:5" x14ac:dyDescent="0.25">
      <c r="A34" s="219"/>
      <c r="B34" s="357" t="s">
        <v>332</v>
      </c>
      <c r="C34" s="357"/>
      <c r="D34" s="357"/>
      <c r="E34" s="357"/>
    </row>
    <row r="35" spans="1:5" x14ac:dyDescent="0.25">
      <c r="A35" s="219"/>
      <c r="B35" s="357" t="s">
        <v>333</v>
      </c>
      <c r="C35" s="357"/>
      <c r="D35" s="357"/>
      <c r="E35" s="357"/>
    </row>
    <row r="36" spans="1:5" x14ac:dyDescent="0.25">
      <c r="A36" s="219"/>
      <c r="B36" s="357" t="s">
        <v>334</v>
      </c>
      <c r="C36" s="357"/>
      <c r="D36" s="357"/>
      <c r="E36" s="357"/>
    </row>
    <row r="37" spans="1:5" x14ac:dyDescent="0.25">
      <c r="A37" s="219"/>
      <c r="B37" s="357" t="s">
        <v>335</v>
      </c>
      <c r="C37" s="357"/>
      <c r="D37" s="357"/>
      <c r="E37" s="357"/>
    </row>
    <row r="38" spans="1:5" x14ac:dyDescent="0.25">
      <c r="A38" s="219"/>
      <c r="B38" s="357" t="s">
        <v>336</v>
      </c>
      <c r="C38" s="357"/>
      <c r="D38" s="357"/>
      <c r="E38" s="357"/>
    </row>
    <row r="39" spans="1:5" x14ac:dyDescent="0.25">
      <c r="A39" s="219"/>
      <c r="B39" s="357" t="s">
        <v>337</v>
      </c>
      <c r="C39" s="357"/>
      <c r="D39" s="357"/>
      <c r="E39" s="357"/>
    </row>
    <row r="40" spans="1:5" x14ac:dyDescent="0.25">
      <c r="A40" s="219"/>
      <c r="B40" s="357" t="s">
        <v>338</v>
      </c>
      <c r="C40" s="357"/>
      <c r="D40" s="357"/>
      <c r="E40" s="357"/>
    </row>
    <row r="41" spans="1:5" x14ac:dyDescent="0.25">
      <c r="A41" s="219"/>
      <c r="B41" s="357" t="s">
        <v>339</v>
      </c>
      <c r="C41" s="357"/>
      <c r="D41" s="357"/>
      <c r="E41" s="357"/>
    </row>
    <row r="42" spans="1:5" x14ac:dyDescent="0.25">
      <c r="A42" s="219"/>
      <c r="B42" s="357" t="s">
        <v>340</v>
      </c>
      <c r="C42" s="357"/>
      <c r="D42" s="357"/>
      <c r="E42" s="357"/>
    </row>
    <row r="43" spans="1:5" x14ac:dyDescent="0.25">
      <c r="B43" s="199"/>
    </row>
    <row r="44" spans="1:5" x14ac:dyDescent="0.25">
      <c r="B44" s="278" t="s">
        <v>434</v>
      </c>
    </row>
  </sheetData>
  <mergeCells count="24">
    <mergeCell ref="B24:E24"/>
    <mergeCell ref="B26:E26"/>
    <mergeCell ref="B27:E27"/>
    <mergeCell ref="A30:E30"/>
    <mergeCell ref="B33:E33"/>
    <mergeCell ref="B15:E15"/>
    <mergeCell ref="B16:E16"/>
    <mergeCell ref="B17:E17"/>
    <mergeCell ref="A20:E20"/>
    <mergeCell ref="B23:E23"/>
    <mergeCell ref="A1:E1"/>
    <mergeCell ref="A3:E3"/>
    <mergeCell ref="A11:E11"/>
    <mergeCell ref="B14:E14"/>
    <mergeCell ref="B7:E7"/>
    <mergeCell ref="B39:E39"/>
    <mergeCell ref="B40:E40"/>
    <mergeCell ref="B41:E41"/>
    <mergeCell ref="B42:E42"/>
    <mergeCell ref="B34:E34"/>
    <mergeCell ref="B35:E35"/>
    <mergeCell ref="B36:E36"/>
    <mergeCell ref="B37:E37"/>
    <mergeCell ref="B38:E38"/>
  </mergeCells>
  <hyperlinks>
    <hyperlink ref="B14:E14" location="'tab1-pa'!A1" display="Tableau 1 - Aides sociales aux personnes âgées, au 31 décembre 2015" xr:uid="{00000000-0004-0000-0100-000000000000}"/>
    <hyperlink ref="B15:E15" location="'tab2-pa'!A1" display="Tableau 2 - Les aides sociales aux personnes âgées à domicile, au 31 décembre 2015" xr:uid="{00000000-0004-0000-0100-000001000000}"/>
    <hyperlink ref="B16:E16" location="'tab3-pa'!A1" display="Tableau 3 - Les aides sociales à l'accueil des personnes âgées, au 31 décembre 2015" xr:uid="{00000000-0004-0000-0100-000002000000}"/>
    <hyperlink ref="B17:E17" location="'tab4-pa'!A1" display="Tableau 4 - Les aides à l'hébergement des personnes âgées en établissement par type de structure, au 31 décembre 2015" xr:uid="{00000000-0004-0000-0100-000003000000}"/>
    <hyperlink ref="B23:E23" location="'Tab1-ph'!A1" display="Tableau 1 - Total des aides, aides à domicile et aides à l'accueil  aux personnes handicapées, en 2015" xr:uid="{00000000-0004-0000-0100-000004000000}"/>
    <hyperlink ref="B24:E24" location="'Tab2-ph'!A1" display="Tableau 2 - Les différentes aides à domicile, en 2015" xr:uid="{00000000-0004-0000-0100-000005000000}"/>
    <hyperlink ref="B25:E25" location="'Tab3-ph'!A1" display="Tableau 3 - Les différentes aides à l'accueil, en 2015 " xr:uid="{00000000-0004-0000-0100-000006000000}"/>
    <hyperlink ref="B26:E26" location="'Tab4-ph'!A1" display="Tableau 4 - Les aides à l'hébergement en établissement, par type de structure, en 2015" xr:uid="{00000000-0004-0000-0100-000007000000}"/>
    <hyperlink ref="B27:E27" location="'Tab5-ph'!A1" display="Tableau 5 - PCH et ACTP en 2015 : répartition des aides entre les personnes de moins de 60 ans et celles de 60 ans et plus" xr:uid="{00000000-0004-0000-0100-000008000000}"/>
    <hyperlink ref="B7" location="'données nationales'!A1" display="Tableau A - Les prestations d’aide sociale départementale " xr:uid="{00000000-0004-0000-0100-000009000000}"/>
    <hyperlink ref="B33:E33" location="'Tab1-ase'!A1" display="Tableau 1 - Enfants accueillis à l'ASE, au 31 décembre 2014" xr:uid="{00000000-0004-0000-0100-00000A000000}"/>
    <hyperlink ref="B34:E34" location="'Tab2-ase'!A1" display="Tableau 2 - Enfants confiés à l'ASE au 31 décembre 2014: mesures administratives et judiciaires" xr:uid="{00000000-0004-0000-0100-00000B000000}"/>
    <hyperlink ref="B35:E35" location="'Tab3-ase'!A1" display="Tableau 3 - Enfants confiés à l'ASE au 31 décembre 2014, par type détaillé de mesure" xr:uid="{00000000-0004-0000-0100-00000C000000}"/>
    <hyperlink ref="B36:E36" location="'Tab4-ase'!A1" display="Tableau 4 - Enfants confiés à l'ASE au 31 décembre 2014, par mode d'hébergement" xr:uid="{00000000-0004-0000-0100-00000D000000}"/>
    <hyperlink ref="B37:E37" location="'Tab5-ase'!A1" display="Tableau 5 - Placements hors du département des enfants confiés à l'ASE au 31 décembre 2014  - par mode d'hébergement" xr:uid="{00000000-0004-0000-0100-00000E000000}"/>
    <hyperlink ref="B38:E38" location="'Tab6-ase'!A1" display="Tableau 6 - Enfants confiés à l'ASE au 31 décembre 2014, placés en établissement, par type d'établissement" xr:uid="{00000000-0004-0000-0100-00000F000000}"/>
    <hyperlink ref="B39:E39" location="'Tab7-ase'!A1" display="Tableau 7 - Enfants confiés à l'ASE au 31 décembre 2014, par âge" xr:uid="{00000000-0004-0000-0100-000010000000}"/>
    <hyperlink ref="B40:E40" location="'Tab8-ase'!A1" display="Tableau 8 - Placements directs par le juge, au 31 décembre 2014" xr:uid="{00000000-0004-0000-0100-000011000000}"/>
    <hyperlink ref="B41:E41" location="'Tab9-ase'!A1" display="Tableau 9 - Actions éducatives, au 31 décembre 2014" xr:uid="{00000000-0004-0000-0100-000012000000}"/>
    <hyperlink ref="B42:E42" location="'Tab10-ase'!A1" display="Tableau 10 - Actions éducatives à domicile (AED) au 31 décembre 2014  : mineurs et jeunes majeurs" xr:uid="{00000000-0004-0000-0100-000013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H135"/>
  <sheetViews>
    <sheetView workbookViewId="0">
      <selection activeCell="M31" sqref="M31"/>
    </sheetView>
  </sheetViews>
  <sheetFormatPr baseColWidth="10" defaultRowHeight="15" x14ac:dyDescent="0.25"/>
  <cols>
    <col min="1" max="1" width="13" style="62" customWidth="1"/>
    <col min="2" max="2" width="20" style="62" customWidth="1"/>
    <col min="3" max="3" width="25.140625" style="62" customWidth="1"/>
    <col min="4" max="7" width="20.28515625" style="62" customWidth="1"/>
    <col min="8" max="16384" width="11.42578125" style="62"/>
  </cols>
  <sheetData>
    <row r="1" spans="1:8" x14ac:dyDescent="0.25">
      <c r="A1" s="58" t="s">
        <v>407</v>
      </c>
      <c r="B1" s="59"/>
      <c r="C1" s="60"/>
      <c r="D1" s="60"/>
      <c r="E1" s="60"/>
      <c r="F1" s="61"/>
      <c r="H1" s="2" t="s">
        <v>253</v>
      </c>
    </row>
    <row r="2" spans="1:8" x14ac:dyDescent="0.25">
      <c r="A2" s="375" t="s">
        <v>342</v>
      </c>
      <c r="B2" s="375"/>
      <c r="C2" s="375"/>
      <c r="D2" s="375"/>
      <c r="E2" s="375"/>
      <c r="F2" s="375"/>
    </row>
    <row r="3" spans="1:8" x14ac:dyDescent="0.25">
      <c r="A3" s="375" t="s">
        <v>343</v>
      </c>
      <c r="B3" s="375"/>
      <c r="C3" s="375"/>
      <c r="D3" s="375"/>
      <c r="E3" s="375"/>
      <c r="F3" s="375"/>
    </row>
    <row r="5" spans="1:8" ht="60" x14ac:dyDescent="0.25">
      <c r="A5" s="9" t="s">
        <v>217</v>
      </c>
      <c r="B5" s="10" t="s">
        <v>371</v>
      </c>
      <c r="C5" s="10" t="s">
        <v>349</v>
      </c>
      <c r="D5" s="10" t="s">
        <v>408</v>
      </c>
      <c r="E5" s="10" t="s">
        <v>409</v>
      </c>
      <c r="F5" s="10" t="s">
        <v>410</v>
      </c>
      <c r="G5" s="10" t="s">
        <v>411</v>
      </c>
    </row>
    <row r="6" spans="1:8" x14ac:dyDescent="0.25">
      <c r="A6" s="118">
        <v>84</v>
      </c>
      <c r="B6" s="34" t="s">
        <v>115</v>
      </c>
      <c r="C6" s="174" t="s">
        <v>82</v>
      </c>
      <c r="D6" s="120">
        <v>82</v>
      </c>
      <c r="E6" s="120">
        <v>12</v>
      </c>
      <c r="F6" s="120">
        <v>0</v>
      </c>
      <c r="G6" s="189">
        <v>94</v>
      </c>
    </row>
    <row r="7" spans="1:8" x14ac:dyDescent="0.25">
      <c r="A7" s="122">
        <v>32</v>
      </c>
      <c r="B7" s="12" t="s">
        <v>116</v>
      </c>
      <c r="C7" s="119" t="s">
        <v>31</v>
      </c>
      <c r="D7" s="121">
        <v>190</v>
      </c>
      <c r="E7" s="121">
        <v>0</v>
      </c>
      <c r="F7" s="121">
        <v>0</v>
      </c>
      <c r="G7" s="166">
        <v>190</v>
      </c>
    </row>
    <row r="8" spans="1:8" x14ac:dyDescent="0.25">
      <c r="A8" s="122">
        <v>84</v>
      </c>
      <c r="B8" s="12" t="s">
        <v>117</v>
      </c>
      <c r="C8" s="119" t="s">
        <v>84</v>
      </c>
      <c r="D8" s="121">
        <v>45</v>
      </c>
      <c r="E8" s="121">
        <v>5</v>
      </c>
      <c r="F8" s="121">
        <v>3</v>
      </c>
      <c r="G8" s="166">
        <v>53</v>
      </c>
    </row>
    <row r="9" spans="1:8" x14ac:dyDescent="0.25">
      <c r="A9" s="122">
        <v>93</v>
      </c>
      <c r="B9" s="12" t="s">
        <v>118</v>
      </c>
      <c r="C9" s="119" t="s">
        <v>353</v>
      </c>
      <c r="D9" s="121">
        <v>28</v>
      </c>
      <c r="E9" s="121">
        <v>1</v>
      </c>
      <c r="F9" s="121">
        <v>0</v>
      </c>
      <c r="G9" s="166">
        <v>29</v>
      </c>
    </row>
    <row r="10" spans="1:8" x14ac:dyDescent="0.25">
      <c r="A10" s="122">
        <v>93</v>
      </c>
      <c r="B10" s="12" t="s">
        <v>119</v>
      </c>
      <c r="C10" s="119" t="s">
        <v>99</v>
      </c>
      <c r="D10" s="121">
        <v>22</v>
      </c>
      <c r="E10" s="121">
        <v>0</v>
      </c>
      <c r="F10" s="121">
        <v>0</v>
      </c>
      <c r="G10" s="166">
        <v>22</v>
      </c>
    </row>
    <row r="11" spans="1:8" x14ac:dyDescent="0.25">
      <c r="A11" s="122">
        <v>93</v>
      </c>
      <c r="B11" s="12" t="s">
        <v>120</v>
      </c>
      <c r="C11" s="119" t="s">
        <v>100</v>
      </c>
      <c r="D11" s="121">
        <v>218</v>
      </c>
      <c r="E11" s="121">
        <v>1</v>
      </c>
      <c r="F11" s="121">
        <v>0</v>
      </c>
      <c r="G11" s="166">
        <v>219</v>
      </c>
    </row>
    <row r="12" spans="1:8" x14ac:dyDescent="0.25">
      <c r="A12" s="122">
        <v>84</v>
      </c>
      <c r="B12" s="12" t="s">
        <v>121</v>
      </c>
      <c r="C12" s="119" t="s">
        <v>85</v>
      </c>
      <c r="D12" s="121">
        <v>40</v>
      </c>
      <c r="E12" s="121">
        <v>5</v>
      </c>
      <c r="F12" s="121">
        <v>0</v>
      </c>
      <c r="G12" s="166">
        <v>45</v>
      </c>
    </row>
    <row r="13" spans="1:8" x14ac:dyDescent="0.25">
      <c r="A13" s="122">
        <v>44</v>
      </c>
      <c r="B13" s="12" t="s">
        <v>122</v>
      </c>
      <c r="C13" s="119" t="s">
        <v>36</v>
      </c>
      <c r="D13" s="121">
        <v>79</v>
      </c>
      <c r="E13" s="121">
        <v>0</v>
      </c>
      <c r="F13" s="121">
        <v>1</v>
      </c>
      <c r="G13" s="166">
        <v>80</v>
      </c>
    </row>
    <row r="14" spans="1:8" x14ac:dyDescent="0.25">
      <c r="A14" s="122">
        <v>76</v>
      </c>
      <c r="B14" s="12" t="s">
        <v>123</v>
      </c>
      <c r="C14" s="119" t="s">
        <v>69</v>
      </c>
      <c r="D14" s="121">
        <v>28</v>
      </c>
      <c r="E14" s="121">
        <v>0</v>
      </c>
      <c r="F14" s="121">
        <v>0</v>
      </c>
      <c r="G14" s="166">
        <v>28</v>
      </c>
    </row>
    <row r="15" spans="1:8" x14ac:dyDescent="0.25">
      <c r="A15" s="122">
        <v>44</v>
      </c>
      <c r="B15" s="12">
        <v>10</v>
      </c>
      <c r="C15" s="119" t="s">
        <v>37</v>
      </c>
      <c r="D15" s="121">
        <v>68</v>
      </c>
      <c r="E15" s="121">
        <v>5</v>
      </c>
      <c r="F15" s="121">
        <v>0</v>
      </c>
      <c r="G15" s="166">
        <v>73</v>
      </c>
    </row>
    <row r="16" spans="1:8" x14ac:dyDescent="0.25">
      <c r="A16" s="122">
        <v>76</v>
      </c>
      <c r="B16" s="12">
        <v>11</v>
      </c>
      <c r="C16" s="119" t="s">
        <v>70</v>
      </c>
      <c r="D16" s="121">
        <v>83</v>
      </c>
      <c r="E16" s="121">
        <v>6</v>
      </c>
      <c r="F16" s="121">
        <v>0</v>
      </c>
      <c r="G16" s="166">
        <v>89</v>
      </c>
    </row>
    <row r="17" spans="1:7" x14ac:dyDescent="0.25">
      <c r="A17" s="122">
        <v>76</v>
      </c>
      <c r="B17" s="12">
        <v>12</v>
      </c>
      <c r="C17" s="119" t="s">
        <v>71</v>
      </c>
      <c r="D17" s="121">
        <v>41</v>
      </c>
      <c r="E17" s="121">
        <v>6</v>
      </c>
      <c r="F17" s="121">
        <v>0</v>
      </c>
      <c r="G17" s="166">
        <v>47</v>
      </c>
    </row>
    <row r="18" spans="1:7" x14ac:dyDescent="0.25">
      <c r="A18" s="122">
        <v>93</v>
      </c>
      <c r="B18" s="12">
        <v>13</v>
      </c>
      <c r="C18" s="119" t="s">
        <v>101</v>
      </c>
      <c r="D18" s="121">
        <v>394</v>
      </c>
      <c r="E18" s="121">
        <v>10</v>
      </c>
      <c r="F18" s="121">
        <v>59</v>
      </c>
      <c r="G18" s="166">
        <v>463</v>
      </c>
    </row>
    <row r="19" spans="1:7" x14ac:dyDescent="0.25">
      <c r="A19" s="122">
        <v>28</v>
      </c>
      <c r="B19" s="12">
        <v>14</v>
      </c>
      <c r="C19" s="119" t="s">
        <v>25</v>
      </c>
      <c r="D19" s="121">
        <v>139</v>
      </c>
      <c r="E19" s="121">
        <v>4</v>
      </c>
      <c r="F19" s="121">
        <v>6</v>
      </c>
      <c r="G19" s="121">
        <v>149</v>
      </c>
    </row>
    <row r="20" spans="1:7" x14ac:dyDescent="0.25">
      <c r="A20" s="122">
        <v>84</v>
      </c>
      <c r="B20" s="12">
        <v>15</v>
      </c>
      <c r="C20" s="119" t="s">
        <v>86</v>
      </c>
      <c r="D20" s="121">
        <v>34</v>
      </c>
      <c r="E20" s="121">
        <v>33</v>
      </c>
      <c r="F20" s="121">
        <v>0</v>
      </c>
      <c r="G20" s="166">
        <v>67</v>
      </c>
    </row>
    <row r="21" spans="1:7" x14ac:dyDescent="0.25">
      <c r="A21" s="122">
        <v>75</v>
      </c>
      <c r="B21" s="12">
        <v>16</v>
      </c>
      <c r="C21" s="119" t="s">
        <v>57</v>
      </c>
      <c r="D21" s="121">
        <v>62</v>
      </c>
      <c r="E21" s="121">
        <v>0</v>
      </c>
      <c r="F21" s="121">
        <v>15</v>
      </c>
      <c r="G21" s="166">
        <v>77</v>
      </c>
    </row>
    <row r="22" spans="1:7" x14ac:dyDescent="0.25">
      <c r="A22" s="122">
        <v>75</v>
      </c>
      <c r="B22" s="12">
        <v>17</v>
      </c>
      <c r="C22" s="119" t="s">
        <v>58</v>
      </c>
      <c r="D22" s="121">
        <v>89</v>
      </c>
      <c r="E22" s="121">
        <v>104</v>
      </c>
      <c r="F22" s="121">
        <v>0</v>
      </c>
      <c r="G22" s="166">
        <v>193</v>
      </c>
    </row>
    <row r="23" spans="1:7" x14ac:dyDescent="0.25">
      <c r="A23" s="122">
        <v>24</v>
      </c>
      <c r="B23" s="12">
        <v>18</v>
      </c>
      <c r="C23" s="119" t="s">
        <v>9</v>
      </c>
      <c r="D23" s="121">
        <v>67</v>
      </c>
      <c r="E23" s="121">
        <v>0</v>
      </c>
      <c r="F23" s="121">
        <v>3</v>
      </c>
      <c r="G23" s="166">
        <v>70</v>
      </c>
    </row>
    <row r="24" spans="1:7" x14ac:dyDescent="0.25">
      <c r="A24" s="122">
        <v>75</v>
      </c>
      <c r="B24" s="12">
        <v>19</v>
      </c>
      <c r="C24" s="119" t="s">
        <v>59</v>
      </c>
      <c r="D24" s="121">
        <v>20</v>
      </c>
      <c r="E24" s="121">
        <v>29</v>
      </c>
      <c r="F24" s="121">
        <v>0</v>
      </c>
      <c r="G24" s="166">
        <v>49</v>
      </c>
    </row>
    <row r="25" spans="1:7" x14ac:dyDescent="0.25">
      <c r="A25" s="122">
        <v>94</v>
      </c>
      <c r="B25" s="12" t="s">
        <v>104</v>
      </c>
      <c r="C25" s="119" t="s">
        <v>354</v>
      </c>
      <c r="D25" s="121">
        <v>23</v>
      </c>
      <c r="E25" s="121">
        <v>0</v>
      </c>
      <c r="F25" s="121">
        <v>0</v>
      </c>
      <c r="G25" s="166">
        <v>23</v>
      </c>
    </row>
    <row r="26" spans="1:7" x14ac:dyDescent="0.25">
      <c r="A26" s="122">
        <v>94</v>
      </c>
      <c r="B26" s="12" t="s">
        <v>107</v>
      </c>
      <c r="C26" s="119" t="s">
        <v>108</v>
      </c>
      <c r="D26" s="121">
        <v>8</v>
      </c>
      <c r="E26" s="121">
        <v>0</v>
      </c>
      <c r="F26" s="121">
        <v>5</v>
      </c>
      <c r="G26" s="166">
        <v>13</v>
      </c>
    </row>
    <row r="27" spans="1:7" x14ac:dyDescent="0.25">
      <c r="A27" s="122">
        <v>27</v>
      </c>
      <c r="B27" s="12">
        <v>21</v>
      </c>
      <c r="C27" s="119" t="s">
        <v>16</v>
      </c>
      <c r="D27" s="121">
        <v>95</v>
      </c>
      <c r="E27" s="121">
        <v>6</v>
      </c>
      <c r="F27" s="121">
        <v>0</v>
      </c>
      <c r="G27" s="166">
        <v>101</v>
      </c>
    </row>
    <row r="28" spans="1:7" x14ac:dyDescent="0.25">
      <c r="A28" s="122">
        <v>53</v>
      </c>
      <c r="B28" s="12">
        <v>22</v>
      </c>
      <c r="C28" s="119" t="s">
        <v>52</v>
      </c>
      <c r="D28" s="121">
        <v>93</v>
      </c>
      <c r="E28" s="121">
        <v>0</v>
      </c>
      <c r="F28" s="121">
        <v>0</v>
      </c>
      <c r="G28" s="166">
        <v>93</v>
      </c>
    </row>
    <row r="29" spans="1:7" x14ac:dyDescent="0.25">
      <c r="A29" s="122">
        <v>75</v>
      </c>
      <c r="B29" s="12">
        <v>23</v>
      </c>
      <c r="C29" s="119" t="s">
        <v>60</v>
      </c>
      <c r="D29" s="121">
        <v>33</v>
      </c>
      <c r="E29" s="121">
        <v>11</v>
      </c>
      <c r="F29" s="121">
        <v>0</v>
      </c>
      <c r="G29" s="166">
        <v>44</v>
      </c>
    </row>
    <row r="30" spans="1:7" x14ac:dyDescent="0.25">
      <c r="A30" s="122">
        <v>75</v>
      </c>
      <c r="B30" s="12">
        <v>24</v>
      </c>
      <c r="C30" s="119" t="s">
        <v>61</v>
      </c>
      <c r="D30" s="121">
        <v>78</v>
      </c>
      <c r="E30" s="121">
        <v>79</v>
      </c>
      <c r="F30" s="121">
        <v>0</v>
      </c>
      <c r="G30" s="166">
        <v>157</v>
      </c>
    </row>
    <row r="31" spans="1:7" x14ac:dyDescent="0.25">
      <c r="A31" s="122">
        <v>27</v>
      </c>
      <c r="B31" s="12">
        <v>25</v>
      </c>
      <c r="C31" s="119" t="s">
        <v>18</v>
      </c>
      <c r="D31" s="121">
        <v>101</v>
      </c>
      <c r="E31" s="121">
        <v>12</v>
      </c>
      <c r="F31" s="121">
        <v>16</v>
      </c>
      <c r="G31" s="166">
        <v>129</v>
      </c>
    </row>
    <row r="32" spans="1:7" x14ac:dyDescent="0.25">
      <c r="A32" s="122">
        <v>84</v>
      </c>
      <c r="B32" s="12">
        <v>26</v>
      </c>
      <c r="C32" s="119" t="s">
        <v>87</v>
      </c>
      <c r="D32" s="121">
        <v>83</v>
      </c>
      <c r="E32" s="121">
        <v>59</v>
      </c>
      <c r="F32" s="121">
        <v>0</v>
      </c>
      <c r="G32" s="166">
        <v>142</v>
      </c>
    </row>
    <row r="33" spans="1:7" x14ac:dyDescent="0.25">
      <c r="A33" s="122">
        <v>28</v>
      </c>
      <c r="B33" s="12">
        <v>27</v>
      </c>
      <c r="C33" s="119" t="s">
        <v>27</v>
      </c>
      <c r="D33" s="121">
        <v>116</v>
      </c>
      <c r="E33" s="121">
        <v>1</v>
      </c>
      <c r="F33" s="121">
        <v>0</v>
      </c>
      <c r="G33" s="121">
        <v>117</v>
      </c>
    </row>
    <row r="34" spans="1:7" x14ac:dyDescent="0.25">
      <c r="A34" s="122">
        <v>24</v>
      </c>
      <c r="B34" s="12">
        <v>28</v>
      </c>
      <c r="C34" s="119" t="s">
        <v>355</v>
      </c>
      <c r="D34" s="121">
        <v>93</v>
      </c>
      <c r="E34" s="121">
        <v>0</v>
      </c>
      <c r="F34" s="121">
        <v>38</v>
      </c>
      <c r="G34" s="166">
        <v>131</v>
      </c>
    </row>
    <row r="35" spans="1:7" x14ac:dyDescent="0.25">
      <c r="A35" s="122">
        <v>53</v>
      </c>
      <c r="B35" s="12">
        <v>29</v>
      </c>
      <c r="C35" s="119" t="s">
        <v>54</v>
      </c>
      <c r="D35" s="121">
        <v>118</v>
      </c>
      <c r="E35" s="121">
        <v>2</v>
      </c>
      <c r="F35" s="121">
        <v>0</v>
      </c>
      <c r="G35" s="166">
        <v>120</v>
      </c>
    </row>
    <row r="36" spans="1:7" x14ac:dyDescent="0.25">
      <c r="A36" s="122">
        <v>76</v>
      </c>
      <c r="B36" s="12">
        <v>30</v>
      </c>
      <c r="C36" s="119" t="s">
        <v>72</v>
      </c>
      <c r="D36" s="121">
        <v>128</v>
      </c>
      <c r="E36" s="121">
        <v>30</v>
      </c>
      <c r="F36" s="121">
        <v>0</v>
      </c>
      <c r="G36" s="121">
        <v>158</v>
      </c>
    </row>
    <row r="37" spans="1:7" x14ac:dyDescent="0.25">
      <c r="A37" s="122">
        <v>76</v>
      </c>
      <c r="B37" s="12">
        <v>31</v>
      </c>
      <c r="C37" s="119" t="s">
        <v>73</v>
      </c>
      <c r="D37" s="121">
        <v>249</v>
      </c>
      <c r="E37" s="121">
        <v>36</v>
      </c>
      <c r="F37" s="121">
        <v>8</v>
      </c>
      <c r="G37" s="166">
        <v>293</v>
      </c>
    </row>
    <row r="38" spans="1:7" x14ac:dyDescent="0.25">
      <c r="A38" s="122">
        <v>76</v>
      </c>
      <c r="B38" s="12">
        <v>32</v>
      </c>
      <c r="C38" s="119" t="s">
        <v>74</v>
      </c>
      <c r="D38" s="121">
        <v>36</v>
      </c>
      <c r="E38" s="121">
        <v>0</v>
      </c>
      <c r="F38" s="121">
        <v>1</v>
      </c>
      <c r="G38" s="166">
        <v>37</v>
      </c>
    </row>
    <row r="39" spans="1:7" x14ac:dyDescent="0.25">
      <c r="A39" s="122">
        <v>75</v>
      </c>
      <c r="B39" s="12">
        <v>33</v>
      </c>
      <c r="C39" s="119" t="s">
        <v>62</v>
      </c>
      <c r="D39" s="121">
        <v>289</v>
      </c>
      <c r="E39" s="121">
        <v>91</v>
      </c>
      <c r="F39" s="121">
        <v>10</v>
      </c>
      <c r="G39" s="166">
        <v>390</v>
      </c>
    </row>
    <row r="40" spans="1:7" x14ac:dyDescent="0.25">
      <c r="A40" s="122">
        <v>76</v>
      </c>
      <c r="B40" s="12">
        <v>34</v>
      </c>
      <c r="C40" s="119" t="s">
        <v>75</v>
      </c>
      <c r="D40" s="121">
        <v>268</v>
      </c>
      <c r="E40" s="121">
        <v>1</v>
      </c>
      <c r="F40" s="121">
        <v>5</v>
      </c>
      <c r="G40" s="166">
        <v>274</v>
      </c>
    </row>
    <row r="41" spans="1:7" x14ac:dyDescent="0.25">
      <c r="A41" s="122">
        <v>53</v>
      </c>
      <c r="B41" s="12">
        <v>35</v>
      </c>
      <c r="C41" s="119" t="s">
        <v>55</v>
      </c>
      <c r="D41" s="121">
        <v>155</v>
      </c>
      <c r="E41" s="121">
        <v>61</v>
      </c>
      <c r="F41" s="121">
        <v>14</v>
      </c>
      <c r="G41" s="166">
        <v>230</v>
      </c>
    </row>
    <row r="42" spans="1:7" x14ac:dyDescent="0.25">
      <c r="A42" s="122">
        <v>24</v>
      </c>
      <c r="B42" s="12">
        <v>36</v>
      </c>
      <c r="C42" s="119" t="s">
        <v>12</v>
      </c>
      <c r="D42" s="121">
        <v>30</v>
      </c>
      <c r="E42" s="121">
        <v>0</v>
      </c>
      <c r="F42" s="121">
        <v>2</v>
      </c>
      <c r="G42" s="166">
        <v>32</v>
      </c>
    </row>
    <row r="43" spans="1:7" x14ac:dyDescent="0.25">
      <c r="A43" s="122">
        <v>24</v>
      </c>
      <c r="B43" s="12">
        <v>37</v>
      </c>
      <c r="C43" s="119" t="s">
        <v>13</v>
      </c>
      <c r="D43" s="121">
        <v>37</v>
      </c>
      <c r="E43" s="121">
        <v>0</v>
      </c>
      <c r="F43" s="121">
        <v>0</v>
      </c>
      <c r="G43" s="166">
        <v>37</v>
      </c>
    </row>
    <row r="44" spans="1:7" x14ac:dyDescent="0.25">
      <c r="A44" s="122">
        <v>84</v>
      </c>
      <c r="B44" s="12">
        <v>38</v>
      </c>
      <c r="C44" s="119" t="s">
        <v>88</v>
      </c>
      <c r="D44" s="121">
        <v>165</v>
      </c>
      <c r="E44" s="121">
        <v>45</v>
      </c>
      <c r="F44" s="121">
        <v>11</v>
      </c>
      <c r="G44" s="166">
        <v>221</v>
      </c>
    </row>
    <row r="45" spans="1:7" x14ac:dyDescent="0.25">
      <c r="A45" s="122">
        <v>27</v>
      </c>
      <c r="B45" s="12">
        <v>39</v>
      </c>
      <c r="C45" s="119" t="s">
        <v>19</v>
      </c>
      <c r="D45" s="121">
        <v>30</v>
      </c>
      <c r="E45" s="121">
        <v>0</v>
      </c>
      <c r="F45" s="121">
        <v>10</v>
      </c>
      <c r="G45" s="166">
        <v>40</v>
      </c>
    </row>
    <row r="46" spans="1:7" x14ac:dyDescent="0.25">
      <c r="A46" s="122">
        <v>75</v>
      </c>
      <c r="B46" s="12">
        <v>40</v>
      </c>
      <c r="C46" s="119" t="s">
        <v>63</v>
      </c>
      <c r="D46" s="121">
        <v>128</v>
      </c>
      <c r="E46" s="121">
        <v>20</v>
      </c>
      <c r="F46" s="121">
        <v>1</v>
      </c>
      <c r="G46" s="166">
        <v>149</v>
      </c>
    </row>
    <row r="47" spans="1:7" x14ac:dyDescent="0.25">
      <c r="A47" s="122">
        <v>24</v>
      </c>
      <c r="B47" s="12">
        <v>41</v>
      </c>
      <c r="C47" s="119" t="s">
        <v>14</v>
      </c>
      <c r="D47" s="121">
        <v>41</v>
      </c>
      <c r="E47" s="121">
        <v>13</v>
      </c>
      <c r="F47" s="121">
        <v>0</v>
      </c>
      <c r="G47" s="166">
        <v>54</v>
      </c>
    </row>
    <row r="48" spans="1:7" x14ac:dyDescent="0.25">
      <c r="A48" s="122">
        <v>84</v>
      </c>
      <c r="B48" s="12">
        <v>42</v>
      </c>
      <c r="C48" s="119" t="s">
        <v>89</v>
      </c>
      <c r="D48" s="121">
        <v>137</v>
      </c>
      <c r="E48" s="121">
        <v>119</v>
      </c>
      <c r="F48" s="121">
        <v>0</v>
      </c>
      <c r="G48" s="166">
        <v>256</v>
      </c>
    </row>
    <row r="49" spans="1:7" x14ac:dyDescent="0.25">
      <c r="A49" s="122">
        <v>84</v>
      </c>
      <c r="B49" s="12">
        <v>43</v>
      </c>
      <c r="C49" s="119" t="s">
        <v>90</v>
      </c>
      <c r="D49" s="121">
        <v>28</v>
      </c>
      <c r="E49" s="121">
        <v>16</v>
      </c>
      <c r="F49" s="121">
        <v>1</v>
      </c>
      <c r="G49" s="166">
        <v>45</v>
      </c>
    </row>
    <row r="50" spans="1:7" x14ac:dyDescent="0.25">
      <c r="A50" s="122">
        <v>52</v>
      </c>
      <c r="B50" s="12">
        <v>44</v>
      </c>
      <c r="C50" s="119" t="s">
        <v>46</v>
      </c>
      <c r="D50" s="121">
        <v>249</v>
      </c>
      <c r="E50" s="121">
        <v>70</v>
      </c>
      <c r="F50" s="121">
        <v>3</v>
      </c>
      <c r="G50" s="166">
        <v>322</v>
      </c>
    </row>
    <row r="51" spans="1:7" x14ac:dyDescent="0.25">
      <c r="A51" s="122">
        <v>24</v>
      </c>
      <c r="B51" s="12">
        <v>45</v>
      </c>
      <c r="C51" s="119" t="s">
        <v>15</v>
      </c>
      <c r="D51" s="121">
        <v>114</v>
      </c>
      <c r="E51" s="121">
        <v>0</v>
      </c>
      <c r="F51" s="121">
        <v>0</v>
      </c>
      <c r="G51" s="166">
        <v>114</v>
      </c>
    </row>
    <row r="52" spans="1:7" x14ac:dyDescent="0.25">
      <c r="A52" s="122">
        <v>76</v>
      </c>
      <c r="B52" s="12">
        <v>46</v>
      </c>
      <c r="C52" s="119" t="s">
        <v>76</v>
      </c>
      <c r="D52" s="121">
        <v>14</v>
      </c>
      <c r="E52" s="121">
        <v>1</v>
      </c>
      <c r="F52" s="121">
        <v>0</v>
      </c>
      <c r="G52" s="166">
        <v>15</v>
      </c>
    </row>
    <row r="53" spans="1:7" x14ac:dyDescent="0.25">
      <c r="A53" s="122">
        <v>75</v>
      </c>
      <c r="B53" s="12">
        <v>47</v>
      </c>
      <c r="C53" s="119" t="s">
        <v>64</v>
      </c>
      <c r="D53" s="121">
        <v>79</v>
      </c>
      <c r="E53" s="121">
        <v>173</v>
      </c>
      <c r="F53" s="121">
        <v>5</v>
      </c>
      <c r="G53" s="166">
        <v>257</v>
      </c>
    </row>
    <row r="54" spans="1:7" x14ac:dyDescent="0.25">
      <c r="A54" s="122">
        <v>76</v>
      </c>
      <c r="B54" s="12">
        <v>48</v>
      </c>
      <c r="C54" s="119" t="s">
        <v>77</v>
      </c>
      <c r="D54" s="121">
        <v>18</v>
      </c>
      <c r="E54" s="121">
        <v>0</v>
      </c>
      <c r="F54" s="121">
        <v>0</v>
      </c>
      <c r="G54" s="166">
        <v>18</v>
      </c>
    </row>
    <row r="55" spans="1:7" x14ac:dyDescent="0.25">
      <c r="A55" s="122">
        <v>52</v>
      </c>
      <c r="B55" s="12">
        <v>49</v>
      </c>
      <c r="C55" s="119" t="s">
        <v>48</v>
      </c>
      <c r="D55" s="121">
        <v>140</v>
      </c>
      <c r="E55" s="121">
        <v>8</v>
      </c>
      <c r="F55" s="121">
        <v>0</v>
      </c>
      <c r="G55" s="166">
        <v>148</v>
      </c>
    </row>
    <row r="56" spans="1:7" x14ac:dyDescent="0.25">
      <c r="A56" s="122">
        <v>28</v>
      </c>
      <c r="B56" s="12">
        <v>50</v>
      </c>
      <c r="C56" s="119" t="s">
        <v>28</v>
      </c>
      <c r="D56" s="121">
        <v>59</v>
      </c>
      <c r="E56" s="121">
        <v>0</v>
      </c>
      <c r="F56" s="121">
        <v>12</v>
      </c>
      <c r="G56" s="166">
        <v>71</v>
      </c>
    </row>
    <row r="57" spans="1:7" x14ac:dyDescent="0.25">
      <c r="A57" s="122">
        <v>44</v>
      </c>
      <c r="B57" s="12">
        <v>51</v>
      </c>
      <c r="C57" s="119" t="s">
        <v>38</v>
      </c>
      <c r="D57" s="121">
        <v>101</v>
      </c>
      <c r="E57" s="121">
        <v>0</v>
      </c>
      <c r="F57" s="121">
        <v>12</v>
      </c>
      <c r="G57" s="166">
        <v>113</v>
      </c>
    </row>
    <row r="58" spans="1:7" x14ac:dyDescent="0.25">
      <c r="A58" s="122">
        <v>44</v>
      </c>
      <c r="B58" s="12">
        <v>52</v>
      </c>
      <c r="C58" s="119" t="s">
        <v>39</v>
      </c>
      <c r="D58" s="121">
        <v>39</v>
      </c>
      <c r="E58" s="121">
        <v>0</v>
      </c>
      <c r="F58" s="121">
        <v>0</v>
      </c>
      <c r="G58" s="166">
        <v>39</v>
      </c>
    </row>
    <row r="59" spans="1:7" x14ac:dyDescent="0.25">
      <c r="A59" s="122">
        <v>52</v>
      </c>
      <c r="B59" s="12">
        <v>53</v>
      </c>
      <c r="C59" s="119" t="s">
        <v>49</v>
      </c>
      <c r="D59" s="121">
        <v>44</v>
      </c>
      <c r="E59" s="121">
        <v>1</v>
      </c>
      <c r="F59" s="121">
        <v>0</v>
      </c>
      <c r="G59" s="166">
        <v>45</v>
      </c>
    </row>
    <row r="60" spans="1:7" x14ac:dyDescent="0.25">
      <c r="A60" s="122">
        <v>44</v>
      </c>
      <c r="B60" s="12">
        <v>54</v>
      </c>
      <c r="C60" s="119" t="s">
        <v>40</v>
      </c>
      <c r="D60" s="121">
        <v>219</v>
      </c>
      <c r="E60" s="121">
        <v>62</v>
      </c>
      <c r="F60" s="121">
        <v>31</v>
      </c>
      <c r="G60" s="166">
        <v>312</v>
      </c>
    </row>
    <row r="61" spans="1:7" x14ac:dyDescent="0.25">
      <c r="A61" s="122">
        <v>44</v>
      </c>
      <c r="B61" s="12">
        <v>55</v>
      </c>
      <c r="C61" s="119" t="s">
        <v>41</v>
      </c>
      <c r="D61" s="121">
        <v>34</v>
      </c>
      <c r="E61" s="121">
        <v>0</v>
      </c>
      <c r="F61" s="121">
        <v>0</v>
      </c>
      <c r="G61" s="166">
        <v>34</v>
      </c>
    </row>
    <row r="62" spans="1:7" x14ac:dyDescent="0.25">
      <c r="A62" s="122">
        <v>53</v>
      </c>
      <c r="B62" s="12">
        <v>56</v>
      </c>
      <c r="C62" s="119" t="s">
        <v>56</v>
      </c>
      <c r="D62" s="121">
        <v>82</v>
      </c>
      <c r="E62" s="121">
        <v>3</v>
      </c>
      <c r="F62" s="121">
        <v>0</v>
      </c>
      <c r="G62" s="166">
        <v>85</v>
      </c>
    </row>
    <row r="63" spans="1:7" x14ac:dyDescent="0.25">
      <c r="A63" s="122">
        <v>44</v>
      </c>
      <c r="B63" s="12">
        <v>57</v>
      </c>
      <c r="C63" s="119" t="s">
        <v>42</v>
      </c>
      <c r="D63" s="121">
        <v>194</v>
      </c>
      <c r="E63" s="121">
        <v>12</v>
      </c>
      <c r="F63" s="121">
        <v>54</v>
      </c>
      <c r="G63" s="166">
        <v>260</v>
      </c>
    </row>
    <row r="64" spans="1:7" x14ac:dyDescent="0.25">
      <c r="A64" s="122">
        <v>27</v>
      </c>
      <c r="B64" s="12">
        <v>58</v>
      </c>
      <c r="C64" s="119" t="s">
        <v>20</v>
      </c>
      <c r="D64" s="121">
        <v>45</v>
      </c>
      <c r="E64" s="121">
        <v>2</v>
      </c>
      <c r="F64" s="121">
        <v>0</v>
      </c>
      <c r="G64" s="166">
        <v>47</v>
      </c>
    </row>
    <row r="65" spans="1:7" x14ac:dyDescent="0.25">
      <c r="A65" s="122">
        <v>32</v>
      </c>
      <c r="B65" s="12">
        <v>59</v>
      </c>
      <c r="C65" s="119" t="s">
        <v>32</v>
      </c>
      <c r="D65" s="121">
        <v>821</v>
      </c>
      <c r="E65" s="121">
        <v>94</v>
      </c>
      <c r="F65" s="121">
        <v>0</v>
      </c>
      <c r="G65" s="166">
        <v>915</v>
      </c>
    </row>
    <row r="66" spans="1:7" x14ac:dyDescent="0.25">
      <c r="A66" s="122">
        <v>32</v>
      </c>
      <c r="B66" s="12">
        <v>60</v>
      </c>
      <c r="C66" s="119" t="s">
        <v>33</v>
      </c>
      <c r="D66" s="121">
        <v>241</v>
      </c>
      <c r="E66" s="121">
        <v>0</v>
      </c>
      <c r="F66" s="121">
        <v>22</v>
      </c>
      <c r="G66" s="166">
        <v>263</v>
      </c>
    </row>
    <row r="67" spans="1:7" x14ac:dyDescent="0.25">
      <c r="A67" s="122">
        <v>28</v>
      </c>
      <c r="B67" s="12">
        <v>61</v>
      </c>
      <c r="C67" s="119" t="s">
        <v>29</v>
      </c>
      <c r="D67" s="121">
        <v>52</v>
      </c>
      <c r="E67" s="121">
        <v>1</v>
      </c>
      <c r="F67" s="121">
        <v>4</v>
      </c>
      <c r="G67" s="166">
        <v>57</v>
      </c>
    </row>
    <row r="68" spans="1:7" x14ac:dyDescent="0.25">
      <c r="A68" s="122">
        <v>32</v>
      </c>
      <c r="B68" s="12">
        <v>62</v>
      </c>
      <c r="C68" s="119" t="s">
        <v>34</v>
      </c>
      <c r="D68" s="121">
        <v>328</v>
      </c>
      <c r="E68" s="121">
        <v>1</v>
      </c>
      <c r="F68" s="121">
        <v>36</v>
      </c>
      <c r="G68" s="166">
        <v>365</v>
      </c>
    </row>
    <row r="69" spans="1:7" x14ac:dyDescent="0.25">
      <c r="A69" s="122">
        <v>84</v>
      </c>
      <c r="B69" s="12">
        <v>63</v>
      </c>
      <c r="C69" s="119" t="s">
        <v>91</v>
      </c>
      <c r="D69" s="121">
        <v>129</v>
      </c>
      <c r="E69" s="121">
        <v>77</v>
      </c>
      <c r="F69" s="121">
        <v>1</v>
      </c>
      <c r="G69" s="166">
        <v>207</v>
      </c>
    </row>
    <row r="70" spans="1:7" x14ac:dyDescent="0.25">
      <c r="A70" s="122">
        <v>75</v>
      </c>
      <c r="B70" s="12">
        <v>64</v>
      </c>
      <c r="C70" s="119" t="s">
        <v>65</v>
      </c>
      <c r="D70" s="121">
        <v>94</v>
      </c>
      <c r="E70" s="121">
        <v>251</v>
      </c>
      <c r="F70" s="121">
        <v>0</v>
      </c>
      <c r="G70" s="166">
        <v>345</v>
      </c>
    </row>
    <row r="71" spans="1:7" x14ac:dyDescent="0.25">
      <c r="A71" s="122">
        <v>76</v>
      </c>
      <c r="B71" s="12">
        <v>65</v>
      </c>
      <c r="C71" s="119" t="s">
        <v>78</v>
      </c>
      <c r="D71" s="121">
        <v>23</v>
      </c>
      <c r="E71" s="121">
        <v>0</v>
      </c>
      <c r="F71" s="121">
        <v>0</v>
      </c>
      <c r="G71" s="121">
        <v>23</v>
      </c>
    </row>
    <row r="72" spans="1:7" x14ac:dyDescent="0.25">
      <c r="A72" s="122">
        <v>76</v>
      </c>
      <c r="B72" s="12">
        <v>66</v>
      </c>
      <c r="C72" s="119" t="s">
        <v>79</v>
      </c>
      <c r="D72" s="121">
        <v>140</v>
      </c>
      <c r="E72" s="121">
        <v>0</v>
      </c>
      <c r="F72" s="121">
        <v>0</v>
      </c>
      <c r="G72" s="166">
        <v>140</v>
      </c>
    </row>
    <row r="73" spans="1:7" x14ac:dyDescent="0.25">
      <c r="A73" s="122">
        <v>44</v>
      </c>
      <c r="B73" s="12">
        <v>67</v>
      </c>
      <c r="C73" s="119" t="s">
        <v>43</v>
      </c>
      <c r="D73" s="121">
        <v>220</v>
      </c>
      <c r="E73" s="121">
        <v>1</v>
      </c>
      <c r="F73" s="121">
        <v>5</v>
      </c>
      <c r="G73" s="166">
        <v>226</v>
      </c>
    </row>
    <row r="74" spans="1:7" x14ac:dyDescent="0.25">
      <c r="A74" s="122">
        <v>44</v>
      </c>
      <c r="B74" s="12">
        <v>68</v>
      </c>
      <c r="C74" s="119" t="s">
        <v>44</v>
      </c>
      <c r="D74" s="121">
        <v>181</v>
      </c>
      <c r="E74" s="121">
        <v>0</v>
      </c>
      <c r="F74" s="121">
        <v>0</v>
      </c>
      <c r="G74" s="166">
        <v>181</v>
      </c>
    </row>
    <row r="75" spans="1:7" x14ac:dyDescent="0.25">
      <c r="A75" s="122">
        <v>84</v>
      </c>
      <c r="B75" s="12">
        <v>69</v>
      </c>
      <c r="C75" s="190" t="s">
        <v>356</v>
      </c>
      <c r="D75" s="121">
        <v>251</v>
      </c>
      <c r="E75" s="121">
        <v>97</v>
      </c>
      <c r="F75" s="121">
        <v>0</v>
      </c>
      <c r="G75" s="166">
        <v>348</v>
      </c>
    </row>
    <row r="76" spans="1:7" x14ac:dyDescent="0.25">
      <c r="A76" s="126">
        <v>84</v>
      </c>
      <c r="B76" s="18" t="s">
        <v>92</v>
      </c>
      <c r="C76" s="191" t="s">
        <v>356</v>
      </c>
      <c r="D76" s="169">
        <v>27</v>
      </c>
      <c r="E76" s="169">
        <v>44</v>
      </c>
      <c r="F76" s="169">
        <v>0</v>
      </c>
      <c r="G76" s="170">
        <v>71</v>
      </c>
    </row>
    <row r="77" spans="1:7" x14ac:dyDescent="0.25">
      <c r="A77" s="126">
        <v>84</v>
      </c>
      <c r="B77" s="18" t="s">
        <v>94</v>
      </c>
      <c r="C77" s="191" t="s">
        <v>357</v>
      </c>
      <c r="D77" s="169">
        <v>224</v>
      </c>
      <c r="E77" s="169">
        <v>53</v>
      </c>
      <c r="F77" s="169">
        <v>0</v>
      </c>
      <c r="G77" s="170">
        <v>277</v>
      </c>
    </row>
    <row r="78" spans="1:7" x14ac:dyDescent="0.25">
      <c r="A78" s="122">
        <v>27</v>
      </c>
      <c r="B78" s="12">
        <v>70</v>
      </c>
      <c r="C78" s="119" t="s">
        <v>21</v>
      </c>
      <c r="D78" s="121">
        <v>47</v>
      </c>
      <c r="E78" s="121">
        <v>0</v>
      </c>
      <c r="F78" s="121">
        <v>15</v>
      </c>
      <c r="G78" s="166">
        <v>62</v>
      </c>
    </row>
    <row r="79" spans="1:7" x14ac:dyDescent="0.25">
      <c r="A79" s="122">
        <v>27</v>
      </c>
      <c r="B79" s="12">
        <v>71</v>
      </c>
      <c r="C79" s="119" t="s">
        <v>22</v>
      </c>
      <c r="D79" s="121">
        <v>86</v>
      </c>
      <c r="E79" s="121">
        <v>87</v>
      </c>
      <c r="F79" s="121">
        <v>0</v>
      </c>
      <c r="G79" s="166">
        <v>173</v>
      </c>
    </row>
    <row r="80" spans="1:7" x14ac:dyDescent="0.25">
      <c r="A80" s="122">
        <v>52</v>
      </c>
      <c r="B80" s="12">
        <v>72</v>
      </c>
      <c r="C80" s="119" t="s">
        <v>50</v>
      </c>
      <c r="D80" s="121">
        <v>71</v>
      </c>
      <c r="E80" s="121">
        <v>69</v>
      </c>
      <c r="F80" s="121">
        <v>0</v>
      </c>
      <c r="G80" s="166">
        <v>140</v>
      </c>
    </row>
    <row r="81" spans="1:7" x14ac:dyDescent="0.25">
      <c r="A81" s="122">
        <v>84</v>
      </c>
      <c r="B81" s="12">
        <v>73</v>
      </c>
      <c r="C81" s="119" t="s">
        <v>96</v>
      </c>
      <c r="D81" s="121">
        <v>54</v>
      </c>
      <c r="E81" s="121">
        <v>18</v>
      </c>
      <c r="F81" s="121">
        <v>0</v>
      </c>
      <c r="G81" s="166">
        <v>72</v>
      </c>
    </row>
    <row r="82" spans="1:7" x14ac:dyDescent="0.25">
      <c r="A82" s="122">
        <v>84</v>
      </c>
      <c r="B82" s="12">
        <v>74</v>
      </c>
      <c r="C82" s="119" t="s">
        <v>97</v>
      </c>
      <c r="D82" s="121">
        <v>100</v>
      </c>
      <c r="E82" s="121">
        <v>9</v>
      </c>
      <c r="F82" s="121">
        <v>7</v>
      </c>
      <c r="G82" s="166">
        <v>116</v>
      </c>
    </row>
    <row r="83" spans="1:7" x14ac:dyDescent="0.25">
      <c r="A83" s="122">
        <v>11</v>
      </c>
      <c r="B83" s="12">
        <v>75</v>
      </c>
      <c r="C83" s="119" t="s">
        <v>0</v>
      </c>
      <c r="D83" s="121">
        <v>144</v>
      </c>
      <c r="E83" s="121">
        <v>18</v>
      </c>
      <c r="F83" s="121">
        <v>27</v>
      </c>
      <c r="G83" s="166">
        <v>189</v>
      </c>
    </row>
    <row r="84" spans="1:7" x14ac:dyDescent="0.25">
      <c r="A84" s="122">
        <v>28</v>
      </c>
      <c r="B84" s="12">
        <v>76</v>
      </c>
      <c r="C84" s="119" t="s">
        <v>30</v>
      </c>
      <c r="D84" s="121">
        <v>417</v>
      </c>
      <c r="E84" s="121">
        <v>0</v>
      </c>
      <c r="F84" s="121">
        <v>0</v>
      </c>
      <c r="G84" s="166">
        <v>417</v>
      </c>
    </row>
    <row r="85" spans="1:7" x14ac:dyDescent="0.25">
      <c r="A85" s="122">
        <v>11</v>
      </c>
      <c r="B85" s="12">
        <v>77</v>
      </c>
      <c r="C85" s="119" t="s">
        <v>2</v>
      </c>
      <c r="D85" s="121">
        <v>245</v>
      </c>
      <c r="E85" s="121">
        <v>8</v>
      </c>
      <c r="F85" s="121">
        <v>9</v>
      </c>
      <c r="G85" s="166">
        <v>262</v>
      </c>
    </row>
    <row r="86" spans="1:7" x14ac:dyDescent="0.25">
      <c r="A86" s="122">
        <v>11</v>
      </c>
      <c r="B86" s="12">
        <v>78</v>
      </c>
      <c r="C86" s="119" t="s">
        <v>3</v>
      </c>
      <c r="D86" s="121">
        <v>168</v>
      </c>
      <c r="E86" s="121">
        <v>31</v>
      </c>
      <c r="F86" s="121">
        <v>10</v>
      </c>
      <c r="G86" s="166">
        <v>209</v>
      </c>
    </row>
    <row r="87" spans="1:7" x14ac:dyDescent="0.25">
      <c r="A87" s="122">
        <v>75</v>
      </c>
      <c r="B87" s="12">
        <v>79</v>
      </c>
      <c r="C87" s="119" t="s">
        <v>66</v>
      </c>
      <c r="D87" s="121">
        <v>51</v>
      </c>
      <c r="E87" s="121">
        <v>0</v>
      </c>
      <c r="F87" s="121">
        <v>1</v>
      </c>
      <c r="G87" s="121">
        <v>52</v>
      </c>
    </row>
    <row r="88" spans="1:7" x14ac:dyDescent="0.25">
      <c r="A88" s="122">
        <v>32</v>
      </c>
      <c r="B88" s="12">
        <v>80</v>
      </c>
      <c r="C88" s="119" t="s">
        <v>35</v>
      </c>
      <c r="D88" s="121">
        <v>200</v>
      </c>
      <c r="E88" s="121">
        <v>59</v>
      </c>
      <c r="F88" s="121">
        <v>0</v>
      </c>
      <c r="G88" s="166">
        <v>259</v>
      </c>
    </row>
    <row r="89" spans="1:7" x14ac:dyDescent="0.25">
      <c r="A89" s="122">
        <v>76</v>
      </c>
      <c r="B89" s="12">
        <v>81</v>
      </c>
      <c r="C89" s="119" t="s">
        <v>80</v>
      </c>
      <c r="D89" s="121">
        <v>80</v>
      </c>
      <c r="E89" s="121">
        <v>13</v>
      </c>
      <c r="F89" s="121">
        <v>0</v>
      </c>
      <c r="G89" s="166">
        <v>93</v>
      </c>
    </row>
    <row r="90" spans="1:7" x14ac:dyDescent="0.25">
      <c r="A90" s="122">
        <v>76</v>
      </c>
      <c r="B90" s="12">
        <v>82</v>
      </c>
      <c r="C90" s="119" t="s">
        <v>81</v>
      </c>
      <c r="D90" s="121">
        <v>49</v>
      </c>
      <c r="E90" s="121">
        <v>93</v>
      </c>
      <c r="F90" s="121">
        <v>0</v>
      </c>
      <c r="G90" s="166">
        <v>142</v>
      </c>
    </row>
    <row r="91" spans="1:7" x14ac:dyDescent="0.25">
      <c r="A91" s="122">
        <v>93</v>
      </c>
      <c r="B91" s="12">
        <v>83</v>
      </c>
      <c r="C91" s="119" t="s">
        <v>102</v>
      </c>
      <c r="D91" s="121">
        <v>203</v>
      </c>
      <c r="E91" s="121">
        <v>5</v>
      </c>
      <c r="F91" s="121">
        <v>0</v>
      </c>
      <c r="G91" s="166">
        <v>208</v>
      </c>
    </row>
    <row r="92" spans="1:7" x14ac:dyDescent="0.25">
      <c r="A92" s="122">
        <v>93</v>
      </c>
      <c r="B92" s="12">
        <v>84</v>
      </c>
      <c r="C92" s="119" t="s">
        <v>103</v>
      </c>
      <c r="D92" s="121">
        <v>134</v>
      </c>
      <c r="E92" s="121">
        <v>46</v>
      </c>
      <c r="F92" s="121">
        <v>0</v>
      </c>
      <c r="G92" s="166">
        <v>180</v>
      </c>
    </row>
    <row r="93" spans="1:7" x14ac:dyDescent="0.25">
      <c r="A93" s="122">
        <v>52</v>
      </c>
      <c r="B93" s="12">
        <v>85</v>
      </c>
      <c r="C93" s="119" t="s">
        <v>51</v>
      </c>
      <c r="D93" s="121">
        <v>105</v>
      </c>
      <c r="E93" s="121">
        <v>2</v>
      </c>
      <c r="F93" s="121">
        <v>2</v>
      </c>
      <c r="G93" s="166">
        <v>109</v>
      </c>
    </row>
    <row r="94" spans="1:7" x14ac:dyDescent="0.25">
      <c r="A94" s="122">
        <v>75</v>
      </c>
      <c r="B94" s="12">
        <v>86</v>
      </c>
      <c r="C94" s="119" t="s">
        <v>67</v>
      </c>
      <c r="D94" s="121">
        <v>48</v>
      </c>
      <c r="E94" s="121">
        <v>6</v>
      </c>
      <c r="F94" s="121">
        <v>9</v>
      </c>
      <c r="G94" s="166">
        <v>63</v>
      </c>
    </row>
    <row r="95" spans="1:7" x14ac:dyDescent="0.25">
      <c r="A95" s="122">
        <v>75</v>
      </c>
      <c r="B95" s="12">
        <v>87</v>
      </c>
      <c r="C95" s="119" t="s">
        <v>68</v>
      </c>
      <c r="D95" s="121">
        <v>53</v>
      </c>
      <c r="E95" s="121">
        <v>70</v>
      </c>
      <c r="F95" s="121">
        <v>5</v>
      </c>
      <c r="G95" s="166">
        <v>128</v>
      </c>
    </row>
    <row r="96" spans="1:7" x14ac:dyDescent="0.25">
      <c r="A96" s="122">
        <v>44</v>
      </c>
      <c r="B96" s="12">
        <v>88</v>
      </c>
      <c r="C96" s="119" t="s">
        <v>45</v>
      </c>
      <c r="D96" s="121">
        <v>69</v>
      </c>
      <c r="E96" s="121">
        <v>62</v>
      </c>
      <c r="F96" s="121">
        <v>0</v>
      </c>
      <c r="G96" s="166">
        <v>131</v>
      </c>
    </row>
    <row r="97" spans="1:8" x14ac:dyDescent="0.25">
      <c r="A97" s="122">
        <v>27</v>
      </c>
      <c r="B97" s="12">
        <v>89</v>
      </c>
      <c r="C97" s="119" t="s">
        <v>23</v>
      </c>
      <c r="D97" s="121">
        <v>65</v>
      </c>
      <c r="E97" s="121">
        <v>1</v>
      </c>
      <c r="F97" s="121">
        <v>5</v>
      </c>
      <c r="G97" s="166">
        <v>71</v>
      </c>
    </row>
    <row r="98" spans="1:8" x14ac:dyDescent="0.25">
      <c r="A98" s="122">
        <v>27</v>
      </c>
      <c r="B98" s="12">
        <v>90</v>
      </c>
      <c r="C98" s="119" t="s">
        <v>24</v>
      </c>
      <c r="D98" s="121">
        <v>24</v>
      </c>
      <c r="E98" s="121">
        <v>0</v>
      </c>
      <c r="F98" s="121">
        <v>0</v>
      </c>
      <c r="G98" s="166">
        <v>24</v>
      </c>
    </row>
    <row r="99" spans="1:8" x14ac:dyDescent="0.25">
      <c r="A99" s="122">
        <v>11</v>
      </c>
      <c r="B99" s="12">
        <v>91</v>
      </c>
      <c r="C99" s="119" t="s">
        <v>4</v>
      </c>
      <c r="D99" s="121">
        <v>135</v>
      </c>
      <c r="E99" s="121">
        <v>0</v>
      </c>
      <c r="F99" s="121">
        <v>2</v>
      </c>
      <c r="G99" s="166">
        <v>137</v>
      </c>
    </row>
    <row r="100" spans="1:8" x14ac:dyDescent="0.25">
      <c r="A100" s="122">
        <v>11</v>
      </c>
      <c r="B100" s="12">
        <v>92</v>
      </c>
      <c r="C100" s="119" t="s">
        <v>5</v>
      </c>
      <c r="D100" s="121">
        <v>153</v>
      </c>
      <c r="E100" s="121">
        <v>29</v>
      </c>
      <c r="F100" s="121">
        <v>0</v>
      </c>
      <c r="G100" s="166">
        <v>182</v>
      </c>
    </row>
    <row r="101" spans="1:8" x14ac:dyDescent="0.25">
      <c r="A101" s="122">
        <v>11</v>
      </c>
      <c r="B101" s="12">
        <v>93</v>
      </c>
      <c r="C101" s="119" t="s">
        <v>6</v>
      </c>
      <c r="D101" s="121">
        <v>214</v>
      </c>
      <c r="E101" s="121">
        <v>154</v>
      </c>
      <c r="F101" s="121">
        <v>51</v>
      </c>
      <c r="G101" s="166">
        <v>419</v>
      </c>
    </row>
    <row r="102" spans="1:8" x14ac:dyDescent="0.25">
      <c r="A102" s="122">
        <v>11</v>
      </c>
      <c r="B102" s="12">
        <v>94</v>
      </c>
      <c r="C102" s="119" t="s">
        <v>7</v>
      </c>
      <c r="D102" s="121">
        <v>255</v>
      </c>
      <c r="E102" s="121">
        <v>5</v>
      </c>
      <c r="F102" s="121">
        <v>0</v>
      </c>
      <c r="G102" s="166">
        <v>260</v>
      </c>
    </row>
    <row r="103" spans="1:8" x14ac:dyDescent="0.25">
      <c r="A103" s="122">
        <v>11</v>
      </c>
      <c r="B103" s="12">
        <v>95</v>
      </c>
      <c r="C103" s="119" t="s">
        <v>8</v>
      </c>
      <c r="D103" s="121">
        <v>139</v>
      </c>
      <c r="E103" s="121">
        <v>6</v>
      </c>
      <c r="F103" s="121">
        <v>0</v>
      </c>
      <c r="G103" s="166">
        <v>145</v>
      </c>
    </row>
    <row r="104" spans="1:8" x14ac:dyDescent="0.25">
      <c r="A104" s="122">
        <v>101</v>
      </c>
      <c r="B104" s="12">
        <v>971</v>
      </c>
      <c r="C104" s="119" t="s">
        <v>109</v>
      </c>
      <c r="D104" s="121">
        <v>253</v>
      </c>
      <c r="E104" s="121">
        <v>0</v>
      </c>
      <c r="F104" s="121">
        <v>0</v>
      </c>
      <c r="G104" s="166">
        <v>253</v>
      </c>
    </row>
    <row r="105" spans="1:8" x14ac:dyDescent="0.25">
      <c r="A105" s="122">
        <v>102</v>
      </c>
      <c r="B105" s="12">
        <v>972</v>
      </c>
      <c r="C105" s="119" t="s">
        <v>110</v>
      </c>
      <c r="D105" s="121">
        <v>248</v>
      </c>
      <c r="E105" s="121">
        <v>0</v>
      </c>
      <c r="F105" s="121">
        <v>0</v>
      </c>
      <c r="G105" s="166">
        <v>248</v>
      </c>
    </row>
    <row r="106" spans="1:8" x14ac:dyDescent="0.25">
      <c r="A106" s="122">
        <v>103</v>
      </c>
      <c r="B106" s="12">
        <v>973</v>
      </c>
      <c r="C106" s="119" t="s">
        <v>111</v>
      </c>
      <c r="D106" s="121">
        <v>247</v>
      </c>
      <c r="E106" s="121">
        <v>0</v>
      </c>
      <c r="F106" s="121">
        <v>0</v>
      </c>
      <c r="G106" s="166">
        <v>247</v>
      </c>
    </row>
    <row r="107" spans="1:8" x14ac:dyDescent="0.25">
      <c r="A107" s="122">
        <v>104</v>
      </c>
      <c r="B107" s="122">
        <v>974</v>
      </c>
      <c r="C107" s="119" t="s">
        <v>358</v>
      </c>
      <c r="D107" s="121">
        <v>293</v>
      </c>
      <c r="E107" s="121">
        <v>21</v>
      </c>
      <c r="F107" s="121">
        <v>147</v>
      </c>
      <c r="G107" s="166">
        <v>461</v>
      </c>
    </row>
    <row r="108" spans="1:8" ht="15" customHeight="1" x14ac:dyDescent="0.25">
      <c r="A108" s="410" t="s">
        <v>223</v>
      </c>
      <c r="B108" s="411"/>
      <c r="C108" s="421"/>
      <c r="D108" s="192">
        <v>11511</v>
      </c>
      <c r="E108" s="192">
        <v>2468</v>
      </c>
      <c r="F108" s="192">
        <v>537</v>
      </c>
      <c r="G108" s="192">
        <v>14516</v>
      </c>
      <c r="H108" s="131"/>
    </row>
    <row r="109" spans="1:8" ht="15" customHeight="1" x14ac:dyDescent="0.25">
      <c r="A109" s="412" t="s">
        <v>224</v>
      </c>
      <c r="B109" s="413"/>
      <c r="C109" s="422"/>
      <c r="D109" s="193">
        <v>1041</v>
      </c>
      <c r="E109" s="193">
        <v>21</v>
      </c>
      <c r="F109" s="193">
        <v>147</v>
      </c>
      <c r="G109" s="193">
        <v>1209</v>
      </c>
      <c r="H109" s="131"/>
    </row>
    <row r="110" spans="1:8" ht="15" customHeight="1" x14ac:dyDescent="0.25">
      <c r="A110" s="395" t="s">
        <v>225</v>
      </c>
      <c r="B110" s="396"/>
      <c r="C110" s="397"/>
      <c r="D110" s="194">
        <v>12552</v>
      </c>
      <c r="E110" s="194">
        <v>2489</v>
      </c>
      <c r="F110" s="194">
        <v>684</v>
      </c>
      <c r="G110" s="194">
        <v>15725</v>
      </c>
      <c r="H110" s="131"/>
    </row>
    <row r="111" spans="1:8" x14ac:dyDescent="0.25">
      <c r="A111" s="62" t="s">
        <v>412</v>
      </c>
    </row>
    <row r="113" spans="1:8" x14ac:dyDescent="0.25">
      <c r="A113" s="75" t="s">
        <v>413</v>
      </c>
      <c r="H113" s="31" t="s">
        <v>276</v>
      </c>
    </row>
    <row r="114" spans="1:8" ht="60.75" customHeight="1" x14ac:dyDescent="0.25">
      <c r="A114" s="10" t="s">
        <v>217</v>
      </c>
      <c r="B114" s="426" t="s">
        <v>214</v>
      </c>
      <c r="C114" s="427"/>
      <c r="D114" s="10" t="s">
        <v>408</v>
      </c>
      <c r="E114" s="10" t="s">
        <v>409</v>
      </c>
      <c r="F114" s="10" t="s">
        <v>410</v>
      </c>
      <c r="G114" s="10" t="s">
        <v>411</v>
      </c>
    </row>
    <row r="115" spans="1:8" x14ac:dyDescent="0.25">
      <c r="A115" s="34">
        <v>84</v>
      </c>
      <c r="B115" s="35" t="s">
        <v>83</v>
      </c>
      <c r="C115" s="36"/>
      <c r="D115" s="67">
        <v>1148</v>
      </c>
      <c r="E115" s="67">
        <v>495</v>
      </c>
      <c r="F115" s="67">
        <v>23</v>
      </c>
      <c r="G115" s="67">
        <v>1666</v>
      </c>
    </row>
    <row r="116" spans="1:8" x14ac:dyDescent="0.25">
      <c r="A116" s="12">
        <v>27</v>
      </c>
      <c r="B116" s="39" t="s">
        <v>17</v>
      </c>
      <c r="C116" s="40"/>
      <c r="D116" s="69">
        <v>493</v>
      </c>
      <c r="E116" s="69">
        <v>108</v>
      </c>
      <c r="F116" s="69">
        <v>46</v>
      </c>
      <c r="G116" s="69">
        <v>647</v>
      </c>
    </row>
    <row r="117" spans="1:8" x14ac:dyDescent="0.25">
      <c r="A117" s="12">
        <v>53</v>
      </c>
      <c r="B117" s="39" t="s">
        <v>53</v>
      </c>
      <c r="C117" s="40"/>
      <c r="D117" s="69">
        <v>448</v>
      </c>
      <c r="E117" s="69">
        <v>66</v>
      </c>
      <c r="F117" s="69">
        <v>14</v>
      </c>
      <c r="G117" s="69">
        <v>528</v>
      </c>
    </row>
    <row r="118" spans="1:8" x14ac:dyDescent="0.25">
      <c r="A118" s="12">
        <v>24</v>
      </c>
      <c r="B118" s="39" t="s">
        <v>10</v>
      </c>
      <c r="C118" s="40"/>
      <c r="D118" s="69">
        <v>382</v>
      </c>
      <c r="E118" s="69">
        <v>13</v>
      </c>
      <c r="F118" s="69">
        <v>43</v>
      </c>
      <c r="G118" s="69">
        <v>438</v>
      </c>
    </row>
    <row r="119" spans="1:8" x14ac:dyDescent="0.25">
      <c r="A119" s="12">
        <v>94</v>
      </c>
      <c r="B119" s="39" t="s">
        <v>106</v>
      </c>
      <c r="C119" s="40"/>
      <c r="D119" s="69">
        <v>31</v>
      </c>
      <c r="E119" s="69">
        <v>0</v>
      </c>
      <c r="F119" s="69">
        <v>5</v>
      </c>
      <c r="G119" s="69">
        <v>36</v>
      </c>
    </row>
    <row r="120" spans="1:8" x14ac:dyDescent="0.25">
      <c r="A120" s="12">
        <v>44</v>
      </c>
      <c r="B120" s="39" t="s">
        <v>219</v>
      </c>
      <c r="C120" s="40"/>
      <c r="D120" s="69">
        <v>1204</v>
      </c>
      <c r="E120" s="69">
        <v>142</v>
      </c>
      <c r="F120" s="69">
        <v>103</v>
      </c>
      <c r="G120" s="69">
        <v>1449</v>
      </c>
    </row>
    <row r="121" spans="1:8" x14ac:dyDescent="0.25">
      <c r="A121" s="12">
        <v>32</v>
      </c>
      <c r="B121" s="39" t="s">
        <v>220</v>
      </c>
      <c r="C121" s="40"/>
      <c r="D121" s="69">
        <v>1780</v>
      </c>
      <c r="E121" s="69">
        <v>154</v>
      </c>
      <c r="F121" s="69">
        <v>58</v>
      </c>
      <c r="G121" s="69">
        <v>1992</v>
      </c>
    </row>
    <row r="122" spans="1:8" x14ac:dyDescent="0.25">
      <c r="A122" s="12">
        <v>11</v>
      </c>
      <c r="B122" s="39" t="s">
        <v>1</v>
      </c>
      <c r="C122" s="40"/>
      <c r="D122" s="69">
        <v>1453</v>
      </c>
      <c r="E122" s="69">
        <v>251</v>
      </c>
      <c r="F122" s="69">
        <v>99</v>
      </c>
      <c r="G122" s="69">
        <v>1803</v>
      </c>
    </row>
    <row r="123" spans="1:8" x14ac:dyDescent="0.25">
      <c r="A123" s="12">
        <v>28</v>
      </c>
      <c r="B123" s="39" t="s">
        <v>26</v>
      </c>
      <c r="C123" s="40"/>
      <c r="D123" s="69">
        <v>783</v>
      </c>
      <c r="E123" s="69">
        <v>6</v>
      </c>
      <c r="F123" s="69">
        <v>22</v>
      </c>
      <c r="G123" s="69">
        <v>811</v>
      </c>
    </row>
    <row r="124" spans="1:8" x14ac:dyDescent="0.25">
      <c r="A124" s="12">
        <v>75</v>
      </c>
      <c r="B124" s="39" t="s">
        <v>221</v>
      </c>
      <c r="C124" s="40"/>
      <c r="D124" s="69">
        <v>1024</v>
      </c>
      <c r="E124" s="69">
        <v>834</v>
      </c>
      <c r="F124" s="69">
        <v>46</v>
      </c>
      <c r="G124" s="69">
        <v>1904</v>
      </c>
    </row>
    <row r="125" spans="1:8" x14ac:dyDescent="0.25">
      <c r="A125" s="12">
        <v>76</v>
      </c>
      <c r="B125" s="39" t="s">
        <v>222</v>
      </c>
      <c r="C125" s="40"/>
      <c r="D125" s="69">
        <v>1157</v>
      </c>
      <c r="E125" s="69">
        <v>186</v>
      </c>
      <c r="F125" s="69">
        <v>14</v>
      </c>
      <c r="G125" s="69">
        <v>1357</v>
      </c>
    </row>
    <row r="126" spans="1:8" x14ac:dyDescent="0.25">
      <c r="A126" s="12">
        <v>52</v>
      </c>
      <c r="B126" s="39" t="s">
        <v>47</v>
      </c>
      <c r="C126" s="40"/>
      <c r="D126" s="69">
        <v>609</v>
      </c>
      <c r="E126" s="69">
        <v>150</v>
      </c>
      <c r="F126" s="69">
        <v>5</v>
      </c>
      <c r="G126" s="69">
        <v>764</v>
      </c>
    </row>
    <row r="127" spans="1:8" x14ac:dyDescent="0.25">
      <c r="A127" s="43">
        <v>93</v>
      </c>
      <c r="B127" s="39" t="s">
        <v>113</v>
      </c>
      <c r="C127" s="40"/>
      <c r="D127" s="69">
        <v>999</v>
      </c>
      <c r="E127" s="69">
        <v>63</v>
      </c>
      <c r="F127" s="69">
        <v>59</v>
      </c>
      <c r="G127" s="69">
        <v>1121</v>
      </c>
    </row>
    <row r="128" spans="1:8" x14ac:dyDescent="0.25">
      <c r="A128" s="44" t="s">
        <v>223</v>
      </c>
      <c r="B128" s="45"/>
      <c r="C128" s="46"/>
      <c r="D128" s="71">
        <v>11511</v>
      </c>
      <c r="E128" s="71">
        <v>2468</v>
      </c>
      <c r="F128" s="71">
        <v>537</v>
      </c>
      <c r="G128" s="71">
        <v>14516</v>
      </c>
    </row>
    <row r="129" spans="1:7" x14ac:dyDescent="0.25">
      <c r="A129" s="49">
        <v>101</v>
      </c>
      <c r="B129" s="132" t="s">
        <v>215</v>
      </c>
      <c r="C129" s="51"/>
      <c r="D129" s="69">
        <v>253</v>
      </c>
      <c r="E129" s="69">
        <v>0</v>
      </c>
      <c r="F129" s="69">
        <v>0</v>
      </c>
      <c r="G129" s="69">
        <v>253</v>
      </c>
    </row>
    <row r="130" spans="1:7" x14ac:dyDescent="0.25">
      <c r="A130" s="49">
        <v>102</v>
      </c>
      <c r="B130" s="132" t="s">
        <v>216</v>
      </c>
      <c r="C130" s="51"/>
      <c r="D130" s="69">
        <v>248</v>
      </c>
      <c r="E130" s="69">
        <v>0</v>
      </c>
      <c r="F130" s="69">
        <v>0</v>
      </c>
      <c r="G130" s="69">
        <v>248</v>
      </c>
    </row>
    <row r="131" spans="1:7" x14ac:dyDescent="0.25">
      <c r="A131" s="49">
        <v>103</v>
      </c>
      <c r="B131" s="132" t="s">
        <v>111</v>
      </c>
      <c r="C131" s="51"/>
      <c r="D131" s="69">
        <v>247</v>
      </c>
      <c r="E131" s="69">
        <v>0</v>
      </c>
      <c r="F131" s="69">
        <v>0</v>
      </c>
      <c r="G131" s="69">
        <v>247</v>
      </c>
    </row>
    <row r="132" spans="1:7" x14ac:dyDescent="0.25">
      <c r="A132" s="49">
        <v>104</v>
      </c>
      <c r="B132" s="132" t="s">
        <v>112</v>
      </c>
      <c r="C132" s="51"/>
      <c r="D132" s="69">
        <v>293</v>
      </c>
      <c r="E132" s="69">
        <v>21</v>
      </c>
      <c r="F132" s="69">
        <v>147</v>
      </c>
      <c r="G132" s="69">
        <v>461</v>
      </c>
    </row>
    <row r="133" spans="1:7" x14ac:dyDescent="0.25">
      <c r="A133" s="52" t="s">
        <v>224</v>
      </c>
      <c r="B133" s="53"/>
      <c r="C133" s="54"/>
      <c r="D133" s="71">
        <v>1041</v>
      </c>
      <c r="E133" s="71">
        <v>21</v>
      </c>
      <c r="F133" s="71">
        <v>147</v>
      </c>
      <c r="G133" s="71">
        <v>1209</v>
      </c>
    </row>
    <row r="134" spans="1:7" x14ac:dyDescent="0.25">
      <c r="A134" s="405" t="s">
        <v>225</v>
      </c>
      <c r="B134" s="406"/>
      <c r="C134" s="407"/>
      <c r="D134" s="73">
        <v>12552</v>
      </c>
      <c r="E134" s="73">
        <v>2489</v>
      </c>
      <c r="F134" s="73">
        <v>684</v>
      </c>
      <c r="G134" s="73">
        <v>15725</v>
      </c>
    </row>
    <row r="135" spans="1:7" x14ac:dyDescent="0.25">
      <c r="A135" s="62" t="s">
        <v>412</v>
      </c>
      <c r="D135" s="133"/>
      <c r="E135" s="133"/>
      <c r="F135" s="133"/>
      <c r="G135" s="133"/>
    </row>
  </sheetData>
  <mergeCells count="7">
    <mergeCell ref="A134:C134"/>
    <mergeCell ref="A2:F2"/>
    <mergeCell ref="A3:F3"/>
    <mergeCell ref="A108:C108"/>
    <mergeCell ref="A109:C109"/>
    <mergeCell ref="A110:C110"/>
    <mergeCell ref="B114:C114"/>
  </mergeCells>
  <hyperlinks>
    <hyperlink ref="H1" location="Sommaire!A1" display="Retour au sommaire" xr:uid="{00000000-0004-0000-1300-000000000000}"/>
    <hyperlink ref="H113" location="'Tab8-ase'!A1" display="Retour en haut de page" xr:uid="{00000000-0004-0000-1300-000001000000}"/>
  </hyperlink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I135"/>
  <sheetViews>
    <sheetView workbookViewId="0">
      <selection activeCell="G1" sqref="G1"/>
    </sheetView>
  </sheetViews>
  <sheetFormatPr baseColWidth="10" defaultRowHeight="15" x14ac:dyDescent="0.25"/>
  <cols>
    <col min="1" max="1" width="11.42578125" style="62"/>
    <col min="2" max="2" width="12.7109375" style="62" customWidth="1"/>
    <col min="3" max="3" width="25.140625" style="62" customWidth="1"/>
    <col min="4" max="4" width="21.5703125" style="62" customWidth="1"/>
    <col min="5" max="5" width="19.140625" style="62" customWidth="1"/>
    <col min="6" max="16384" width="11.42578125" style="62"/>
  </cols>
  <sheetData>
    <row r="1" spans="1:9" x14ac:dyDescent="0.25">
      <c r="A1" s="58" t="s">
        <v>414</v>
      </c>
      <c r="B1" s="59"/>
      <c r="C1" s="60"/>
      <c r="D1" s="60"/>
      <c r="E1" s="60"/>
      <c r="F1" s="61"/>
      <c r="G1" s="2" t="s">
        <v>253</v>
      </c>
    </row>
    <row r="2" spans="1:9" x14ac:dyDescent="0.25">
      <c r="A2" s="375" t="s">
        <v>342</v>
      </c>
      <c r="B2" s="375"/>
      <c r="C2" s="375"/>
      <c r="D2" s="375"/>
      <c r="E2" s="375"/>
      <c r="F2" s="375"/>
    </row>
    <row r="3" spans="1:9" x14ac:dyDescent="0.25">
      <c r="A3" s="375" t="s">
        <v>343</v>
      </c>
      <c r="B3" s="375"/>
      <c r="C3" s="375"/>
      <c r="D3" s="375"/>
      <c r="E3" s="375"/>
      <c r="F3" s="375"/>
    </row>
    <row r="5" spans="1:9" ht="45" customHeight="1" x14ac:dyDescent="0.25">
      <c r="A5" s="9" t="s">
        <v>217</v>
      </c>
      <c r="B5" s="10" t="s">
        <v>371</v>
      </c>
      <c r="C5" s="9" t="s">
        <v>349</v>
      </c>
      <c r="D5" s="10" t="s">
        <v>248</v>
      </c>
      <c r="E5" s="10" t="s">
        <v>249</v>
      </c>
      <c r="F5" s="10" t="s">
        <v>415</v>
      </c>
    </row>
    <row r="6" spans="1:9" x14ac:dyDescent="0.25">
      <c r="A6" s="118">
        <v>84</v>
      </c>
      <c r="B6" s="34" t="s">
        <v>115</v>
      </c>
      <c r="C6" s="195" t="s">
        <v>82</v>
      </c>
      <c r="D6" s="158">
        <v>169</v>
      </c>
      <c r="E6" s="196">
        <v>705</v>
      </c>
      <c r="F6" s="158">
        <v>874</v>
      </c>
      <c r="G6" s="133"/>
      <c r="H6" s="133"/>
      <c r="I6" s="133"/>
    </row>
    <row r="7" spans="1:9" x14ac:dyDescent="0.25">
      <c r="A7" s="122">
        <v>32</v>
      </c>
      <c r="B7" s="12" t="s">
        <v>116</v>
      </c>
      <c r="C7" s="195" t="s">
        <v>31</v>
      </c>
      <c r="D7" s="158">
        <v>366</v>
      </c>
      <c r="E7" s="158">
        <v>1451</v>
      </c>
      <c r="F7" s="158">
        <v>1817</v>
      </c>
      <c r="G7" s="133"/>
      <c r="H7" s="133"/>
      <c r="I7" s="133"/>
    </row>
    <row r="8" spans="1:9" s="199" customFormat="1" x14ac:dyDescent="0.25">
      <c r="A8" s="197">
        <v>84</v>
      </c>
      <c r="B8" s="198" t="s">
        <v>117</v>
      </c>
      <c r="C8" s="195" t="s">
        <v>84</v>
      </c>
      <c r="D8" s="158">
        <v>233</v>
      </c>
      <c r="E8" s="158">
        <v>573</v>
      </c>
      <c r="F8" s="158">
        <v>806</v>
      </c>
      <c r="G8" s="133"/>
      <c r="H8" s="133"/>
      <c r="I8" s="133"/>
    </row>
    <row r="9" spans="1:9" x14ac:dyDescent="0.25">
      <c r="A9" s="122">
        <v>93</v>
      </c>
      <c r="B9" s="12" t="s">
        <v>118</v>
      </c>
      <c r="C9" s="195" t="s">
        <v>353</v>
      </c>
      <c r="D9" s="158">
        <v>329</v>
      </c>
      <c r="E9" s="158">
        <v>307</v>
      </c>
      <c r="F9" s="158">
        <v>636</v>
      </c>
      <c r="G9" s="133"/>
      <c r="H9" s="133"/>
      <c r="I9" s="133"/>
    </row>
    <row r="10" spans="1:9" x14ac:dyDescent="0.25">
      <c r="A10" s="122">
        <v>93</v>
      </c>
      <c r="B10" s="12" t="s">
        <v>119</v>
      </c>
      <c r="C10" s="195" t="s">
        <v>99</v>
      </c>
      <c r="D10" s="158">
        <v>84</v>
      </c>
      <c r="E10" s="158">
        <v>204</v>
      </c>
      <c r="F10" s="158">
        <v>288</v>
      </c>
      <c r="G10" s="133"/>
      <c r="H10" s="133"/>
      <c r="I10" s="133"/>
    </row>
    <row r="11" spans="1:9" x14ac:dyDescent="0.25">
      <c r="A11" s="122">
        <v>93</v>
      </c>
      <c r="B11" s="12" t="s">
        <v>120</v>
      </c>
      <c r="C11" s="195" t="s">
        <v>100</v>
      </c>
      <c r="D11" s="158">
        <v>599</v>
      </c>
      <c r="E11" s="158">
        <v>1629</v>
      </c>
      <c r="F11" s="158">
        <v>2228</v>
      </c>
      <c r="G11" s="133"/>
      <c r="H11" s="133"/>
      <c r="I11" s="133"/>
    </row>
    <row r="12" spans="1:9" x14ac:dyDescent="0.25">
      <c r="A12" s="122">
        <v>84</v>
      </c>
      <c r="B12" s="12" t="s">
        <v>121</v>
      </c>
      <c r="C12" s="195" t="s">
        <v>85</v>
      </c>
      <c r="D12" s="158">
        <v>160</v>
      </c>
      <c r="E12" s="158">
        <v>250</v>
      </c>
      <c r="F12" s="158">
        <v>410</v>
      </c>
      <c r="G12" s="133"/>
      <c r="H12" s="133"/>
      <c r="I12" s="133"/>
    </row>
    <row r="13" spans="1:9" x14ac:dyDescent="0.25">
      <c r="A13" s="122">
        <v>44</v>
      </c>
      <c r="B13" s="12" t="s">
        <v>122</v>
      </c>
      <c r="C13" s="195" t="s">
        <v>36</v>
      </c>
      <c r="D13" s="158">
        <v>270</v>
      </c>
      <c r="E13" s="158">
        <v>786</v>
      </c>
      <c r="F13" s="158">
        <v>1056</v>
      </c>
      <c r="G13" s="133"/>
      <c r="H13" s="133"/>
      <c r="I13" s="133"/>
    </row>
    <row r="14" spans="1:9" x14ac:dyDescent="0.25">
      <c r="A14" s="122">
        <v>76</v>
      </c>
      <c r="B14" s="12" t="s">
        <v>123</v>
      </c>
      <c r="C14" s="195" t="s">
        <v>69</v>
      </c>
      <c r="D14" s="158">
        <v>169</v>
      </c>
      <c r="E14" s="158">
        <v>333</v>
      </c>
      <c r="F14" s="158">
        <v>502</v>
      </c>
      <c r="G14" s="133"/>
      <c r="H14" s="133"/>
      <c r="I14" s="133"/>
    </row>
    <row r="15" spans="1:9" x14ac:dyDescent="0.25">
      <c r="A15" s="122">
        <v>44</v>
      </c>
      <c r="B15" s="12">
        <v>10</v>
      </c>
      <c r="C15" s="195" t="s">
        <v>37</v>
      </c>
      <c r="D15" s="158">
        <v>145</v>
      </c>
      <c r="E15" s="158">
        <v>647</v>
      </c>
      <c r="F15" s="158">
        <v>792</v>
      </c>
      <c r="G15" s="133"/>
      <c r="H15" s="133"/>
      <c r="I15" s="133"/>
    </row>
    <row r="16" spans="1:9" x14ac:dyDescent="0.25">
      <c r="A16" s="122">
        <v>76</v>
      </c>
      <c r="B16" s="12">
        <v>11</v>
      </c>
      <c r="C16" s="195" t="s">
        <v>70</v>
      </c>
      <c r="D16" s="158">
        <v>372</v>
      </c>
      <c r="E16" s="158">
        <v>711</v>
      </c>
      <c r="F16" s="158">
        <v>1083</v>
      </c>
      <c r="G16" s="133"/>
      <c r="H16" s="133"/>
      <c r="I16" s="133"/>
    </row>
    <row r="17" spans="1:9" x14ac:dyDescent="0.25">
      <c r="A17" s="122">
        <v>76</v>
      </c>
      <c r="B17" s="12">
        <v>12</v>
      </c>
      <c r="C17" s="195" t="s">
        <v>71</v>
      </c>
      <c r="D17" s="158">
        <v>349</v>
      </c>
      <c r="E17" s="158">
        <v>443</v>
      </c>
      <c r="F17" s="158">
        <v>792</v>
      </c>
      <c r="G17" s="133"/>
      <c r="H17" s="133"/>
      <c r="I17" s="133"/>
    </row>
    <row r="18" spans="1:9" x14ac:dyDescent="0.25">
      <c r="A18" s="122">
        <v>93</v>
      </c>
      <c r="B18" s="12">
        <v>13</v>
      </c>
      <c r="C18" s="195" t="s">
        <v>101</v>
      </c>
      <c r="D18" s="158">
        <v>462</v>
      </c>
      <c r="E18" s="158">
        <v>3487</v>
      </c>
      <c r="F18" s="158">
        <v>3949</v>
      </c>
      <c r="G18" s="133"/>
      <c r="H18" s="133"/>
      <c r="I18" s="133"/>
    </row>
    <row r="19" spans="1:9" x14ac:dyDescent="0.25">
      <c r="A19" s="122">
        <v>28</v>
      </c>
      <c r="B19" s="12">
        <v>14</v>
      </c>
      <c r="C19" s="195" t="s">
        <v>25</v>
      </c>
      <c r="D19" s="158">
        <v>1166</v>
      </c>
      <c r="E19" s="158">
        <v>1615</v>
      </c>
      <c r="F19" s="158">
        <v>2781</v>
      </c>
      <c r="G19" s="133"/>
      <c r="H19" s="133"/>
      <c r="I19" s="133"/>
    </row>
    <row r="20" spans="1:9" x14ac:dyDescent="0.25">
      <c r="A20" s="122">
        <v>84</v>
      </c>
      <c r="B20" s="12">
        <v>15</v>
      </c>
      <c r="C20" s="195" t="s">
        <v>86</v>
      </c>
      <c r="D20" s="158">
        <v>173</v>
      </c>
      <c r="E20" s="158">
        <v>374</v>
      </c>
      <c r="F20" s="158">
        <v>547</v>
      </c>
      <c r="G20" s="133"/>
      <c r="H20" s="133"/>
      <c r="I20" s="133"/>
    </row>
    <row r="21" spans="1:9" x14ac:dyDescent="0.25">
      <c r="A21" s="122">
        <v>75</v>
      </c>
      <c r="B21" s="12">
        <v>16</v>
      </c>
      <c r="C21" s="195" t="s">
        <v>57</v>
      </c>
      <c r="D21" s="158">
        <v>311</v>
      </c>
      <c r="E21" s="158">
        <v>509</v>
      </c>
      <c r="F21" s="158">
        <v>820</v>
      </c>
      <c r="G21" s="133"/>
      <c r="H21" s="133"/>
      <c r="I21" s="133"/>
    </row>
    <row r="22" spans="1:9" x14ac:dyDescent="0.25">
      <c r="A22" s="122">
        <v>75</v>
      </c>
      <c r="B22" s="12">
        <v>17</v>
      </c>
      <c r="C22" s="195" t="s">
        <v>58</v>
      </c>
      <c r="D22" s="158">
        <v>310</v>
      </c>
      <c r="E22" s="158">
        <v>874</v>
      </c>
      <c r="F22" s="158">
        <v>1184</v>
      </c>
      <c r="G22" s="133"/>
      <c r="H22" s="133"/>
      <c r="I22" s="133"/>
    </row>
    <row r="23" spans="1:9" x14ac:dyDescent="0.25">
      <c r="A23" s="122">
        <v>24</v>
      </c>
      <c r="B23" s="12">
        <v>18</v>
      </c>
      <c r="C23" s="195" t="s">
        <v>9</v>
      </c>
      <c r="D23" s="158">
        <v>403</v>
      </c>
      <c r="E23" s="158">
        <v>366</v>
      </c>
      <c r="F23" s="158">
        <v>769</v>
      </c>
      <c r="G23" s="133"/>
      <c r="H23" s="133"/>
      <c r="I23" s="133"/>
    </row>
    <row r="24" spans="1:9" x14ac:dyDescent="0.25">
      <c r="A24" s="122">
        <v>75</v>
      </c>
      <c r="B24" s="12">
        <v>19</v>
      </c>
      <c r="C24" s="195" t="s">
        <v>59</v>
      </c>
      <c r="D24" s="158">
        <v>242</v>
      </c>
      <c r="E24" s="158">
        <v>304</v>
      </c>
      <c r="F24" s="158">
        <v>546</v>
      </c>
      <c r="G24" s="133"/>
      <c r="H24" s="133"/>
      <c r="I24" s="133"/>
    </row>
    <row r="25" spans="1:9" x14ac:dyDescent="0.25">
      <c r="A25" s="122">
        <v>94</v>
      </c>
      <c r="B25" s="12" t="s">
        <v>104</v>
      </c>
      <c r="C25" s="195" t="s">
        <v>354</v>
      </c>
      <c r="D25" s="158">
        <v>121</v>
      </c>
      <c r="E25" s="158">
        <v>219</v>
      </c>
      <c r="F25" s="158">
        <v>340</v>
      </c>
      <c r="G25" s="133"/>
      <c r="H25" s="133"/>
      <c r="I25" s="133"/>
    </row>
    <row r="26" spans="1:9" x14ac:dyDescent="0.25">
      <c r="A26" s="122">
        <v>94</v>
      </c>
      <c r="B26" s="12" t="s">
        <v>107</v>
      </c>
      <c r="C26" s="195" t="s">
        <v>108</v>
      </c>
      <c r="D26" s="158">
        <v>112</v>
      </c>
      <c r="E26" s="158">
        <v>206</v>
      </c>
      <c r="F26" s="158">
        <v>318</v>
      </c>
      <c r="G26" s="133"/>
      <c r="H26" s="133"/>
      <c r="I26" s="133"/>
    </row>
    <row r="27" spans="1:9" x14ac:dyDescent="0.25">
      <c r="A27" s="122">
        <v>27</v>
      </c>
      <c r="B27" s="12">
        <v>21</v>
      </c>
      <c r="C27" s="195" t="s">
        <v>16</v>
      </c>
      <c r="D27" s="158">
        <v>505</v>
      </c>
      <c r="E27" s="158">
        <v>810</v>
      </c>
      <c r="F27" s="158">
        <v>1315</v>
      </c>
      <c r="G27" s="133"/>
      <c r="H27" s="133"/>
      <c r="I27" s="133"/>
    </row>
    <row r="28" spans="1:9" x14ac:dyDescent="0.25">
      <c r="A28" s="122">
        <v>53</v>
      </c>
      <c r="B28" s="12">
        <v>22</v>
      </c>
      <c r="C28" s="195" t="s">
        <v>52</v>
      </c>
      <c r="D28" s="158">
        <v>795</v>
      </c>
      <c r="E28" s="158">
        <v>1294</v>
      </c>
      <c r="F28" s="158">
        <v>2089</v>
      </c>
      <c r="G28" s="133"/>
      <c r="H28" s="133"/>
      <c r="I28" s="133"/>
    </row>
    <row r="29" spans="1:9" x14ac:dyDescent="0.25">
      <c r="A29" s="122">
        <v>75</v>
      </c>
      <c r="B29" s="12">
        <v>23</v>
      </c>
      <c r="C29" s="195" t="s">
        <v>60</v>
      </c>
      <c r="D29" s="158">
        <v>104</v>
      </c>
      <c r="E29" s="158">
        <v>352</v>
      </c>
      <c r="F29" s="158">
        <v>456</v>
      </c>
      <c r="G29" s="133"/>
      <c r="H29" s="133"/>
      <c r="I29" s="133"/>
    </row>
    <row r="30" spans="1:9" x14ac:dyDescent="0.25">
      <c r="A30" s="122">
        <v>75</v>
      </c>
      <c r="B30" s="12">
        <v>24</v>
      </c>
      <c r="C30" s="195" t="s">
        <v>61</v>
      </c>
      <c r="D30" s="158">
        <v>228</v>
      </c>
      <c r="E30" s="158">
        <v>760</v>
      </c>
      <c r="F30" s="158">
        <v>988</v>
      </c>
      <c r="G30" s="133"/>
      <c r="H30" s="133"/>
      <c r="I30" s="133"/>
    </row>
    <row r="31" spans="1:9" x14ac:dyDescent="0.25">
      <c r="A31" s="122">
        <v>27</v>
      </c>
      <c r="B31" s="12">
        <v>25</v>
      </c>
      <c r="C31" s="195" t="s">
        <v>18</v>
      </c>
      <c r="D31" s="158">
        <v>330</v>
      </c>
      <c r="E31" s="158">
        <v>781</v>
      </c>
      <c r="F31" s="158">
        <v>1111</v>
      </c>
      <c r="G31" s="133"/>
      <c r="H31" s="133"/>
      <c r="I31" s="133"/>
    </row>
    <row r="32" spans="1:9" x14ac:dyDescent="0.25">
      <c r="A32" s="122">
        <v>84</v>
      </c>
      <c r="B32" s="12">
        <v>26</v>
      </c>
      <c r="C32" s="195" t="s">
        <v>87</v>
      </c>
      <c r="D32" s="158">
        <v>414</v>
      </c>
      <c r="E32" s="158">
        <v>910</v>
      </c>
      <c r="F32" s="158">
        <v>1324</v>
      </c>
      <c r="G32" s="133"/>
      <c r="H32" s="133"/>
      <c r="I32" s="133"/>
    </row>
    <row r="33" spans="1:9" x14ac:dyDescent="0.25">
      <c r="A33" s="122">
        <v>28</v>
      </c>
      <c r="B33" s="12">
        <v>27</v>
      </c>
      <c r="C33" s="195" t="s">
        <v>27</v>
      </c>
      <c r="D33" s="158">
        <v>524</v>
      </c>
      <c r="E33" s="158">
        <v>1131</v>
      </c>
      <c r="F33" s="158">
        <v>1655</v>
      </c>
      <c r="G33" s="133"/>
      <c r="H33" s="133"/>
      <c r="I33" s="133"/>
    </row>
    <row r="34" spans="1:9" x14ac:dyDescent="0.25">
      <c r="A34" s="122">
        <v>24</v>
      </c>
      <c r="B34" s="12">
        <v>28</v>
      </c>
      <c r="C34" s="195" t="s">
        <v>355</v>
      </c>
      <c r="D34" s="158">
        <v>308</v>
      </c>
      <c r="E34" s="158">
        <v>796</v>
      </c>
      <c r="F34" s="158">
        <v>1104</v>
      </c>
      <c r="G34" s="133"/>
      <c r="H34" s="133"/>
      <c r="I34" s="133"/>
    </row>
    <row r="35" spans="1:9" x14ac:dyDescent="0.25">
      <c r="A35" s="122">
        <v>53</v>
      </c>
      <c r="B35" s="12">
        <v>29</v>
      </c>
      <c r="C35" s="195" t="s">
        <v>54</v>
      </c>
      <c r="D35" s="158">
        <v>427</v>
      </c>
      <c r="E35" s="158">
        <v>1225</v>
      </c>
      <c r="F35" s="158">
        <v>1652</v>
      </c>
      <c r="G35" s="133"/>
      <c r="H35" s="133"/>
      <c r="I35" s="133"/>
    </row>
    <row r="36" spans="1:9" x14ac:dyDescent="0.25">
      <c r="A36" s="122">
        <v>76</v>
      </c>
      <c r="B36" s="12">
        <v>30</v>
      </c>
      <c r="C36" s="195" t="s">
        <v>72</v>
      </c>
      <c r="D36" s="158">
        <v>422</v>
      </c>
      <c r="E36" s="158">
        <v>656</v>
      </c>
      <c r="F36" s="158">
        <v>1078</v>
      </c>
      <c r="G36" s="133"/>
      <c r="H36" s="133"/>
      <c r="I36" s="133"/>
    </row>
    <row r="37" spans="1:9" x14ac:dyDescent="0.25">
      <c r="A37" s="122">
        <v>76</v>
      </c>
      <c r="B37" s="12">
        <v>31</v>
      </c>
      <c r="C37" s="195" t="s">
        <v>73</v>
      </c>
      <c r="D37" s="158">
        <v>1411</v>
      </c>
      <c r="E37" s="158">
        <v>1794</v>
      </c>
      <c r="F37" s="158">
        <v>3205</v>
      </c>
      <c r="G37" s="133"/>
      <c r="H37" s="133"/>
      <c r="I37" s="133"/>
    </row>
    <row r="38" spans="1:9" x14ac:dyDescent="0.25">
      <c r="A38" s="122">
        <v>76</v>
      </c>
      <c r="B38" s="12">
        <v>32</v>
      </c>
      <c r="C38" s="195" t="s">
        <v>74</v>
      </c>
      <c r="D38" s="158">
        <v>218</v>
      </c>
      <c r="E38" s="158">
        <v>256</v>
      </c>
      <c r="F38" s="158">
        <v>474</v>
      </c>
      <c r="G38" s="133"/>
      <c r="H38" s="133"/>
      <c r="I38" s="133"/>
    </row>
    <row r="39" spans="1:9" x14ac:dyDescent="0.25">
      <c r="A39" s="122">
        <v>75</v>
      </c>
      <c r="B39" s="12">
        <v>33</v>
      </c>
      <c r="C39" s="195" t="s">
        <v>62</v>
      </c>
      <c r="D39" s="158">
        <v>1902</v>
      </c>
      <c r="E39" s="158">
        <v>3466</v>
      </c>
      <c r="F39" s="158">
        <v>5368</v>
      </c>
      <c r="G39" s="133"/>
      <c r="H39" s="133"/>
      <c r="I39" s="133"/>
    </row>
    <row r="40" spans="1:9" x14ac:dyDescent="0.25">
      <c r="A40" s="122">
        <v>76</v>
      </c>
      <c r="B40" s="12">
        <v>34</v>
      </c>
      <c r="C40" s="195" t="s">
        <v>75</v>
      </c>
      <c r="D40" s="158">
        <v>1188</v>
      </c>
      <c r="E40" s="158">
        <v>1625</v>
      </c>
      <c r="F40" s="158">
        <v>2813</v>
      </c>
      <c r="G40" s="133"/>
      <c r="H40" s="133"/>
      <c r="I40" s="133"/>
    </row>
    <row r="41" spans="1:9" x14ac:dyDescent="0.25">
      <c r="A41" s="122">
        <v>53</v>
      </c>
      <c r="B41" s="12">
        <v>35</v>
      </c>
      <c r="C41" s="195" t="s">
        <v>55</v>
      </c>
      <c r="D41" s="158">
        <v>1301</v>
      </c>
      <c r="E41" s="158">
        <v>1691</v>
      </c>
      <c r="F41" s="158">
        <v>2992</v>
      </c>
      <c r="G41" s="133"/>
      <c r="H41" s="133"/>
      <c r="I41" s="133"/>
    </row>
    <row r="42" spans="1:9" x14ac:dyDescent="0.25">
      <c r="A42" s="122">
        <v>24</v>
      </c>
      <c r="B42" s="12">
        <v>36</v>
      </c>
      <c r="C42" s="195" t="s">
        <v>12</v>
      </c>
      <c r="D42" s="158">
        <v>133</v>
      </c>
      <c r="E42" s="158">
        <v>528</v>
      </c>
      <c r="F42" s="158">
        <v>661</v>
      </c>
      <c r="G42" s="133"/>
      <c r="H42" s="133"/>
      <c r="I42" s="133"/>
    </row>
    <row r="43" spans="1:9" x14ac:dyDescent="0.25">
      <c r="A43" s="122">
        <v>24</v>
      </c>
      <c r="B43" s="12">
        <v>37</v>
      </c>
      <c r="C43" s="195" t="s">
        <v>13</v>
      </c>
      <c r="D43" s="158">
        <v>281</v>
      </c>
      <c r="E43" s="158">
        <v>688</v>
      </c>
      <c r="F43" s="158">
        <v>969</v>
      </c>
      <c r="G43" s="133"/>
      <c r="H43" s="133"/>
      <c r="I43" s="133"/>
    </row>
    <row r="44" spans="1:9" x14ac:dyDescent="0.25">
      <c r="A44" s="122">
        <v>84</v>
      </c>
      <c r="B44" s="12">
        <v>38</v>
      </c>
      <c r="C44" s="195" t="s">
        <v>88</v>
      </c>
      <c r="D44" s="158">
        <v>1154</v>
      </c>
      <c r="E44" s="158">
        <v>1917</v>
      </c>
      <c r="F44" s="158">
        <v>3071</v>
      </c>
      <c r="G44" s="133"/>
      <c r="H44" s="133"/>
      <c r="I44" s="133"/>
    </row>
    <row r="45" spans="1:9" x14ac:dyDescent="0.25">
      <c r="A45" s="122">
        <v>27</v>
      </c>
      <c r="B45" s="12">
        <v>39</v>
      </c>
      <c r="C45" s="195" t="s">
        <v>19</v>
      </c>
      <c r="D45" s="158">
        <v>320</v>
      </c>
      <c r="E45" s="158">
        <v>452</v>
      </c>
      <c r="F45" s="158">
        <v>772</v>
      </c>
      <c r="G45" s="133"/>
      <c r="H45" s="133"/>
      <c r="I45" s="133"/>
    </row>
    <row r="46" spans="1:9" x14ac:dyDescent="0.25">
      <c r="A46" s="122">
        <v>75</v>
      </c>
      <c r="B46" s="12">
        <v>40</v>
      </c>
      <c r="C46" s="195" t="s">
        <v>63</v>
      </c>
      <c r="D46" s="158">
        <v>305</v>
      </c>
      <c r="E46" s="158">
        <v>808</v>
      </c>
      <c r="F46" s="158">
        <v>1113</v>
      </c>
      <c r="G46" s="133"/>
      <c r="H46" s="133"/>
      <c r="I46" s="133"/>
    </row>
    <row r="47" spans="1:9" x14ac:dyDescent="0.25">
      <c r="A47" s="122">
        <v>24</v>
      </c>
      <c r="B47" s="12">
        <v>41</v>
      </c>
      <c r="C47" s="195" t="s">
        <v>14</v>
      </c>
      <c r="D47" s="158">
        <v>384</v>
      </c>
      <c r="E47" s="158">
        <v>712</v>
      </c>
      <c r="F47" s="158">
        <v>1096</v>
      </c>
      <c r="G47" s="133"/>
      <c r="H47" s="133"/>
      <c r="I47" s="133"/>
    </row>
    <row r="48" spans="1:9" x14ac:dyDescent="0.25">
      <c r="A48" s="122">
        <v>84</v>
      </c>
      <c r="B48" s="12">
        <v>42</v>
      </c>
      <c r="C48" s="195" t="s">
        <v>89</v>
      </c>
      <c r="D48" s="158">
        <v>1022</v>
      </c>
      <c r="E48" s="158">
        <v>2039</v>
      </c>
      <c r="F48" s="158">
        <v>3061</v>
      </c>
      <c r="G48" s="133"/>
      <c r="H48" s="133"/>
      <c r="I48" s="133"/>
    </row>
    <row r="49" spans="1:9" x14ac:dyDescent="0.25">
      <c r="A49" s="122">
        <v>84</v>
      </c>
      <c r="B49" s="12">
        <v>43</v>
      </c>
      <c r="C49" s="195" t="s">
        <v>90</v>
      </c>
      <c r="D49" s="158">
        <v>201</v>
      </c>
      <c r="E49" s="158">
        <v>437</v>
      </c>
      <c r="F49" s="158">
        <v>638</v>
      </c>
      <c r="G49" s="133"/>
      <c r="H49" s="133"/>
      <c r="I49" s="133"/>
    </row>
    <row r="50" spans="1:9" x14ac:dyDescent="0.25">
      <c r="A50" s="122">
        <v>52</v>
      </c>
      <c r="B50" s="12">
        <v>44</v>
      </c>
      <c r="C50" s="195" t="s">
        <v>46</v>
      </c>
      <c r="D50" s="158">
        <v>755</v>
      </c>
      <c r="E50" s="158">
        <v>2235</v>
      </c>
      <c r="F50" s="158">
        <v>2990</v>
      </c>
      <c r="G50" s="133"/>
      <c r="H50" s="133"/>
      <c r="I50" s="133"/>
    </row>
    <row r="51" spans="1:9" x14ac:dyDescent="0.25">
      <c r="A51" s="122">
        <v>24</v>
      </c>
      <c r="B51" s="12">
        <v>45</v>
      </c>
      <c r="C51" s="195" t="s">
        <v>15</v>
      </c>
      <c r="D51" s="158">
        <v>2196</v>
      </c>
      <c r="E51" s="158">
        <v>1185</v>
      </c>
      <c r="F51" s="158">
        <v>3381</v>
      </c>
      <c r="G51" s="133"/>
      <c r="H51" s="133"/>
      <c r="I51" s="133"/>
    </row>
    <row r="52" spans="1:9" x14ac:dyDescent="0.25">
      <c r="A52" s="122">
        <v>76</v>
      </c>
      <c r="B52" s="12">
        <v>46</v>
      </c>
      <c r="C52" s="195" t="s">
        <v>76</v>
      </c>
      <c r="D52" s="158">
        <v>211</v>
      </c>
      <c r="E52" s="158">
        <v>262</v>
      </c>
      <c r="F52" s="158">
        <v>473</v>
      </c>
      <c r="G52" s="133"/>
      <c r="H52" s="133"/>
      <c r="I52" s="133"/>
    </row>
    <row r="53" spans="1:9" x14ac:dyDescent="0.25">
      <c r="A53" s="122">
        <v>75</v>
      </c>
      <c r="B53" s="12">
        <v>47</v>
      </c>
      <c r="C53" s="195" t="s">
        <v>64</v>
      </c>
      <c r="D53" s="158">
        <v>130</v>
      </c>
      <c r="E53" s="158">
        <v>995</v>
      </c>
      <c r="F53" s="158">
        <v>1125</v>
      </c>
      <c r="G53" s="133"/>
      <c r="H53" s="133"/>
      <c r="I53" s="133"/>
    </row>
    <row r="54" spans="1:9" x14ac:dyDescent="0.25">
      <c r="A54" s="122">
        <v>76</v>
      </c>
      <c r="B54" s="12">
        <v>48</v>
      </c>
      <c r="C54" s="195" t="s">
        <v>77</v>
      </c>
      <c r="D54" s="158">
        <v>62</v>
      </c>
      <c r="E54" s="158">
        <v>187</v>
      </c>
      <c r="F54" s="158">
        <v>249</v>
      </c>
      <c r="G54" s="133"/>
      <c r="H54" s="133"/>
      <c r="I54" s="133"/>
    </row>
    <row r="55" spans="1:9" x14ac:dyDescent="0.25">
      <c r="A55" s="122">
        <v>52</v>
      </c>
      <c r="B55" s="12">
        <v>49</v>
      </c>
      <c r="C55" s="195" t="s">
        <v>48</v>
      </c>
      <c r="D55" s="158">
        <v>402</v>
      </c>
      <c r="E55" s="158">
        <v>1334</v>
      </c>
      <c r="F55" s="158">
        <v>1736</v>
      </c>
      <c r="G55" s="133"/>
      <c r="H55" s="133"/>
      <c r="I55" s="133"/>
    </row>
    <row r="56" spans="1:9" x14ac:dyDescent="0.25">
      <c r="A56" s="122">
        <v>28</v>
      </c>
      <c r="B56" s="12">
        <v>50</v>
      </c>
      <c r="C56" s="195" t="s">
        <v>28</v>
      </c>
      <c r="D56" s="158">
        <v>203</v>
      </c>
      <c r="E56" s="158">
        <v>898</v>
      </c>
      <c r="F56" s="158">
        <v>1101</v>
      </c>
      <c r="G56" s="133"/>
      <c r="H56" s="133"/>
      <c r="I56" s="133"/>
    </row>
    <row r="57" spans="1:9" x14ac:dyDescent="0.25">
      <c r="A57" s="122">
        <v>44</v>
      </c>
      <c r="B57" s="12">
        <v>51</v>
      </c>
      <c r="C57" s="195" t="s">
        <v>38</v>
      </c>
      <c r="D57" s="158">
        <v>189</v>
      </c>
      <c r="E57" s="158">
        <v>1016</v>
      </c>
      <c r="F57" s="158">
        <v>1205</v>
      </c>
      <c r="G57" s="133"/>
      <c r="H57" s="133"/>
      <c r="I57" s="133"/>
    </row>
    <row r="58" spans="1:9" s="199" customFormat="1" x14ac:dyDescent="0.25">
      <c r="A58" s="197">
        <v>44</v>
      </c>
      <c r="B58" s="198">
        <v>52</v>
      </c>
      <c r="C58" s="195" t="s">
        <v>39</v>
      </c>
      <c r="D58" s="158">
        <v>88</v>
      </c>
      <c r="E58" s="158">
        <v>305</v>
      </c>
      <c r="F58" s="158">
        <v>393</v>
      </c>
      <c r="G58" s="133"/>
      <c r="H58" s="133"/>
      <c r="I58" s="133"/>
    </row>
    <row r="59" spans="1:9" x14ac:dyDescent="0.25">
      <c r="A59" s="122">
        <v>52</v>
      </c>
      <c r="B59" s="12">
        <v>53</v>
      </c>
      <c r="C59" s="195" t="s">
        <v>49</v>
      </c>
      <c r="D59" s="158">
        <v>357</v>
      </c>
      <c r="E59" s="158">
        <v>668</v>
      </c>
      <c r="F59" s="158">
        <v>1025</v>
      </c>
      <c r="G59" s="133"/>
      <c r="H59" s="133"/>
      <c r="I59" s="133"/>
    </row>
    <row r="60" spans="1:9" x14ac:dyDescent="0.25">
      <c r="A60" s="122">
        <v>44</v>
      </c>
      <c r="B60" s="12">
        <v>54</v>
      </c>
      <c r="C60" s="195" t="s">
        <v>40</v>
      </c>
      <c r="D60" s="158">
        <v>515</v>
      </c>
      <c r="E60" s="158">
        <v>1673</v>
      </c>
      <c r="F60" s="158">
        <v>2188</v>
      </c>
      <c r="G60" s="133"/>
      <c r="H60" s="133"/>
      <c r="I60" s="133"/>
    </row>
    <row r="61" spans="1:9" x14ac:dyDescent="0.25">
      <c r="A61" s="122">
        <v>44</v>
      </c>
      <c r="B61" s="12">
        <v>55</v>
      </c>
      <c r="C61" s="195" t="s">
        <v>41</v>
      </c>
      <c r="D61" s="158">
        <v>272</v>
      </c>
      <c r="E61" s="158">
        <v>396</v>
      </c>
      <c r="F61" s="158">
        <v>668</v>
      </c>
      <c r="G61" s="133"/>
      <c r="H61" s="133"/>
      <c r="I61" s="133"/>
    </row>
    <row r="62" spans="1:9" x14ac:dyDescent="0.25">
      <c r="A62" s="122">
        <v>53</v>
      </c>
      <c r="B62" s="12">
        <v>56</v>
      </c>
      <c r="C62" s="195" t="s">
        <v>56</v>
      </c>
      <c r="D62" s="158">
        <v>645</v>
      </c>
      <c r="E62" s="158">
        <v>1085</v>
      </c>
      <c r="F62" s="158">
        <v>1730</v>
      </c>
      <c r="G62" s="133"/>
      <c r="H62" s="133"/>
      <c r="I62" s="133"/>
    </row>
    <row r="63" spans="1:9" x14ac:dyDescent="0.25">
      <c r="A63" s="122">
        <v>44</v>
      </c>
      <c r="B63" s="12">
        <v>57</v>
      </c>
      <c r="C63" s="195" t="s">
        <v>42</v>
      </c>
      <c r="D63" s="158">
        <v>242</v>
      </c>
      <c r="E63" s="158">
        <v>1631</v>
      </c>
      <c r="F63" s="158">
        <v>1873</v>
      </c>
      <c r="G63" s="133"/>
      <c r="H63" s="133"/>
      <c r="I63" s="133"/>
    </row>
    <row r="64" spans="1:9" x14ac:dyDescent="0.25">
      <c r="A64" s="122">
        <v>27</v>
      </c>
      <c r="B64" s="12">
        <v>58</v>
      </c>
      <c r="C64" s="195" t="s">
        <v>20</v>
      </c>
      <c r="D64" s="158">
        <v>219</v>
      </c>
      <c r="E64" s="158">
        <v>428</v>
      </c>
      <c r="F64" s="158">
        <v>647</v>
      </c>
      <c r="G64" s="133"/>
      <c r="H64" s="133"/>
      <c r="I64" s="133"/>
    </row>
    <row r="65" spans="1:9" x14ac:dyDescent="0.25">
      <c r="A65" s="122">
        <v>32</v>
      </c>
      <c r="B65" s="12">
        <v>59</v>
      </c>
      <c r="C65" s="195" t="s">
        <v>32</v>
      </c>
      <c r="D65" s="158">
        <v>864</v>
      </c>
      <c r="E65" s="158">
        <v>9213</v>
      </c>
      <c r="F65" s="158">
        <v>10077</v>
      </c>
      <c r="G65" s="133"/>
      <c r="H65" s="133"/>
      <c r="I65" s="133"/>
    </row>
    <row r="66" spans="1:9" x14ac:dyDescent="0.25">
      <c r="A66" s="122">
        <v>32</v>
      </c>
      <c r="B66" s="12">
        <v>60</v>
      </c>
      <c r="C66" s="195" t="s">
        <v>33</v>
      </c>
      <c r="D66" s="158">
        <v>361</v>
      </c>
      <c r="E66" s="158">
        <v>1360</v>
      </c>
      <c r="F66" s="158">
        <v>1721</v>
      </c>
      <c r="G66" s="133"/>
      <c r="H66" s="133"/>
      <c r="I66" s="133"/>
    </row>
    <row r="67" spans="1:9" x14ac:dyDescent="0.25">
      <c r="A67" s="122">
        <v>28</v>
      </c>
      <c r="B67" s="12">
        <v>61</v>
      </c>
      <c r="C67" s="195" t="s">
        <v>29</v>
      </c>
      <c r="D67" s="158">
        <v>233</v>
      </c>
      <c r="E67" s="158">
        <v>898</v>
      </c>
      <c r="F67" s="158">
        <v>1131</v>
      </c>
      <c r="G67" s="133"/>
      <c r="H67" s="133"/>
      <c r="I67" s="133"/>
    </row>
    <row r="68" spans="1:9" x14ac:dyDescent="0.25">
      <c r="A68" s="122">
        <v>32</v>
      </c>
      <c r="B68" s="12">
        <v>62</v>
      </c>
      <c r="C68" s="195" t="s">
        <v>34</v>
      </c>
      <c r="D68" s="158">
        <v>631</v>
      </c>
      <c r="E68" s="158">
        <v>2810</v>
      </c>
      <c r="F68" s="158">
        <v>3441</v>
      </c>
      <c r="G68" s="133"/>
      <c r="H68" s="133"/>
      <c r="I68" s="133"/>
    </row>
    <row r="69" spans="1:9" x14ac:dyDescent="0.25">
      <c r="A69" s="122">
        <v>84</v>
      </c>
      <c r="B69" s="12">
        <v>63</v>
      </c>
      <c r="C69" s="195" t="s">
        <v>91</v>
      </c>
      <c r="D69" s="158">
        <v>581</v>
      </c>
      <c r="E69" s="158">
        <v>1380</v>
      </c>
      <c r="F69" s="158">
        <v>1961</v>
      </c>
      <c r="G69" s="133"/>
      <c r="H69" s="133"/>
      <c r="I69" s="133"/>
    </row>
    <row r="70" spans="1:9" x14ac:dyDescent="0.25">
      <c r="A70" s="122">
        <v>75</v>
      </c>
      <c r="B70" s="12">
        <v>64</v>
      </c>
      <c r="C70" s="195" t="s">
        <v>65</v>
      </c>
      <c r="D70" s="158">
        <v>341</v>
      </c>
      <c r="E70" s="158">
        <v>1332</v>
      </c>
      <c r="F70" s="158">
        <v>1673</v>
      </c>
      <c r="G70" s="133"/>
      <c r="H70" s="133"/>
      <c r="I70" s="133"/>
    </row>
    <row r="71" spans="1:9" x14ac:dyDescent="0.25">
      <c r="A71" s="122">
        <v>76</v>
      </c>
      <c r="B71" s="12">
        <v>65</v>
      </c>
      <c r="C71" s="195" t="s">
        <v>78</v>
      </c>
      <c r="D71" s="158">
        <v>463</v>
      </c>
      <c r="E71" s="158">
        <v>306</v>
      </c>
      <c r="F71" s="158">
        <v>769</v>
      </c>
      <c r="G71" s="133"/>
      <c r="H71" s="133"/>
      <c r="I71" s="133"/>
    </row>
    <row r="72" spans="1:9" x14ac:dyDescent="0.25">
      <c r="A72" s="122">
        <v>76</v>
      </c>
      <c r="B72" s="12">
        <v>66</v>
      </c>
      <c r="C72" s="195" t="s">
        <v>79</v>
      </c>
      <c r="D72" s="158">
        <v>345</v>
      </c>
      <c r="E72" s="158">
        <v>647</v>
      </c>
      <c r="F72" s="158">
        <v>992</v>
      </c>
      <c r="G72" s="133"/>
      <c r="H72" s="133"/>
      <c r="I72" s="133"/>
    </row>
    <row r="73" spans="1:9" x14ac:dyDescent="0.25">
      <c r="A73" s="122">
        <v>44</v>
      </c>
      <c r="B73" s="12">
        <v>67</v>
      </c>
      <c r="C73" s="195" t="s">
        <v>43</v>
      </c>
      <c r="D73" s="158">
        <v>888</v>
      </c>
      <c r="E73" s="158">
        <v>1603</v>
      </c>
      <c r="F73" s="158">
        <v>2491</v>
      </c>
      <c r="G73" s="133"/>
      <c r="H73" s="133"/>
      <c r="I73" s="133"/>
    </row>
    <row r="74" spans="1:9" x14ac:dyDescent="0.25">
      <c r="A74" s="122">
        <v>44</v>
      </c>
      <c r="B74" s="12">
        <v>68</v>
      </c>
      <c r="C74" s="195" t="s">
        <v>44</v>
      </c>
      <c r="D74" s="158">
        <v>491</v>
      </c>
      <c r="E74" s="158">
        <v>1471</v>
      </c>
      <c r="F74" s="158">
        <v>1962</v>
      </c>
      <c r="G74" s="133"/>
      <c r="H74" s="133"/>
      <c r="I74" s="133"/>
    </row>
    <row r="75" spans="1:9" x14ac:dyDescent="0.25">
      <c r="A75" s="122">
        <v>84</v>
      </c>
      <c r="B75" s="12">
        <v>69</v>
      </c>
      <c r="C75" s="195" t="s">
        <v>356</v>
      </c>
      <c r="D75" s="158">
        <v>2142</v>
      </c>
      <c r="E75" s="158">
        <v>2546</v>
      </c>
      <c r="F75" s="158">
        <v>4688</v>
      </c>
      <c r="G75" s="133"/>
      <c r="H75" s="133"/>
      <c r="I75" s="133"/>
    </row>
    <row r="76" spans="1:9" x14ac:dyDescent="0.25">
      <c r="A76" s="126">
        <v>84</v>
      </c>
      <c r="B76" s="18" t="s">
        <v>92</v>
      </c>
      <c r="C76" s="195" t="s">
        <v>356</v>
      </c>
      <c r="D76" s="175">
        <v>446</v>
      </c>
      <c r="E76" s="175">
        <v>568</v>
      </c>
      <c r="F76" s="175">
        <v>1014</v>
      </c>
      <c r="G76" s="133"/>
      <c r="H76" s="133"/>
      <c r="I76" s="133"/>
    </row>
    <row r="77" spans="1:9" x14ac:dyDescent="0.25">
      <c r="A77" s="126">
        <v>84</v>
      </c>
      <c r="B77" s="18" t="s">
        <v>94</v>
      </c>
      <c r="C77" s="195" t="s">
        <v>357</v>
      </c>
      <c r="D77" s="175">
        <v>1696</v>
      </c>
      <c r="E77" s="175">
        <v>1978</v>
      </c>
      <c r="F77" s="175">
        <v>3674</v>
      </c>
      <c r="G77" s="133"/>
      <c r="H77" s="133"/>
      <c r="I77" s="133"/>
    </row>
    <row r="78" spans="1:9" x14ac:dyDescent="0.25">
      <c r="A78" s="122">
        <v>27</v>
      </c>
      <c r="B78" s="12">
        <v>70</v>
      </c>
      <c r="C78" s="195" t="s">
        <v>21</v>
      </c>
      <c r="D78" s="158">
        <v>431</v>
      </c>
      <c r="E78" s="158">
        <v>645</v>
      </c>
      <c r="F78" s="158">
        <v>1076</v>
      </c>
      <c r="G78" s="133"/>
      <c r="H78" s="133"/>
      <c r="I78" s="133"/>
    </row>
    <row r="79" spans="1:9" x14ac:dyDescent="0.25">
      <c r="A79" s="122">
        <v>27</v>
      </c>
      <c r="B79" s="12">
        <v>71</v>
      </c>
      <c r="C79" s="195" t="s">
        <v>22</v>
      </c>
      <c r="D79" s="158">
        <v>383</v>
      </c>
      <c r="E79" s="158">
        <v>1169</v>
      </c>
      <c r="F79" s="158">
        <v>1552</v>
      </c>
      <c r="G79" s="133"/>
      <c r="H79" s="133"/>
      <c r="I79" s="133"/>
    </row>
    <row r="80" spans="1:9" x14ac:dyDescent="0.25">
      <c r="A80" s="122">
        <v>52</v>
      </c>
      <c r="B80" s="12">
        <v>72</v>
      </c>
      <c r="C80" s="195" t="s">
        <v>50</v>
      </c>
      <c r="D80" s="158">
        <v>339</v>
      </c>
      <c r="E80" s="158">
        <v>1006</v>
      </c>
      <c r="F80" s="158">
        <v>1345</v>
      </c>
      <c r="G80" s="133"/>
      <c r="H80" s="133"/>
      <c r="I80" s="133"/>
    </row>
    <row r="81" spans="1:9" x14ac:dyDescent="0.25">
      <c r="A81" s="122">
        <v>84</v>
      </c>
      <c r="B81" s="12">
        <v>73</v>
      </c>
      <c r="C81" s="195" t="s">
        <v>96</v>
      </c>
      <c r="D81" s="158">
        <v>110</v>
      </c>
      <c r="E81" s="158">
        <v>381</v>
      </c>
      <c r="F81" s="158">
        <v>491</v>
      </c>
      <c r="G81" s="133"/>
      <c r="H81" s="133"/>
      <c r="I81" s="133"/>
    </row>
    <row r="82" spans="1:9" x14ac:dyDescent="0.25">
      <c r="A82" s="122">
        <v>84</v>
      </c>
      <c r="B82" s="12">
        <v>74</v>
      </c>
      <c r="C82" s="195" t="s">
        <v>97</v>
      </c>
      <c r="D82" s="158">
        <v>310</v>
      </c>
      <c r="E82" s="158">
        <v>858</v>
      </c>
      <c r="F82" s="158">
        <v>1168</v>
      </c>
      <c r="G82" s="133"/>
      <c r="H82" s="133"/>
      <c r="I82" s="133"/>
    </row>
    <row r="83" spans="1:9" x14ac:dyDescent="0.25">
      <c r="A83" s="122">
        <v>11</v>
      </c>
      <c r="B83" s="12">
        <v>75</v>
      </c>
      <c r="C83" s="195" t="s">
        <v>0</v>
      </c>
      <c r="D83" s="158">
        <v>1671</v>
      </c>
      <c r="E83" s="158">
        <v>2511</v>
      </c>
      <c r="F83" s="158">
        <v>4182</v>
      </c>
      <c r="G83" s="133"/>
      <c r="H83" s="133"/>
      <c r="I83" s="133"/>
    </row>
    <row r="84" spans="1:9" x14ac:dyDescent="0.25">
      <c r="A84" s="122">
        <v>28</v>
      </c>
      <c r="B84" s="12">
        <v>76</v>
      </c>
      <c r="C84" s="195" t="s">
        <v>30</v>
      </c>
      <c r="D84" s="158">
        <v>1443</v>
      </c>
      <c r="E84" s="158">
        <v>2561</v>
      </c>
      <c r="F84" s="158">
        <v>4004</v>
      </c>
      <c r="G84" s="133"/>
      <c r="H84" s="133"/>
      <c r="I84" s="133"/>
    </row>
    <row r="85" spans="1:9" x14ac:dyDescent="0.25">
      <c r="A85" s="122">
        <v>11</v>
      </c>
      <c r="B85" s="12">
        <v>77</v>
      </c>
      <c r="C85" s="195" t="s">
        <v>2</v>
      </c>
      <c r="D85" s="158">
        <v>1074</v>
      </c>
      <c r="E85" s="158">
        <v>2167</v>
      </c>
      <c r="F85" s="158">
        <v>3241</v>
      </c>
      <c r="G85" s="133"/>
      <c r="H85" s="133"/>
      <c r="I85" s="133"/>
    </row>
    <row r="86" spans="1:9" x14ac:dyDescent="0.25">
      <c r="A86" s="122">
        <v>11</v>
      </c>
      <c r="B86" s="12">
        <v>78</v>
      </c>
      <c r="C86" s="195" t="s">
        <v>3</v>
      </c>
      <c r="D86" s="158">
        <v>508</v>
      </c>
      <c r="E86" s="158">
        <v>1481</v>
      </c>
      <c r="F86" s="158">
        <v>1989</v>
      </c>
      <c r="G86" s="133"/>
      <c r="H86" s="133"/>
      <c r="I86" s="133"/>
    </row>
    <row r="87" spans="1:9" x14ac:dyDescent="0.25">
      <c r="A87" s="122">
        <v>75</v>
      </c>
      <c r="B87" s="12">
        <v>79</v>
      </c>
      <c r="C87" s="195" t="s">
        <v>66</v>
      </c>
      <c r="D87" s="158">
        <v>531</v>
      </c>
      <c r="E87" s="158">
        <v>343</v>
      </c>
      <c r="F87" s="158">
        <v>874</v>
      </c>
      <c r="G87" s="133"/>
      <c r="H87" s="133"/>
      <c r="I87" s="133"/>
    </row>
    <row r="88" spans="1:9" x14ac:dyDescent="0.25">
      <c r="A88" s="122">
        <v>32</v>
      </c>
      <c r="B88" s="12">
        <v>80</v>
      </c>
      <c r="C88" s="195" t="s">
        <v>35</v>
      </c>
      <c r="D88" s="158">
        <v>660</v>
      </c>
      <c r="E88" s="158">
        <v>1360</v>
      </c>
      <c r="F88" s="158">
        <v>2020</v>
      </c>
      <c r="G88" s="133"/>
      <c r="H88" s="133"/>
      <c r="I88" s="133"/>
    </row>
    <row r="89" spans="1:9" x14ac:dyDescent="0.25">
      <c r="A89" s="122">
        <v>76</v>
      </c>
      <c r="B89" s="12">
        <v>81</v>
      </c>
      <c r="C89" s="195" t="s">
        <v>80</v>
      </c>
      <c r="D89" s="158">
        <v>88</v>
      </c>
      <c r="E89" s="158">
        <v>528</v>
      </c>
      <c r="F89" s="158">
        <v>616</v>
      </c>
      <c r="G89" s="133"/>
      <c r="H89" s="133"/>
      <c r="I89" s="133"/>
    </row>
    <row r="90" spans="1:9" x14ac:dyDescent="0.25">
      <c r="A90" s="122">
        <v>76</v>
      </c>
      <c r="B90" s="12">
        <v>82</v>
      </c>
      <c r="C90" s="195" t="s">
        <v>81</v>
      </c>
      <c r="D90" s="158">
        <v>210</v>
      </c>
      <c r="E90" s="158">
        <v>371</v>
      </c>
      <c r="F90" s="158">
        <v>581</v>
      </c>
      <c r="G90" s="133"/>
      <c r="H90" s="133"/>
      <c r="I90" s="133"/>
    </row>
    <row r="91" spans="1:9" x14ac:dyDescent="0.25">
      <c r="A91" s="122">
        <v>93</v>
      </c>
      <c r="B91" s="12">
        <v>83</v>
      </c>
      <c r="C91" s="195" t="s">
        <v>102</v>
      </c>
      <c r="D91" s="158">
        <v>986</v>
      </c>
      <c r="E91" s="158">
        <v>1534</v>
      </c>
      <c r="F91" s="158">
        <v>2520</v>
      </c>
      <c r="G91" s="133"/>
      <c r="H91" s="133"/>
      <c r="I91" s="133"/>
    </row>
    <row r="92" spans="1:9" x14ac:dyDescent="0.25">
      <c r="A92" s="122">
        <v>93</v>
      </c>
      <c r="B92" s="12">
        <v>84</v>
      </c>
      <c r="C92" s="195" t="s">
        <v>103</v>
      </c>
      <c r="D92" s="158">
        <v>205</v>
      </c>
      <c r="E92" s="158">
        <v>814</v>
      </c>
      <c r="F92" s="158">
        <v>1019</v>
      </c>
      <c r="G92" s="133"/>
      <c r="H92" s="133"/>
      <c r="I92" s="133"/>
    </row>
    <row r="93" spans="1:9" x14ac:dyDescent="0.25">
      <c r="A93" s="122">
        <v>52</v>
      </c>
      <c r="B93" s="12">
        <v>85</v>
      </c>
      <c r="C93" s="195" t="s">
        <v>51</v>
      </c>
      <c r="D93" s="158">
        <v>635</v>
      </c>
      <c r="E93" s="158">
        <v>666</v>
      </c>
      <c r="F93" s="158">
        <v>1301</v>
      </c>
      <c r="G93" s="133"/>
      <c r="H93" s="133"/>
      <c r="I93" s="133"/>
    </row>
    <row r="94" spans="1:9" x14ac:dyDescent="0.25">
      <c r="A94" s="122">
        <v>75</v>
      </c>
      <c r="B94" s="12">
        <v>86</v>
      </c>
      <c r="C94" s="195" t="s">
        <v>67</v>
      </c>
      <c r="D94" s="158">
        <v>361</v>
      </c>
      <c r="E94" s="158">
        <v>725</v>
      </c>
      <c r="F94" s="158">
        <v>1086</v>
      </c>
      <c r="G94" s="133"/>
      <c r="H94" s="133"/>
      <c r="I94" s="133"/>
    </row>
    <row r="95" spans="1:9" x14ac:dyDescent="0.25">
      <c r="A95" s="122">
        <v>75</v>
      </c>
      <c r="B95" s="12">
        <v>87</v>
      </c>
      <c r="C95" s="195" t="s">
        <v>68</v>
      </c>
      <c r="D95" s="158">
        <v>328</v>
      </c>
      <c r="E95" s="158">
        <v>643</v>
      </c>
      <c r="F95" s="158">
        <v>971</v>
      </c>
      <c r="G95" s="133"/>
      <c r="H95" s="133"/>
      <c r="I95" s="133"/>
    </row>
    <row r="96" spans="1:9" x14ac:dyDescent="0.25">
      <c r="A96" s="122">
        <v>44</v>
      </c>
      <c r="B96" s="12">
        <v>88</v>
      </c>
      <c r="C96" s="195" t="s">
        <v>45</v>
      </c>
      <c r="D96" s="158">
        <v>465</v>
      </c>
      <c r="E96" s="158">
        <v>560</v>
      </c>
      <c r="F96" s="158">
        <v>1025</v>
      </c>
      <c r="G96" s="133"/>
      <c r="H96" s="133"/>
      <c r="I96" s="133"/>
    </row>
    <row r="97" spans="1:9" x14ac:dyDescent="0.25">
      <c r="A97" s="122">
        <v>27</v>
      </c>
      <c r="B97" s="12">
        <v>89</v>
      </c>
      <c r="C97" s="195" t="s">
        <v>23</v>
      </c>
      <c r="D97" s="158">
        <v>293</v>
      </c>
      <c r="E97" s="158">
        <v>700</v>
      </c>
      <c r="F97" s="158">
        <v>993</v>
      </c>
      <c r="G97" s="133"/>
      <c r="H97" s="133"/>
      <c r="I97" s="133"/>
    </row>
    <row r="98" spans="1:9" x14ac:dyDescent="0.25">
      <c r="A98" s="122">
        <v>27</v>
      </c>
      <c r="B98" s="12">
        <v>90</v>
      </c>
      <c r="C98" s="195" t="s">
        <v>24</v>
      </c>
      <c r="D98" s="158">
        <v>136</v>
      </c>
      <c r="E98" s="158">
        <v>210</v>
      </c>
      <c r="F98" s="158">
        <v>346</v>
      </c>
      <c r="G98" s="133"/>
      <c r="H98" s="133"/>
      <c r="I98" s="133"/>
    </row>
    <row r="99" spans="1:9" x14ac:dyDescent="0.25">
      <c r="A99" s="122">
        <v>11</v>
      </c>
      <c r="B99" s="12">
        <v>91</v>
      </c>
      <c r="C99" s="195" t="s">
        <v>4</v>
      </c>
      <c r="D99" s="158">
        <v>1615</v>
      </c>
      <c r="E99" s="158">
        <v>1824</v>
      </c>
      <c r="F99" s="158">
        <v>3439</v>
      </c>
      <c r="G99" s="133"/>
      <c r="H99" s="133"/>
      <c r="I99" s="133"/>
    </row>
    <row r="100" spans="1:9" x14ac:dyDescent="0.25">
      <c r="A100" s="122">
        <v>11</v>
      </c>
      <c r="B100" s="12">
        <v>92</v>
      </c>
      <c r="C100" s="195" t="s">
        <v>5</v>
      </c>
      <c r="D100" s="158">
        <v>1632</v>
      </c>
      <c r="E100" s="158">
        <v>1833</v>
      </c>
      <c r="F100" s="158">
        <v>3465</v>
      </c>
      <c r="G100" s="133"/>
      <c r="H100" s="133"/>
      <c r="I100" s="133"/>
    </row>
    <row r="101" spans="1:9" x14ac:dyDescent="0.25">
      <c r="A101" s="122">
        <v>11</v>
      </c>
      <c r="B101" s="12">
        <v>93</v>
      </c>
      <c r="C101" s="195" t="s">
        <v>6</v>
      </c>
      <c r="D101" s="158">
        <v>499</v>
      </c>
      <c r="E101" s="158">
        <v>3270</v>
      </c>
      <c r="F101" s="158">
        <v>3769</v>
      </c>
      <c r="G101" s="133"/>
      <c r="H101" s="133"/>
      <c r="I101" s="133"/>
    </row>
    <row r="102" spans="1:9" x14ac:dyDescent="0.25">
      <c r="A102" s="122">
        <v>11</v>
      </c>
      <c r="B102" s="12">
        <v>94</v>
      </c>
      <c r="C102" s="195" t="s">
        <v>7</v>
      </c>
      <c r="D102" s="158">
        <v>560</v>
      </c>
      <c r="E102" s="158">
        <v>1675</v>
      </c>
      <c r="F102" s="158">
        <v>2235</v>
      </c>
      <c r="G102" s="133"/>
      <c r="H102" s="133"/>
      <c r="I102" s="133"/>
    </row>
    <row r="103" spans="1:9" x14ac:dyDescent="0.25">
      <c r="A103" s="122">
        <v>11</v>
      </c>
      <c r="B103" s="12">
        <v>95</v>
      </c>
      <c r="C103" s="195" t="s">
        <v>8</v>
      </c>
      <c r="D103" s="158">
        <v>391</v>
      </c>
      <c r="E103" s="158">
        <v>1512</v>
      </c>
      <c r="F103" s="158">
        <v>1903</v>
      </c>
      <c r="G103" s="133"/>
      <c r="H103" s="133"/>
      <c r="I103" s="133"/>
    </row>
    <row r="104" spans="1:9" x14ac:dyDescent="0.25">
      <c r="A104" s="122">
        <v>101</v>
      </c>
      <c r="B104" s="12">
        <v>971</v>
      </c>
      <c r="C104" s="195" t="s">
        <v>109</v>
      </c>
      <c r="D104" s="158">
        <v>101</v>
      </c>
      <c r="E104" s="158">
        <v>848</v>
      </c>
      <c r="F104" s="158">
        <v>949</v>
      </c>
      <c r="G104" s="133"/>
      <c r="H104" s="133"/>
      <c r="I104" s="133"/>
    </row>
    <row r="105" spans="1:9" x14ac:dyDescent="0.25">
      <c r="A105" s="122">
        <v>102</v>
      </c>
      <c r="B105" s="12">
        <v>972</v>
      </c>
      <c r="C105" s="195" t="s">
        <v>110</v>
      </c>
      <c r="D105" s="158">
        <v>426</v>
      </c>
      <c r="E105" s="158">
        <v>673</v>
      </c>
      <c r="F105" s="158">
        <v>1099</v>
      </c>
      <c r="G105" s="133"/>
      <c r="H105" s="133"/>
      <c r="I105" s="133"/>
    </row>
    <row r="106" spans="1:9" x14ac:dyDescent="0.25">
      <c r="A106" s="122">
        <v>103</v>
      </c>
      <c r="B106" s="12">
        <v>973</v>
      </c>
      <c r="C106" s="195" t="s">
        <v>111</v>
      </c>
      <c r="D106" s="158">
        <v>107</v>
      </c>
      <c r="E106" s="158">
        <v>467</v>
      </c>
      <c r="F106" s="158">
        <v>574</v>
      </c>
      <c r="G106" s="133"/>
      <c r="H106" s="133"/>
      <c r="I106" s="133"/>
    </row>
    <row r="107" spans="1:9" x14ac:dyDescent="0.25">
      <c r="A107" s="122">
        <v>104</v>
      </c>
      <c r="B107" s="200">
        <v>974</v>
      </c>
      <c r="C107" s="201" t="s">
        <v>358</v>
      </c>
      <c r="D107" s="158">
        <v>1406</v>
      </c>
      <c r="E107" s="158">
        <v>2373</v>
      </c>
      <c r="F107" s="158">
        <v>3779</v>
      </c>
      <c r="G107" s="133"/>
      <c r="H107" s="133"/>
      <c r="I107" s="133"/>
    </row>
    <row r="108" spans="1:9" x14ac:dyDescent="0.25">
      <c r="A108" s="410" t="s">
        <v>223</v>
      </c>
      <c r="B108" s="411"/>
      <c r="C108" s="411"/>
      <c r="D108" s="101">
        <v>50112</v>
      </c>
      <c r="E108" s="101">
        <v>110332</v>
      </c>
      <c r="F108" s="101">
        <v>160444</v>
      </c>
      <c r="G108" s="276"/>
      <c r="H108" s="276"/>
      <c r="I108" s="276"/>
    </row>
    <row r="109" spans="1:9" x14ac:dyDescent="0.25">
      <c r="A109" s="412" t="s">
        <v>224</v>
      </c>
      <c r="B109" s="413"/>
      <c r="C109" s="413"/>
      <c r="D109" s="102">
        <v>2040</v>
      </c>
      <c r="E109" s="102">
        <v>4361</v>
      </c>
      <c r="F109" s="102">
        <v>6401</v>
      </c>
      <c r="G109" s="276"/>
      <c r="H109" s="276"/>
      <c r="I109" s="276"/>
    </row>
    <row r="110" spans="1:9" x14ac:dyDescent="0.25">
      <c r="A110" s="395" t="s">
        <v>225</v>
      </c>
      <c r="B110" s="396"/>
      <c r="C110" s="396"/>
      <c r="D110" s="103">
        <v>52152</v>
      </c>
      <c r="E110" s="103">
        <v>114693</v>
      </c>
      <c r="F110" s="103">
        <v>166845</v>
      </c>
      <c r="G110" s="276"/>
      <c r="H110" s="276"/>
      <c r="I110" s="276"/>
    </row>
    <row r="113" spans="1:7" x14ac:dyDescent="0.25">
      <c r="A113" s="75" t="s">
        <v>416</v>
      </c>
      <c r="G113" s="31" t="s">
        <v>276</v>
      </c>
    </row>
    <row r="114" spans="1:7" ht="47.25" customHeight="1" x14ac:dyDescent="0.25">
      <c r="A114" s="10" t="s">
        <v>217</v>
      </c>
      <c r="B114" s="426" t="s">
        <v>214</v>
      </c>
      <c r="C114" s="427"/>
      <c r="D114" s="10" t="s">
        <v>417</v>
      </c>
      <c r="E114" s="10" t="s">
        <v>418</v>
      </c>
      <c r="F114" s="10" t="s">
        <v>415</v>
      </c>
    </row>
    <row r="115" spans="1:7" x14ac:dyDescent="0.25">
      <c r="A115" s="141">
        <v>84</v>
      </c>
      <c r="B115" s="177" t="s">
        <v>83</v>
      </c>
      <c r="C115" s="202"/>
      <c r="D115" s="67">
        <v>6669</v>
      </c>
      <c r="E115" s="67">
        <v>12370</v>
      </c>
      <c r="F115" s="67">
        <v>19039</v>
      </c>
    </row>
    <row r="116" spans="1:7" x14ac:dyDescent="0.25">
      <c r="A116" s="124">
        <v>27</v>
      </c>
      <c r="B116" s="179" t="s">
        <v>17</v>
      </c>
      <c r="C116" s="203"/>
      <c r="D116" s="69">
        <v>2617</v>
      </c>
      <c r="E116" s="69">
        <v>5195</v>
      </c>
      <c r="F116" s="69">
        <v>7812</v>
      </c>
    </row>
    <row r="117" spans="1:7" x14ac:dyDescent="0.25">
      <c r="A117" s="124">
        <v>53</v>
      </c>
      <c r="B117" s="179" t="s">
        <v>53</v>
      </c>
      <c r="C117" s="203"/>
      <c r="D117" s="69">
        <v>3168</v>
      </c>
      <c r="E117" s="69">
        <v>5295</v>
      </c>
      <c r="F117" s="69">
        <v>8463</v>
      </c>
    </row>
    <row r="118" spans="1:7" x14ac:dyDescent="0.25">
      <c r="A118" s="124">
        <v>24</v>
      </c>
      <c r="B118" s="179" t="s">
        <v>10</v>
      </c>
      <c r="C118" s="203"/>
      <c r="D118" s="69">
        <v>3705</v>
      </c>
      <c r="E118" s="69">
        <v>4275.0377896598411</v>
      </c>
      <c r="F118" s="69">
        <v>7980.0377896598411</v>
      </c>
    </row>
    <row r="119" spans="1:7" x14ac:dyDescent="0.25">
      <c r="A119" s="124">
        <v>94</v>
      </c>
      <c r="B119" s="179" t="s">
        <v>106</v>
      </c>
      <c r="C119" s="203"/>
      <c r="D119" s="69">
        <v>233</v>
      </c>
      <c r="E119" s="69">
        <v>425</v>
      </c>
      <c r="F119" s="69">
        <v>658</v>
      </c>
    </row>
    <row r="120" spans="1:7" x14ac:dyDescent="0.25">
      <c r="A120" s="124">
        <v>44</v>
      </c>
      <c r="B120" s="179" t="s">
        <v>219</v>
      </c>
      <c r="C120" s="203"/>
      <c r="D120" s="69">
        <v>3565</v>
      </c>
      <c r="E120" s="69">
        <v>10088.339755940913</v>
      </c>
      <c r="F120" s="69">
        <v>13653.339755940913</v>
      </c>
    </row>
    <row r="121" spans="1:7" x14ac:dyDescent="0.25">
      <c r="A121" s="124">
        <v>32</v>
      </c>
      <c r="B121" s="179" t="s">
        <v>220</v>
      </c>
      <c r="C121" s="203"/>
      <c r="D121" s="69">
        <v>2882</v>
      </c>
      <c r="E121" s="69">
        <v>16194</v>
      </c>
      <c r="F121" s="69">
        <v>19076</v>
      </c>
    </row>
    <row r="122" spans="1:7" x14ac:dyDescent="0.25">
      <c r="A122" s="124">
        <v>11</v>
      </c>
      <c r="B122" s="179" t="s">
        <v>1</v>
      </c>
      <c r="C122" s="203"/>
      <c r="D122" s="69">
        <v>7950</v>
      </c>
      <c r="E122" s="69">
        <v>16273</v>
      </c>
      <c r="F122" s="69">
        <v>24223</v>
      </c>
    </row>
    <row r="123" spans="1:7" x14ac:dyDescent="0.25">
      <c r="A123" s="124">
        <v>28</v>
      </c>
      <c r="B123" s="179" t="s">
        <v>26</v>
      </c>
      <c r="C123" s="203"/>
      <c r="D123" s="69">
        <v>3569</v>
      </c>
      <c r="E123" s="69">
        <v>7102.6776995016644</v>
      </c>
      <c r="F123" s="69">
        <v>10671.677699501664</v>
      </c>
    </row>
    <row r="124" spans="1:7" x14ac:dyDescent="0.25">
      <c r="A124" s="124">
        <v>75</v>
      </c>
      <c r="B124" s="179" t="s">
        <v>221</v>
      </c>
      <c r="C124" s="203"/>
      <c r="D124" s="69">
        <v>5093</v>
      </c>
      <c r="E124" s="69">
        <v>11111</v>
      </c>
      <c r="F124" s="69">
        <v>16204</v>
      </c>
    </row>
    <row r="125" spans="1:7" x14ac:dyDescent="0.25">
      <c r="A125" s="124">
        <v>76</v>
      </c>
      <c r="B125" s="179" t="s">
        <v>222</v>
      </c>
      <c r="C125" s="203"/>
      <c r="D125" s="69">
        <v>5508</v>
      </c>
      <c r="E125" s="69">
        <v>8119</v>
      </c>
      <c r="F125" s="69">
        <v>13627</v>
      </c>
    </row>
    <row r="126" spans="1:7" x14ac:dyDescent="0.25">
      <c r="A126" s="124">
        <v>52</v>
      </c>
      <c r="B126" s="179" t="s">
        <v>47</v>
      </c>
      <c r="C126" s="203"/>
      <c r="D126" s="69">
        <v>2488</v>
      </c>
      <c r="E126" s="69">
        <v>5909</v>
      </c>
      <c r="F126" s="69">
        <v>8397</v>
      </c>
    </row>
    <row r="127" spans="1:7" x14ac:dyDescent="0.25">
      <c r="A127" s="181">
        <v>93</v>
      </c>
      <c r="B127" s="179" t="s">
        <v>113</v>
      </c>
      <c r="C127" s="203"/>
      <c r="D127" s="69">
        <v>2665</v>
      </c>
      <c r="E127" s="69">
        <v>7975</v>
      </c>
      <c r="F127" s="69">
        <v>10640</v>
      </c>
    </row>
    <row r="128" spans="1:7" x14ac:dyDescent="0.25">
      <c r="A128" s="204" t="s">
        <v>223</v>
      </c>
      <c r="B128" s="183"/>
      <c r="C128" s="205"/>
      <c r="D128" s="71">
        <v>50112</v>
      </c>
      <c r="E128" s="71">
        <v>110332.05524510243</v>
      </c>
      <c r="F128" s="71">
        <v>160444.05524510244</v>
      </c>
    </row>
    <row r="129" spans="1:6" x14ac:dyDescent="0.25">
      <c r="A129" s="185">
        <v>101</v>
      </c>
      <c r="B129" s="132" t="s">
        <v>215</v>
      </c>
      <c r="C129" s="203"/>
      <c r="D129" s="69">
        <v>101</v>
      </c>
      <c r="E129" s="69">
        <v>848</v>
      </c>
      <c r="F129" s="69">
        <v>949</v>
      </c>
    </row>
    <row r="130" spans="1:6" x14ac:dyDescent="0.25">
      <c r="A130" s="185">
        <v>102</v>
      </c>
      <c r="B130" s="132" t="s">
        <v>216</v>
      </c>
      <c r="C130" s="203"/>
      <c r="D130" s="69">
        <v>426</v>
      </c>
      <c r="E130" s="69">
        <v>673</v>
      </c>
      <c r="F130" s="69">
        <v>1099</v>
      </c>
    </row>
    <row r="131" spans="1:6" x14ac:dyDescent="0.25">
      <c r="A131" s="185">
        <v>103</v>
      </c>
      <c r="B131" s="132" t="s">
        <v>111</v>
      </c>
      <c r="C131" s="203"/>
      <c r="D131" s="69">
        <v>107</v>
      </c>
      <c r="E131" s="69">
        <v>467</v>
      </c>
      <c r="F131" s="69">
        <v>574</v>
      </c>
    </row>
    <row r="132" spans="1:6" x14ac:dyDescent="0.25">
      <c r="A132" s="185">
        <v>104</v>
      </c>
      <c r="B132" s="132" t="s">
        <v>112</v>
      </c>
      <c r="C132" s="203"/>
      <c r="D132" s="69">
        <v>1406</v>
      </c>
      <c r="E132" s="69">
        <v>2373</v>
      </c>
      <c r="F132" s="69">
        <v>3779</v>
      </c>
    </row>
    <row r="133" spans="1:6" x14ac:dyDescent="0.25">
      <c r="A133" s="206" t="s">
        <v>224</v>
      </c>
      <c r="B133" s="207"/>
      <c r="C133" s="208"/>
      <c r="D133" s="71">
        <v>2040</v>
      </c>
      <c r="E133" s="71">
        <v>4361</v>
      </c>
      <c r="F133" s="71">
        <v>6401</v>
      </c>
    </row>
    <row r="134" spans="1:6" ht="15" customHeight="1" x14ac:dyDescent="0.25">
      <c r="A134" s="428" t="s">
        <v>225</v>
      </c>
      <c r="B134" s="429"/>
      <c r="C134" s="430"/>
      <c r="D134" s="73">
        <v>52152</v>
      </c>
      <c r="E134" s="73">
        <v>114693.05524510243</v>
      </c>
      <c r="F134" s="73">
        <v>166845.05524510244</v>
      </c>
    </row>
    <row r="135" spans="1:6" x14ac:dyDescent="0.25">
      <c r="D135" s="133"/>
      <c r="E135" s="133"/>
      <c r="F135" s="133"/>
    </row>
  </sheetData>
  <mergeCells count="7">
    <mergeCell ref="A134:C134"/>
    <mergeCell ref="A2:F2"/>
    <mergeCell ref="A3:F3"/>
    <mergeCell ref="A108:C108"/>
    <mergeCell ref="A109:C109"/>
    <mergeCell ref="A110:C110"/>
    <mergeCell ref="B114:C114"/>
  </mergeCells>
  <hyperlinks>
    <hyperlink ref="G1" location="Sommaire!A1" display="Retour au sommaire" xr:uid="{00000000-0004-0000-1400-000000000000}"/>
    <hyperlink ref="G113" location="'Tab9-ase'!A1" display="Retour en haut de page" xr:uid="{00000000-0004-0000-1400-000001000000}"/>
  </hyperlinks>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I135"/>
  <sheetViews>
    <sheetView workbookViewId="0">
      <selection activeCell="G1" sqref="G1"/>
    </sheetView>
  </sheetViews>
  <sheetFormatPr baseColWidth="10" defaultRowHeight="15" x14ac:dyDescent="0.25"/>
  <cols>
    <col min="1" max="1" width="11.42578125" style="62"/>
    <col min="2" max="2" width="14" style="62" customWidth="1"/>
    <col min="3" max="3" width="25.140625" style="62" customWidth="1"/>
    <col min="4" max="4" width="18.140625" style="62" customWidth="1"/>
    <col min="5" max="5" width="19" style="62" customWidth="1"/>
    <col min="6" max="6" width="18" style="62" customWidth="1"/>
    <col min="7" max="16384" width="11.42578125" style="62"/>
  </cols>
  <sheetData>
    <row r="1" spans="1:9" x14ac:dyDescent="0.25">
      <c r="A1" s="58" t="s">
        <v>419</v>
      </c>
      <c r="B1" s="59"/>
      <c r="C1" s="60"/>
      <c r="D1" s="60"/>
      <c r="E1" s="60"/>
      <c r="F1" s="61"/>
      <c r="G1" s="2" t="s">
        <v>253</v>
      </c>
    </row>
    <row r="2" spans="1:9" x14ac:dyDescent="0.25">
      <c r="A2" s="375" t="s">
        <v>342</v>
      </c>
      <c r="B2" s="375"/>
      <c r="C2" s="375"/>
      <c r="D2" s="375"/>
      <c r="E2" s="375"/>
      <c r="F2" s="375"/>
    </row>
    <row r="3" spans="1:9" x14ac:dyDescent="0.25">
      <c r="A3" s="375" t="s">
        <v>343</v>
      </c>
      <c r="B3" s="375"/>
      <c r="C3" s="375"/>
      <c r="D3" s="375"/>
      <c r="E3" s="375"/>
      <c r="F3" s="375"/>
    </row>
    <row r="5" spans="1:9" ht="45" x14ac:dyDescent="0.25">
      <c r="A5" s="9" t="s">
        <v>217</v>
      </c>
      <c r="B5" s="10" t="s">
        <v>371</v>
      </c>
      <c r="C5" s="10" t="s">
        <v>349</v>
      </c>
      <c r="D5" s="10" t="s">
        <v>420</v>
      </c>
      <c r="E5" s="10" t="s">
        <v>421</v>
      </c>
      <c r="F5" s="10" t="s">
        <v>422</v>
      </c>
    </row>
    <row r="6" spans="1:9" x14ac:dyDescent="0.25">
      <c r="A6" s="118">
        <v>84</v>
      </c>
      <c r="B6" s="34" t="s">
        <v>115</v>
      </c>
      <c r="C6" s="174" t="s">
        <v>82</v>
      </c>
      <c r="D6" s="158">
        <v>163</v>
      </c>
      <c r="E6" s="196">
        <v>6</v>
      </c>
      <c r="F6" s="158">
        <v>169</v>
      </c>
      <c r="G6" s="133"/>
      <c r="H6" s="133"/>
      <c r="I6" s="133"/>
    </row>
    <row r="7" spans="1:9" x14ac:dyDescent="0.25">
      <c r="A7" s="122">
        <v>32</v>
      </c>
      <c r="B7" s="12" t="s">
        <v>116</v>
      </c>
      <c r="C7" s="119" t="s">
        <v>31</v>
      </c>
      <c r="D7" s="158">
        <v>252</v>
      </c>
      <c r="E7" s="158">
        <v>114</v>
      </c>
      <c r="F7" s="158">
        <v>366</v>
      </c>
      <c r="G7" s="133"/>
      <c r="H7" s="133"/>
      <c r="I7" s="133"/>
    </row>
    <row r="8" spans="1:9" s="199" customFormat="1" x14ac:dyDescent="0.25">
      <c r="A8" s="197">
        <v>84</v>
      </c>
      <c r="B8" s="198" t="s">
        <v>117</v>
      </c>
      <c r="C8" s="190" t="s">
        <v>84</v>
      </c>
      <c r="D8" s="158">
        <v>218</v>
      </c>
      <c r="E8" s="158">
        <v>15</v>
      </c>
      <c r="F8" s="158">
        <v>233</v>
      </c>
      <c r="G8" s="133"/>
      <c r="H8" s="133"/>
      <c r="I8" s="133"/>
    </row>
    <row r="9" spans="1:9" x14ac:dyDescent="0.25">
      <c r="A9" s="122">
        <v>93</v>
      </c>
      <c r="B9" s="12" t="s">
        <v>118</v>
      </c>
      <c r="C9" s="119" t="s">
        <v>353</v>
      </c>
      <c r="D9" s="158">
        <v>322</v>
      </c>
      <c r="E9" s="158">
        <v>7</v>
      </c>
      <c r="F9" s="158">
        <v>329</v>
      </c>
      <c r="G9" s="133"/>
      <c r="H9" s="133"/>
      <c r="I9" s="133"/>
    </row>
    <row r="10" spans="1:9" x14ac:dyDescent="0.25">
      <c r="A10" s="122">
        <v>93</v>
      </c>
      <c r="B10" s="12" t="s">
        <v>119</v>
      </c>
      <c r="C10" s="119" t="s">
        <v>99</v>
      </c>
      <c r="D10" s="158">
        <v>84</v>
      </c>
      <c r="E10" s="158">
        <v>0</v>
      </c>
      <c r="F10" s="158">
        <v>84</v>
      </c>
      <c r="G10" s="133"/>
      <c r="H10" s="133"/>
      <c r="I10" s="133"/>
    </row>
    <row r="11" spans="1:9" x14ac:dyDescent="0.25">
      <c r="A11" s="122">
        <v>93</v>
      </c>
      <c r="B11" s="12" t="s">
        <v>120</v>
      </c>
      <c r="C11" s="119" t="s">
        <v>100</v>
      </c>
      <c r="D11" s="158">
        <v>599</v>
      </c>
      <c r="E11" s="158">
        <v>0</v>
      </c>
      <c r="F11" s="158">
        <v>599</v>
      </c>
      <c r="G11" s="133"/>
      <c r="H11" s="133"/>
      <c r="I11" s="133"/>
    </row>
    <row r="12" spans="1:9" x14ac:dyDescent="0.25">
      <c r="A12" s="122">
        <v>84</v>
      </c>
      <c r="B12" s="12" t="s">
        <v>121</v>
      </c>
      <c r="C12" s="119" t="s">
        <v>85</v>
      </c>
      <c r="D12" s="158">
        <v>159</v>
      </c>
      <c r="E12" s="158">
        <v>1</v>
      </c>
      <c r="F12" s="158">
        <v>160</v>
      </c>
      <c r="G12" s="133"/>
      <c r="H12" s="133"/>
      <c r="I12" s="133"/>
    </row>
    <row r="13" spans="1:9" x14ac:dyDescent="0.25">
      <c r="A13" s="122">
        <v>44</v>
      </c>
      <c r="B13" s="12" t="s">
        <v>122</v>
      </c>
      <c r="C13" s="119" t="s">
        <v>36</v>
      </c>
      <c r="D13" s="158">
        <v>267</v>
      </c>
      <c r="E13" s="158">
        <v>3</v>
      </c>
      <c r="F13" s="158">
        <v>270</v>
      </c>
      <c r="G13" s="133"/>
      <c r="H13" s="133"/>
      <c r="I13" s="133"/>
    </row>
    <row r="14" spans="1:9" x14ac:dyDescent="0.25">
      <c r="A14" s="122">
        <v>76</v>
      </c>
      <c r="B14" s="12" t="s">
        <v>123</v>
      </c>
      <c r="C14" s="119" t="s">
        <v>69</v>
      </c>
      <c r="D14" s="158">
        <v>169</v>
      </c>
      <c r="E14" s="158">
        <v>0</v>
      </c>
      <c r="F14" s="158">
        <v>169</v>
      </c>
      <c r="G14" s="133"/>
      <c r="H14" s="133"/>
      <c r="I14" s="133"/>
    </row>
    <row r="15" spans="1:9" x14ac:dyDescent="0.25">
      <c r="A15" s="122">
        <v>44</v>
      </c>
      <c r="B15" s="12">
        <v>10</v>
      </c>
      <c r="C15" s="119" t="s">
        <v>37</v>
      </c>
      <c r="D15" s="158">
        <v>145</v>
      </c>
      <c r="E15" s="158">
        <v>0</v>
      </c>
      <c r="F15" s="158">
        <v>145</v>
      </c>
      <c r="G15" s="133"/>
      <c r="H15" s="133"/>
      <c r="I15" s="133"/>
    </row>
    <row r="16" spans="1:9" x14ac:dyDescent="0.25">
      <c r="A16" s="122">
        <v>76</v>
      </c>
      <c r="B16" s="12">
        <v>11</v>
      </c>
      <c r="C16" s="119" t="s">
        <v>70</v>
      </c>
      <c r="D16" s="158">
        <v>372</v>
      </c>
      <c r="E16" s="158">
        <v>0</v>
      </c>
      <c r="F16" s="158">
        <v>372</v>
      </c>
      <c r="G16" s="133"/>
      <c r="H16" s="133"/>
      <c r="I16" s="133"/>
    </row>
    <row r="17" spans="1:9" x14ac:dyDescent="0.25">
      <c r="A17" s="122">
        <v>76</v>
      </c>
      <c r="B17" s="12">
        <v>12</v>
      </c>
      <c r="C17" s="119" t="s">
        <v>71</v>
      </c>
      <c r="D17" s="158">
        <v>311</v>
      </c>
      <c r="E17" s="158">
        <v>38</v>
      </c>
      <c r="F17" s="158">
        <v>349</v>
      </c>
      <c r="G17" s="133"/>
      <c r="H17" s="133"/>
      <c r="I17" s="133"/>
    </row>
    <row r="18" spans="1:9" x14ac:dyDescent="0.25">
      <c r="A18" s="122">
        <v>93</v>
      </c>
      <c r="B18" s="12">
        <v>13</v>
      </c>
      <c r="C18" s="119" t="s">
        <v>101</v>
      </c>
      <c r="D18" s="158">
        <v>460</v>
      </c>
      <c r="E18" s="158">
        <v>2</v>
      </c>
      <c r="F18" s="158">
        <v>462</v>
      </c>
      <c r="G18" s="133"/>
      <c r="H18" s="133"/>
      <c r="I18" s="133"/>
    </row>
    <row r="19" spans="1:9" x14ac:dyDescent="0.25">
      <c r="A19" s="122">
        <v>28</v>
      </c>
      <c r="B19" s="12">
        <v>14</v>
      </c>
      <c r="C19" s="119" t="s">
        <v>25</v>
      </c>
      <c r="D19" s="158">
        <v>1138</v>
      </c>
      <c r="E19" s="158">
        <v>28</v>
      </c>
      <c r="F19" s="158">
        <v>1166</v>
      </c>
      <c r="G19" s="133"/>
      <c r="H19" s="133"/>
      <c r="I19" s="133"/>
    </row>
    <row r="20" spans="1:9" x14ac:dyDescent="0.25">
      <c r="A20" s="122">
        <v>84</v>
      </c>
      <c r="B20" s="12">
        <v>15</v>
      </c>
      <c r="C20" s="119" t="s">
        <v>86</v>
      </c>
      <c r="D20" s="158">
        <v>139</v>
      </c>
      <c r="E20" s="158">
        <v>34</v>
      </c>
      <c r="F20" s="158">
        <v>173</v>
      </c>
      <c r="G20" s="133"/>
      <c r="H20" s="133"/>
      <c r="I20" s="133"/>
    </row>
    <row r="21" spans="1:9" x14ac:dyDescent="0.25">
      <c r="A21" s="122">
        <v>75</v>
      </c>
      <c r="B21" s="12">
        <v>16</v>
      </c>
      <c r="C21" s="119" t="s">
        <v>57</v>
      </c>
      <c r="D21" s="158">
        <v>276</v>
      </c>
      <c r="E21" s="158">
        <v>35</v>
      </c>
      <c r="F21" s="158">
        <v>311</v>
      </c>
      <c r="G21" s="133"/>
      <c r="H21" s="133"/>
      <c r="I21" s="133"/>
    </row>
    <row r="22" spans="1:9" x14ac:dyDescent="0.25">
      <c r="A22" s="122">
        <v>75</v>
      </c>
      <c r="B22" s="12">
        <v>17</v>
      </c>
      <c r="C22" s="119" t="s">
        <v>58</v>
      </c>
      <c r="D22" s="158">
        <v>310</v>
      </c>
      <c r="E22" s="158">
        <v>0</v>
      </c>
      <c r="F22" s="158">
        <v>310</v>
      </c>
      <c r="G22" s="133"/>
      <c r="H22" s="133"/>
      <c r="I22" s="133"/>
    </row>
    <row r="23" spans="1:9" x14ac:dyDescent="0.25">
      <c r="A23" s="122">
        <v>24</v>
      </c>
      <c r="B23" s="12">
        <v>18</v>
      </c>
      <c r="C23" s="119" t="s">
        <v>9</v>
      </c>
      <c r="D23" s="158">
        <v>403</v>
      </c>
      <c r="E23" s="158">
        <v>0</v>
      </c>
      <c r="F23" s="158">
        <v>403</v>
      </c>
      <c r="G23" s="133"/>
      <c r="H23" s="133"/>
      <c r="I23" s="133"/>
    </row>
    <row r="24" spans="1:9" x14ac:dyDescent="0.25">
      <c r="A24" s="122">
        <v>75</v>
      </c>
      <c r="B24" s="12">
        <v>19</v>
      </c>
      <c r="C24" s="119" t="s">
        <v>59</v>
      </c>
      <c r="D24" s="158">
        <v>226</v>
      </c>
      <c r="E24" s="158">
        <v>16</v>
      </c>
      <c r="F24" s="158">
        <v>242</v>
      </c>
      <c r="G24" s="133"/>
      <c r="H24" s="133"/>
      <c r="I24" s="133"/>
    </row>
    <row r="25" spans="1:9" x14ac:dyDescent="0.25">
      <c r="A25" s="122">
        <v>94</v>
      </c>
      <c r="B25" s="12" t="s">
        <v>104</v>
      </c>
      <c r="C25" s="119" t="s">
        <v>354</v>
      </c>
      <c r="D25" s="158">
        <v>121</v>
      </c>
      <c r="E25" s="158">
        <v>0</v>
      </c>
      <c r="F25" s="158">
        <v>121</v>
      </c>
      <c r="G25" s="133"/>
      <c r="H25" s="133"/>
      <c r="I25" s="133"/>
    </row>
    <row r="26" spans="1:9" x14ac:dyDescent="0.25">
      <c r="A26" s="122">
        <v>94</v>
      </c>
      <c r="B26" s="12" t="s">
        <v>107</v>
      </c>
      <c r="C26" s="119" t="s">
        <v>108</v>
      </c>
      <c r="D26" s="158">
        <v>109</v>
      </c>
      <c r="E26" s="158">
        <v>3</v>
      </c>
      <c r="F26" s="158">
        <v>112</v>
      </c>
      <c r="G26" s="133"/>
      <c r="H26" s="133"/>
      <c r="I26" s="133"/>
    </row>
    <row r="27" spans="1:9" x14ac:dyDescent="0.25">
      <c r="A27" s="122">
        <v>27</v>
      </c>
      <c r="B27" s="12">
        <v>21</v>
      </c>
      <c r="C27" s="119" t="s">
        <v>16</v>
      </c>
      <c r="D27" s="158">
        <v>464</v>
      </c>
      <c r="E27" s="158">
        <v>41</v>
      </c>
      <c r="F27" s="158">
        <v>505</v>
      </c>
      <c r="G27" s="133"/>
      <c r="H27" s="133"/>
      <c r="I27" s="133"/>
    </row>
    <row r="28" spans="1:9" x14ac:dyDescent="0.25">
      <c r="A28" s="122">
        <v>53</v>
      </c>
      <c r="B28" s="12">
        <v>22</v>
      </c>
      <c r="C28" s="119" t="s">
        <v>52</v>
      </c>
      <c r="D28" s="158">
        <v>728</v>
      </c>
      <c r="E28" s="158">
        <v>67</v>
      </c>
      <c r="F28" s="158">
        <v>795</v>
      </c>
      <c r="G28" s="133"/>
      <c r="H28" s="133"/>
      <c r="I28" s="133"/>
    </row>
    <row r="29" spans="1:9" x14ac:dyDescent="0.25">
      <c r="A29" s="122">
        <v>75</v>
      </c>
      <c r="B29" s="12">
        <v>23</v>
      </c>
      <c r="C29" s="119" t="s">
        <v>60</v>
      </c>
      <c r="D29" s="158">
        <v>99</v>
      </c>
      <c r="E29" s="158">
        <v>5</v>
      </c>
      <c r="F29" s="158">
        <v>104</v>
      </c>
      <c r="G29" s="133"/>
      <c r="H29" s="133"/>
      <c r="I29" s="133"/>
    </row>
    <row r="30" spans="1:9" x14ac:dyDescent="0.25">
      <c r="A30" s="122">
        <v>75</v>
      </c>
      <c r="B30" s="12">
        <v>24</v>
      </c>
      <c r="C30" s="119" t="s">
        <v>61</v>
      </c>
      <c r="D30" s="158">
        <v>226</v>
      </c>
      <c r="E30" s="158">
        <v>2</v>
      </c>
      <c r="F30" s="158">
        <v>228</v>
      </c>
      <c r="G30" s="133"/>
      <c r="H30" s="133"/>
      <c r="I30" s="133"/>
    </row>
    <row r="31" spans="1:9" x14ac:dyDescent="0.25">
      <c r="A31" s="122">
        <v>27</v>
      </c>
      <c r="B31" s="12">
        <v>25</v>
      </c>
      <c r="C31" s="119" t="s">
        <v>18</v>
      </c>
      <c r="D31" s="158">
        <v>321</v>
      </c>
      <c r="E31" s="158">
        <v>9</v>
      </c>
      <c r="F31" s="158">
        <v>330</v>
      </c>
      <c r="G31" s="133"/>
      <c r="H31" s="133"/>
      <c r="I31" s="133"/>
    </row>
    <row r="32" spans="1:9" x14ac:dyDescent="0.25">
      <c r="A32" s="122">
        <v>84</v>
      </c>
      <c r="B32" s="12">
        <v>26</v>
      </c>
      <c r="C32" s="119" t="s">
        <v>87</v>
      </c>
      <c r="D32" s="158">
        <v>411</v>
      </c>
      <c r="E32" s="158">
        <v>3</v>
      </c>
      <c r="F32" s="158">
        <v>414</v>
      </c>
      <c r="G32" s="133"/>
      <c r="H32" s="133"/>
      <c r="I32" s="133"/>
    </row>
    <row r="33" spans="1:9" x14ac:dyDescent="0.25">
      <c r="A33" s="122">
        <v>28</v>
      </c>
      <c r="B33" s="12">
        <v>27</v>
      </c>
      <c r="C33" s="119" t="s">
        <v>27</v>
      </c>
      <c r="D33" s="158">
        <v>513</v>
      </c>
      <c r="E33" s="158">
        <v>11</v>
      </c>
      <c r="F33" s="158">
        <v>524</v>
      </c>
      <c r="G33" s="133"/>
      <c r="H33" s="133"/>
      <c r="I33" s="133"/>
    </row>
    <row r="34" spans="1:9" x14ac:dyDescent="0.25">
      <c r="A34" s="122">
        <v>24</v>
      </c>
      <c r="B34" s="12">
        <v>28</v>
      </c>
      <c r="C34" s="119" t="s">
        <v>355</v>
      </c>
      <c r="D34" s="158">
        <v>299</v>
      </c>
      <c r="E34" s="158">
        <v>9</v>
      </c>
      <c r="F34" s="158">
        <v>308</v>
      </c>
      <c r="G34" s="133"/>
      <c r="H34" s="133"/>
      <c r="I34" s="133"/>
    </row>
    <row r="35" spans="1:9" x14ac:dyDescent="0.25">
      <c r="A35" s="122">
        <v>53</v>
      </c>
      <c r="B35" s="12">
        <v>29</v>
      </c>
      <c r="C35" s="119" t="s">
        <v>54</v>
      </c>
      <c r="D35" s="158">
        <v>427</v>
      </c>
      <c r="E35" s="158">
        <v>0</v>
      </c>
      <c r="F35" s="158">
        <v>427</v>
      </c>
      <c r="G35" s="133"/>
      <c r="H35" s="133"/>
      <c r="I35" s="133"/>
    </row>
    <row r="36" spans="1:9" x14ac:dyDescent="0.25">
      <c r="A36" s="122">
        <v>76</v>
      </c>
      <c r="B36" s="12">
        <v>30</v>
      </c>
      <c r="C36" s="119" t="s">
        <v>72</v>
      </c>
      <c r="D36" s="158">
        <v>396</v>
      </c>
      <c r="E36" s="158">
        <v>26</v>
      </c>
      <c r="F36" s="158">
        <v>422</v>
      </c>
      <c r="G36" s="133"/>
      <c r="H36" s="133"/>
      <c r="I36" s="133"/>
    </row>
    <row r="37" spans="1:9" x14ac:dyDescent="0.25">
      <c r="A37" s="122">
        <v>76</v>
      </c>
      <c r="B37" s="12">
        <v>31</v>
      </c>
      <c r="C37" s="119" t="s">
        <v>73</v>
      </c>
      <c r="D37" s="158">
        <v>1257</v>
      </c>
      <c r="E37" s="158">
        <v>154</v>
      </c>
      <c r="F37" s="158">
        <v>1411</v>
      </c>
      <c r="G37" s="133"/>
      <c r="H37" s="133"/>
      <c r="I37" s="133"/>
    </row>
    <row r="38" spans="1:9" x14ac:dyDescent="0.25">
      <c r="A38" s="122">
        <v>76</v>
      </c>
      <c r="B38" s="12">
        <v>32</v>
      </c>
      <c r="C38" s="119" t="s">
        <v>74</v>
      </c>
      <c r="D38" s="158">
        <v>208</v>
      </c>
      <c r="E38" s="158">
        <v>10</v>
      </c>
      <c r="F38" s="158">
        <v>218</v>
      </c>
      <c r="G38" s="133"/>
      <c r="H38" s="133"/>
      <c r="I38" s="133"/>
    </row>
    <row r="39" spans="1:9" x14ac:dyDescent="0.25">
      <c r="A39" s="122">
        <v>75</v>
      </c>
      <c r="B39" s="12">
        <v>33</v>
      </c>
      <c r="C39" s="119" t="s">
        <v>62</v>
      </c>
      <c r="D39" s="158">
        <v>1799</v>
      </c>
      <c r="E39" s="158">
        <v>103</v>
      </c>
      <c r="F39" s="158">
        <v>1902</v>
      </c>
      <c r="G39" s="133"/>
      <c r="H39" s="133"/>
      <c r="I39" s="133"/>
    </row>
    <row r="40" spans="1:9" x14ac:dyDescent="0.25">
      <c r="A40" s="122">
        <v>76</v>
      </c>
      <c r="B40" s="12">
        <v>34</v>
      </c>
      <c r="C40" s="119" t="s">
        <v>75</v>
      </c>
      <c r="D40" s="158">
        <v>1157</v>
      </c>
      <c r="E40" s="158">
        <v>31</v>
      </c>
      <c r="F40" s="158">
        <v>1188</v>
      </c>
      <c r="G40" s="133"/>
      <c r="H40" s="133"/>
      <c r="I40" s="133"/>
    </row>
    <row r="41" spans="1:9" x14ac:dyDescent="0.25">
      <c r="A41" s="122">
        <v>53</v>
      </c>
      <c r="B41" s="12">
        <v>35</v>
      </c>
      <c r="C41" s="119" t="s">
        <v>55</v>
      </c>
      <c r="D41" s="158">
        <v>1208</v>
      </c>
      <c r="E41" s="158">
        <v>93</v>
      </c>
      <c r="F41" s="158">
        <v>1301</v>
      </c>
      <c r="G41" s="133"/>
      <c r="H41" s="133"/>
      <c r="I41" s="133"/>
    </row>
    <row r="42" spans="1:9" x14ac:dyDescent="0.25">
      <c r="A42" s="122">
        <v>24</v>
      </c>
      <c r="B42" s="12">
        <v>36</v>
      </c>
      <c r="C42" s="119" t="s">
        <v>12</v>
      </c>
      <c r="D42" s="158">
        <v>130</v>
      </c>
      <c r="E42" s="158">
        <v>3</v>
      </c>
      <c r="F42" s="158">
        <v>133</v>
      </c>
      <c r="G42" s="133"/>
      <c r="H42" s="133"/>
      <c r="I42" s="133"/>
    </row>
    <row r="43" spans="1:9" x14ac:dyDescent="0.25">
      <c r="A43" s="122">
        <v>24</v>
      </c>
      <c r="B43" s="12">
        <v>37</v>
      </c>
      <c r="C43" s="119" t="s">
        <v>13</v>
      </c>
      <c r="D43" s="158">
        <v>275</v>
      </c>
      <c r="E43" s="158">
        <v>6</v>
      </c>
      <c r="F43" s="158">
        <v>281</v>
      </c>
      <c r="G43" s="133"/>
      <c r="H43" s="133"/>
      <c r="I43" s="133"/>
    </row>
    <row r="44" spans="1:9" x14ac:dyDescent="0.25">
      <c r="A44" s="122">
        <v>84</v>
      </c>
      <c r="B44" s="12">
        <v>38</v>
      </c>
      <c r="C44" s="119" t="s">
        <v>88</v>
      </c>
      <c r="D44" s="158">
        <v>1087</v>
      </c>
      <c r="E44" s="158">
        <v>67</v>
      </c>
      <c r="F44" s="158">
        <v>1154</v>
      </c>
      <c r="G44" s="133"/>
      <c r="H44" s="133"/>
      <c r="I44" s="133"/>
    </row>
    <row r="45" spans="1:9" x14ac:dyDescent="0.25">
      <c r="A45" s="122">
        <v>27</v>
      </c>
      <c r="B45" s="12">
        <v>39</v>
      </c>
      <c r="C45" s="119" t="s">
        <v>19</v>
      </c>
      <c r="D45" s="158">
        <v>228</v>
      </c>
      <c r="E45" s="158">
        <v>92</v>
      </c>
      <c r="F45" s="158">
        <v>320</v>
      </c>
      <c r="G45" s="133"/>
      <c r="H45" s="133"/>
      <c r="I45" s="133"/>
    </row>
    <row r="46" spans="1:9" x14ac:dyDescent="0.25">
      <c r="A46" s="122">
        <v>75</v>
      </c>
      <c r="B46" s="12">
        <v>40</v>
      </c>
      <c r="C46" s="119" t="s">
        <v>63</v>
      </c>
      <c r="D46" s="158">
        <v>223</v>
      </c>
      <c r="E46" s="158">
        <v>82</v>
      </c>
      <c r="F46" s="158">
        <v>305</v>
      </c>
      <c r="G46" s="133"/>
      <c r="H46" s="133"/>
      <c r="I46" s="133"/>
    </row>
    <row r="47" spans="1:9" x14ac:dyDescent="0.25">
      <c r="A47" s="122">
        <v>24</v>
      </c>
      <c r="B47" s="12">
        <v>41</v>
      </c>
      <c r="C47" s="119" t="s">
        <v>14</v>
      </c>
      <c r="D47" s="158">
        <v>384</v>
      </c>
      <c r="E47" s="158">
        <v>0</v>
      </c>
      <c r="F47" s="158">
        <v>384</v>
      </c>
      <c r="G47" s="133"/>
      <c r="H47" s="133"/>
      <c r="I47" s="133"/>
    </row>
    <row r="48" spans="1:9" x14ac:dyDescent="0.25">
      <c r="A48" s="122">
        <v>84</v>
      </c>
      <c r="B48" s="12">
        <v>42</v>
      </c>
      <c r="C48" s="119" t="s">
        <v>89</v>
      </c>
      <c r="D48" s="158">
        <v>976</v>
      </c>
      <c r="E48" s="158">
        <v>46</v>
      </c>
      <c r="F48" s="158">
        <v>1022</v>
      </c>
      <c r="G48" s="133"/>
      <c r="H48" s="133"/>
      <c r="I48" s="133"/>
    </row>
    <row r="49" spans="1:9" x14ac:dyDescent="0.25">
      <c r="A49" s="122">
        <v>84</v>
      </c>
      <c r="B49" s="12">
        <v>43</v>
      </c>
      <c r="C49" s="119" t="s">
        <v>90</v>
      </c>
      <c r="D49" s="158">
        <v>187</v>
      </c>
      <c r="E49" s="158">
        <v>14</v>
      </c>
      <c r="F49" s="158">
        <v>201</v>
      </c>
      <c r="G49" s="133"/>
      <c r="H49" s="133"/>
      <c r="I49" s="133"/>
    </row>
    <row r="50" spans="1:9" x14ac:dyDescent="0.25">
      <c r="A50" s="122">
        <v>52</v>
      </c>
      <c r="B50" s="12">
        <v>44</v>
      </c>
      <c r="C50" s="119" t="s">
        <v>46</v>
      </c>
      <c r="D50" s="158">
        <v>748</v>
      </c>
      <c r="E50" s="158">
        <v>7</v>
      </c>
      <c r="F50" s="158">
        <v>755</v>
      </c>
      <c r="G50" s="133"/>
      <c r="H50" s="133"/>
      <c r="I50" s="133"/>
    </row>
    <row r="51" spans="1:9" x14ac:dyDescent="0.25">
      <c r="A51" s="122">
        <v>24</v>
      </c>
      <c r="B51" s="12">
        <v>45</v>
      </c>
      <c r="C51" s="119" t="s">
        <v>15</v>
      </c>
      <c r="D51" s="158">
        <v>1663</v>
      </c>
      <c r="E51" s="158">
        <v>533</v>
      </c>
      <c r="F51" s="158">
        <v>2196</v>
      </c>
      <c r="G51" s="133"/>
      <c r="H51" s="133"/>
      <c r="I51" s="133"/>
    </row>
    <row r="52" spans="1:9" x14ac:dyDescent="0.25">
      <c r="A52" s="122">
        <v>76</v>
      </c>
      <c r="B52" s="12">
        <v>46</v>
      </c>
      <c r="C52" s="119" t="s">
        <v>76</v>
      </c>
      <c r="D52" s="158">
        <v>211</v>
      </c>
      <c r="E52" s="158">
        <v>0</v>
      </c>
      <c r="F52" s="158">
        <v>211</v>
      </c>
      <c r="G52" s="133"/>
      <c r="H52" s="133"/>
      <c r="I52" s="133"/>
    </row>
    <row r="53" spans="1:9" x14ac:dyDescent="0.25">
      <c r="A53" s="122">
        <v>75</v>
      </c>
      <c r="B53" s="12">
        <v>47</v>
      </c>
      <c r="C53" s="119" t="s">
        <v>64</v>
      </c>
      <c r="D53" s="158">
        <v>124</v>
      </c>
      <c r="E53" s="158">
        <v>6</v>
      </c>
      <c r="F53" s="158">
        <v>130</v>
      </c>
      <c r="G53" s="133"/>
      <c r="H53" s="133"/>
      <c r="I53" s="133"/>
    </row>
    <row r="54" spans="1:9" x14ac:dyDescent="0.25">
      <c r="A54" s="122">
        <v>76</v>
      </c>
      <c r="B54" s="12">
        <v>48</v>
      </c>
      <c r="C54" s="119" t="s">
        <v>77</v>
      </c>
      <c r="D54" s="158">
        <v>62</v>
      </c>
      <c r="E54" s="158">
        <v>0</v>
      </c>
      <c r="F54" s="158">
        <v>62</v>
      </c>
      <c r="G54" s="133"/>
      <c r="H54" s="133"/>
      <c r="I54" s="133"/>
    </row>
    <row r="55" spans="1:9" x14ac:dyDescent="0.25">
      <c r="A55" s="122">
        <v>52</v>
      </c>
      <c r="B55" s="12">
        <v>49</v>
      </c>
      <c r="C55" s="119" t="s">
        <v>48</v>
      </c>
      <c r="D55" s="158">
        <v>362</v>
      </c>
      <c r="E55" s="158">
        <v>40</v>
      </c>
      <c r="F55" s="158">
        <v>402</v>
      </c>
      <c r="G55" s="133"/>
      <c r="H55" s="133"/>
      <c r="I55" s="133"/>
    </row>
    <row r="56" spans="1:9" x14ac:dyDescent="0.25">
      <c r="A56" s="122">
        <v>28</v>
      </c>
      <c r="B56" s="12">
        <v>50</v>
      </c>
      <c r="C56" s="119" t="s">
        <v>28</v>
      </c>
      <c r="D56" s="158">
        <v>203</v>
      </c>
      <c r="E56" s="158">
        <v>0</v>
      </c>
      <c r="F56" s="158">
        <v>203</v>
      </c>
      <c r="G56" s="133"/>
      <c r="H56" s="133"/>
      <c r="I56" s="133"/>
    </row>
    <row r="57" spans="1:9" x14ac:dyDescent="0.25">
      <c r="A57" s="122">
        <v>44</v>
      </c>
      <c r="B57" s="12">
        <v>51</v>
      </c>
      <c r="C57" s="119" t="s">
        <v>38</v>
      </c>
      <c r="D57" s="158">
        <v>189</v>
      </c>
      <c r="E57" s="158">
        <v>0</v>
      </c>
      <c r="F57" s="158">
        <v>189</v>
      </c>
      <c r="G57" s="133"/>
      <c r="H57" s="133"/>
      <c r="I57" s="133"/>
    </row>
    <row r="58" spans="1:9" s="199" customFormat="1" x14ac:dyDescent="0.25">
      <c r="A58" s="122">
        <v>44</v>
      </c>
      <c r="B58" s="12">
        <v>52</v>
      </c>
      <c r="C58" s="119" t="s">
        <v>39</v>
      </c>
      <c r="D58" s="158">
        <v>88</v>
      </c>
      <c r="E58" s="158">
        <v>0</v>
      </c>
      <c r="F58" s="158">
        <v>88</v>
      </c>
      <c r="G58" s="133"/>
      <c r="H58" s="133"/>
      <c r="I58" s="133"/>
    </row>
    <row r="59" spans="1:9" x14ac:dyDescent="0.25">
      <c r="A59" s="122">
        <v>52</v>
      </c>
      <c r="B59" s="12">
        <v>53</v>
      </c>
      <c r="C59" s="119" t="s">
        <v>49</v>
      </c>
      <c r="D59" s="158">
        <v>346</v>
      </c>
      <c r="E59" s="158">
        <v>11</v>
      </c>
      <c r="F59" s="158">
        <v>357</v>
      </c>
      <c r="G59" s="133"/>
      <c r="H59" s="133"/>
      <c r="I59" s="133"/>
    </row>
    <row r="60" spans="1:9" x14ac:dyDescent="0.25">
      <c r="A60" s="122">
        <v>44</v>
      </c>
      <c r="B60" s="12">
        <v>54</v>
      </c>
      <c r="C60" s="119" t="s">
        <v>40</v>
      </c>
      <c r="D60" s="158">
        <v>515</v>
      </c>
      <c r="E60" s="158">
        <v>0</v>
      </c>
      <c r="F60" s="158">
        <v>515</v>
      </c>
      <c r="G60" s="133"/>
      <c r="H60" s="133"/>
      <c r="I60" s="133"/>
    </row>
    <row r="61" spans="1:9" x14ac:dyDescent="0.25">
      <c r="A61" s="122">
        <v>44</v>
      </c>
      <c r="B61" s="12">
        <v>55</v>
      </c>
      <c r="C61" s="119" t="s">
        <v>41</v>
      </c>
      <c r="D61" s="158">
        <v>272</v>
      </c>
      <c r="E61" s="158">
        <v>0</v>
      </c>
      <c r="F61" s="158">
        <v>272</v>
      </c>
      <c r="G61" s="133"/>
      <c r="H61" s="133"/>
      <c r="I61" s="133"/>
    </row>
    <row r="62" spans="1:9" x14ac:dyDescent="0.25">
      <c r="A62" s="122">
        <v>53</v>
      </c>
      <c r="B62" s="12">
        <v>56</v>
      </c>
      <c r="C62" s="119" t="s">
        <v>56</v>
      </c>
      <c r="D62" s="158">
        <v>632</v>
      </c>
      <c r="E62" s="158">
        <v>13</v>
      </c>
      <c r="F62" s="158">
        <v>645</v>
      </c>
      <c r="G62" s="133"/>
      <c r="H62" s="133"/>
      <c r="I62" s="133"/>
    </row>
    <row r="63" spans="1:9" x14ac:dyDescent="0.25">
      <c r="A63" s="122">
        <v>44</v>
      </c>
      <c r="B63" s="12">
        <v>57</v>
      </c>
      <c r="C63" s="119" t="s">
        <v>42</v>
      </c>
      <c r="D63" s="158">
        <v>234</v>
      </c>
      <c r="E63" s="158">
        <v>8</v>
      </c>
      <c r="F63" s="158">
        <v>242</v>
      </c>
      <c r="G63" s="133"/>
      <c r="H63" s="133"/>
      <c r="I63" s="133"/>
    </row>
    <row r="64" spans="1:9" x14ac:dyDescent="0.25">
      <c r="A64" s="122">
        <v>27</v>
      </c>
      <c r="B64" s="12">
        <v>58</v>
      </c>
      <c r="C64" s="119" t="s">
        <v>20</v>
      </c>
      <c r="D64" s="158">
        <v>219</v>
      </c>
      <c r="E64" s="158">
        <v>0</v>
      </c>
      <c r="F64" s="158">
        <v>219</v>
      </c>
      <c r="G64" s="133"/>
      <c r="H64" s="133"/>
      <c r="I64" s="133"/>
    </row>
    <row r="65" spans="1:9" x14ac:dyDescent="0.25">
      <c r="A65" s="122">
        <v>32</v>
      </c>
      <c r="B65" s="12">
        <v>59</v>
      </c>
      <c r="C65" s="119" t="s">
        <v>32</v>
      </c>
      <c r="D65" s="158">
        <v>864</v>
      </c>
      <c r="E65" s="158">
        <v>0</v>
      </c>
      <c r="F65" s="158">
        <v>864</v>
      </c>
      <c r="G65" s="133"/>
      <c r="H65" s="133"/>
      <c r="I65" s="133"/>
    </row>
    <row r="66" spans="1:9" x14ac:dyDescent="0.25">
      <c r="A66" s="122">
        <v>32</v>
      </c>
      <c r="B66" s="12">
        <v>60</v>
      </c>
      <c r="C66" s="119" t="s">
        <v>33</v>
      </c>
      <c r="D66" s="158">
        <v>353</v>
      </c>
      <c r="E66" s="158">
        <v>8</v>
      </c>
      <c r="F66" s="158">
        <v>361</v>
      </c>
      <c r="G66" s="133"/>
      <c r="H66" s="133"/>
      <c r="I66" s="133"/>
    </row>
    <row r="67" spans="1:9" x14ac:dyDescent="0.25">
      <c r="A67" s="122">
        <v>28</v>
      </c>
      <c r="B67" s="12">
        <v>61</v>
      </c>
      <c r="C67" s="119" t="s">
        <v>29</v>
      </c>
      <c r="D67" s="158">
        <v>232</v>
      </c>
      <c r="E67" s="158">
        <v>1</v>
      </c>
      <c r="F67" s="158">
        <v>233</v>
      </c>
      <c r="G67" s="133"/>
      <c r="H67" s="133"/>
      <c r="I67" s="133"/>
    </row>
    <row r="68" spans="1:9" x14ac:dyDescent="0.25">
      <c r="A68" s="122">
        <v>32</v>
      </c>
      <c r="B68" s="12">
        <v>62</v>
      </c>
      <c r="C68" s="119" t="s">
        <v>34</v>
      </c>
      <c r="D68" s="158">
        <v>631</v>
      </c>
      <c r="E68" s="158">
        <v>0</v>
      </c>
      <c r="F68" s="158">
        <v>631</v>
      </c>
      <c r="G68" s="133"/>
      <c r="H68" s="133"/>
      <c r="I68" s="133"/>
    </row>
    <row r="69" spans="1:9" x14ac:dyDescent="0.25">
      <c r="A69" s="122">
        <v>84</v>
      </c>
      <c r="B69" s="12">
        <v>63</v>
      </c>
      <c r="C69" s="119" t="s">
        <v>91</v>
      </c>
      <c r="D69" s="158">
        <v>535</v>
      </c>
      <c r="E69" s="158">
        <v>46</v>
      </c>
      <c r="F69" s="158">
        <v>581</v>
      </c>
      <c r="G69" s="133"/>
      <c r="H69" s="133"/>
      <c r="I69" s="133"/>
    </row>
    <row r="70" spans="1:9" x14ac:dyDescent="0.25">
      <c r="A70" s="122">
        <v>75</v>
      </c>
      <c r="B70" s="12">
        <v>64</v>
      </c>
      <c r="C70" s="119" t="s">
        <v>65</v>
      </c>
      <c r="D70" s="158">
        <v>336</v>
      </c>
      <c r="E70" s="158">
        <v>5</v>
      </c>
      <c r="F70" s="158">
        <v>341</v>
      </c>
      <c r="G70" s="133"/>
      <c r="H70" s="133"/>
      <c r="I70" s="133"/>
    </row>
    <row r="71" spans="1:9" x14ac:dyDescent="0.25">
      <c r="A71" s="122">
        <v>76</v>
      </c>
      <c r="B71" s="12">
        <v>65</v>
      </c>
      <c r="C71" s="119" t="s">
        <v>78</v>
      </c>
      <c r="D71" s="158">
        <v>463</v>
      </c>
      <c r="E71" s="158">
        <v>0</v>
      </c>
      <c r="F71" s="158">
        <v>463</v>
      </c>
      <c r="G71" s="133"/>
      <c r="H71" s="133"/>
      <c r="I71" s="133"/>
    </row>
    <row r="72" spans="1:9" x14ac:dyDescent="0.25">
      <c r="A72" s="122">
        <v>76</v>
      </c>
      <c r="B72" s="12">
        <v>66</v>
      </c>
      <c r="C72" s="119" t="s">
        <v>79</v>
      </c>
      <c r="D72" s="158">
        <v>345</v>
      </c>
      <c r="E72" s="158">
        <v>0</v>
      </c>
      <c r="F72" s="158">
        <v>345</v>
      </c>
      <c r="G72" s="133"/>
      <c r="H72" s="133"/>
      <c r="I72" s="133"/>
    </row>
    <row r="73" spans="1:9" x14ac:dyDescent="0.25">
      <c r="A73" s="122">
        <v>44</v>
      </c>
      <c r="B73" s="12">
        <v>67</v>
      </c>
      <c r="C73" s="119" t="s">
        <v>43</v>
      </c>
      <c r="D73" s="158">
        <v>834</v>
      </c>
      <c r="E73" s="158">
        <v>54</v>
      </c>
      <c r="F73" s="158">
        <v>888</v>
      </c>
      <c r="G73" s="133"/>
      <c r="H73" s="133"/>
      <c r="I73" s="133"/>
    </row>
    <row r="74" spans="1:9" x14ac:dyDescent="0.25">
      <c r="A74" s="122">
        <v>44</v>
      </c>
      <c r="B74" s="12">
        <v>68</v>
      </c>
      <c r="C74" s="119" t="s">
        <v>44</v>
      </c>
      <c r="D74" s="158">
        <v>491</v>
      </c>
      <c r="E74" s="158">
        <v>0</v>
      </c>
      <c r="F74" s="158">
        <v>491</v>
      </c>
      <c r="G74" s="133"/>
      <c r="H74" s="133"/>
      <c r="I74" s="133"/>
    </row>
    <row r="75" spans="1:9" x14ac:dyDescent="0.25">
      <c r="A75" s="122">
        <v>84</v>
      </c>
      <c r="B75" s="12">
        <v>69</v>
      </c>
      <c r="C75" s="119" t="s">
        <v>356</v>
      </c>
      <c r="D75" s="158">
        <v>1926</v>
      </c>
      <c r="E75" s="158">
        <v>216</v>
      </c>
      <c r="F75" s="158">
        <v>2142</v>
      </c>
      <c r="G75" s="133"/>
      <c r="H75" s="133"/>
      <c r="I75" s="133"/>
    </row>
    <row r="76" spans="1:9" x14ac:dyDescent="0.25">
      <c r="A76" s="126">
        <v>84</v>
      </c>
      <c r="B76" s="18" t="s">
        <v>92</v>
      </c>
      <c r="C76" s="127" t="s">
        <v>356</v>
      </c>
      <c r="D76" s="175">
        <v>421</v>
      </c>
      <c r="E76" s="175">
        <v>25</v>
      </c>
      <c r="F76" s="175">
        <v>446</v>
      </c>
      <c r="G76" s="133"/>
      <c r="H76" s="133"/>
      <c r="I76" s="133"/>
    </row>
    <row r="77" spans="1:9" x14ac:dyDescent="0.25">
      <c r="A77" s="126">
        <v>84</v>
      </c>
      <c r="B77" s="18" t="s">
        <v>94</v>
      </c>
      <c r="C77" s="127" t="s">
        <v>357</v>
      </c>
      <c r="D77" s="175">
        <v>1505</v>
      </c>
      <c r="E77" s="175">
        <v>191</v>
      </c>
      <c r="F77" s="175">
        <v>1696</v>
      </c>
      <c r="G77" s="133"/>
      <c r="H77" s="133"/>
      <c r="I77" s="133"/>
    </row>
    <row r="78" spans="1:9" x14ac:dyDescent="0.25">
      <c r="A78" s="122">
        <v>27</v>
      </c>
      <c r="B78" s="12">
        <v>70</v>
      </c>
      <c r="C78" s="119" t="s">
        <v>21</v>
      </c>
      <c r="D78" s="158">
        <v>429</v>
      </c>
      <c r="E78" s="158">
        <v>2</v>
      </c>
      <c r="F78" s="158">
        <v>431</v>
      </c>
      <c r="G78" s="133"/>
      <c r="H78" s="133"/>
      <c r="I78" s="133"/>
    </row>
    <row r="79" spans="1:9" x14ac:dyDescent="0.25">
      <c r="A79" s="122">
        <v>27</v>
      </c>
      <c r="B79" s="12">
        <v>71</v>
      </c>
      <c r="C79" s="119" t="s">
        <v>22</v>
      </c>
      <c r="D79" s="158">
        <v>373</v>
      </c>
      <c r="E79" s="158">
        <v>10</v>
      </c>
      <c r="F79" s="158">
        <v>383</v>
      </c>
      <c r="G79" s="133"/>
      <c r="H79" s="133"/>
      <c r="I79" s="133"/>
    </row>
    <row r="80" spans="1:9" x14ac:dyDescent="0.25">
      <c r="A80" s="122">
        <v>52</v>
      </c>
      <c r="B80" s="12">
        <v>72</v>
      </c>
      <c r="C80" s="119" t="s">
        <v>50</v>
      </c>
      <c r="D80" s="158">
        <v>323</v>
      </c>
      <c r="E80" s="158">
        <v>16</v>
      </c>
      <c r="F80" s="158">
        <v>339</v>
      </c>
      <c r="G80" s="133"/>
      <c r="H80" s="133"/>
      <c r="I80" s="133"/>
    </row>
    <row r="81" spans="1:9" x14ac:dyDescent="0.25">
      <c r="A81" s="122">
        <v>84</v>
      </c>
      <c r="B81" s="12">
        <v>73</v>
      </c>
      <c r="C81" s="119" t="s">
        <v>96</v>
      </c>
      <c r="D81" s="158">
        <v>110</v>
      </c>
      <c r="E81" s="158">
        <v>0</v>
      </c>
      <c r="F81" s="158">
        <v>110</v>
      </c>
      <c r="G81" s="133"/>
      <c r="H81" s="133"/>
      <c r="I81" s="133"/>
    </row>
    <row r="82" spans="1:9" x14ac:dyDescent="0.25">
      <c r="A82" s="122">
        <v>84</v>
      </c>
      <c r="B82" s="12">
        <v>74</v>
      </c>
      <c r="C82" s="119" t="s">
        <v>97</v>
      </c>
      <c r="D82" s="158">
        <v>296</v>
      </c>
      <c r="E82" s="158">
        <v>14</v>
      </c>
      <c r="F82" s="158">
        <v>310</v>
      </c>
      <c r="G82" s="133"/>
      <c r="H82" s="133"/>
      <c r="I82" s="133"/>
    </row>
    <row r="83" spans="1:9" x14ac:dyDescent="0.25">
      <c r="A83" s="122">
        <v>11</v>
      </c>
      <c r="B83" s="12">
        <v>75</v>
      </c>
      <c r="C83" s="119" t="s">
        <v>0</v>
      </c>
      <c r="D83" s="158">
        <v>1558</v>
      </c>
      <c r="E83" s="158">
        <v>113</v>
      </c>
      <c r="F83" s="158">
        <v>1671</v>
      </c>
      <c r="G83" s="133"/>
      <c r="H83" s="133"/>
      <c r="I83" s="133"/>
    </row>
    <row r="84" spans="1:9" x14ac:dyDescent="0.25">
      <c r="A84" s="122">
        <v>28</v>
      </c>
      <c r="B84" s="12">
        <v>76</v>
      </c>
      <c r="C84" s="119" t="s">
        <v>30</v>
      </c>
      <c r="D84" s="158">
        <v>1443</v>
      </c>
      <c r="E84" s="158">
        <v>0</v>
      </c>
      <c r="F84" s="158">
        <v>1443</v>
      </c>
      <c r="G84" s="133"/>
      <c r="H84" s="133"/>
      <c r="I84" s="133"/>
    </row>
    <row r="85" spans="1:9" x14ac:dyDescent="0.25">
      <c r="A85" s="122">
        <v>11</v>
      </c>
      <c r="B85" s="12">
        <v>77</v>
      </c>
      <c r="C85" s="119" t="s">
        <v>2</v>
      </c>
      <c r="D85" s="158">
        <v>1074</v>
      </c>
      <c r="E85" s="158">
        <v>0</v>
      </c>
      <c r="F85" s="158">
        <v>1074</v>
      </c>
      <c r="G85" s="133"/>
      <c r="H85" s="133"/>
      <c r="I85" s="133"/>
    </row>
    <row r="86" spans="1:9" x14ac:dyDescent="0.25">
      <c r="A86" s="122">
        <v>11</v>
      </c>
      <c r="B86" s="12">
        <v>78</v>
      </c>
      <c r="C86" s="119" t="s">
        <v>3</v>
      </c>
      <c r="D86" s="158">
        <v>470</v>
      </c>
      <c r="E86" s="158">
        <v>38</v>
      </c>
      <c r="F86" s="158">
        <v>508</v>
      </c>
      <c r="G86" s="133"/>
      <c r="H86" s="133"/>
      <c r="I86" s="133"/>
    </row>
    <row r="87" spans="1:9" x14ac:dyDescent="0.25">
      <c r="A87" s="122">
        <v>75</v>
      </c>
      <c r="B87" s="12">
        <v>79</v>
      </c>
      <c r="C87" s="119" t="s">
        <v>66</v>
      </c>
      <c r="D87" s="158">
        <v>523</v>
      </c>
      <c r="E87" s="158">
        <v>8</v>
      </c>
      <c r="F87" s="158">
        <v>531</v>
      </c>
      <c r="G87" s="133"/>
      <c r="H87" s="133"/>
      <c r="I87" s="133"/>
    </row>
    <row r="88" spans="1:9" x14ac:dyDescent="0.25">
      <c r="A88" s="122">
        <v>32</v>
      </c>
      <c r="B88" s="12">
        <v>80</v>
      </c>
      <c r="C88" s="119" t="s">
        <v>35</v>
      </c>
      <c r="D88" s="158">
        <v>656</v>
      </c>
      <c r="E88" s="158">
        <v>4</v>
      </c>
      <c r="F88" s="158">
        <v>660</v>
      </c>
      <c r="G88" s="133"/>
      <c r="H88" s="133"/>
      <c r="I88" s="133"/>
    </row>
    <row r="89" spans="1:9" x14ac:dyDescent="0.25">
      <c r="A89" s="122">
        <v>76</v>
      </c>
      <c r="B89" s="12">
        <v>81</v>
      </c>
      <c r="C89" s="119" t="s">
        <v>80</v>
      </c>
      <c r="D89" s="158">
        <v>87</v>
      </c>
      <c r="E89" s="158">
        <v>1</v>
      </c>
      <c r="F89" s="158">
        <v>88</v>
      </c>
      <c r="G89" s="133"/>
      <c r="H89" s="133"/>
      <c r="I89" s="133"/>
    </row>
    <row r="90" spans="1:9" x14ac:dyDescent="0.25">
      <c r="A90" s="122">
        <v>76</v>
      </c>
      <c r="B90" s="12">
        <v>82</v>
      </c>
      <c r="C90" s="119" t="s">
        <v>81</v>
      </c>
      <c r="D90" s="158">
        <v>210</v>
      </c>
      <c r="E90" s="158">
        <v>0</v>
      </c>
      <c r="F90" s="158">
        <v>210</v>
      </c>
      <c r="G90" s="133"/>
      <c r="H90" s="133"/>
      <c r="I90" s="133"/>
    </row>
    <row r="91" spans="1:9" x14ac:dyDescent="0.25">
      <c r="A91" s="122">
        <v>93</v>
      </c>
      <c r="B91" s="12">
        <v>83</v>
      </c>
      <c r="C91" s="119" t="s">
        <v>102</v>
      </c>
      <c r="D91" s="158">
        <v>950</v>
      </c>
      <c r="E91" s="158">
        <v>36</v>
      </c>
      <c r="F91" s="158">
        <v>986</v>
      </c>
      <c r="G91" s="133"/>
      <c r="H91" s="133"/>
      <c r="I91" s="133"/>
    </row>
    <row r="92" spans="1:9" x14ac:dyDescent="0.25">
      <c r="A92" s="122">
        <v>93</v>
      </c>
      <c r="B92" s="12">
        <v>84</v>
      </c>
      <c r="C92" s="119" t="s">
        <v>103</v>
      </c>
      <c r="D92" s="158">
        <v>194</v>
      </c>
      <c r="E92" s="158">
        <v>11</v>
      </c>
      <c r="F92" s="158">
        <v>205</v>
      </c>
      <c r="G92" s="133"/>
      <c r="H92" s="133"/>
      <c r="I92" s="133"/>
    </row>
    <row r="93" spans="1:9" x14ac:dyDescent="0.25">
      <c r="A93" s="122">
        <v>52</v>
      </c>
      <c r="B93" s="12">
        <v>85</v>
      </c>
      <c r="C93" s="119" t="s">
        <v>51</v>
      </c>
      <c r="D93" s="158">
        <v>633</v>
      </c>
      <c r="E93" s="158">
        <v>2</v>
      </c>
      <c r="F93" s="158">
        <v>635</v>
      </c>
      <c r="G93" s="133"/>
      <c r="H93" s="133"/>
      <c r="I93" s="133"/>
    </row>
    <row r="94" spans="1:9" x14ac:dyDescent="0.25">
      <c r="A94" s="122">
        <v>75</v>
      </c>
      <c r="B94" s="12">
        <v>86</v>
      </c>
      <c r="C94" s="119" t="s">
        <v>67</v>
      </c>
      <c r="D94" s="158">
        <v>352</v>
      </c>
      <c r="E94" s="158">
        <v>9</v>
      </c>
      <c r="F94" s="158">
        <v>361</v>
      </c>
      <c r="G94" s="133"/>
      <c r="H94" s="133"/>
      <c r="I94" s="133"/>
    </row>
    <row r="95" spans="1:9" x14ac:dyDescent="0.25">
      <c r="A95" s="122">
        <v>75</v>
      </c>
      <c r="B95" s="12">
        <v>87</v>
      </c>
      <c r="C95" s="119" t="s">
        <v>68</v>
      </c>
      <c r="D95" s="158">
        <v>318</v>
      </c>
      <c r="E95" s="158">
        <v>10</v>
      </c>
      <c r="F95" s="158">
        <v>328</v>
      </c>
      <c r="G95" s="133"/>
      <c r="H95" s="133"/>
      <c r="I95" s="133"/>
    </row>
    <row r="96" spans="1:9" x14ac:dyDescent="0.25">
      <c r="A96" s="122">
        <v>44</v>
      </c>
      <c r="B96" s="12">
        <v>88</v>
      </c>
      <c r="C96" s="119" t="s">
        <v>45</v>
      </c>
      <c r="D96" s="158">
        <v>465</v>
      </c>
      <c r="E96" s="158">
        <v>0</v>
      </c>
      <c r="F96" s="158">
        <v>465</v>
      </c>
      <c r="G96" s="133"/>
      <c r="H96" s="133"/>
      <c r="I96" s="133"/>
    </row>
    <row r="97" spans="1:9" x14ac:dyDescent="0.25">
      <c r="A97" s="122">
        <v>27</v>
      </c>
      <c r="B97" s="12">
        <v>89</v>
      </c>
      <c r="C97" s="119" t="s">
        <v>23</v>
      </c>
      <c r="D97" s="158">
        <v>288</v>
      </c>
      <c r="E97" s="158">
        <v>5</v>
      </c>
      <c r="F97" s="158">
        <v>293</v>
      </c>
      <c r="G97" s="133"/>
      <c r="H97" s="133"/>
      <c r="I97" s="133"/>
    </row>
    <row r="98" spans="1:9" x14ac:dyDescent="0.25">
      <c r="A98" s="122">
        <v>27</v>
      </c>
      <c r="B98" s="12">
        <v>90</v>
      </c>
      <c r="C98" s="119" t="s">
        <v>24</v>
      </c>
      <c r="D98" s="158">
        <v>132</v>
      </c>
      <c r="E98" s="158">
        <v>4</v>
      </c>
      <c r="F98" s="158">
        <v>136</v>
      </c>
      <c r="G98" s="133"/>
      <c r="H98" s="133"/>
      <c r="I98" s="133"/>
    </row>
    <row r="99" spans="1:9" x14ac:dyDescent="0.25">
      <c r="A99" s="122">
        <v>11</v>
      </c>
      <c r="B99" s="12">
        <v>91</v>
      </c>
      <c r="C99" s="119" t="s">
        <v>4</v>
      </c>
      <c r="D99" s="158">
        <v>1604</v>
      </c>
      <c r="E99" s="158">
        <v>11</v>
      </c>
      <c r="F99" s="158">
        <v>1615</v>
      </c>
      <c r="G99" s="133"/>
      <c r="H99" s="133"/>
      <c r="I99" s="133"/>
    </row>
    <row r="100" spans="1:9" x14ac:dyDescent="0.25">
      <c r="A100" s="122">
        <v>11</v>
      </c>
      <c r="B100" s="12">
        <v>92</v>
      </c>
      <c r="C100" s="119" t="s">
        <v>5</v>
      </c>
      <c r="D100" s="158">
        <v>1573</v>
      </c>
      <c r="E100" s="158">
        <v>59</v>
      </c>
      <c r="F100" s="158">
        <v>1632</v>
      </c>
      <c r="G100" s="133"/>
      <c r="H100" s="133"/>
      <c r="I100" s="133"/>
    </row>
    <row r="101" spans="1:9" x14ac:dyDescent="0.25">
      <c r="A101" s="122">
        <v>11</v>
      </c>
      <c r="B101" s="12">
        <v>93</v>
      </c>
      <c r="C101" s="119" t="s">
        <v>6</v>
      </c>
      <c r="D101" s="158">
        <v>319</v>
      </c>
      <c r="E101" s="158">
        <v>180</v>
      </c>
      <c r="F101" s="158">
        <v>499</v>
      </c>
      <c r="G101" s="133"/>
      <c r="H101" s="133"/>
      <c r="I101" s="133"/>
    </row>
    <row r="102" spans="1:9" x14ac:dyDescent="0.25">
      <c r="A102" s="122">
        <v>11</v>
      </c>
      <c r="B102" s="12">
        <v>94</v>
      </c>
      <c r="C102" s="119" t="s">
        <v>7</v>
      </c>
      <c r="D102" s="158">
        <v>484</v>
      </c>
      <c r="E102" s="158">
        <v>76</v>
      </c>
      <c r="F102" s="158">
        <v>560</v>
      </c>
      <c r="G102" s="133"/>
      <c r="H102" s="133"/>
      <c r="I102" s="133"/>
    </row>
    <row r="103" spans="1:9" x14ac:dyDescent="0.25">
      <c r="A103" s="122">
        <v>11</v>
      </c>
      <c r="B103" s="12">
        <v>95</v>
      </c>
      <c r="C103" s="119" t="s">
        <v>8</v>
      </c>
      <c r="D103" s="158">
        <v>385</v>
      </c>
      <c r="E103" s="158">
        <v>6</v>
      </c>
      <c r="F103" s="158">
        <v>391</v>
      </c>
      <c r="G103" s="133"/>
      <c r="H103" s="133"/>
      <c r="I103" s="133"/>
    </row>
    <row r="104" spans="1:9" x14ac:dyDescent="0.25">
      <c r="A104" s="122">
        <v>101</v>
      </c>
      <c r="B104" s="12">
        <v>971</v>
      </c>
      <c r="C104" s="119" t="s">
        <v>109</v>
      </c>
      <c r="D104" s="158">
        <v>100</v>
      </c>
      <c r="E104" s="158">
        <v>1</v>
      </c>
      <c r="F104" s="158">
        <v>101</v>
      </c>
      <c r="G104" s="133"/>
      <c r="H104" s="133"/>
      <c r="I104" s="133"/>
    </row>
    <row r="105" spans="1:9" x14ac:dyDescent="0.25">
      <c r="A105" s="122">
        <v>102</v>
      </c>
      <c r="B105" s="12">
        <v>972</v>
      </c>
      <c r="C105" s="119" t="s">
        <v>110</v>
      </c>
      <c r="D105" s="158">
        <v>403</v>
      </c>
      <c r="E105" s="158">
        <v>23</v>
      </c>
      <c r="F105" s="158">
        <v>426</v>
      </c>
      <c r="G105" s="133"/>
      <c r="H105" s="133"/>
      <c r="I105" s="133"/>
    </row>
    <row r="106" spans="1:9" x14ac:dyDescent="0.25">
      <c r="A106" s="122">
        <v>103</v>
      </c>
      <c r="B106" s="12">
        <v>973</v>
      </c>
      <c r="C106" s="119" t="s">
        <v>111</v>
      </c>
      <c r="D106" s="158">
        <v>104</v>
      </c>
      <c r="E106" s="158">
        <v>3</v>
      </c>
      <c r="F106" s="158">
        <v>107</v>
      </c>
      <c r="G106" s="133"/>
      <c r="H106" s="133"/>
      <c r="I106" s="133"/>
    </row>
    <row r="107" spans="1:9" x14ac:dyDescent="0.25">
      <c r="A107" s="171">
        <v>104</v>
      </c>
      <c r="B107" s="171">
        <v>974</v>
      </c>
      <c r="C107" s="176" t="s">
        <v>358</v>
      </c>
      <c r="D107" s="158">
        <v>1398</v>
      </c>
      <c r="E107" s="158">
        <v>8</v>
      </c>
      <c r="F107" s="158">
        <v>1406</v>
      </c>
      <c r="G107" s="133"/>
      <c r="H107" s="133"/>
      <c r="I107" s="133"/>
    </row>
    <row r="108" spans="1:9" x14ac:dyDescent="0.25">
      <c r="A108" s="410" t="s">
        <v>223</v>
      </c>
      <c r="B108" s="411"/>
      <c r="C108" s="421"/>
      <c r="D108" s="101">
        <v>47373</v>
      </c>
      <c r="E108" s="101">
        <v>2739</v>
      </c>
      <c r="F108" s="101">
        <v>50112</v>
      </c>
      <c r="G108" s="276"/>
      <c r="H108" s="276"/>
      <c r="I108" s="276"/>
    </row>
    <row r="109" spans="1:9" x14ac:dyDescent="0.25">
      <c r="A109" s="412" t="s">
        <v>224</v>
      </c>
      <c r="B109" s="413"/>
      <c r="C109" s="422"/>
      <c r="D109" s="102">
        <v>2005</v>
      </c>
      <c r="E109" s="102">
        <v>35</v>
      </c>
      <c r="F109" s="102">
        <v>2040</v>
      </c>
      <c r="G109" s="276"/>
      <c r="H109" s="276"/>
      <c r="I109" s="276"/>
    </row>
    <row r="110" spans="1:9" x14ac:dyDescent="0.25">
      <c r="A110" s="395" t="s">
        <v>225</v>
      </c>
      <c r="B110" s="396"/>
      <c r="C110" s="397"/>
      <c r="D110" s="103">
        <v>49378</v>
      </c>
      <c r="E110" s="103">
        <v>2774</v>
      </c>
      <c r="F110" s="103">
        <v>52152</v>
      </c>
      <c r="G110" s="276"/>
      <c r="H110" s="276"/>
      <c r="I110" s="276"/>
    </row>
    <row r="113" spans="1:7" x14ac:dyDescent="0.25">
      <c r="A113" s="75" t="s">
        <v>423</v>
      </c>
      <c r="G113" s="31" t="s">
        <v>276</v>
      </c>
    </row>
    <row r="114" spans="1:7" ht="45" x14ac:dyDescent="0.25">
      <c r="A114" s="10" t="s">
        <v>217</v>
      </c>
      <c r="B114" s="393" t="s">
        <v>214</v>
      </c>
      <c r="C114" s="394"/>
      <c r="D114" s="10" t="s">
        <v>420</v>
      </c>
      <c r="E114" s="10" t="s">
        <v>421</v>
      </c>
      <c r="F114" s="10" t="s">
        <v>422</v>
      </c>
    </row>
    <row r="115" spans="1:7" x14ac:dyDescent="0.25">
      <c r="A115" s="141">
        <v>84</v>
      </c>
      <c r="B115" s="177" t="s">
        <v>83</v>
      </c>
      <c r="C115" s="178"/>
      <c r="D115" s="67">
        <v>6207</v>
      </c>
      <c r="E115" s="67">
        <v>462</v>
      </c>
      <c r="F115" s="67">
        <v>6669</v>
      </c>
    </row>
    <row r="116" spans="1:7" x14ac:dyDescent="0.25">
      <c r="A116" s="124">
        <v>27</v>
      </c>
      <c r="B116" s="179" t="s">
        <v>17</v>
      </c>
      <c r="C116" s="180"/>
      <c r="D116" s="69">
        <v>2454</v>
      </c>
      <c r="E116" s="69">
        <v>163</v>
      </c>
      <c r="F116" s="69">
        <v>2617</v>
      </c>
    </row>
    <row r="117" spans="1:7" x14ac:dyDescent="0.25">
      <c r="A117" s="124">
        <v>53</v>
      </c>
      <c r="B117" s="179" t="s">
        <v>53</v>
      </c>
      <c r="C117" s="180"/>
      <c r="D117" s="69">
        <v>2995</v>
      </c>
      <c r="E117" s="69">
        <v>173</v>
      </c>
      <c r="F117" s="69">
        <v>3168</v>
      </c>
    </row>
    <row r="118" spans="1:7" x14ac:dyDescent="0.25">
      <c r="A118" s="124">
        <v>24</v>
      </c>
      <c r="B118" s="179" t="s">
        <v>10</v>
      </c>
      <c r="C118" s="180"/>
      <c r="D118" s="69">
        <v>3154</v>
      </c>
      <c r="E118" s="69">
        <v>551</v>
      </c>
      <c r="F118" s="69">
        <v>3705</v>
      </c>
    </row>
    <row r="119" spans="1:7" x14ac:dyDescent="0.25">
      <c r="A119" s="124">
        <v>94</v>
      </c>
      <c r="B119" s="179" t="s">
        <v>106</v>
      </c>
      <c r="C119" s="180"/>
      <c r="D119" s="69">
        <v>230</v>
      </c>
      <c r="E119" s="69">
        <v>3</v>
      </c>
      <c r="F119" s="69">
        <v>233</v>
      </c>
    </row>
    <row r="120" spans="1:7" x14ac:dyDescent="0.25">
      <c r="A120" s="124">
        <v>44</v>
      </c>
      <c r="B120" s="179" t="s">
        <v>219</v>
      </c>
      <c r="C120" s="180"/>
      <c r="D120" s="69">
        <v>3500</v>
      </c>
      <c r="E120" s="69">
        <v>65</v>
      </c>
      <c r="F120" s="69">
        <v>3565</v>
      </c>
    </row>
    <row r="121" spans="1:7" x14ac:dyDescent="0.25">
      <c r="A121" s="124">
        <v>32</v>
      </c>
      <c r="B121" s="179" t="s">
        <v>220</v>
      </c>
      <c r="C121" s="180"/>
      <c r="D121" s="69">
        <v>2756</v>
      </c>
      <c r="E121" s="69">
        <v>126</v>
      </c>
      <c r="F121" s="69">
        <v>2882</v>
      </c>
    </row>
    <row r="122" spans="1:7" x14ac:dyDescent="0.25">
      <c r="A122" s="124">
        <v>11</v>
      </c>
      <c r="B122" s="179" t="s">
        <v>1</v>
      </c>
      <c r="C122" s="180"/>
      <c r="D122" s="69">
        <v>7467</v>
      </c>
      <c r="E122" s="69">
        <v>483</v>
      </c>
      <c r="F122" s="69">
        <v>7950</v>
      </c>
    </row>
    <row r="123" spans="1:7" x14ac:dyDescent="0.25">
      <c r="A123" s="124">
        <v>28</v>
      </c>
      <c r="B123" s="179" t="s">
        <v>26</v>
      </c>
      <c r="C123" s="180"/>
      <c r="D123" s="69">
        <v>3529</v>
      </c>
      <c r="E123" s="69">
        <v>40</v>
      </c>
      <c r="F123" s="69">
        <v>3569</v>
      </c>
    </row>
    <row r="124" spans="1:7" x14ac:dyDescent="0.25">
      <c r="A124" s="124">
        <v>75</v>
      </c>
      <c r="B124" s="179" t="s">
        <v>221</v>
      </c>
      <c r="C124" s="180"/>
      <c r="D124" s="69">
        <v>4812</v>
      </c>
      <c r="E124" s="69">
        <v>281</v>
      </c>
      <c r="F124" s="69">
        <v>5093</v>
      </c>
    </row>
    <row r="125" spans="1:7" x14ac:dyDescent="0.25">
      <c r="A125" s="124">
        <v>76</v>
      </c>
      <c r="B125" s="179" t="s">
        <v>222</v>
      </c>
      <c r="C125" s="180"/>
      <c r="D125" s="69">
        <v>5248</v>
      </c>
      <c r="E125" s="69">
        <v>260</v>
      </c>
      <c r="F125" s="69">
        <v>5508</v>
      </c>
    </row>
    <row r="126" spans="1:7" x14ac:dyDescent="0.25">
      <c r="A126" s="124">
        <v>52</v>
      </c>
      <c r="B126" s="179" t="s">
        <v>47</v>
      </c>
      <c r="C126" s="180"/>
      <c r="D126" s="69">
        <v>2412</v>
      </c>
      <c r="E126" s="69">
        <v>76</v>
      </c>
      <c r="F126" s="69">
        <v>2488</v>
      </c>
    </row>
    <row r="127" spans="1:7" x14ac:dyDescent="0.25">
      <c r="A127" s="181">
        <v>93</v>
      </c>
      <c r="B127" s="179" t="s">
        <v>113</v>
      </c>
      <c r="C127" s="180"/>
      <c r="D127" s="69">
        <v>2609</v>
      </c>
      <c r="E127" s="69">
        <v>56</v>
      </c>
      <c r="F127" s="69">
        <v>2665</v>
      </c>
    </row>
    <row r="128" spans="1:7" x14ac:dyDescent="0.25">
      <c r="A128" s="182" t="s">
        <v>223</v>
      </c>
      <c r="B128" s="183"/>
      <c r="C128" s="184"/>
      <c r="D128" s="71">
        <v>47373</v>
      </c>
      <c r="E128" s="71">
        <v>2739</v>
      </c>
      <c r="F128" s="71">
        <v>50112</v>
      </c>
    </row>
    <row r="129" spans="1:6" x14ac:dyDescent="0.25">
      <c r="A129" s="185">
        <v>101</v>
      </c>
      <c r="B129" s="132" t="s">
        <v>215</v>
      </c>
      <c r="C129" s="180"/>
      <c r="D129" s="69">
        <v>100</v>
      </c>
      <c r="E129" s="69">
        <v>1</v>
      </c>
      <c r="F129" s="69">
        <v>101</v>
      </c>
    </row>
    <row r="130" spans="1:6" x14ac:dyDescent="0.25">
      <c r="A130" s="185">
        <v>102</v>
      </c>
      <c r="B130" s="132" t="s">
        <v>216</v>
      </c>
      <c r="C130" s="180"/>
      <c r="D130" s="69">
        <v>403</v>
      </c>
      <c r="E130" s="69">
        <v>23</v>
      </c>
      <c r="F130" s="69">
        <v>426</v>
      </c>
    </row>
    <row r="131" spans="1:6" x14ac:dyDescent="0.25">
      <c r="A131" s="185">
        <v>103</v>
      </c>
      <c r="B131" s="132" t="s">
        <v>111</v>
      </c>
      <c r="C131" s="180"/>
      <c r="D131" s="69">
        <v>104</v>
      </c>
      <c r="E131" s="69">
        <v>3</v>
      </c>
      <c r="F131" s="69">
        <v>107</v>
      </c>
    </row>
    <row r="132" spans="1:6" x14ac:dyDescent="0.25">
      <c r="A132" s="185">
        <v>104</v>
      </c>
      <c r="B132" s="132" t="s">
        <v>112</v>
      </c>
      <c r="C132" s="180"/>
      <c r="D132" s="69">
        <v>1398</v>
      </c>
      <c r="E132" s="69">
        <v>8</v>
      </c>
      <c r="F132" s="69">
        <v>1406</v>
      </c>
    </row>
    <row r="133" spans="1:6" x14ac:dyDescent="0.25">
      <c r="A133" s="186" t="s">
        <v>224</v>
      </c>
      <c r="B133" s="187"/>
      <c r="C133" s="188"/>
      <c r="D133" s="71">
        <v>2005</v>
      </c>
      <c r="E133" s="71">
        <v>35</v>
      </c>
      <c r="F133" s="71">
        <v>2040</v>
      </c>
    </row>
    <row r="134" spans="1:6" x14ac:dyDescent="0.25">
      <c r="A134" s="423" t="s">
        <v>225</v>
      </c>
      <c r="B134" s="424"/>
      <c r="C134" s="425"/>
      <c r="D134" s="73">
        <v>49378</v>
      </c>
      <c r="E134" s="73">
        <v>2774</v>
      </c>
      <c r="F134" s="73">
        <v>52152</v>
      </c>
    </row>
    <row r="135" spans="1:6" x14ac:dyDescent="0.25">
      <c r="D135" s="133"/>
      <c r="E135" s="133"/>
      <c r="F135" s="133"/>
    </row>
  </sheetData>
  <mergeCells count="7">
    <mergeCell ref="A134:C134"/>
    <mergeCell ref="A2:F2"/>
    <mergeCell ref="A3:F3"/>
    <mergeCell ref="A108:C108"/>
    <mergeCell ref="A109:C109"/>
    <mergeCell ref="A110:C110"/>
    <mergeCell ref="B114:C114"/>
  </mergeCells>
  <hyperlinks>
    <hyperlink ref="G1" location="Sommaire!A1" display="Retour au sommaire" xr:uid="{00000000-0004-0000-1500-000000000000}"/>
    <hyperlink ref="G113" location="'Tab10-ase'!A1" display="Retour en haut de page" xr:uid="{00000000-0004-0000-1500-000001000000}"/>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98"/>
  <sheetViews>
    <sheetView zoomScale="90" zoomScaleNormal="90" workbookViewId="0">
      <selection activeCell="B6" sqref="B6:E7"/>
    </sheetView>
  </sheetViews>
  <sheetFormatPr baseColWidth="10" defaultRowHeight="15" x14ac:dyDescent="0.25"/>
  <cols>
    <col min="1" max="1" width="1.85546875" style="224" customWidth="1"/>
    <col min="2" max="2" width="3.7109375" style="229" customWidth="1"/>
    <col min="3" max="3" width="4" style="229" customWidth="1"/>
    <col min="4" max="4" width="3.28515625" style="229" customWidth="1"/>
    <col min="5" max="5" width="55.42578125" style="229" customWidth="1"/>
    <col min="6" max="13" width="10.28515625" style="229" customWidth="1"/>
    <col min="14" max="20" width="11.85546875" style="229" customWidth="1"/>
    <col min="21" max="27" width="11.85546875" style="240" customWidth="1"/>
    <col min="28" max="16384" width="11.42578125" style="224"/>
  </cols>
  <sheetData>
    <row r="1" spans="1:47" s="223" customFormat="1" ht="18.75" x14ac:dyDescent="0.25">
      <c r="A1"/>
      <c r="B1" s="281" t="s">
        <v>435</v>
      </c>
      <c r="C1" s="281"/>
      <c r="D1" s="281"/>
      <c r="E1" s="281"/>
      <c r="F1" s="282"/>
      <c r="G1" s="282"/>
      <c r="H1" s="282"/>
      <c r="I1" s="282"/>
      <c r="J1" s="280"/>
      <c r="K1" s="280"/>
      <c r="L1" s="283" t="s">
        <v>253</v>
      </c>
      <c r="M1" s="280"/>
      <c r="N1" s="280"/>
      <c r="O1" s="280"/>
      <c r="P1" s="280"/>
      <c r="Q1" s="280"/>
      <c r="R1" s="280"/>
    </row>
    <row r="2" spans="1:47" s="7" customFormat="1" ht="18.75" customHeight="1" x14ac:dyDescent="0.3">
      <c r="A2" s="280"/>
      <c r="B2" s="291" t="s">
        <v>439</v>
      </c>
      <c r="C2" s="285"/>
      <c r="D2" s="285"/>
      <c r="E2" s="285"/>
      <c r="F2" s="286"/>
      <c r="G2" s="286"/>
      <c r="H2" s="286"/>
      <c r="I2" s="286"/>
      <c r="J2" s="287"/>
      <c r="K2" s="287"/>
      <c r="L2" s="284"/>
      <c r="M2" s="284"/>
      <c r="N2" s="284"/>
      <c r="O2" s="284"/>
      <c r="P2" s="284"/>
      <c r="Q2" s="284"/>
      <c r="R2" s="284"/>
    </row>
    <row r="3" spans="1:47" s="4" customFormat="1" ht="17.25" customHeight="1" x14ac:dyDescent="0.25">
      <c r="A3" s="284"/>
      <c r="B3" s="291" t="s">
        <v>251</v>
      </c>
      <c r="C3" s="289"/>
      <c r="D3" s="289"/>
      <c r="E3" s="289"/>
      <c r="F3" s="290"/>
      <c r="G3" s="290"/>
      <c r="H3" s="290"/>
      <c r="I3" s="290"/>
      <c r="J3" s="290"/>
      <c r="K3" s="290"/>
      <c r="L3" s="288"/>
      <c r="M3" s="288"/>
      <c r="N3" s="288"/>
      <c r="O3" s="288"/>
      <c r="P3" s="288"/>
      <c r="Q3" s="288"/>
      <c r="R3" s="288"/>
    </row>
    <row r="4" spans="1:47" s="4" customFormat="1" ht="114.75" customHeight="1" x14ac:dyDescent="0.25">
      <c r="A4" s="288"/>
      <c r="B4" s="369" t="s">
        <v>436</v>
      </c>
      <c r="C4" s="369"/>
      <c r="D4" s="369"/>
      <c r="E4" s="369"/>
      <c r="F4" s="369"/>
      <c r="G4" s="369"/>
      <c r="H4" s="369"/>
      <c r="I4" s="369"/>
      <c r="J4" s="369"/>
      <c r="K4" s="369"/>
      <c r="L4" s="369"/>
      <c r="M4" s="369"/>
      <c r="N4" s="369"/>
      <c r="O4" s="369"/>
      <c r="P4" s="369"/>
      <c r="Q4" s="369"/>
      <c r="R4" s="369"/>
    </row>
    <row r="5" spans="1:47" ht="15" customHeight="1" x14ac:dyDescent="0.2">
      <c r="A5" s="288"/>
      <c r="B5" s="225"/>
      <c r="C5" s="226"/>
      <c r="D5" s="226"/>
      <c r="E5" s="226"/>
      <c r="F5" s="226"/>
      <c r="G5" s="226"/>
      <c r="H5" s="226"/>
      <c r="I5" s="226"/>
      <c r="J5" s="226"/>
      <c r="K5" s="226"/>
      <c r="L5" s="226"/>
      <c r="M5" s="226"/>
      <c r="N5" s="226"/>
      <c r="O5" s="226"/>
      <c r="P5" s="226"/>
      <c r="Q5" s="226"/>
      <c r="R5" s="226"/>
      <c r="S5" s="226"/>
      <c r="T5" s="226"/>
      <c r="U5" s="227"/>
      <c r="V5" s="227"/>
      <c r="W5" s="227"/>
      <c r="X5" s="227"/>
      <c r="Y5" s="227"/>
      <c r="Z5" s="227"/>
      <c r="AA5" s="227"/>
    </row>
    <row r="6" spans="1:47" s="229" customFormat="1" ht="15" customHeight="1" x14ac:dyDescent="0.25">
      <c r="A6" s="224"/>
      <c r="B6" s="363"/>
      <c r="C6" s="364"/>
      <c r="D6" s="364"/>
      <c r="E6" s="365"/>
      <c r="F6" s="370">
        <v>1996</v>
      </c>
      <c r="G6" s="370">
        <v>1997</v>
      </c>
      <c r="H6" s="370">
        <v>1998</v>
      </c>
      <c r="I6" s="370">
        <v>1999</v>
      </c>
      <c r="J6" s="370">
        <v>2000</v>
      </c>
      <c r="K6" s="370">
        <v>2001</v>
      </c>
      <c r="L6" s="370">
        <v>2002</v>
      </c>
      <c r="M6" s="370">
        <v>2003</v>
      </c>
      <c r="N6" s="370">
        <v>2004</v>
      </c>
      <c r="O6" s="370">
        <v>2005</v>
      </c>
      <c r="P6" s="370">
        <v>2006</v>
      </c>
      <c r="Q6" s="370">
        <v>2007</v>
      </c>
      <c r="R6" s="370">
        <v>2008</v>
      </c>
      <c r="S6" s="370">
        <v>2009</v>
      </c>
      <c r="T6" s="370">
        <v>2010</v>
      </c>
      <c r="U6" s="370">
        <v>2011</v>
      </c>
      <c r="V6" s="370">
        <v>2012</v>
      </c>
      <c r="W6" s="370">
        <v>2013</v>
      </c>
      <c r="X6" s="370">
        <v>2014</v>
      </c>
      <c r="Y6" s="370">
        <v>2015</v>
      </c>
      <c r="Z6" s="370">
        <v>2016</v>
      </c>
      <c r="AA6" s="370">
        <v>2017</v>
      </c>
      <c r="AB6" s="224"/>
      <c r="AC6" s="224"/>
      <c r="AD6" s="224"/>
      <c r="AE6" s="224"/>
      <c r="AF6" s="224"/>
      <c r="AG6" s="224"/>
      <c r="AH6" s="224"/>
      <c r="AI6" s="224"/>
      <c r="AJ6" s="224"/>
      <c r="AK6" s="224"/>
      <c r="AL6" s="224"/>
      <c r="AM6" s="224"/>
      <c r="AN6" s="224"/>
      <c r="AO6" s="224"/>
      <c r="AP6" s="224"/>
      <c r="AQ6" s="224"/>
      <c r="AR6" s="224"/>
      <c r="AS6" s="224"/>
      <c r="AT6" s="224"/>
      <c r="AU6" s="224"/>
    </row>
    <row r="7" spans="1:47" s="229" customFormat="1" ht="15" customHeight="1" x14ac:dyDescent="0.25">
      <c r="A7" s="228"/>
      <c r="B7" s="366"/>
      <c r="C7" s="367"/>
      <c r="D7" s="367"/>
      <c r="E7" s="368"/>
      <c r="F7" s="371"/>
      <c r="G7" s="371"/>
      <c r="H7" s="371"/>
      <c r="I7" s="371"/>
      <c r="J7" s="371"/>
      <c r="K7" s="371"/>
      <c r="L7" s="371"/>
      <c r="M7" s="371"/>
      <c r="N7" s="371"/>
      <c r="O7" s="371"/>
      <c r="P7" s="371"/>
      <c r="Q7" s="371"/>
      <c r="R7" s="371"/>
      <c r="S7" s="371"/>
      <c r="T7" s="371"/>
      <c r="U7" s="371"/>
      <c r="V7" s="371"/>
      <c r="W7" s="371"/>
      <c r="X7" s="371"/>
      <c r="Y7" s="371"/>
      <c r="Z7" s="371"/>
      <c r="AA7" s="371"/>
      <c r="AB7" s="224"/>
      <c r="AC7" s="224"/>
      <c r="AD7" s="224"/>
      <c r="AE7" s="224"/>
      <c r="AF7" s="224"/>
      <c r="AG7" s="224"/>
      <c r="AH7" s="224"/>
      <c r="AI7" s="224"/>
      <c r="AJ7" s="224"/>
      <c r="AK7" s="224"/>
      <c r="AL7" s="224"/>
      <c r="AM7" s="224"/>
      <c r="AN7" s="224"/>
      <c r="AO7" s="224"/>
      <c r="AP7" s="224"/>
      <c r="AQ7" s="224"/>
      <c r="AR7" s="224"/>
      <c r="AS7" s="224"/>
      <c r="AT7" s="224"/>
      <c r="AU7" s="224"/>
    </row>
    <row r="8" spans="1:47" s="230" customFormat="1" ht="15" customHeight="1" x14ac:dyDescent="0.25">
      <c r="A8" s="224"/>
      <c r="B8" s="298" t="s">
        <v>254</v>
      </c>
      <c r="C8" s="299"/>
      <c r="D8" s="300"/>
      <c r="E8" s="301"/>
      <c r="F8" s="302">
        <v>218995</v>
      </c>
      <c r="G8" s="302">
        <v>227661</v>
      </c>
      <c r="H8" s="302">
        <v>285116</v>
      </c>
      <c r="I8" s="302">
        <v>306712</v>
      </c>
      <c r="J8" s="302">
        <v>319884</v>
      </c>
      <c r="K8" s="302">
        <v>339565</v>
      </c>
      <c r="L8" s="302">
        <v>809822</v>
      </c>
      <c r="M8" s="302">
        <v>942430</v>
      </c>
      <c r="N8" s="302">
        <v>1023538</v>
      </c>
      <c r="O8" s="302">
        <v>1090782</v>
      </c>
      <c r="P8" s="302">
        <v>1161143</v>
      </c>
      <c r="Q8" s="302">
        <v>1224313</v>
      </c>
      <c r="R8" s="302">
        <v>1263652</v>
      </c>
      <c r="S8" s="302">
        <v>1295823</v>
      </c>
      <c r="T8" s="302">
        <v>1323279</v>
      </c>
      <c r="U8" s="302">
        <v>1348598</v>
      </c>
      <c r="V8" s="302">
        <v>1367654</v>
      </c>
      <c r="W8" s="302">
        <v>1385788</v>
      </c>
      <c r="X8" s="302">
        <v>1394170</v>
      </c>
      <c r="Y8" s="302">
        <v>1408430</v>
      </c>
      <c r="Z8" s="302">
        <v>1427846</v>
      </c>
      <c r="AA8" s="302">
        <v>1451713</v>
      </c>
      <c r="AB8" s="228"/>
      <c r="AC8" s="228"/>
      <c r="AD8" s="228"/>
      <c r="AE8" s="228"/>
      <c r="AF8" s="228"/>
      <c r="AG8" s="228"/>
      <c r="AH8" s="228"/>
      <c r="AI8" s="228"/>
      <c r="AJ8" s="228"/>
      <c r="AK8" s="228"/>
      <c r="AL8" s="228"/>
      <c r="AM8" s="228"/>
      <c r="AN8" s="228"/>
      <c r="AO8" s="228"/>
      <c r="AP8" s="228"/>
      <c r="AQ8" s="228"/>
      <c r="AR8" s="228"/>
      <c r="AS8" s="228"/>
      <c r="AT8" s="228"/>
      <c r="AU8" s="228"/>
    </row>
    <row r="9" spans="1:47" s="229" customFormat="1" ht="15" customHeight="1" x14ac:dyDescent="0.25">
      <c r="A9" s="224"/>
      <c r="B9" s="303"/>
      <c r="C9" s="304" t="s">
        <v>255</v>
      </c>
      <c r="D9" s="303"/>
      <c r="E9" s="303"/>
      <c r="F9" s="305">
        <v>85275</v>
      </c>
      <c r="G9" s="305">
        <v>89260</v>
      </c>
      <c r="H9" s="305">
        <v>119840</v>
      </c>
      <c r="I9" s="305">
        <v>128629</v>
      </c>
      <c r="J9" s="305">
        <v>135450</v>
      </c>
      <c r="K9" s="305">
        <v>146055</v>
      </c>
      <c r="L9" s="305">
        <v>377093</v>
      </c>
      <c r="M9" s="305">
        <v>469727</v>
      </c>
      <c r="N9" s="305">
        <v>531155</v>
      </c>
      <c r="O9" s="305">
        <v>578994</v>
      </c>
      <c r="P9" s="305">
        <v>632991</v>
      </c>
      <c r="Q9" s="305">
        <v>682249</v>
      </c>
      <c r="R9" s="305">
        <v>703644</v>
      </c>
      <c r="S9" s="305">
        <v>723766</v>
      </c>
      <c r="T9" s="305">
        <v>736489</v>
      </c>
      <c r="U9" s="305">
        <v>746355</v>
      </c>
      <c r="V9" s="305">
        <v>752598</v>
      </c>
      <c r="W9" s="305">
        <v>758631</v>
      </c>
      <c r="X9" s="305">
        <v>760949</v>
      </c>
      <c r="Y9" s="305">
        <v>767119</v>
      </c>
      <c r="Z9" s="305">
        <v>774270</v>
      </c>
      <c r="AA9" s="305">
        <v>786459</v>
      </c>
      <c r="AB9" s="224"/>
      <c r="AC9" s="224"/>
      <c r="AD9" s="224"/>
      <c r="AE9" s="224"/>
      <c r="AF9" s="224"/>
      <c r="AG9" s="224"/>
      <c r="AH9" s="224"/>
      <c r="AI9" s="224"/>
      <c r="AJ9" s="224"/>
      <c r="AK9" s="224"/>
      <c r="AL9" s="224"/>
      <c r="AM9" s="224"/>
      <c r="AN9" s="224"/>
      <c r="AO9" s="224"/>
      <c r="AP9" s="224"/>
      <c r="AQ9" s="224"/>
      <c r="AR9" s="224"/>
      <c r="AS9" s="224"/>
      <c r="AT9" s="224"/>
      <c r="AU9" s="224"/>
    </row>
    <row r="10" spans="1:47" s="229" customFormat="1" ht="15" customHeight="1" x14ac:dyDescent="0.25">
      <c r="A10" s="224"/>
      <c r="B10" s="306"/>
      <c r="C10" s="306"/>
      <c r="D10" s="306" t="s">
        <v>256</v>
      </c>
      <c r="E10" s="306"/>
      <c r="F10" s="307">
        <v>85275</v>
      </c>
      <c r="G10" s="307">
        <v>79651</v>
      </c>
      <c r="H10" s="307">
        <v>75674</v>
      </c>
      <c r="I10" s="307">
        <v>68949</v>
      </c>
      <c r="J10" s="307">
        <v>64908</v>
      </c>
      <c r="K10" s="307">
        <v>62753</v>
      </c>
      <c r="L10" s="307">
        <v>50443</v>
      </c>
      <c r="M10" s="307">
        <v>40759</v>
      </c>
      <c r="N10" s="307">
        <v>36910</v>
      </c>
      <c r="O10" s="307">
        <v>31741</v>
      </c>
      <c r="P10" s="307">
        <v>29771</v>
      </c>
      <c r="Q10" s="307">
        <v>27770</v>
      </c>
      <c r="R10" s="307">
        <v>26111</v>
      </c>
      <c r="S10" s="307">
        <v>24746</v>
      </c>
      <c r="T10" s="307">
        <v>23814</v>
      </c>
      <c r="U10" s="307">
        <v>22136</v>
      </c>
      <c r="V10" s="307">
        <v>21887</v>
      </c>
      <c r="W10" s="307">
        <v>20855</v>
      </c>
      <c r="X10" s="307">
        <v>20093</v>
      </c>
      <c r="Y10" s="307">
        <v>19467</v>
      </c>
      <c r="Z10" s="307">
        <v>18763</v>
      </c>
      <c r="AA10" s="307">
        <v>17848</v>
      </c>
      <c r="AB10" s="224"/>
      <c r="AC10" s="224"/>
      <c r="AD10" s="224"/>
      <c r="AE10" s="224"/>
      <c r="AF10" s="224"/>
      <c r="AG10" s="224"/>
      <c r="AH10" s="224"/>
      <c r="AI10" s="224"/>
      <c r="AJ10" s="224"/>
      <c r="AK10" s="224"/>
      <c r="AL10" s="224"/>
      <c r="AM10" s="224"/>
      <c r="AN10" s="224"/>
      <c r="AO10" s="224"/>
      <c r="AP10" s="224"/>
      <c r="AQ10" s="224"/>
      <c r="AR10" s="224"/>
      <c r="AS10" s="224"/>
      <c r="AT10" s="224"/>
      <c r="AU10" s="224"/>
    </row>
    <row r="11" spans="1:47" s="229" customFormat="1" ht="15" customHeight="1" x14ac:dyDescent="0.25">
      <c r="A11" s="224"/>
      <c r="B11" s="306"/>
      <c r="C11" s="306"/>
      <c r="D11" s="306" t="s">
        <v>296</v>
      </c>
      <c r="E11" s="306"/>
      <c r="F11" s="307"/>
      <c r="G11" s="307"/>
      <c r="H11" s="307"/>
      <c r="I11" s="307"/>
      <c r="J11" s="307"/>
      <c r="K11" s="307"/>
      <c r="L11" s="307">
        <v>293480</v>
      </c>
      <c r="M11" s="307">
        <v>422593</v>
      </c>
      <c r="N11" s="307">
        <v>494116</v>
      </c>
      <c r="O11" s="307">
        <v>547253</v>
      </c>
      <c r="P11" s="307">
        <v>603220</v>
      </c>
      <c r="Q11" s="307">
        <v>654479</v>
      </c>
      <c r="R11" s="307">
        <v>677533</v>
      </c>
      <c r="S11" s="307">
        <v>699020</v>
      </c>
      <c r="T11" s="307">
        <v>712675</v>
      </c>
      <c r="U11" s="307">
        <v>724219</v>
      </c>
      <c r="V11" s="307">
        <v>730711</v>
      </c>
      <c r="W11" s="307">
        <v>737776</v>
      </c>
      <c r="X11" s="307">
        <v>740856</v>
      </c>
      <c r="Y11" s="307">
        <v>747652</v>
      </c>
      <c r="Z11" s="307">
        <v>755507</v>
      </c>
      <c r="AA11" s="307">
        <v>768611</v>
      </c>
      <c r="AB11" s="224"/>
      <c r="AC11" s="224"/>
      <c r="AD11" s="224"/>
      <c r="AE11" s="224"/>
      <c r="AF11" s="224"/>
      <c r="AG11" s="224"/>
      <c r="AH11" s="224"/>
      <c r="AI11" s="224"/>
      <c r="AJ11" s="224"/>
      <c r="AK11" s="224"/>
      <c r="AL11" s="224"/>
      <c r="AM11" s="224"/>
      <c r="AN11" s="224"/>
      <c r="AO11" s="224"/>
      <c r="AP11" s="224"/>
      <c r="AQ11" s="224"/>
      <c r="AR11" s="224"/>
      <c r="AS11" s="224"/>
      <c r="AT11" s="224"/>
      <c r="AU11" s="224"/>
    </row>
    <row r="12" spans="1:47" ht="15" customHeight="1" x14ac:dyDescent="0.25">
      <c r="B12" s="306"/>
      <c r="C12" s="306"/>
      <c r="D12" s="306" t="s">
        <v>257</v>
      </c>
      <c r="E12" s="306"/>
      <c r="F12" s="307"/>
      <c r="G12" s="307">
        <v>9609</v>
      </c>
      <c r="H12" s="307">
        <v>44166</v>
      </c>
      <c r="I12" s="307">
        <v>59680</v>
      </c>
      <c r="J12" s="307">
        <v>70542</v>
      </c>
      <c r="K12" s="307">
        <v>83302</v>
      </c>
      <c r="L12" s="307">
        <v>33170</v>
      </c>
      <c r="M12" s="307">
        <v>6375</v>
      </c>
      <c r="N12" s="307">
        <v>129</v>
      </c>
      <c r="O12" s="307"/>
      <c r="P12" s="307"/>
      <c r="Q12" s="307"/>
      <c r="R12" s="307"/>
      <c r="S12" s="307"/>
      <c r="T12" s="307"/>
      <c r="U12" s="307"/>
      <c r="V12" s="307"/>
      <c r="W12" s="307"/>
      <c r="X12" s="307"/>
      <c r="Y12" s="307"/>
      <c r="Z12" s="307"/>
      <c r="AA12" s="307"/>
    </row>
    <row r="13" spans="1:47" ht="15" customHeight="1" x14ac:dyDescent="0.25">
      <c r="B13" s="303"/>
      <c r="C13" s="304" t="s">
        <v>258</v>
      </c>
      <c r="D13" s="303"/>
      <c r="E13" s="303"/>
      <c r="F13" s="305">
        <v>133720</v>
      </c>
      <c r="G13" s="305">
        <v>138401</v>
      </c>
      <c r="H13" s="305">
        <v>165276</v>
      </c>
      <c r="I13" s="305">
        <v>178083</v>
      </c>
      <c r="J13" s="305">
        <v>184434</v>
      </c>
      <c r="K13" s="305">
        <v>193510</v>
      </c>
      <c r="L13" s="305">
        <v>432729</v>
      </c>
      <c r="M13" s="305">
        <v>472703</v>
      </c>
      <c r="N13" s="305">
        <v>492383</v>
      </c>
      <c r="O13" s="305">
        <v>511788</v>
      </c>
      <c r="P13" s="305">
        <v>528152</v>
      </c>
      <c r="Q13" s="305">
        <v>542064</v>
      </c>
      <c r="R13" s="305">
        <v>560008</v>
      </c>
      <c r="S13" s="305">
        <v>572057</v>
      </c>
      <c r="T13" s="305">
        <v>586790</v>
      </c>
      <c r="U13" s="305">
        <v>602243</v>
      </c>
      <c r="V13" s="305">
        <v>615056</v>
      </c>
      <c r="W13" s="305">
        <v>627157</v>
      </c>
      <c r="X13" s="305">
        <v>633221</v>
      </c>
      <c r="Y13" s="305">
        <v>641311</v>
      </c>
      <c r="Z13" s="305">
        <v>653576</v>
      </c>
      <c r="AA13" s="305">
        <v>665254</v>
      </c>
    </row>
    <row r="14" spans="1:47" ht="15" customHeight="1" x14ac:dyDescent="0.25">
      <c r="B14" s="306"/>
      <c r="C14" s="306"/>
      <c r="D14" s="306" t="s">
        <v>299</v>
      </c>
      <c r="E14" s="306"/>
      <c r="F14" s="307">
        <v>132834</v>
      </c>
      <c r="G14" s="307">
        <v>131588</v>
      </c>
      <c r="H14" s="307">
        <v>127789</v>
      </c>
      <c r="I14" s="307">
        <v>123743</v>
      </c>
      <c r="J14" s="307">
        <v>120032</v>
      </c>
      <c r="K14" s="307">
        <v>119677</v>
      </c>
      <c r="L14" s="307">
        <v>115623</v>
      </c>
      <c r="M14" s="307">
        <v>114447</v>
      </c>
      <c r="N14" s="307">
        <v>117220</v>
      </c>
      <c r="O14" s="307">
        <v>118328</v>
      </c>
      <c r="P14" s="307">
        <v>117392</v>
      </c>
      <c r="Q14" s="307">
        <v>119553</v>
      </c>
      <c r="R14" s="307">
        <v>120179</v>
      </c>
      <c r="S14" s="307">
        <v>120890</v>
      </c>
      <c r="T14" s="307">
        <v>121800</v>
      </c>
      <c r="U14" s="307">
        <v>121905</v>
      </c>
      <c r="V14" s="307">
        <v>120387</v>
      </c>
      <c r="W14" s="307">
        <v>121429</v>
      </c>
      <c r="X14" s="307">
        <v>120722</v>
      </c>
      <c r="Y14" s="307">
        <v>121756</v>
      </c>
      <c r="Z14" s="307">
        <v>122758</v>
      </c>
      <c r="AA14" s="307">
        <v>121349</v>
      </c>
    </row>
    <row r="15" spans="1:47" ht="15" customHeight="1" x14ac:dyDescent="0.25">
      <c r="B15" s="306"/>
      <c r="C15" s="306"/>
      <c r="D15" s="306"/>
      <c r="E15" s="306" t="s">
        <v>228</v>
      </c>
      <c r="F15" s="308"/>
      <c r="G15" s="308"/>
      <c r="H15" s="308"/>
      <c r="I15" s="308"/>
      <c r="J15" s="309"/>
      <c r="K15" s="309"/>
      <c r="L15" s="309"/>
      <c r="M15" s="309"/>
      <c r="N15" s="309"/>
      <c r="O15" s="309"/>
      <c r="P15" s="309"/>
      <c r="Q15" s="309"/>
      <c r="R15" s="309"/>
      <c r="S15" s="309"/>
      <c r="T15" s="309"/>
      <c r="U15" s="309"/>
      <c r="V15" s="309"/>
      <c r="W15" s="309"/>
      <c r="X15" s="309"/>
      <c r="Y15" s="310">
        <v>102990</v>
      </c>
      <c r="Z15" s="310">
        <v>102448</v>
      </c>
      <c r="AA15" s="310">
        <v>101764</v>
      </c>
    </row>
    <row r="16" spans="1:47" ht="15" customHeight="1" x14ac:dyDescent="0.25">
      <c r="B16" s="306"/>
      <c r="C16" s="306"/>
      <c r="D16" s="306"/>
      <c r="E16" s="306" t="s">
        <v>229</v>
      </c>
      <c r="F16" s="308"/>
      <c r="G16" s="308"/>
      <c r="H16" s="308"/>
      <c r="I16" s="308"/>
      <c r="J16" s="309"/>
      <c r="K16" s="309"/>
      <c r="L16" s="309"/>
      <c r="M16" s="309"/>
      <c r="N16" s="309"/>
      <c r="O16" s="309"/>
      <c r="P16" s="309"/>
      <c r="Q16" s="309"/>
      <c r="R16" s="309"/>
      <c r="S16" s="309"/>
      <c r="T16" s="309"/>
      <c r="U16" s="309"/>
      <c r="V16" s="309"/>
      <c r="W16" s="309"/>
      <c r="X16" s="309"/>
      <c r="Y16" s="310">
        <v>2874</v>
      </c>
      <c r="Z16" s="310">
        <v>4090</v>
      </c>
      <c r="AA16" s="310">
        <v>4635</v>
      </c>
    </row>
    <row r="17" spans="1:27" ht="15" customHeight="1" x14ac:dyDescent="0.25">
      <c r="B17" s="306"/>
      <c r="C17" s="306"/>
      <c r="D17" s="306"/>
      <c r="E17" s="306" t="s">
        <v>441</v>
      </c>
      <c r="F17" s="308"/>
      <c r="G17" s="308"/>
      <c r="H17" s="308"/>
      <c r="I17" s="308"/>
      <c r="J17" s="309"/>
      <c r="K17" s="309"/>
      <c r="L17" s="309"/>
      <c r="M17" s="309"/>
      <c r="N17" s="309"/>
      <c r="O17" s="309"/>
      <c r="P17" s="309"/>
      <c r="Q17" s="309"/>
      <c r="R17" s="309"/>
      <c r="S17" s="309"/>
      <c r="T17" s="309"/>
      <c r="U17" s="309"/>
      <c r="V17" s="309"/>
      <c r="W17" s="309"/>
      <c r="X17" s="309"/>
      <c r="Y17" s="310">
        <v>5256</v>
      </c>
      <c r="Z17" s="310">
        <v>5785</v>
      </c>
      <c r="AA17" s="310">
        <v>6230</v>
      </c>
    </row>
    <row r="18" spans="1:27" ht="15" customHeight="1" x14ac:dyDescent="0.25">
      <c r="B18" s="306"/>
      <c r="C18" s="306"/>
      <c r="D18" s="306"/>
      <c r="E18" s="306" t="s">
        <v>230</v>
      </c>
      <c r="F18" s="308"/>
      <c r="G18" s="308"/>
      <c r="H18" s="308"/>
      <c r="I18" s="308"/>
      <c r="J18" s="309"/>
      <c r="K18" s="309"/>
      <c r="L18" s="309"/>
      <c r="M18" s="309"/>
      <c r="N18" s="309"/>
      <c r="O18" s="309"/>
      <c r="P18" s="309"/>
      <c r="Q18" s="309"/>
      <c r="R18" s="309"/>
      <c r="S18" s="309"/>
      <c r="T18" s="309"/>
      <c r="U18" s="309"/>
      <c r="V18" s="309"/>
      <c r="W18" s="309"/>
      <c r="X18" s="309"/>
      <c r="Y18" s="310">
        <v>10440</v>
      </c>
      <c r="Z18" s="310">
        <v>9947</v>
      </c>
      <c r="AA18" s="310">
        <v>8214</v>
      </c>
    </row>
    <row r="19" spans="1:27" ht="15" customHeight="1" x14ac:dyDescent="0.25">
      <c r="A19" s="229"/>
      <c r="B19" s="306"/>
      <c r="C19" s="306"/>
      <c r="D19" s="306"/>
      <c r="E19" s="306" t="s">
        <v>231</v>
      </c>
      <c r="F19" s="308"/>
      <c r="G19" s="308"/>
      <c r="H19" s="308"/>
      <c r="I19" s="308"/>
      <c r="J19" s="309"/>
      <c r="K19" s="309"/>
      <c r="L19" s="309"/>
      <c r="M19" s="309"/>
      <c r="N19" s="309"/>
      <c r="O19" s="309"/>
      <c r="P19" s="309"/>
      <c r="Q19" s="309"/>
      <c r="R19" s="309"/>
      <c r="S19" s="309"/>
      <c r="T19" s="309"/>
      <c r="U19" s="309"/>
      <c r="V19" s="309"/>
      <c r="W19" s="309"/>
      <c r="X19" s="309"/>
      <c r="Y19" s="310">
        <v>196</v>
      </c>
      <c r="Z19" s="310">
        <v>488</v>
      </c>
      <c r="AA19" s="310">
        <v>506</v>
      </c>
    </row>
    <row r="20" spans="1:27" ht="15" customHeight="1" x14ac:dyDescent="0.25">
      <c r="A20" s="229"/>
      <c r="B20" s="306"/>
      <c r="C20" s="306"/>
      <c r="D20" s="306" t="s">
        <v>227</v>
      </c>
      <c r="E20" s="306"/>
      <c r="F20" s="307">
        <v>886</v>
      </c>
      <c r="G20" s="307">
        <v>968</v>
      </c>
      <c r="H20" s="307">
        <v>1010</v>
      </c>
      <c r="I20" s="307">
        <v>1388</v>
      </c>
      <c r="J20" s="307">
        <v>1327</v>
      </c>
      <c r="K20" s="307">
        <v>1233</v>
      </c>
      <c r="L20" s="307">
        <v>1083</v>
      </c>
      <c r="M20" s="307">
        <v>1264</v>
      </c>
      <c r="N20" s="307">
        <v>1204</v>
      </c>
      <c r="O20" s="307">
        <v>1509</v>
      </c>
      <c r="P20" s="307">
        <v>1713</v>
      </c>
      <c r="Q20" s="307">
        <v>1846</v>
      </c>
      <c r="R20" s="307">
        <v>1935</v>
      </c>
      <c r="S20" s="307">
        <v>2015</v>
      </c>
      <c r="T20" s="307">
        <v>2066</v>
      </c>
      <c r="U20" s="307">
        <v>2132</v>
      </c>
      <c r="V20" s="307">
        <v>2091</v>
      </c>
      <c r="W20" s="307">
        <v>2070</v>
      </c>
      <c r="X20" s="307">
        <v>2094</v>
      </c>
      <c r="Y20" s="307">
        <v>2171</v>
      </c>
      <c r="Z20" s="307">
        <v>2133</v>
      </c>
      <c r="AA20" s="307">
        <v>2220</v>
      </c>
    </row>
    <row r="21" spans="1:27" ht="15" customHeight="1" x14ac:dyDescent="0.25">
      <c r="A21" s="229"/>
      <c r="B21" s="306"/>
      <c r="C21" s="306"/>
      <c r="D21" s="306" t="s">
        <v>259</v>
      </c>
      <c r="E21" s="306"/>
      <c r="F21" s="307"/>
      <c r="G21" s="307"/>
      <c r="H21" s="307"/>
      <c r="I21" s="307"/>
      <c r="J21" s="307"/>
      <c r="K21" s="307"/>
      <c r="L21" s="307">
        <v>303437</v>
      </c>
      <c r="M21" s="307">
        <v>353598</v>
      </c>
      <c r="N21" s="307">
        <v>373931</v>
      </c>
      <c r="O21" s="307">
        <v>391951</v>
      </c>
      <c r="P21" s="307">
        <v>409047</v>
      </c>
      <c r="Q21" s="307">
        <v>420665</v>
      </c>
      <c r="R21" s="307">
        <v>437894</v>
      </c>
      <c r="S21" s="307">
        <v>449152</v>
      </c>
      <c r="T21" s="307">
        <v>462924</v>
      </c>
      <c r="U21" s="307">
        <v>478206</v>
      </c>
      <c r="V21" s="307">
        <v>492578</v>
      </c>
      <c r="W21" s="307">
        <v>503658</v>
      </c>
      <c r="X21" s="307">
        <v>510405</v>
      </c>
      <c r="Y21" s="307">
        <v>517384</v>
      </c>
      <c r="Z21" s="307">
        <v>528685</v>
      </c>
      <c r="AA21" s="307">
        <v>541685</v>
      </c>
    </row>
    <row r="22" spans="1:27" ht="15" customHeight="1" x14ac:dyDescent="0.25">
      <c r="A22" s="229"/>
      <c r="B22" s="306"/>
      <c r="C22" s="306"/>
      <c r="D22" s="306" t="s">
        <v>257</v>
      </c>
      <c r="E22" s="311"/>
      <c r="F22" s="307"/>
      <c r="G22" s="307">
        <v>5845</v>
      </c>
      <c r="H22" s="307">
        <v>36477</v>
      </c>
      <c r="I22" s="307">
        <v>52952</v>
      </c>
      <c r="J22" s="307">
        <v>63075</v>
      </c>
      <c r="K22" s="307">
        <v>72600</v>
      </c>
      <c r="L22" s="307">
        <v>12586</v>
      </c>
      <c r="M22" s="307">
        <v>3394</v>
      </c>
      <c r="N22" s="307">
        <v>28</v>
      </c>
      <c r="O22" s="307"/>
      <c r="P22" s="307"/>
      <c r="Q22" s="307"/>
      <c r="R22" s="307"/>
      <c r="S22" s="307"/>
      <c r="T22" s="307"/>
      <c r="U22" s="307"/>
      <c r="V22" s="307"/>
      <c r="W22" s="307"/>
      <c r="X22" s="307"/>
      <c r="Y22" s="307"/>
      <c r="Z22" s="307"/>
      <c r="AA22" s="307"/>
    </row>
    <row r="23" spans="1:27" ht="15" customHeight="1" x14ac:dyDescent="0.25">
      <c r="A23" s="229"/>
      <c r="B23" s="303"/>
      <c r="C23" s="304" t="s">
        <v>260</v>
      </c>
      <c r="D23" s="303"/>
      <c r="E23" s="303"/>
      <c r="F23" s="312"/>
      <c r="G23" s="312"/>
      <c r="H23" s="312"/>
      <c r="I23" s="312"/>
      <c r="J23" s="305"/>
      <c r="K23" s="305"/>
      <c r="L23" s="305">
        <v>596917</v>
      </c>
      <c r="M23" s="305">
        <v>776191</v>
      </c>
      <c r="N23" s="305">
        <v>868047</v>
      </c>
      <c r="O23" s="305">
        <v>939204</v>
      </c>
      <c r="P23" s="305">
        <v>1012267</v>
      </c>
      <c r="Q23" s="305">
        <v>1075144</v>
      </c>
      <c r="R23" s="305">
        <v>1115427</v>
      </c>
      <c r="S23" s="305">
        <v>1148172</v>
      </c>
      <c r="T23" s="305">
        <v>1175599</v>
      </c>
      <c r="U23" s="305">
        <v>1202425</v>
      </c>
      <c r="V23" s="305">
        <v>1223289</v>
      </c>
      <c r="W23" s="305">
        <v>1241434</v>
      </c>
      <c r="X23" s="305">
        <v>1251261</v>
      </c>
      <c r="Y23" s="305">
        <v>1265036</v>
      </c>
      <c r="Z23" s="305">
        <v>1284192</v>
      </c>
      <c r="AA23" s="305">
        <v>1310296</v>
      </c>
    </row>
    <row r="24" spans="1:27" ht="15" customHeight="1" x14ac:dyDescent="0.25">
      <c r="A24" s="229"/>
      <c r="B24" s="298" t="s">
        <v>261</v>
      </c>
      <c r="C24" s="299"/>
      <c r="D24" s="300"/>
      <c r="E24" s="313"/>
      <c r="F24" s="302">
        <v>94579</v>
      </c>
      <c r="G24" s="302">
        <v>98293</v>
      </c>
      <c r="H24" s="302">
        <v>101989</v>
      </c>
      <c r="I24" s="302">
        <v>102465</v>
      </c>
      <c r="J24" s="302">
        <v>245811</v>
      </c>
      <c r="K24" s="302">
        <v>235769</v>
      </c>
      <c r="L24" s="302">
        <v>237029</v>
      </c>
      <c r="M24" s="302">
        <v>244023</v>
      </c>
      <c r="N24" s="302">
        <v>254649</v>
      </c>
      <c r="O24" s="302">
        <v>260932</v>
      </c>
      <c r="P24" s="302">
        <v>265865</v>
      </c>
      <c r="Q24" s="302">
        <v>287640</v>
      </c>
      <c r="R24" s="302">
        <v>321748</v>
      </c>
      <c r="S24" s="302">
        <v>357814</v>
      </c>
      <c r="T24" s="302">
        <v>388286</v>
      </c>
      <c r="U24" s="302">
        <v>422089</v>
      </c>
      <c r="V24" s="302">
        <v>443882</v>
      </c>
      <c r="W24" s="302">
        <v>463907</v>
      </c>
      <c r="X24" s="302">
        <v>485919</v>
      </c>
      <c r="Y24" s="302">
        <v>506822</v>
      </c>
      <c r="Z24" s="302">
        <v>520200</v>
      </c>
      <c r="AA24" s="302">
        <v>532072</v>
      </c>
    </row>
    <row r="25" spans="1:27" ht="15" customHeight="1" x14ac:dyDescent="0.25">
      <c r="A25" s="229"/>
      <c r="B25" s="304"/>
      <c r="C25" s="304" t="s">
        <v>262</v>
      </c>
      <c r="D25" s="303"/>
      <c r="E25" s="303"/>
      <c r="F25" s="305">
        <v>9257</v>
      </c>
      <c r="G25" s="305">
        <v>10043</v>
      </c>
      <c r="H25" s="305">
        <v>11753</v>
      </c>
      <c r="I25" s="305">
        <v>12089</v>
      </c>
      <c r="J25" s="305">
        <v>130142</v>
      </c>
      <c r="K25" s="305">
        <v>123242</v>
      </c>
      <c r="L25" s="305">
        <v>120779</v>
      </c>
      <c r="M25" s="305">
        <v>122564</v>
      </c>
      <c r="N25" s="305">
        <v>127174</v>
      </c>
      <c r="O25" s="305">
        <v>131607</v>
      </c>
      <c r="P25" s="305">
        <v>134335</v>
      </c>
      <c r="Q25" s="305">
        <v>155873</v>
      </c>
      <c r="R25" s="305">
        <v>187443</v>
      </c>
      <c r="S25" s="305">
        <v>221524</v>
      </c>
      <c r="T25" s="305">
        <v>250486</v>
      </c>
      <c r="U25" s="305">
        <v>280108</v>
      </c>
      <c r="V25" s="305">
        <v>297623</v>
      </c>
      <c r="W25" s="305">
        <v>315832</v>
      </c>
      <c r="X25" s="305">
        <v>334704</v>
      </c>
      <c r="Y25" s="305">
        <v>351143</v>
      </c>
      <c r="Z25" s="305">
        <v>361929</v>
      </c>
      <c r="AA25" s="305">
        <v>372197</v>
      </c>
    </row>
    <row r="26" spans="1:27" ht="15" customHeight="1" x14ac:dyDescent="0.25">
      <c r="A26" s="229"/>
      <c r="B26" s="306"/>
      <c r="C26" s="306"/>
      <c r="D26" s="306" t="s">
        <v>263</v>
      </c>
      <c r="E26" s="306"/>
      <c r="F26" s="307">
        <v>9257</v>
      </c>
      <c r="G26" s="307">
        <v>10043</v>
      </c>
      <c r="H26" s="307">
        <v>11753</v>
      </c>
      <c r="I26" s="307">
        <v>12089</v>
      </c>
      <c r="J26" s="307">
        <v>12966</v>
      </c>
      <c r="K26" s="307">
        <v>13164</v>
      </c>
      <c r="L26" s="307">
        <v>13704</v>
      </c>
      <c r="M26" s="307">
        <v>15034</v>
      </c>
      <c r="N26" s="307">
        <v>15530</v>
      </c>
      <c r="O26" s="307">
        <v>16570</v>
      </c>
      <c r="P26" s="307">
        <v>17431</v>
      </c>
      <c r="Q26" s="307">
        <v>16861</v>
      </c>
      <c r="R26" s="307">
        <v>17835</v>
      </c>
      <c r="S26" s="307">
        <v>19273</v>
      </c>
      <c r="T26" s="307">
        <v>20387</v>
      </c>
      <c r="U26" s="307">
        <v>21750</v>
      </c>
      <c r="V26" s="307">
        <v>20913</v>
      </c>
      <c r="W26" s="307">
        <v>20991</v>
      </c>
      <c r="X26" s="307">
        <v>20821</v>
      </c>
      <c r="Y26" s="307">
        <v>21479</v>
      </c>
      <c r="Z26" s="307">
        <v>21802</v>
      </c>
      <c r="AA26" s="307">
        <v>21545</v>
      </c>
    </row>
    <row r="27" spans="1:27" ht="15" customHeight="1" x14ac:dyDescent="0.25">
      <c r="A27" s="229"/>
      <c r="B27" s="306"/>
      <c r="C27" s="306"/>
      <c r="D27" s="306" t="s">
        <v>297</v>
      </c>
      <c r="E27" s="306"/>
      <c r="F27" s="307"/>
      <c r="G27" s="307"/>
      <c r="H27" s="307"/>
      <c r="I27" s="307"/>
      <c r="J27" s="307">
        <v>117176</v>
      </c>
      <c r="K27" s="307">
        <v>110078</v>
      </c>
      <c r="L27" s="307">
        <v>107075</v>
      </c>
      <c r="M27" s="307">
        <v>107530</v>
      </c>
      <c r="N27" s="307">
        <v>111644</v>
      </c>
      <c r="O27" s="307">
        <v>115037</v>
      </c>
      <c r="P27" s="307">
        <v>109724</v>
      </c>
      <c r="Q27" s="307">
        <v>98607</v>
      </c>
      <c r="R27" s="307">
        <v>89124</v>
      </c>
      <c r="S27" s="307">
        <v>81771</v>
      </c>
      <c r="T27" s="307">
        <v>75118</v>
      </c>
      <c r="U27" s="307">
        <v>72154</v>
      </c>
      <c r="V27" s="307">
        <v>67122</v>
      </c>
      <c r="W27" s="307">
        <v>63131</v>
      </c>
      <c r="X27" s="307">
        <v>59349</v>
      </c>
      <c r="Y27" s="307">
        <v>56294</v>
      </c>
      <c r="Z27" s="307">
        <v>53705</v>
      </c>
      <c r="AA27" s="307">
        <v>51178</v>
      </c>
    </row>
    <row r="28" spans="1:27" ht="15" customHeight="1" x14ac:dyDescent="0.25">
      <c r="A28" s="229"/>
      <c r="B28" s="306"/>
      <c r="C28" s="306"/>
      <c r="D28" s="306" t="s">
        <v>298</v>
      </c>
      <c r="E28" s="306"/>
      <c r="F28" s="307"/>
      <c r="G28" s="307"/>
      <c r="H28" s="307"/>
      <c r="I28" s="307"/>
      <c r="J28" s="307"/>
      <c r="K28" s="307"/>
      <c r="L28" s="307"/>
      <c r="M28" s="307"/>
      <c r="N28" s="307"/>
      <c r="O28" s="307"/>
      <c r="P28" s="307">
        <v>7180</v>
      </c>
      <c r="Q28" s="307">
        <v>40405</v>
      </c>
      <c r="R28" s="307">
        <v>80484</v>
      </c>
      <c r="S28" s="307">
        <v>120480</v>
      </c>
      <c r="T28" s="307">
        <v>154981</v>
      </c>
      <c r="U28" s="307">
        <v>186204</v>
      </c>
      <c r="V28" s="307">
        <v>209588</v>
      </c>
      <c r="W28" s="307">
        <v>231710</v>
      </c>
      <c r="X28" s="307">
        <v>254534</v>
      </c>
      <c r="Y28" s="307">
        <v>273370</v>
      </c>
      <c r="Z28" s="307">
        <v>286422</v>
      </c>
      <c r="AA28" s="307">
        <v>299474</v>
      </c>
    </row>
    <row r="29" spans="1:27" ht="15" customHeight="1" x14ac:dyDescent="0.25">
      <c r="A29" s="229"/>
      <c r="B29" s="303"/>
      <c r="C29" s="304" t="s">
        <v>264</v>
      </c>
      <c r="D29" s="303"/>
      <c r="E29" s="303"/>
      <c r="F29" s="305">
        <v>85322</v>
      </c>
      <c r="G29" s="305">
        <v>88250</v>
      </c>
      <c r="H29" s="305">
        <v>90236</v>
      </c>
      <c r="I29" s="305">
        <v>90376</v>
      </c>
      <c r="J29" s="305">
        <v>115669</v>
      </c>
      <c r="K29" s="305">
        <v>112527</v>
      </c>
      <c r="L29" s="305">
        <v>116250</v>
      </c>
      <c r="M29" s="305">
        <v>121459</v>
      </c>
      <c r="N29" s="305">
        <v>127475</v>
      </c>
      <c r="O29" s="305">
        <v>129325</v>
      </c>
      <c r="P29" s="305">
        <v>131530</v>
      </c>
      <c r="Q29" s="305">
        <v>131767</v>
      </c>
      <c r="R29" s="305">
        <v>134305</v>
      </c>
      <c r="S29" s="305">
        <v>136290</v>
      </c>
      <c r="T29" s="305">
        <v>137800</v>
      </c>
      <c r="U29" s="305">
        <v>141981</v>
      </c>
      <c r="V29" s="305">
        <v>146259</v>
      </c>
      <c r="W29" s="305">
        <v>148075</v>
      </c>
      <c r="X29" s="305">
        <v>151215</v>
      </c>
      <c r="Y29" s="305">
        <v>155679</v>
      </c>
      <c r="Z29" s="305">
        <v>158271</v>
      </c>
      <c r="AA29" s="305">
        <v>159875</v>
      </c>
    </row>
    <row r="30" spans="1:27" ht="15" customHeight="1" x14ac:dyDescent="0.25">
      <c r="A30" s="229"/>
      <c r="B30" s="306"/>
      <c r="C30" s="306"/>
      <c r="D30" s="306" t="s">
        <v>300</v>
      </c>
      <c r="E30" s="311"/>
      <c r="F30" s="307">
        <v>76198</v>
      </c>
      <c r="G30" s="307">
        <v>78243</v>
      </c>
      <c r="H30" s="307">
        <v>79507</v>
      </c>
      <c r="I30" s="307">
        <v>79125</v>
      </c>
      <c r="J30" s="307">
        <v>79075</v>
      </c>
      <c r="K30" s="307">
        <v>80077</v>
      </c>
      <c r="L30" s="307">
        <v>82371</v>
      </c>
      <c r="M30" s="307">
        <v>84954</v>
      </c>
      <c r="N30" s="307">
        <v>89192</v>
      </c>
      <c r="O30" s="307">
        <v>89840</v>
      </c>
      <c r="P30" s="307">
        <v>90661</v>
      </c>
      <c r="Q30" s="307">
        <v>90593</v>
      </c>
      <c r="R30" s="307">
        <v>92988</v>
      </c>
      <c r="S30" s="307">
        <v>96864</v>
      </c>
      <c r="T30" s="307">
        <v>99564</v>
      </c>
      <c r="U30" s="307">
        <v>104539</v>
      </c>
      <c r="V30" s="307">
        <v>108973</v>
      </c>
      <c r="W30" s="307">
        <v>111544</v>
      </c>
      <c r="X30" s="307">
        <v>114531</v>
      </c>
      <c r="Y30" s="307">
        <v>119267</v>
      </c>
      <c r="Z30" s="307">
        <v>122340</v>
      </c>
      <c r="AA30" s="307">
        <v>125131</v>
      </c>
    </row>
    <row r="31" spans="1:27" ht="15" customHeight="1" x14ac:dyDescent="0.25">
      <c r="A31" s="229"/>
      <c r="B31" s="306"/>
      <c r="C31" s="306"/>
      <c r="D31" s="306"/>
      <c r="E31" s="306" t="s">
        <v>233</v>
      </c>
      <c r="F31" s="310">
        <v>34670</v>
      </c>
      <c r="G31" s="310">
        <v>34912</v>
      </c>
      <c r="H31" s="310">
        <v>35316</v>
      </c>
      <c r="I31" s="310">
        <v>35543</v>
      </c>
      <c r="J31" s="310">
        <v>34321</v>
      </c>
      <c r="K31" s="310">
        <v>34236</v>
      </c>
      <c r="L31" s="310">
        <v>35101</v>
      </c>
      <c r="M31" s="310">
        <v>36414</v>
      </c>
      <c r="N31" s="310">
        <v>37199</v>
      </c>
      <c r="O31" s="310">
        <v>36648</v>
      </c>
      <c r="P31" s="310">
        <v>36610</v>
      </c>
      <c r="Q31" s="310">
        <v>36129</v>
      </c>
      <c r="R31" s="310">
        <v>36792</v>
      </c>
      <c r="S31" s="310">
        <v>36810</v>
      </c>
      <c r="T31" s="310">
        <v>37249</v>
      </c>
      <c r="U31" s="310">
        <v>37714</v>
      </c>
      <c r="V31" s="310">
        <v>38057</v>
      </c>
      <c r="W31" s="310">
        <v>37822</v>
      </c>
      <c r="X31" s="310">
        <v>36727</v>
      </c>
      <c r="Y31" s="310">
        <v>37022</v>
      </c>
      <c r="Z31" s="310">
        <v>36833</v>
      </c>
      <c r="AA31" s="310">
        <v>36644</v>
      </c>
    </row>
    <row r="32" spans="1:27" ht="15" customHeight="1" x14ac:dyDescent="0.25">
      <c r="B32" s="306"/>
      <c r="C32" s="306"/>
      <c r="D32" s="306"/>
      <c r="E32" s="306" t="s">
        <v>252</v>
      </c>
      <c r="F32" s="310">
        <v>27574</v>
      </c>
      <c r="G32" s="310">
        <v>29026</v>
      </c>
      <c r="H32" s="310">
        <v>29111</v>
      </c>
      <c r="I32" s="310">
        <v>29447</v>
      </c>
      <c r="J32" s="310">
        <v>31102</v>
      </c>
      <c r="K32" s="310">
        <v>30749</v>
      </c>
      <c r="L32" s="310">
        <v>31464</v>
      </c>
      <c r="M32" s="310">
        <v>32313</v>
      </c>
      <c r="N32" s="310">
        <v>34724</v>
      </c>
      <c r="O32" s="310">
        <v>35768</v>
      </c>
      <c r="P32" s="310">
        <v>36074</v>
      </c>
      <c r="Q32" s="310">
        <v>36101</v>
      </c>
      <c r="R32" s="310">
        <v>36975</v>
      </c>
      <c r="S32" s="310">
        <v>37963</v>
      </c>
      <c r="T32" s="310">
        <v>37397</v>
      </c>
      <c r="U32" s="310">
        <v>38754</v>
      </c>
      <c r="V32" s="310">
        <v>40078</v>
      </c>
      <c r="W32" s="310">
        <v>40410</v>
      </c>
      <c r="X32" s="310">
        <v>41316</v>
      </c>
      <c r="Y32" s="310">
        <v>42526</v>
      </c>
      <c r="Z32" s="310">
        <v>44182</v>
      </c>
      <c r="AA32" s="310">
        <v>45286</v>
      </c>
    </row>
    <row r="33" spans="1:27" ht="15" customHeight="1" x14ac:dyDescent="0.25">
      <c r="B33" s="306"/>
      <c r="C33" s="306"/>
      <c r="D33" s="306"/>
      <c r="E33" s="306" t="s">
        <v>234</v>
      </c>
      <c r="F33" s="310">
        <v>10204</v>
      </c>
      <c r="G33" s="310">
        <v>10434</v>
      </c>
      <c r="H33" s="310">
        <v>10406</v>
      </c>
      <c r="I33" s="310">
        <v>9088</v>
      </c>
      <c r="J33" s="310">
        <v>8331</v>
      </c>
      <c r="K33" s="310">
        <v>8316</v>
      </c>
      <c r="L33" s="310">
        <v>8958</v>
      </c>
      <c r="M33" s="310">
        <v>8543</v>
      </c>
      <c r="N33" s="310">
        <v>8987</v>
      </c>
      <c r="O33" s="310">
        <v>8199</v>
      </c>
      <c r="P33" s="310">
        <v>7877</v>
      </c>
      <c r="Q33" s="310">
        <v>7298</v>
      </c>
      <c r="R33" s="310">
        <v>7122</v>
      </c>
      <c r="S33" s="310">
        <v>7996</v>
      </c>
      <c r="T33" s="310">
        <v>9097</v>
      </c>
      <c r="U33" s="310">
        <v>10318</v>
      </c>
      <c r="V33" s="310">
        <v>11288</v>
      </c>
      <c r="W33" s="310">
        <v>12575</v>
      </c>
      <c r="X33" s="310">
        <v>13970</v>
      </c>
      <c r="Y33" s="310">
        <v>15420</v>
      </c>
      <c r="Z33" s="310">
        <v>15867</v>
      </c>
      <c r="AA33" s="310">
        <v>16806</v>
      </c>
    </row>
    <row r="34" spans="1:27" ht="15" customHeight="1" x14ac:dyDescent="0.25">
      <c r="B34" s="306"/>
      <c r="C34" s="306"/>
      <c r="D34" s="306"/>
      <c r="E34" s="306" t="s">
        <v>235</v>
      </c>
      <c r="F34" s="310">
        <v>3750</v>
      </c>
      <c r="G34" s="310">
        <v>3871</v>
      </c>
      <c r="H34" s="310">
        <v>4674</v>
      </c>
      <c r="I34" s="310">
        <v>5047</v>
      </c>
      <c r="J34" s="310">
        <v>5321</v>
      </c>
      <c r="K34" s="310">
        <v>6776</v>
      </c>
      <c r="L34" s="310">
        <v>6848</v>
      </c>
      <c r="M34" s="310">
        <v>7684</v>
      </c>
      <c r="N34" s="310">
        <v>8282</v>
      </c>
      <c r="O34" s="310">
        <v>9225</v>
      </c>
      <c r="P34" s="310">
        <v>10100</v>
      </c>
      <c r="Q34" s="310">
        <v>11065</v>
      </c>
      <c r="R34" s="310">
        <v>12099</v>
      </c>
      <c r="S34" s="310">
        <v>14095</v>
      </c>
      <c r="T34" s="310">
        <v>15821</v>
      </c>
      <c r="U34" s="310">
        <v>17753</v>
      </c>
      <c r="V34" s="310">
        <v>19550</v>
      </c>
      <c r="W34" s="310">
        <v>20737</v>
      </c>
      <c r="X34" s="310">
        <v>22518</v>
      </c>
      <c r="Y34" s="310">
        <v>24299</v>
      </c>
      <c r="Z34" s="310">
        <v>25458</v>
      </c>
      <c r="AA34" s="310">
        <v>26395</v>
      </c>
    </row>
    <row r="35" spans="1:27" ht="15" customHeight="1" x14ac:dyDescent="0.25">
      <c r="A35" s="229"/>
      <c r="B35" s="306"/>
      <c r="C35" s="306"/>
      <c r="D35" s="306" t="s">
        <v>227</v>
      </c>
      <c r="E35" s="306"/>
      <c r="F35" s="307">
        <v>2777</v>
      </c>
      <c r="G35" s="307">
        <v>2971</v>
      </c>
      <c r="H35" s="307">
        <v>3018</v>
      </c>
      <c r="I35" s="307">
        <v>3167</v>
      </c>
      <c r="J35" s="307">
        <v>3282</v>
      </c>
      <c r="K35" s="307">
        <v>3474</v>
      </c>
      <c r="L35" s="307">
        <v>3481</v>
      </c>
      <c r="M35" s="307">
        <v>3725</v>
      </c>
      <c r="N35" s="307">
        <v>3900</v>
      </c>
      <c r="O35" s="307">
        <v>4276</v>
      </c>
      <c r="P35" s="307">
        <v>4696</v>
      </c>
      <c r="Q35" s="307">
        <v>4986</v>
      </c>
      <c r="R35" s="307">
        <v>5086</v>
      </c>
      <c r="S35" s="307">
        <v>5147</v>
      </c>
      <c r="T35" s="307">
        <v>5511</v>
      </c>
      <c r="U35" s="307">
        <v>5589</v>
      </c>
      <c r="V35" s="307">
        <v>5506</v>
      </c>
      <c r="W35" s="307">
        <v>5677</v>
      </c>
      <c r="X35" s="307">
        <v>5927</v>
      </c>
      <c r="Y35" s="307">
        <v>5931</v>
      </c>
      <c r="Z35" s="307">
        <v>6080</v>
      </c>
      <c r="AA35" s="307">
        <v>5943</v>
      </c>
    </row>
    <row r="36" spans="1:27" ht="15" customHeight="1" x14ac:dyDescent="0.25">
      <c r="A36" s="229"/>
      <c r="B36" s="306"/>
      <c r="C36" s="306"/>
      <c r="D36" s="306" t="s">
        <v>265</v>
      </c>
      <c r="E36" s="306"/>
      <c r="F36" s="307">
        <v>6347</v>
      </c>
      <c r="G36" s="307">
        <v>7036</v>
      </c>
      <c r="H36" s="307">
        <v>7711</v>
      </c>
      <c r="I36" s="307">
        <v>8084</v>
      </c>
      <c r="J36" s="307">
        <v>8672</v>
      </c>
      <c r="K36" s="307">
        <v>9715</v>
      </c>
      <c r="L36" s="307">
        <v>10764</v>
      </c>
      <c r="M36" s="307">
        <v>12041</v>
      </c>
      <c r="N36" s="307">
        <v>13168</v>
      </c>
      <c r="O36" s="307">
        <v>13722</v>
      </c>
      <c r="P36" s="307">
        <v>14736</v>
      </c>
      <c r="Q36" s="307">
        <v>15271</v>
      </c>
      <c r="R36" s="307">
        <v>15398</v>
      </c>
      <c r="S36" s="307">
        <v>16290</v>
      </c>
      <c r="T36" s="307">
        <v>16250</v>
      </c>
      <c r="U36" s="307">
        <v>16892</v>
      </c>
      <c r="V36" s="307">
        <v>17342</v>
      </c>
      <c r="W36" s="307">
        <v>17581</v>
      </c>
      <c r="X36" s="307">
        <v>17683</v>
      </c>
      <c r="Y36" s="307">
        <v>18201</v>
      </c>
      <c r="Z36" s="307">
        <v>18396</v>
      </c>
      <c r="AA36" s="307">
        <v>18634</v>
      </c>
    </row>
    <row r="37" spans="1:27" ht="15" customHeight="1" x14ac:dyDescent="0.25">
      <c r="A37" s="229"/>
      <c r="B37" s="306"/>
      <c r="C37" s="306"/>
      <c r="D37" s="306" t="s">
        <v>236</v>
      </c>
      <c r="E37" s="306"/>
      <c r="F37" s="307"/>
      <c r="G37" s="307"/>
      <c r="H37" s="307"/>
      <c r="I37" s="307"/>
      <c r="J37" s="307">
        <v>24640</v>
      </c>
      <c r="K37" s="307">
        <v>19261</v>
      </c>
      <c r="L37" s="307">
        <v>19634</v>
      </c>
      <c r="M37" s="307">
        <v>20739</v>
      </c>
      <c r="N37" s="307">
        <v>21215</v>
      </c>
      <c r="O37" s="307">
        <v>21487</v>
      </c>
      <c r="P37" s="307">
        <v>21437</v>
      </c>
      <c r="Q37" s="307">
        <v>20917</v>
      </c>
      <c r="R37" s="307">
        <v>20833</v>
      </c>
      <c r="S37" s="307">
        <v>17989</v>
      </c>
      <c r="T37" s="307">
        <v>16475</v>
      </c>
      <c r="U37" s="307">
        <v>14961</v>
      </c>
      <c r="V37" s="307">
        <v>14438</v>
      </c>
      <c r="W37" s="307">
        <v>13273</v>
      </c>
      <c r="X37" s="307">
        <v>13074</v>
      </c>
      <c r="Y37" s="307">
        <v>12280</v>
      </c>
      <c r="Z37" s="307">
        <v>11455</v>
      </c>
      <c r="AA37" s="307">
        <v>10167</v>
      </c>
    </row>
    <row r="38" spans="1:27" ht="15" customHeight="1" x14ac:dyDescent="0.25">
      <c r="A38" s="229"/>
      <c r="B38" s="303"/>
      <c r="C38" s="304" t="s">
        <v>442</v>
      </c>
      <c r="D38" s="303"/>
      <c r="E38" s="303"/>
      <c r="F38" s="305">
        <v>296074</v>
      </c>
      <c r="G38" s="305">
        <v>272467</v>
      </c>
      <c r="H38" s="305">
        <v>203407</v>
      </c>
      <c r="I38" s="305">
        <v>160276</v>
      </c>
      <c r="J38" s="305">
        <v>141816</v>
      </c>
      <c r="K38" s="305">
        <v>129339</v>
      </c>
      <c r="L38" s="305">
        <v>126709</v>
      </c>
      <c r="M38" s="305">
        <v>128269</v>
      </c>
      <c r="N38" s="305">
        <v>132859</v>
      </c>
      <c r="O38" s="305">
        <v>136524</v>
      </c>
      <c r="P38" s="305">
        <v>131161</v>
      </c>
      <c r="Q38" s="305">
        <v>119524</v>
      </c>
      <c r="R38" s="305">
        <v>109957</v>
      </c>
      <c r="S38" s="305">
        <v>99760</v>
      </c>
      <c r="T38" s="305">
        <v>91593</v>
      </c>
      <c r="U38" s="305">
        <v>87115</v>
      </c>
      <c r="V38" s="305">
        <v>81560</v>
      </c>
      <c r="W38" s="305">
        <v>76404</v>
      </c>
      <c r="X38" s="305">
        <v>72423</v>
      </c>
      <c r="Y38" s="305">
        <v>68574</v>
      </c>
      <c r="Z38" s="305">
        <v>65160</v>
      </c>
      <c r="AA38" s="305">
        <v>61345</v>
      </c>
    </row>
    <row r="39" spans="1:27" ht="15" customHeight="1" x14ac:dyDescent="0.25">
      <c r="A39" s="229"/>
      <c r="B39" s="303"/>
      <c r="C39" s="304" t="s">
        <v>266</v>
      </c>
      <c r="D39" s="303"/>
      <c r="E39" s="303"/>
      <c r="F39" s="305"/>
      <c r="G39" s="305"/>
      <c r="H39" s="305"/>
      <c r="I39" s="305"/>
      <c r="J39" s="305"/>
      <c r="K39" s="305"/>
      <c r="L39" s="305"/>
      <c r="M39" s="305"/>
      <c r="N39" s="305"/>
      <c r="O39" s="305"/>
      <c r="P39" s="305">
        <v>7180</v>
      </c>
      <c r="Q39" s="305">
        <v>40405</v>
      </c>
      <c r="R39" s="305">
        <v>80484</v>
      </c>
      <c r="S39" s="305">
        <v>120480</v>
      </c>
      <c r="T39" s="305">
        <v>154981</v>
      </c>
      <c r="U39" s="305">
        <v>186204</v>
      </c>
      <c r="V39" s="305">
        <v>209588</v>
      </c>
      <c r="W39" s="305">
        <v>231710</v>
      </c>
      <c r="X39" s="305">
        <v>254534</v>
      </c>
      <c r="Y39" s="305">
        <v>273370</v>
      </c>
      <c r="Z39" s="305">
        <v>286422</v>
      </c>
      <c r="AA39" s="305">
        <v>299474</v>
      </c>
    </row>
    <row r="40" spans="1:27" ht="15" customHeight="1" x14ac:dyDescent="0.25">
      <c r="A40" s="229"/>
      <c r="B40" s="303"/>
      <c r="C40" s="304" t="s">
        <v>267</v>
      </c>
      <c r="D40" s="303"/>
      <c r="E40" s="303"/>
      <c r="F40" s="305">
        <v>296074</v>
      </c>
      <c r="G40" s="305">
        <v>272467</v>
      </c>
      <c r="H40" s="305">
        <v>203407</v>
      </c>
      <c r="I40" s="305">
        <v>160276</v>
      </c>
      <c r="J40" s="305">
        <v>141816</v>
      </c>
      <c r="K40" s="305">
        <v>129339</v>
      </c>
      <c r="L40" s="305">
        <v>126709</v>
      </c>
      <c r="M40" s="305">
        <v>128269</v>
      </c>
      <c r="N40" s="305">
        <v>132859</v>
      </c>
      <c r="O40" s="305">
        <v>136524</v>
      </c>
      <c r="P40" s="305">
        <v>138341</v>
      </c>
      <c r="Q40" s="305">
        <v>159929</v>
      </c>
      <c r="R40" s="305">
        <v>190441</v>
      </c>
      <c r="S40" s="305">
        <v>220240</v>
      </c>
      <c r="T40" s="305">
        <v>246574</v>
      </c>
      <c r="U40" s="305">
        <v>273319</v>
      </c>
      <c r="V40" s="305">
        <v>291148</v>
      </c>
      <c r="W40" s="305">
        <v>308114</v>
      </c>
      <c r="X40" s="305">
        <v>326957</v>
      </c>
      <c r="Y40" s="305">
        <v>341944</v>
      </c>
      <c r="Z40" s="305">
        <v>351582</v>
      </c>
      <c r="AA40" s="305">
        <v>360819</v>
      </c>
    </row>
    <row r="41" spans="1:27" ht="15" customHeight="1" x14ac:dyDescent="0.25">
      <c r="A41" s="229"/>
      <c r="B41" s="314" t="s">
        <v>268</v>
      </c>
      <c r="C41" s="315"/>
      <c r="D41" s="316"/>
      <c r="E41" s="317"/>
      <c r="F41" s="318">
        <v>263494</v>
      </c>
      <c r="G41" s="318">
        <v>267546</v>
      </c>
      <c r="H41" s="318">
        <v>271362</v>
      </c>
      <c r="I41" s="318">
        <v>274077</v>
      </c>
      <c r="J41" s="318">
        <v>272926</v>
      </c>
      <c r="K41" s="318">
        <v>270539</v>
      </c>
      <c r="L41" s="318">
        <v>271749.29977846611</v>
      </c>
      <c r="M41" s="318">
        <v>272252</v>
      </c>
      <c r="N41" s="318">
        <v>279084.64300089155</v>
      </c>
      <c r="O41" s="318">
        <v>283125.98576266249</v>
      </c>
      <c r="P41" s="318">
        <v>287706.89641469519</v>
      </c>
      <c r="Q41" s="318">
        <v>292477.87570930907</v>
      </c>
      <c r="R41" s="318">
        <v>294849.59884213831</v>
      </c>
      <c r="S41" s="318">
        <v>298575</v>
      </c>
      <c r="T41" s="318">
        <v>301066.18844153639</v>
      </c>
      <c r="U41" s="318">
        <v>307373.50195541047</v>
      </c>
      <c r="V41" s="318">
        <v>313292.92466334905</v>
      </c>
      <c r="W41" s="318">
        <v>318709.87171380653</v>
      </c>
      <c r="X41" s="318">
        <v>321954.15568638552</v>
      </c>
      <c r="Y41" s="318">
        <v>326629.42804524116</v>
      </c>
      <c r="Z41" s="318">
        <v>333844.94510610704</v>
      </c>
      <c r="AA41" s="318">
        <v>344078.05524510238</v>
      </c>
    </row>
    <row r="42" spans="1:27" ht="15" customHeight="1" x14ac:dyDescent="0.25">
      <c r="A42" s="229"/>
      <c r="B42" s="319"/>
      <c r="C42" s="319" t="s">
        <v>269</v>
      </c>
      <c r="D42" s="320"/>
      <c r="E42" s="320"/>
      <c r="F42" s="321">
        <v>142569</v>
      </c>
      <c r="G42" s="321">
        <v>143279</v>
      </c>
      <c r="H42" s="321">
        <v>143665</v>
      </c>
      <c r="I42" s="321">
        <v>143289</v>
      </c>
      <c r="J42" s="321">
        <v>141694</v>
      </c>
      <c r="K42" s="321">
        <v>140131</v>
      </c>
      <c r="L42" s="321">
        <v>139754</v>
      </c>
      <c r="M42" s="321">
        <v>139834</v>
      </c>
      <c r="N42" s="321">
        <v>142454</v>
      </c>
      <c r="O42" s="321">
        <v>144080</v>
      </c>
      <c r="P42" s="321">
        <v>145437</v>
      </c>
      <c r="Q42" s="321">
        <v>146851</v>
      </c>
      <c r="R42" s="321">
        <v>147897</v>
      </c>
      <c r="S42" s="321">
        <v>149744</v>
      </c>
      <c r="T42" s="321">
        <v>151552</v>
      </c>
      <c r="U42" s="322">
        <v>154061</v>
      </c>
      <c r="V42" s="322">
        <v>156135</v>
      </c>
      <c r="W42" s="322">
        <v>159592</v>
      </c>
      <c r="X42" s="322">
        <v>161718</v>
      </c>
      <c r="Y42" s="322">
        <v>163792</v>
      </c>
      <c r="Z42" s="322">
        <v>169114</v>
      </c>
      <c r="AA42" s="322">
        <v>177233</v>
      </c>
    </row>
    <row r="43" spans="1:27" ht="15" customHeight="1" x14ac:dyDescent="0.25">
      <c r="A43" s="229"/>
      <c r="B43" s="323"/>
      <c r="C43" s="323"/>
      <c r="D43" s="324" t="s">
        <v>270</v>
      </c>
      <c r="E43" s="324"/>
      <c r="F43" s="325">
        <v>113926</v>
      </c>
      <c r="G43" s="325">
        <v>114931</v>
      </c>
      <c r="H43" s="325">
        <v>115851</v>
      </c>
      <c r="I43" s="325">
        <v>116418</v>
      </c>
      <c r="J43" s="325">
        <v>115826</v>
      </c>
      <c r="K43" s="325">
        <v>115285</v>
      </c>
      <c r="L43" s="325">
        <v>115376</v>
      </c>
      <c r="M43" s="325">
        <v>116197</v>
      </c>
      <c r="N43" s="325">
        <v>119366</v>
      </c>
      <c r="O43" s="325">
        <v>121298</v>
      </c>
      <c r="P43" s="325">
        <v>123663</v>
      </c>
      <c r="Q43" s="325">
        <v>125889</v>
      </c>
      <c r="R43" s="325">
        <v>127498</v>
      </c>
      <c r="S43" s="325">
        <v>130680</v>
      </c>
      <c r="T43" s="325">
        <v>133499</v>
      </c>
      <c r="U43" s="325">
        <v>136736</v>
      </c>
      <c r="V43" s="325">
        <v>139526</v>
      </c>
      <c r="W43" s="325">
        <v>143066</v>
      </c>
      <c r="X43" s="325">
        <v>145641</v>
      </c>
      <c r="Y43" s="325">
        <v>148069</v>
      </c>
      <c r="Z43" s="325">
        <v>153290</v>
      </c>
      <c r="AA43" s="325">
        <v>161508</v>
      </c>
    </row>
    <row r="44" spans="1:27" ht="15" customHeight="1" x14ac:dyDescent="0.25">
      <c r="A44" s="229"/>
      <c r="B44" s="326"/>
      <c r="C44" s="326"/>
      <c r="D44" s="327" t="s">
        <v>271</v>
      </c>
      <c r="E44" s="327"/>
      <c r="F44" s="328">
        <v>32504</v>
      </c>
      <c r="G44" s="328">
        <v>31598</v>
      </c>
      <c r="H44" s="328">
        <v>31059</v>
      </c>
      <c r="I44" s="328">
        <v>31175</v>
      </c>
      <c r="J44" s="328">
        <v>31063</v>
      </c>
      <c r="K44" s="328">
        <v>30585</v>
      </c>
      <c r="L44" s="328">
        <v>29074</v>
      </c>
      <c r="M44" s="328">
        <v>29653</v>
      </c>
      <c r="N44" s="328">
        <v>30902</v>
      </c>
      <c r="O44" s="328">
        <v>30723</v>
      </c>
      <c r="P44" s="328">
        <v>31167</v>
      </c>
      <c r="Q44" s="328">
        <v>32005</v>
      </c>
      <c r="R44" s="328">
        <v>32600</v>
      </c>
      <c r="S44" s="328">
        <v>34138</v>
      </c>
      <c r="T44" s="328">
        <v>34985</v>
      </c>
      <c r="U44" s="328">
        <v>35128</v>
      </c>
      <c r="V44" s="328">
        <v>34454</v>
      </c>
      <c r="W44" s="328">
        <v>34956</v>
      </c>
      <c r="X44" s="328">
        <v>34189</v>
      </c>
      <c r="Y44" s="328">
        <v>33756</v>
      </c>
      <c r="Z44" s="328">
        <v>34106</v>
      </c>
      <c r="AA44" s="328">
        <v>33663</v>
      </c>
    </row>
    <row r="45" spans="1:27" ht="15" customHeight="1" x14ac:dyDescent="0.25">
      <c r="A45" s="229"/>
      <c r="B45" s="326"/>
      <c r="C45" s="326"/>
      <c r="D45" s="329" t="s">
        <v>246</v>
      </c>
      <c r="E45" s="329"/>
      <c r="F45" s="330">
        <v>3624</v>
      </c>
      <c r="G45" s="330">
        <v>3600</v>
      </c>
      <c r="H45" s="330">
        <v>3363</v>
      </c>
      <c r="I45" s="330">
        <v>3379</v>
      </c>
      <c r="J45" s="330">
        <v>3227</v>
      </c>
      <c r="K45" s="330">
        <v>3028</v>
      </c>
      <c r="L45" s="330">
        <v>3050</v>
      </c>
      <c r="M45" s="330">
        <v>2834</v>
      </c>
      <c r="N45" s="330">
        <v>2712</v>
      </c>
      <c r="O45" s="330">
        <v>2527</v>
      </c>
      <c r="P45" s="330">
        <v>2427</v>
      </c>
      <c r="Q45" s="330">
        <v>2371</v>
      </c>
      <c r="R45" s="330">
        <v>2260</v>
      </c>
      <c r="S45" s="330">
        <v>2264</v>
      </c>
      <c r="T45" s="330">
        <v>2222</v>
      </c>
      <c r="U45" s="330">
        <v>2180</v>
      </c>
      <c r="V45" s="330">
        <v>2128</v>
      </c>
      <c r="W45" s="330">
        <v>2273</v>
      </c>
      <c r="X45" s="330">
        <v>2380</v>
      </c>
      <c r="Y45" s="330">
        <v>2453</v>
      </c>
      <c r="Z45" s="330">
        <v>2491</v>
      </c>
      <c r="AA45" s="330">
        <v>2659</v>
      </c>
    </row>
    <row r="46" spans="1:27" ht="15" customHeight="1" x14ac:dyDescent="0.25">
      <c r="A46" s="229"/>
      <c r="B46" s="326"/>
      <c r="C46" s="326"/>
      <c r="D46" s="329" t="s">
        <v>272</v>
      </c>
      <c r="E46" s="329"/>
      <c r="F46" s="330">
        <v>13471</v>
      </c>
      <c r="G46" s="330">
        <v>13057</v>
      </c>
      <c r="H46" s="330">
        <v>12499</v>
      </c>
      <c r="I46" s="330">
        <v>12591</v>
      </c>
      <c r="J46" s="330">
        <v>12726</v>
      </c>
      <c r="K46" s="330">
        <v>13142</v>
      </c>
      <c r="L46" s="330">
        <v>12523</v>
      </c>
      <c r="M46" s="330">
        <v>12385</v>
      </c>
      <c r="N46" s="330">
        <v>12210</v>
      </c>
      <c r="O46" s="330">
        <v>11426</v>
      </c>
      <c r="P46" s="330">
        <v>11689</v>
      </c>
      <c r="Q46" s="330">
        <v>12384</v>
      </c>
      <c r="R46" s="330">
        <v>13226</v>
      </c>
      <c r="S46" s="330">
        <v>14171</v>
      </c>
      <c r="T46" s="330">
        <v>14737</v>
      </c>
      <c r="U46" s="330">
        <v>14885</v>
      </c>
      <c r="V46" s="330">
        <v>14264</v>
      </c>
      <c r="W46" s="330">
        <v>14233</v>
      </c>
      <c r="X46" s="330">
        <v>13481</v>
      </c>
      <c r="Y46" s="330">
        <v>12907</v>
      </c>
      <c r="Z46" s="330">
        <v>13571</v>
      </c>
      <c r="AA46" s="330">
        <v>13309</v>
      </c>
    </row>
    <row r="47" spans="1:27" ht="15" customHeight="1" x14ac:dyDescent="0.25">
      <c r="A47" s="229"/>
      <c r="B47" s="326"/>
      <c r="C47" s="326"/>
      <c r="D47" s="329" t="s">
        <v>273</v>
      </c>
      <c r="E47" s="329"/>
      <c r="F47" s="330">
        <v>15409</v>
      </c>
      <c r="G47" s="330">
        <v>14941</v>
      </c>
      <c r="H47" s="330">
        <v>15197</v>
      </c>
      <c r="I47" s="330">
        <v>15205</v>
      </c>
      <c r="J47" s="330">
        <v>15110</v>
      </c>
      <c r="K47" s="330">
        <v>14415</v>
      </c>
      <c r="L47" s="330">
        <v>13501</v>
      </c>
      <c r="M47" s="330">
        <v>14434</v>
      </c>
      <c r="N47" s="330">
        <v>15980</v>
      </c>
      <c r="O47" s="330">
        <v>16770</v>
      </c>
      <c r="P47" s="330">
        <v>17051</v>
      </c>
      <c r="Q47" s="330">
        <v>17250</v>
      </c>
      <c r="R47" s="330">
        <v>17114</v>
      </c>
      <c r="S47" s="330">
        <v>17703</v>
      </c>
      <c r="T47" s="330">
        <v>18026</v>
      </c>
      <c r="U47" s="330">
        <v>18063</v>
      </c>
      <c r="V47" s="330">
        <v>18062</v>
      </c>
      <c r="W47" s="330">
        <v>18450</v>
      </c>
      <c r="X47" s="330">
        <v>18328</v>
      </c>
      <c r="Y47" s="330">
        <v>18396</v>
      </c>
      <c r="Z47" s="330">
        <v>18044</v>
      </c>
      <c r="AA47" s="330">
        <v>17695</v>
      </c>
    </row>
    <row r="48" spans="1:27" ht="15" customHeight="1" x14ac:dyDescent="0.25">
      <c r="A48" s="229"/>
      <c r="B48" s="326"/>
      <c r="C48" s="326"/>
      <c r="D48" s="327" t="s">
        <v>443</v>
      </c>
      <c r="E48" s="327"/>
      <c r="F48" s="328">
        <v>81422</v>
      </c>
      <c r="G48" s="328">
        <v>83333</v>
      </c>
      <c r="H48" s="328">
        <v>84792</v>
      </c>
      <c r="I48" s="328">
        <v>85243</v>
      </c>
      <c r="J48" s="328">
        <v>84763</v>
      </c>
      <c r="K48" s="328">
        <v>84700</v>
      </c>
      <c r="L48" s="328">
        <v>86302</v>
      </c>
      <c r="M48" s="328">
        <v>86544</v>
      </c>
      <c r="N48" s="328">
        <v>88464</v>
      </c>
      <c r="O48" s="328">
        <v>90575</v>
      </c>
      <c r="P48" s="328">
        <v>92496</v>
      </c>
      <c r="Q48" s="328">
        <v>93884</v>
      </c>
      <c r="R48" s="328">
        <v>94898</v>
      </c>
      <c r="S48" s="328">
        <v>96542</v>
      </c>
      <c r="T48" s="328">
        <v>98514</v>
      </c>
      <c r="U48" s="328">
        <v>101608</v>
      </c>
      <c r="V48" s="328">
        <v>105072</v>
      </c>
      <c r="W48" s="328">
        <v>108110</v>
      </c>
      <c r="X48" s="328">
        <v>111452</v>
      </c>
      <c r="Y48" s="328">
        <v>114313</v>
      </c>
      <c r="Z48" s="328">
        <v>119184</v>
      </c>
      <c r="AA48" s="328">
        <v>127845</v>
      </c>
    </row>
    <row r="49" spans="1:27" ht="15" customHeight="1" x14ac:dyDescent="0.25">
      <c r="A49" s="229"/>
      <c r="B49" s="326"/>
      <c r="C49" s="326"/>
      <c r="D49" s="329" t="s">
        <v>444</v>
      </c>
      <c r="E49" s="329"/>
      <c r="F49" s="330">
        <v>3104</v>
      </c>
      <c r="G49" s="330">
        <v>3053</v>
      </c>
      <c r="H49" s="330">
        <v>3237</v>
      </c>
      <c r="I49" s="330">
        <v>3050</v>
      </c>
      <c r="J49" s="330">
        <v>3053</v>
      </c>
      <c r="K49" s="330">
        <v>3019</v>
      </c>
      <c r="L49" s="330">
        <v>3109</v>
      </c>
      <c r="M49" s="330">
        <v>2809</v>
      </c>
      <c r="N49" s="330">
        <v>2912</v>
      </c>
      <c r="O49" s="330">
        <v>3113</v>
      </c>
      <c r="P49" s="330">
        <v>3209</v>
      </c>
      <c r="Q49" s="330">
        <v>3417</v>
      </c>
      <c r="R49" s="330">
        <v>3518</v>
      </c>
      <c r="S49" s="330">
        <v>3490</v>
      </c>
      <c r="T49" s="330">
        <v>3552</v>
      </c>
      <c r="U49" s="330">
        <v>3455</v>
      </c>
      <c r="V49" s="330">
        <v>3376</v>
      </c>
      <c r="W49" s="330">
        <v>3163</v>
      </c>
      <c r="X49" s="330">
        <v>3320</v>
      </c>
      <c r="Y49" s="330">
        <v>3088</v>
      </c>
      <c r="Z49" s="330">
        <v>3061</v>
      </c>
      <c r="AA49" s="330">
        <v>3257</v>
      </c>
    </row>
    <row r="50" spans="1:27" ht="15" customHeight="1" x14ac:dyDescent="0.25">
      <c r="A50" s="229"/>
      <c r="B50" s="326"/>
      <c r="C50" s="326"/>
      <c r="D50" s="329" t="s">
        <v>247</v>
      </c>
      <c r="E50" s="329"/>
      <c r="F50" s="330">
        <v>2434</v>
      </c>
      <c r="G50" s="330">
        <v>2610</v>
      </c>
      <c r="H50" s="330">
        <v>2735</v>
      </c>
      <c r="I50" s="330">
        <v>2855</v>
      </c>
      <c r="J50" s="330">
        <v>3065</v>
      </c>
      <c r="K50" s="330">
        <v>3339</v>
      </c>
      <c r="L50" s="330">
        <v>3809</v>
      </c>
      <c r="M50" s="330">
        <v>4005</v>
      </c>
      <c r="N50" s="330">
        <v>3922</v>
      </c>
      <c r="O50" s="330">
        <v>3703</v>
      </c>
      <c r="P50" s="330">
        <v>3478</v>
      </c>
      <c r="Q50" s="330">
        <v>3400</v>
      </c>
      <c r="R50" s="330">
        <v>3196</v>
      </c>
      <c r="S50" s="330">
        <v>3098</v>
      </c>
      <c r="T50" s="330">
        <v>3411</v>
      </c>
      <c r="U50" s="330">
        <v>3581</v>
      </c>
      <c r="V50" s="330">
        <v>3937</v>
      </c>
      <c r="W50" s="330">
        <v>4209</v>
      </c>
      <c r="X50" s="330">
        <v>4703</v>
      </c>
      <c r="Y50" s="330">
        <v>5283</v>
      </c>
      <c r="Z50" s="330">
        <v>5934</v>
      </c>
      <c r="AA50" s="330">
        <v>7784</v>
      </c>
    </row>
    <row r="51" spans="1:27" ht="15" customHeight="1" x14ac:dyDescent="0.25">
      <c r="A51" s="229"/>
      <c r="B51" s="326"/>
      <c r="C51" s="326"/>
      <c r="D51" s="329" t="s">
        <v>274</v>
      </c>
      <c r="E51" s="329"/>
      <c r="F51" s="330">
        <v>75884</v>
      </c>
      <c r="G51" s="330">
        <v>77670</v>
      </c>
      <c r="H51" s="330">
        <v>78820</v>
      </c>
      <c r="I51" s="330">
        <v>79338</v>
      </c>
      <c r="J51" s="330">
        <v>78645</v>
      </c>
      <c r="K51" s="330">
        <v>78342</v>
      </c>
      <c r="L51" s="330">
        <v>79384</v>
      </c>
      <c r="M51" s="330">
        <v>79730</v>
      </c>
      <c r="N51" s="330">
        <v>81630</v>
      </c>
      <c r="O51" s="330">
        <v>83759</v>
      </c>
      <c r="P51" s="330">
        <v>85809</v>
      </c>
      <c r="Q51" s="330">
        <v>87067</v>
      </c>
      <c r="R51" s="330">
        <v>88184</v>
      </c>
      <c r="S51" s="330">
        <v>89954</v>
      </c>
      <c r="T51" s="330">
        <v>91551</v>
      </c>
      <c r="U51" s="330">
        <v>94572</v>
      </c>
      <c r="V51" s="330">
        <v>97759</v>
      </c>
      <c r="W51" s="330">
        <v>100738</v>
      </c>
      <c r="X51" s="330">
        <v>103429</v>
      </c>
      <c r="Y51" s="330">
        <v>105942</v>
      </c>
      <c r="Z51" s="330">
        <v>110189</v>
      </c>
      <c r="AA51" s="330">
        <v>116804</v>
      </c>
    </row>
    <row r="52" spans="1:27" ht="15" customHeight="1" x14ac:dyDescent="0.25">
      <c r="A52" s="229"/>
      <c r="B52" s="323"/>
      <c r="C52" s="323"/>
      <c r="D52" s="324" t="s">
        <v>445</v>
      </c>
      <c r="E52" s="324"/>
      <c r="F52" s="325">
        <v>28643</v>
      </c>
      <c r="G52" s="325">
        <v>28348</v>
      </c>
      <c r="H52" s="325">
        <v>27814</v>
      </c>
      <c r="I52" s="325">
        <v>26871</v>
      </c>
      <c r="J52" s="325">
        <v>25868</v>
      </c>
      <c r="K52" s="325">
        <v>24846</v>
      </c>
      <c r="L52" s="325">
        <v>24378</v>
      </c>
      <c r="M52" s="325">
        <v>23637</v>
      </c>
      <c r="N52" s="325">
        <v>23088</v>
      </c>
      <c r="O52" s="325">
        <v>22782</v>
      </c>
      <c r="P52" s="325">
        <v>21774</v>
      </c>
      <c r="Q52" s="325">
        <v>20962</v>
      </c>
      <c r="R52" s="325">
        <v>20399</v>
      </c>
      <c r="S52" s="325">
        <v>19064</v>
      </c>
      <c r="T52" s="325">
        <v>18053</v>
      </c>
      <c r="U52" s="325">
        <v>17325</v>
      </c>
      <c r="V52" s="325">
        <v>16609</v>
      </c>
      <c r="W52" s="325">
        <v>16526</v>
      </c>
      <c r="X52" s="325">
        <v>16077</v>
      </c>
      <c r="Y52" s="325">
        <v>15723</v>
      </c>
      <c r="Z52" s="325">
        <v>15824</v>
      </c>
      <c r="AA52" s="325">
        <v>15725</v>
      </c>
    </row>
    <row r="53" spans="1:27" ht="15" customHeight="1" x14ac:dyDescent="0.25">
      <c r="A53" s="229"/>
      <c r="B53" s="320"/>
      <c r="C53" s="319" t="s">
        <v>275</v>
      </c>
      <c r="D53" s="320"/>
      <c r="E53" s="320"/>
      <c r="F53" s="321">
        <v>120925</v>
      </c>
      <c r="G53" s="321">
        <v>124267</v>
      </c>
      <c r="H53" s="321">
        <v>127697</v>
      </c>
      <c r="I53" s="321">
        <v>130788</v>
      </c>
      <c r="J53" s="321">
        <v>131232</v>
      </c>
      <c r="K53" s="321">
        <v>130408</v>
      </c>
      <c r="L53" s="321">
        <v>131995.29977846608</v>
      </c>
      <c r="M53" s="321">
        <v>132417.62035079594</v>
      </c>
      <c r="N53" s="321">
        <v>136630.64300089158</v>
      </c>
      <c r="O53" s="321">
        <v>139045.98576266249</v>
      </c>
      <c r="P53" s="321">
        <v>142269.89641469522</v>
      </c>
      <c r="Q53" s="321">
        <v>145626.87570930907</v>
      </c>
      <c r="R53" s="321">
        <v>146952.59884213831</v>
      </c>
      <c r="S53" s="321">
        <v>148831</v>
      </c>
      <c r="T53" s="321">
        <v>149514.18844153642</v>
      </c>
      <c r="U53" s="322">
        <v>153312.50195541044</v>
      </c>
      <c r="V53" s="322">
        <v>157157.92466334905</v>
      </c>
      <c r="W53" s="322">
        <v>159117.87171380653</v>
      </c>
      <c r="X53" s="322">
        <v>160236.15568638552</v>
      </c>
      <c r="Y53" s="322">
        <v>162837.42804524119</v>
      </c>
      <c r="Z53" s="322">
        <v>164730.94510610701</v>
      </c>
      <c r="AA53" s="322">
        <v>166845.05524510241</v>
      </c>
    </row>
    <row r="54" spans="1:27" ht="15" customHeight="1" x14ac:dyDescent="0.25">
      <c r="A54" s="229"/>
      <c r="B54" s="326"/>
      <c r="C54" s="331"/>
      <c r="D54" s="326" t="s">
        <v>248</v>
      </c>
      <c r="E54" s="326"/>
      <c r="F54" s="330">
        <v>32638</v>
      </c>
      <c r="G54" s="330">
        <v>33065</v>
      </c>
      <c r="H54" s="330">
        <v>33164</v>
      </c>
      <c r="I54" s="330">
        <v>33025</v>
      </c>
      <c r="J54" s="330">
        <v>32710</v>
      </c>
      <c r="K54" s="330">
        <v>32796</v>
      </c>
      <c r="L54" s="330">
        <v>35368</v>
      </c>
      <c r="M54" s="330">
        <v>35719</v>
      </c>
      <c r="N54" s="330">
        <v>37283.665096351557</v>
      </c>
      <c r="O54" s="330">
        <v>36516.982000120493</v>
      </c>
      <c r="P54" s="330">
        <v>37465.344906855949</v>
      </c>
      <c r="Q54" s="330">
        <v>40633.641471286472</v>
      </c>
      <c r="R54" s="330">
        <v>43095.623769322163</v>
      </c>
      <c r="S54" s="330">
        <v>45879</v>
      </c>
      <c r="T54" s="330">
        <v>45642.767589236661</v>
      </c>
      <c r="U54" s="330">
        <v>46335.499733190954</v>
      </c>
      <c r="V54" s="330">
        <v>48927.977986472542</v>
      </c>
      <c r="W54" s="330">
        <v>50460</v>
      </c>
      <c r="X54" s="330">
        <v>50227.633722089144</v>
      </c>
      <c r="Y54" s="330">
        <v>51303.630619190393</v>
      </c>
      <c r="Z54" s="330">
        <v>51378.655645520768</v>
      </c>
      <c r="AA54" s="330">
        <v>52152</v>
      </c>
    </row>
    <row r="55" spans="1:27" ht="15" customHeight="1" x14ac:dyDescent="0.25">
      <c r="A55" s="229"/>
      <c r="B55" s="326"/>
      <c r="C55" s="331"/>
      <c r="D55" s="326" t="s">
        <v>249</v>
      </c>
      <c r="E55" s="326"/>
      <c r="F55" s="330">
        <v>88287</v>
      </c>
      <c r="G55" s="330">
        <v>91202</v>
      </c>
      <c r="H55" s="330">
        <v>94533</v>
      </c>
      <c r="I55" s="330">
        <v>97763</v>
      </c>
      <c r="J55" s="330">
        <v>98522</v>
      </c>
      <c r="K55" s="330">
        <v>97612</v>
      </c>
      <c r="L55" s="330">
        <v>96627.299778466098</v>
      </c>
      <c r="M55" s="330">
        <v>96698.620350795944</v>
      </c>
      <c r="N55" s="330">
        <v>99346.977904540006</v>
      </c>
      <c r="O55" s="330">
        <v>102529.00376254198</v>
      </c>
      <c r="P55" s="330">
        <v>104804.55150783926</v>
      </c>
      <c r="Q55" s="330">
        <v>104993.2342380226</v>
      </c>
      <c r="R55" s="330">
        <v>103856.97507281613</v>
      </c>
      <c r="S55" s="330">
        <v>102952</v>
      </c>
      <c r="T55" s="330">
        <v>103871.42085229975</v>
      </c>
      <c r="U55" s="330">
        <v>106977.00222221948</v>
      </c>
      <c r="V55" s="330">
        <v>108229.94667687651</v>
      </c>
      <c r="W55" s="330">
        <v>108657.87171380653</v>
      </c>
      <c r="X55" s="330">
        <v>110008.52196429638</v>
      </c>
      <c r="Y55" s="330">
        <v>111533.79742605079</v>
      </c>
      <c r="Z55" s="330">
        <v>113352.28946058625</v>
      </c>
      <c r="AA55" s="330">
        <v>114693.05524510241</v>
      </c>
    </row>
    <row r="56" spans="1:27" ht="15" customHeight="1" x14ac:dyDescent="0.25">
      <c r="A56" s="229"/>
      <c r="B56" s="224"/>
      <c r="C56" s="224"/>
      <c r="D56" s="224"/>
      <c r="E56" s="224"/>
      <c r="F56" s="231"/>
      <c r="G56" s="231"/>
      <c r="H56" s="231"/>
      <c r="I56" s="231"/>
      <c r="J56" s="231"/>
      <c r="K56" s="231"/>
      <c r="L56" s="231"/>
      <c r="M56" s="231"/>
      <c r="N56" s="231"/>
      <c r="O56" s="231"/>
      <c r="P56" s="231"/>
      <c r="Q56" s="231"/>
      <c r="R56" s="231"/>
      <c r="S56" s="231"/>
      <c r="T56" s="231"/>
      <c r="U56" s="231"/>
      <c r="V56" s="231"/>
      <c r="W56" s="231"/>
      <c r="X56" s="231"/>
      <c r="Y56" s="231"/>
      <c r="Z56" s="231"/>
      <c r="AA56" s="231"/>
    </row>
    <row r="57" spans="1:27" ht="15" customHeight="1" x14ac:dyDescent="0.25">
      <c r="B57" s="224"/>
      <c r="C57" s="224"/>
      <c r="D57" s="224"/>
      <c r="E57" s="224"/>
      <c r="F57" s="224"/>
      <c r="G57" s="224"/>
      <c r="H57" s="224"/>
      <c r="I57" s="224"/>
      <c r="J57" s="224"/>
      <c r="K57" s="224"/>
      <c r="L57" s="224"/>
      <c r="M57" s="224"/>
      <c r="N57" s="224"/>
      <c r="O57" s="224"/>
      <c r="P57" s="224"/>
      <c r="Q57" s="224"/>
      <c r="R57" s="224"/>
      <c r="S57" s="224"/>
      <c r="T57" s="224"/>
      <c r="U57" s="227"/>
      <c r="V57" s="227"/>
      <c r="W57" s="227"/>
      <c r="X57" s="227"/>
      <c r="Y57" s="227"/>
      <c r="Z57" s="227"/>
      <c r="AA57" s="227"/>
    </row>
    <row r="58" spans="1:27" ht="15" customHeight="1" x14ac:dyDescent="0.25">
      <c r="B58" s="224"/>
      <c r="C58" s="232"/>
      <c r="D58" s="232"/>
      <c r="E58" s="232"/>
      <c r="F58" s="232"/>
      <c r="G58" s="232"/>
      <c r="H58" s="232"/>
      <c r="I58" s="232"/>
      <c r="J58" s="232"/>
      <c r="K58" s="232"/>
      <c r="L58" s="232"/>
      <c r="M58" s="232"/>
      <c r="N58" s="232"/>
      <c r="O58" s="232"/>
      <c r="P58" s="232"/>
      <c r="Q58" s="232"/>
      <c r="R58" s="232"/>
      <c r="S58" s="232"/>
      <c r="T58" s="232"/>
      <c r="U58" s="233"/>
      <c r="V58" s="233"/>
      <c r="W58" s="233"/>
      <c r="X58" s="233"/>
      <c r="Y58" s="233"/>
      <c r="Z58" s="233"/>
      <c r="AA58" s="233"/>
    </row>
    <row r="59" spans="1:27" ht="15" customHeight="1" x14ac:dyDescent="0.25">
      <c r="B59" s="224"/>
      <c r="C59" s="224"/>
      <c r="D59" s="224"/>
      <c r="E59" s="224"/>
      <c r="F59" s="224"/>
      <c r="G59" s="224"/>
      <c r="H59" s="224"/>
      <c r="I59" s="224"/>
      <c r="J59" s="224"/>
      <c r="K59" s="224"/>
      <c r="L59" s="224"/>
      <c r="M59" s="224"/>
      <c r="N59" s="224"/>
      <c r="O59" s="224"/>
      <c r="P59" s="224"/>
      <c r="Q59" s="224"/>
      <c r="R59" s="224"/>
      <c r="S59" s="224"/>
      <c r="T59" s="224"/>
      <c r="U59" s="227"/>
      <c r="V59" s="227"/>
      <c r="W59" s="227"/>
      <c r="X59" s="227"/>
      <c r="Y59" s="227"/>
      <c r="Z59" s="227"/>
      <c r="AA59" s="227"/>
    </row>
    <row r="60" spans="1:27" ht="15" customHeight="1" x14ac:dyDescent="0.25">
      <c r="B60" s="224"/>
      <c r="C60" s="224"/>
      <c r="D60" s="224"/>
      <c r="E60" s="224"/>
      <c r="F60" s="224"/>
      <c r="G60" s="224"/>
      <c r="H60" s="224"/>
      <c r="I60" s="224"/>
      <c r="J60" s="224"/>
      <c r="K60" s="224"/>
      <c r="L60" s="224"/>
      <c r="M60" s="224"/>
      <c r="N60" s="224"/>
      <c r="O60" s="224"/>
      <c r="P60" s="224"/>
      <c r="Q60" s="224"/>
      <c r="R60" s="224"/>
      <c r="S60" s="224"/>
      <c r="T60" s="224"/>
      <c r="U60" s="227"/>
      <c r="V60" s="227"/>
      <c r="W60" s="227"/>
      <c r="X60" s="227"/>
      <c r="Y60" s="227"/>
      <c r="Z60" s="227"/>
      <c r="AA60" s="227"/>
    </row>
    <row r="61" spans="1:27" x14ac:dyDescent="0.25">
      <c r="B61" s="224"/>
      <c r="C61" s="224"/>
      <c r="D61" s="224"/>
      <c r="E61" s="224"/>
      <c r="F61" s="224"/>
      <c r="G61" s="224"/>
      <c r="H61" s="224"/>
      <c r="I61" s="224"/>
      <c r="J61" s="224"/>
      <c r="K61" s="224"/>
      <c r="L61" s="224"/>
      <c r="M61" s="224"/>
      <c r="N61" s="224"/>
      <c r="O61" s="224"/>
      <c r="P61" s="224"/>
      <c r="Q61" s="224"/>
      <c r="R61" s="224"/>
      <c r="S61" s="224"/>
      <c r="T61" s="224"/>
      <c r="U61" s="227"/>
      <c r="V61" s="227"/>
      <c r="W61" s="227"/>
      <c r="X61" s="227"/>
      <c r="Y61" s="227"/>
      <c r="Z61" s="227"/>
      <c r="AA61" s="227"/>
    </row>
    <row r="62" spans="1:27" x14ac:dyDescent="0.25">
      <c r="B62" s="224"/>
      <c r="C62" s="224"/>
      <c r="D62" s="224"/>
      <c r="E62" s="224"/>
      <c r="F62" s="224"/>
      <c r="G62" s="224"/>
      <c r="H62" s="224"/>
      <c r="I62" s="224"/>
      <c r="J62" s="224"/>
      <c r="K62" s="224"/>
      <c r="L62" s="292"/>
      <c r="M62" s="292"/>
      <c r="N62" s="292"/>
      <c r="O62" s="292"/>
      <c r="P62" s="292"/>
      <c r="Q62" s="292"/>
      <c r="R62" s="292"/>
      <c r="S62" s="292"/>
      <c r="T62" s="292"/>
      <c r="U62" s="293"/>
      <c r="V62" s="293"/>
      <c r="W62" s="293"/>
      <c r="X62" s="293"/>
      <c r="Y62" s="293"/>
      <c r="Z62" s="293"/>
      <c r="AA62" s="293"/>
    </row>
    <row r="63" spans="1:27" ht="15" customHeight="1" x14ac:dyDescent="0.25">
      <c r="B63" s="224"/>
      <c r="C63" s="224"/>
      <c r="D63" s="224"/>
      <c r="E63" s="224"/>
      <c r="F63" s="224"/>
      <c r="G63" s="224"/>
      <c r="H63" s="224"/>
      <c r="I63" s="224"/>
      <c r="J63" s="224"/>
      <c r="K63" s="224"/>
      <c r="L63" s="292"/>
      <c r="M63" s="292"/>
      <c r="N63" s="292"/>
      <c r="O63" s="292"/>
      <c r="P63" s="292"/>
      <c r="Q63" s="292"/>
      <c r="R63" s="292"/>
      <c r="S63" s="292"/>
      <c r="T63" s="292"/>
      <c r="U63" s="293"/>
      <c r="V63" s="293"/>
      <c r="W63" s="293"/>
      <c r="X63" s="293"/>
      <c r="Y63" s="293"/>
      <c r="Z63" s="293"/>
      <c r="AA63" s="293"/>
    </row>
    <row r="64" spans="1:27" x14ac:dyDescent="0.25">
      <c r="B64" s="224"/>
      <c r="C64" s="224"/>
      <c r="D64" s="224"/>
      <c r="E64" s="224"/>
      <c r="F64" s="224"/>
      <c r="G64" s="224"/>
      <c r="H64" s="224"/>
      <c r="I64" s="224"/>
      <c r="J64" s="224"/>
      <c r="K64" s="224"/>
      <c r="L64" s="224"/>
      <c r="M64" s="224"/>
      <c r="N64" s="224"/>
      <c r="O64" s="224"/>
      <c r="P64" s="224"/>
      <c r="Q64" s="224"/>
      <c r="R64" s="224"/>
      <c r="S64" s="224"/>
      <c r="T64" s="224"/>
      <c r="U64" s="227"/>
      <c r="V64" s="227"/>
      <c r="W64" s="227"/>
      <c r="X64" s="227"/>
      <c r="Y64" s="227"/>
      <c r="Z64" s="227"/>
      <c r="AA64" s="227"/>
    </row>
    <row r="65" spans="2:27" x14ac:dyDescent="0.25">
      <c r="B65" s="224"/>
      <c r="C65" s="224"/>
      <c r="D65" s="224"/>
      <c r="E65" s="224"/>
      <c r="F65" s="224"/>
      <c r="G65" s="224"/>
      <c r="H65" s="224"/>
      <c r="I65" s="224"/>
      <c r="J65" s="224"/>
      <c r="K65" s="224"/>
      <c r="L65" s="224"/>
      <c r="M65" s="224"/>
      <c r="N65" s="224"/>
      <c r="O65" s="224"/>
      <c r="P65" s="224"/>
      <c r="Q65" s="224"/>
      <c r="R65" s="224"/>
      <c r="S65" s="224"/>
      <c r="T65" s="224"/>
      <c r="U65" s="227"/>
      <c r="V65" s="227"/>
      <c r="W65" s="227"/>
      <c r="X65" s="227"/>
      <c r="Y65" s="227"/>
      <c r="Z65" s="227"/>
      <c r="AA65" s="227"/>
    </row>
    <row r="66" spans="2:27" x14ac:dyDescent="0.25">
      <c r="B66" s="224"/>
      <c r="C66" s="224"/>
      <c r="D66" s="224"/>
      <c r="E66" s="224"/>
      <c r="F66" s="224"/>
      <c r="G66" s="224"/>
      <c r="H66" s="224"/>
      <c r="I66" s="224"/>
      <c r="J66" s="224"/>
      <c r="K66" s="224"/>
      <c r="L66" s="224"/>
      <c r="M66" s="224"/>
      <c r="N66" s="224"/>
      <c r="O66" s="224"/>
      <c r="P66" s="224"/>
      <c r="Q66" s="224"/>
      <c r="R66" s="224"/>
      <c r="S66" s="224"/>
      <c r="T66" s="224"/>
      <c r="U66" s="227"/>
      <c r="V66" s="227"/>
      <c r="W66" s="227"/>
      <c r="X66" s="227"/>
      <c r="Y66" s="227"/>
      <c r="Z66" s="227"/>
      <c r="AA66" s="227"/>
    </row>
    <row r="67" spans="2:27" x14ac:dyDescent="0.25">
      <c r="B67" s="224"/>
      <c r="C67" s="224"/>
      <c r="D67" s="234"/>
      <c r="E67" s="234"/>
      <c r="F67" s="234"/>
      <c r="G67" s="234"/>
      <c r="H67" s="234"/>
      <c r="I67" s="234"/>
      <c r="J67" s="234"/>
      <c r="K67" s="234"/>
      <c r="L67" s="234"/>
      <c r="M67" s="234"/>
      <c r="N67" s="234"/>
      <c r="O67" s="234"/>
      <c r="P67" s="234"/>
      <c r="Q67" s="234"/>
      <c r="R67" s="234"/>
      <c r="S67" s="234"/>
      <c r="T67" s="234"/>
      <c r="U67" s="235"/>
      <c r="V67" s="235"/>
      <c r="W67" s="235"/>
      <c r="X67" s="235"/>
      <c r="Y67" s="235"/>
      <c r="Z67" s="235"/>
      <c r="AA67" s="235"/>
    </row>
    <row r="68" spans="2:27" x14ac:dyDescent="0.25">
      <c r="B68" s="224"/>
      <c r="C68" s="224"/>
      <c r="D68" s="224"/>
      <c r="E68" s="224"/>
      <c r="F68" s="224"/>
      <c r="G68" s="224"/>
      <c r="H68" s="224"/>
      <c r="I68" s="224"/>
      <c r="J68" s="224"/>
      <c r="K68" s="224"/>
      <c r="L68" s="224"/>
      <c r="M68" s="224"/>
      <c r="N68" s="224"/>
      <c r="O68" s="224"/>
      <c r="P68" s="224"/>
      <c r="Q68" s="224"/>
      <c r="R68" s="224"/>
      <c r="S68" s="224"/>
      <c r="T68" s="224"/>
      <c r="U68" s="236"/>
      <c r="V68" s="236"/>
      <c r="W68" s="236"/>
      <c r="X68" s="236"/>
      <c r="Y68" s="236"/>
      <c r="Z68" s="236"/>
      <c r="AA68" s="236"/>
    </row>
    <row r="69" spans="2:27" x14ac:dyDescent="0.25">
      <c r="B69" s="224"/>
      <c r="C69" s="224"/>
      <c r="D69" s="234"/>
      <c r="E69" s="234"/>
      <c r="F69" s="234"/>
      <c r="G69" s="234"/>
      <c r="H69" s="234"/>
      <c r="I69" s="234"/>
      <c r="J69" s="234"/>
      <c r="K69" s="234"/>
      <c r="L69" s="234"/>
      <c r="M69" s="234"/>
      <c r="N69" s="234"/>
      <c r="O69" s="234"/>
      <c r="P69" s="234"/>
      <c r="Q69" s="234"/>
      <c r="R69" s="234"/>
      <c r="S69" s="234"/>
      <c r="T69" s="234"/>
      <c r="U69" s="237"/>
      <c r="V69" s="237"/>
      <c r="W69" s="237"/>
      <c r="X69" s="237"/>
      <c r="Y69" s="237"/>
      <c r="Z69" s="237"/>
      <c r="AA69" s="237"/>
    </row>
    <row r="70" spans="2:27" x14ac:dyDescent="0.25">
      <c r="B70" s="224"/>
      <c r="C70" s="224"/>
      <c r="D70" s="195"/>
      <c r="E70" s="195"/>
      <c r="F70" s="195"/>
      <c r="G70" s="195"/>
      <c r="H70" s="195"/>
      <c r="I70" s="195"/>
      <c r="J70" s="195"/>
      <c r="K70" s="195"/>
      <c r="L70" s="195"/>
      <c r="M70" s="195"/>
      <c r="N70" s="195"/>
      <c r="O70" s="195"/>
      <c r="P70" s="195"/>
      <c r="Q70" s="195"/>
      <c r="R70" s="195"/>
      <c r="S70" s="195"/>
      <c r="T70" s="195"/>
      <c r="U70" s="238"/>
      <c r="V70" s="238"/>
      <c r="W70" s="238"/>
      <c r="X70" s="238"/>
      <c r="Y70" s="238"/>
      <c r="Z70" s="238"/>
      <c r="AA70" s="238"/>
    </row>
    <row r="71" spans="2:27" x14ac:dyDescent="0.25">
      <c r="B71" s="224"/>
      <c r="C71" s="224"/>
      <c r="D71" s="372"/>
      <c r="E71" s="372"/>
      <c r="F71" s="372"/>
      <c r="G71" s="372"/>
      <c r="H71" s="372"/>
      <c r="I71" s="372"/>
      <c r="J71" s="372"/>
      <c r="K71" s="372"/>
      <c r="L71" s="372"/>
      <c r="M71" s="372"/>
      <c r="N71" s="372"/>
      <c r="O71" s="372"/>
      <c r="P71" s="372"/>
      <c r="Q71" s="372"/>
      <c r="R71" s="372"/>
      <c r="S71" s="372"/>
      <c r="T71" s="372"/>
      <c r="U71" s="372"/>
      <c r="V71" s="372"/>
      <c r="W71" s="372"/>
      <c r="X71" s="372"/>
      <c r="Y71" s="372"/>
      <c r="Z71" s="372"/>
      <c r="AA71" s="224"/>
    </row>
    <row r="72" spans="2:27" x14ac:dyDescent="0.25">
      <c r="B72" s="224"/>
      <c r="C72" s="224"/>
      <c r="D72" s="224"/>
      <c r="E72" s="224"/>
      <c r="F72" s="239"/>
      <c r="G72" s="239"/>
      <c r="H72" s="239"/>
      <c r="I72" s="239"/>
      <c r="J72" s="239"/>
      <c r="K72" s="239"/>
      <c r="L72" s="224"/>
      <c r="M72" s="224"/>
      <c r="N72" s="224"/>
      <c r="O72" s="224"/>
      <c r="P72" s="224"/>
      <c r="Q72" s="224"/>
      <c r="R72" s="224"/>
      <c r="S72" s="224"/>
      <c r="T72" s="224"/>
      <c r="U72" s="227"/>
      <c r="V72" s="227"/>
      <c r="W72" s="227"/>
      <c r="X72" s="227"/>
      <c r="Y72" s="227"/>
      <c r="Z72" s="227"/>
      <c r="AA72" s="227"/>
    </row>
    <row r="73" spans="2:27" x14ac:dyDescent="0.25">
      <c r="B73" s="224"/>
      <c r="C73" s="224"/>
      <c r="D73" s="224"/>
      <c r="E73" s="224"/>
      <c r="F73" s="239"/>
      <c r="G73" s="239"/>
      <c r="H73" s="239"/>
      <c r="I73" s="239"/>
      <c r="J73" s="239"/>
      <c r="K73" s="239"/>
      <c r="L73" s="239"/>
      <c r="M73" s="224"/>
      <c r="N73" s="224"/>
      <c r="O73" s="224"/>
      <c r="P73" s="224"/>
      <c r="Q73" s="224"/>
      <c r="R73" s="224"/>
      <c r="S73" s="224"/>
      <c r="T73" s="224"/>
      <c r="U73" s="227"/>
      <c r="V73" s="227"/>
      <c r="W73" s="227"/>
      <c r="X73" s="227"/>
      <c r="Y73" s="227"/>
      <c r="Z73" s="227"/>
      <c r="AA73" s="227"/>
    </row>
    <row r="74" spans="2:27" x14ac:dyDescent="0.25">
      <c r="B74" s="224"/>
      <c r="C74" s="224"/>
      <c r="D74" s="224"/>
      <c r="E74" s="224"/>
      <c r="F74" s="224"/>
      <c r="G74" s="224"/>
      <c r="H74" s="224"/>
      <c r="I74" s="224"/>
      <c r="J74" s="224"/>
      <c r="K74" s="224"/>
      <c r="L74" s="224"/>
      <c r="M74" s="224"/>
      <c r="N74" s="224"/>
      <c r="O74" s="224"/>
      <c r="P74" s="224"/>
      <c r="Q74" s="224"/>
      <c r="R74" s="224"/>
      <c r="S74" s="224"/>
      <c r="T74" s="224"/>
      <c r="U74" s="227"/>
      <c r="V74" s="227"/>
      <c r="W74" s="227"/>
      <c r="X74" s="227"/>
      <c r="Y74" s="227"/>
      <c r="Z74" s="227"/>
      <c r="AA74" s="227"/>
    </row>
    <row r="75" spans="2:27" x14ac:dyDescent="0.25">
      <c r="B75" s="224"/>
      <c r="C75" s="224"/>
      <c r="D75" s="224"/>
      <c r="E75" s="224"/>
      <c r="F75" s="224"/>
      <c r="G75" s="224"/>
      <c r="H75" s="224"/>
      <c r="I75" s="224"/>
      <c r="J75" s="224"/>
      <c r="K75" s="224"/>
      <c r="L75" s="224"/>
      <c r="M75" s="224"/>
      <c r="N75" s="224"/>
      <c r="O75" s="224"/>
      <c r="P75" s="224"/>
      <c r="Q75" s="224"/>
      <c r="R75" s="224"/>
      <c r="S75" s="224"/>
      <c r="T75" s="224"/>
      <c r="U75" s="227"/>
      <c r="V75" s="227"/>
      <c r="W75" s="227"/>
      <c r="X75" s="227"/>
      <c r="Y75" s="227"/>
      <c r="Z75" s="227"/>
      <c r="AA75" s="227"/>
    </row>
    <row r="76" spans="2:27" x14ac:dyDescent="0.25">
      <c r="B76" s="224"/>
      <c r="C76" s="224"/>
      <c r="D76" s="224"/>
      <c r="E76" s="224"/>
      <c r="F76" s="224"/>
      <c r="G76" s="224"/>
      <c r="H76" s="224"/>
      <c r="I76" s="224"/>
      <c r="J76" s="224"/>
      <c r="K76" s="224"/>
      <c r="L76" s="224"/>
      <c r="M76" s="224"/>
      <c r="N76" s="224"/>
      <c r="O76" s="224"/>
      <c r="P76" s="224"/>
      <c r="Q76" s="224"/>
      <c r="R76" s="224"/>
      <c r="S76" s="224"/>
      <c r="T76" s="224"/>
      <c r="U76" s="227"/>
      <c r="V76" s="227"/>
      <c r="W76" s="227"/>
      <c r="X76" s="227"/>
      <c r="Y76" s="227"/>
      <c r="Z76" s="227"/>
      <c r="AA76" s="227"/>
    </row>
    <row r="77" spans="2:27" x14ac:dyDescent="0.25">
      <c r="B77" s="224"/>
      <c r="C77" s="224"/>
      <c r="D77" s="224"/>
      <c r="E77" s="224"/>
      <c r="F77" s="224"/>
      <c r="G77" s="224"/>
      <c r="H77" s="224"/>
      <c r="I77" s="224"/>
      <c r="J77" s="224"/>
      <c r="K77" s="224"/>
      <c r="L77" s="224"/>
      <c r="M77" s="224"/>
      <c r="N77" s="224"/>
      <c r="O77" s="224"/>
      <c r="P77" s="224"/>
      <c r="Q77" s="224"/>
      <c r="R77" s="224"/>
      <c r="S77" s="224"/>
      <c r="T77" s="224"/>
      <c r="U77" s="227"/>
      <c r="V77" s="227"/>
      <c r="W77" s="227"/>
      <c r="X77" s="227"/>
      <c r="Y77" s="227"/>
      <c r="Z77" s="227"/>
      <c r="AA77" s="227"/>
    </row>
    <row r="78" spans="2:27" x14ac:dyDescent="0.25">
      <c r="B78" s="224"/>
      <c r="C78" s="224"/>
      <c r="D78" s="224"/>
      <c r="E78" s="224"/>
      <c r="F78" s="224"/>
      <c r="G78" s="224"/>
      <c r="H78" s="224"/>
      <c r="I78" s="224"/>
      <c r="J78" s="224"/>
      <c r="K78" s="224"/>
      <c r="L78" s="224"/>
      <c r="M78" s="224"/>
      <c r="N78" s="224"/>
      <c r="O78" s="224"/>
      <c r="P78" s="224"/>
      <c r="Q78" s="224"/>
      <c r="R78" s="224"/>
      <c r="S78" s="224"/>
      <c r="T78" s="224"/>
      <c r="U78" s="227"/>
      <c r="V78" s="227"/>
      <c r="W78" s="227"/>
      <c r="X78" s="227"/>
      <c r="Y78" s="227"/>
      <c r="Z78" s="227"/>
      <c r="AA78" s="227"/>
    </row>
    <row r="79" spans="2:27" x14ac:dyDescent="0.25">
      <c r="B79" s="224"/>
      <c r="C79" s="224"/>
      <c r="D79" s="224"/>
      <c r="E79" s="224"/>
      <c r="F79" s="224"/>
      <c r="G79" s="224"/>
      <c r="H79" s="224"/>
      <c r="I79" s="224"/>
      <c r="J79" s="224"/>
      <c r="K79" s="224"/>
      <c r="L79" s="224"/>
      <c r="M79" s="224"/>
      <c r="N79" s="224"/>
      <c r="O79" s="224"/>
      <c r="P79" s="224"/>
      <c r="Q79" s="224"/>
      <c r="R79" s="224"/>
      <c r="S79" s="224"/>
      <c r="T79" s="224"/>
      <c r="U79" s="227"/>
      <c r="V79" s="227"/>
      <c r="W79" s="227"/>
      <c r="X79" s="227"/>
      <c r="Y79" s="227"/>
      <c r="Z79" s="227"/>
      <c r="AA79" s="227"/>
    </row>
    <row r="80" spans="2:27" x14ac:dyDescent="0.25">
      <c r="B80" s="224"/>
      <c r="C80" s="224"/>
      <c r="D80" s="224"/>
      <c r="E80" s="224"/>
      <c r="F80" s="224"/>
      <c r="G80" s="224"/>
      <c r="H80" s="224"/>
      <c r="I80" s="224"/>
      <c r="J80" s="224"/>
      <c r="K80" s="224"/>
      <c r="L80" s="224"/>
      <c r="M80" s="224"/>
      <c r="N80" s="224"/>
      <c r="O80" s="224"/>
      <c r="P80" s="224"/>
      <c r="Q80" s="224"/>
      <c r="R80" s="224"/>
      <c r="S80" s="224"/>
      <c r="T80" s="224"/>
      <c r="U80" s="227"/>
      <c r="V80" s="227"/>
      <c r="W80" s="227"/>
      <c r="X80" s="227"/>
      <c r="Y80" s="227"/>
      <c r="Z80" s="227"/>
      <c r="AA80" s="227"/>
    </row>
    <row r="81" spans="2:27" x14ac:dyDescent="0.25">
      <c r="B81" s="224"/>
      <c r="C81" s="224"/>
      <c r="D81" s="224"/>
      <c r="E81" s="224"/>
      <c r="F81" s="224"/>
      <c r="G81" s="224"/>
      <c r="H81" s="224"/>
      <c r="I81" s="224"/>
      <c r="J81" s="224"/>
      <c r="K81" s="224"/>
      <c r="L81" s="224"/>
      <c r="M81" s="224"/>
      <c r="N81" s="224"/>
      <c r="O81" s="224"/>
      <c r="P81" s="224"/>
      <c r="Q81" s="224"/>
      <c r="R81" s="224"/>
      <c r="S81" s="224"/>
      <c r="T81" s="224"/>
      <c r="U81" s="227"/>
      <c r="V81" s="227"/>
      <c r="W81" s="227"/>
      <c r="X81" s="227"/>
      <c r="Y81" s="227"/>
      <c r="Z81" s="227"/>
      <c r="AA81" s="227"/>
    </row>
    <row r="82" spans="2:27" x14ac:dyDescent="0.25">
      <c r="B82" s="224"/>
      <c r="C82" s="224"/>
      <c r="D82" s="224"/>
      <c r="E82" s="224"/>
      <c r="F82" s="224"/>
      <c r="G82" s="224"/>
      <c r="H82" s="224"/>
      <c r="I82" s="224"/>
      <c r="J82" s="224"/>
      <c r="K82" s="224"/>
      <c r="L82" s="224"/>
      <c r="M82" s="224"/>
      <c r="N82" s="224"/>
      <c r="O82" s="224"/>
      <c r="P82" s="224"/>
      <c r="Q82" s="224"/>
      <c r="R82" s="224"/>
      <c r="S82" s="224"/>
      <c r="T82" s="224"/>
      <c r="U82" s="227"/>
      <c r="V82" s="227"/>
      <c r="W82" s="227"/>
      <c r="X82" s="227"/>
      <c r="Y82" s="227"/>
      <c r="Z82" s="227"/>
      <c r="AA82" s="227"/>
    </row>
    <row r="83" spans="2:27" x14ac:dyDescent="0.25">
      <c r="B83" s="224"/>
      <c r="C83" s="224"/>
      <c r="D83" s="224"/>
      <c r="E83" s="224"/>
      <c r="F83" s="239"/>
      <c r="G83" s="239"/>
      <c r="H83" s="239"/>
      <c r="I83" s="239"/>
      <c r="J83" s="239"/>
      <c r="K83" s="239"/>
      <c r="L83" s="239"/>
      <c r="M83" s="224"/>
      <c r="N83" s="224"/>
      <c r="O83" s="224"/>
      <c r="P83" s="224"/>
      <c r="Q83" s="224"/>
      <c r="R83" s="224"/>
      <c r="S83" s="224"/>
      <c r="T83" s="224"/>
      <c r="U83" s="227"/>
      <c r="V83" s="227"/>
      <c r="W83" s="227"/>
      <c r="X83" s="227"/>
      <c r="Y83" s="227"/>
      <c r="Z83" s="227"/>
      <c r="AA83" s="227"/>
    </row>
    <row r="84" spans="2:27" x14ac:dyDescent="0.25">
      <c r="B84" s="224"/>
      <c r="C84" s="224"/>
      <c r="D84" s="224"/>
      <c r="E84" s="224"/>
      <c r="F84" s="239"/>
      <c r="G84" s="239"/>
      <c r="H84" s="239"/>
      <c r="I84" s="239"/>
      <c r="J84" s="239"/>
      <c r="K84" s="239"/>
      <c r="L84" s="239"/>
      <c r="M84" s="224"/>
      <c r="N84" s="224"/>
      <c r="O84" s="224"/>
      <c r="P84" s="224"/>
      <c r="Q84" s="224"/>
      <c r="R84" s="224"/>
      <c r="S84" s="224"/>
      <c r="T84" s="224"/>
      <c r="U84" s="227"/>
      <c r="V84" s="227"/>
      <c r="W84" s="227"/>
      <c r="X84" s="227"/>
      <c r="Y84" s="227"/>
      <c r="Z84" s="227"/>
      <c r="AA84" s="227"/>
    </row>
    <row r="85" spans="2:27" x14ac:dyDescent="0.25">
      <c r="B85" s="224"/>
      <c r="C85" s="224"/>
      <c r="D85" s="224"/>
      <c r="E85" s="224"/>
      <c r="F85" s="239"/>
      <c r="G85" s="239"/>
      <c r="H85" s="239"/>
      <c r="I85" s="239"/>
      <c r="J85" s="239"/>
      <c r="K85" s="239"/>
      <c r="L85" s="239"/>
      <c r="M85" s="224"/>
      <c r="N85" s="224"/>
      <c r="O85" s="224"/>
      <c r="P85" s="224"/>
      <c r="Q85" s="224"/>
      <c r="R85" s="224"/>
      <c r="S85" s="224"/>
      <c r="T85" s="224"/>
      <c r="U85" s="227"/>
      <c r="V85" s="227"/>
      <c r="W85" s="227"/>
      <c r="X85" s="227"/>
      <c r="Y85" s="227"/>
      <c r="Z85" s="227"/>
      <c r="AA85" s="227"/>
    </row>
    <row r="86" spans="2:27" x14ac:dyDescent="0.25">
      <c r="B86" s="224"/>
      <c r="C86" s="224"/>
      <c r="D86" s="224"/>
      <c r="E86" s="224"/>
      <c r="F86" s="239"/>
      <c r="G86" s="239"/>
      <c r="H86" s="239"/>
      <c r="I86" s="239"/>
      <c r="J86" s="239"/>
      <c r="K86" s="239"/>
      <c r="L86" s="239"/>
      <c r="M86" s="224"/>
      <c r="N86" s="224"/>
      <c r="O86" s="224"/>
      <c r="P86" s="224"/>
      <c r="Q86" s="224"/>
      <c r="R86" s="224"/>
      <c r="S86" s="224"/>
      <c r="T86" s="224"/>
      <c r="U86" s="227"/>
      <c r="V86" s="227"/>
      <c r="W86" s="227"/>
      <c r="X86" s="227"/>
      <c r="Y86" s="227"/>
      <c r="Z86" s="227"/>
      <c r="AA86" s="227"/>
    </row>
    <row r="87" spans="2:27" x14ac:dyDescent="0.25">
      <c r="B87" s="224"/>
      <c r="C87" s="224"/>
      <c r="D87" s="224"/>
      <c r="E87" s="224"/>
      <c r="F87" s="239"/>
      <c r="G87" s="239"/>
      <c r="H87" s="239"/>
      <c r="I87" s="239"/>
      <c r="J87" s="239"/>
      <c r="K87" s="239"/>
      <c r="L87" s="239"/>
      <c r="M87" s="224"/>
      <c r="N87" s="224"/>
      <c r="O87" s="224"/>
      <c r="P87" s="224"/>
      <c r="Q87" s="224"/>
      <c r="R87" s="224"/>
      <c r="S87" s="224"/>
      <c r="T87" s="224"/>
      <c r="U87" s="227"/>
      <c r="V87" s="227"/>
      <c r="W87" s="227"/>
      <c r="X87" s="227"/>
      <c r="Y87" s="227"/>
      <c r="Z87" s="227"/>
      <c r="AA87" s="227"/>
    </row>
    <row r="88" spans="2:27" x14ac:dyDescent="0.25">
      <c r="B88" s="224"/>
      <c r="C88" s="224"/>
      <c r="D88" s="224"/>
      <c r="E88" s="224"/>
      <c r="F88" s="239"/>
      <c r="G88" s="239"/>
      <c r="H88" s="239"/>
      <c r="I88" s="239"/>
      <c r="J88" s="239"/>
      <c r="K88" s="239"/>
      <c r="L88" s="239"/>
      <c r="M88" s="224"/>
      <c r="N88" s="224"/>
      <c r="O88" s="224"/>
      <c r="P88" s="224"/>
      <c r="Q88" s="224"/>
      <c r="R88" s="224"/>
      <c r="S88" s="224"/>
      <c r="T88" s="224"/>
      <c r="U88" s="227"/>
      <c r="V88" s="227"/>
      <c r="W88" s="227"/>
      <c r="X88" s="227"/>
      <c r="Y88" s="227"/>
      <c r="Z88" s="227"/>
      <c r="AA88" s="227"/>
    </row>
    <row r="89" spans="2:27" x14ac:dyDescent="0.25">
      <c r="B89" s="224"/>
      <c r="C89" s="224"/>
      <c r="D89" s="224"/>
      <c r="E89" s="224"/>
      <c r="F89" s="239"/>
      <c r="G89" s="239"/>
      <c r="H89" s="239"/>
      <c r="I89" s="239"/>
      <c r="J89" s="239"/>
      <c r="K89" s="239"/>
      <c r="L89" s="239"/>
      <c r="M89" s="224"/>
      <c r="N89" s="224"/>
      <c r="O89" s="224"/>
      <c r="P89" s="224"/>
      <c r="Q89" s="224"/>
      <c r="R89" s="224"/>
      <c r="S89" s="224"/>
      <c r="T89" s="224"/>
      <c r="U89" s="227"/>
      <c r="V89" s="227"/>
      <c r="W89" s="227"/>
      <c r="X89" s="227"/>
      <c r="Y89" s="227"/>
      <c r="Z89" s="227"/>
      <c r="AA89" s="227"/>
    </row>
    <row r="90" spans="2:27" x14ac:dyDescent="0.25">
      <c r="B90" s="224"/>
      <c r="C90" s="224"/>
      <c r="D90" s="224"/>
      <c r="E90" s="224"/>
      <c r="F90" s="239"/>
      <c r="G90" s="239"/>
      <c r="H90" s="239"/>
      <c r="I90" s="239"/>
      <c r="J90" s="239"/>
      <c r="K90" s="239"/>
      <c r="L90" s="239"/>
      <c r="M90" s="224"/>
      <c r="N90" s="224"/>
      <c r="O90" s="224"/>
      <c r="P90" s="224"/>
      <c r="Q90" s="224"/>
      <c r="R90" s="224"/>
      <c r="S90" s="224"/>
      <c r="T90" s="224"/>
      <c r="U90" s="227"/>
      <c r="V90" s="227"/>
      <c r="W90" s="227"/>
      <c r="X90" s="227"/>
      <c r="Y90" s="227"/>
      <c r="Z90" s="227"/>
      <c r="AA90" s="227"/>
    </row>
    <row r="91" spans="2:27" x14ac:dyDescent="0.25">
      <c r="B91" s="224"/>
      <c r="C91" s="224"/>
      <c r="D91" s="224"/>
      <c r="E91" s="224"/>
      <c r="F91" s="239"/>
      <c r="G91" s="239"/>
      <c r="H91" s="239"/>
      <c r="I91" s="239"/>
      <c r="J91" s="239"/>
      <c r="K91" s="239"/>
      <c r="L91" s="239"/>
      <c r="M91" s="224"/>
      <c r="N91" s="224"/>
      <c r="O91" s="224"/>
      <c r="P91" s="224"/>
      <c r="Q91" s="224"/>
      <c r="R91" s="224"/>
      <c r="S91" s="224"/>
      <c r="T91" s="224"/>
      <c r="U91" s="227"/>
      <c r="V91" s="227"/>
      <c r="W91" s="227"/>
      <c r="X91" s="227"/>
      <c r="Y91" s="227"/>
      <c r="Z91" s="227"/>
      <c r="AA91" s="227"/>
    </row>
    <row r="92" spans="2:27" x14ac:dyDescent="0.25">
      <c r="B92" s="224"/>
      <c r="C92" s="224"/>
      <c r="D92" s="224"/>
      <c r="E92" s="224"/>
      <c r="F92" s="239"/>
      <c r="G92" s="239"/>
      <c r="H92" s="239"/>
      <c r="I92" s="239"/>
      <c r="J92" s="239"/>
      <c r="K92" s="239"/>
      <c r="L92" s="239"/>
      <c r="M92" s="224"/>
      <c r="N92" s="224"/>
      <c r="O92" s="224"/>
      <c r="P92" s="224"/>
      <c r="Q92" s="224"/>
      <c r="R92" s="224"/>
      <c r="S92" s="224"/>
      <c r="T92" s="224"/>
      <c r="U92" s="227"/>
      <c r="V92" s="227"/>
      <c r="W92" s="227"/>
      <c r="X92" s="227"/>
      <c r="Y92" s="227"/>
      <c r="Z92" s="227"/>
      <c r="AA92" s="227"/>
    </row>
    <row r="93" spans="2:27" x14ac:dyDescent="0.25">
      <c r="B93" s="224"/>
      <c r="C93" s="224"/>
      <c r="D93" s="224"/>
      <c r="E93" s="224"/>
      <c r="F93" s="239"/>
      <c r="G93" s="239"/>
      <c r="H93" s="239"/>
      <c r="I93" s="239"/>
      <c r="J93" s="239"/>
      <c r="K93" s="239"/>
      <c r="L93" s="239"/>
      <c r="M93" s="224"/>
      <c r="N93" s="224"/>
      <c r="O93" s="224"/>
      <c r="P93" s="224"/>
      <c r="Q93" s="224"/>
      <c r="R93" s="224"/>
      <c r="S93" s="224"/>
      <c r="T93" s="224"/>
      <c r="U93" s="227"/>
      <c r="V93" s="227"/>
      <c r="W93" s="227"/>
      <c r="X93" s="227"/>
      <c r="Y93" s="227"/>
      <c r="Z93" s="227"/>
      <c r="AA93" s="227"/>
    </row>
    <row r="94" spans="2:27" x14ac:dyDescent="0.25">
      <c r="B94" s="224"/>
      <c r="C94" s="224"/>
      <c r="D94" s="224"/>
      <c r="E94" s="224"/>
      <c r="F94" s="224"/>
      <c r="G94" s="224"/>
      <c r="H94" s="224"/>
      <c r="I94" s="224"/>
      <c r="J94" s="224"/>
      <c r="K94" s="224"/>
      <c r="L94" s="224"/>
      <c r="M94" s="224"/>
      <c r="N94" s="224"/>
      <c r="O94" s="224"/>
      <c r="P94" s="224"/>
      <c r="Q94" s="224"/>
      <c r="R94" s="224"/>
      <c r="S94" s="224"/>
      <c r="T94" s="224"/>
      <c r="U94" s="227"/>
      <c r="V94" s="227"/>
      <c r="W94" s="227"/>
      <c r="X94" s="227"/>
      <c r="Y94" s="227"/>
      <c r="Z94" s="227"/>
      <c r="AA94" s="227"/>
    </row>
    <row r="95" spans="2:27" x14ac:dyDescent="0.25">
      <c r="B95" s="224"/>
      <c r="C95" s="224"/>
      <c r="D95" s="224"/>
      <c r="E95" s="224"/>
      <c r="F95" s="224"/>
      <c r="G95" s="224"/>
      <c r="H95" s="224"/>
      <c r="I95" s="224"/>
      <c r="J95" s="224"/>
      <c r="K95" s="224"/>
      <c r="L95" s="224"/>
      <c r="M95" s="224"/>
      <c r="N95" s="224"/>
      <c r="O95" s="224"/>
      <c r="P95" s="224"/>
      <c r="Q95" s="224"/>
      <c r="R95" s="224"/>
      <c r="S95" s="224"/>
      <c r="T95" s="224"/>
      <c r="U95" s="227"/>
      <c r="V95" s="227"/>
      <c r="W95" s="227"/>
      <c r="X95" s="227"/>
      <c r="Y95" s="227"/>
      <c r="Z95" s="227"/>
      <c r="AA95" s="227"/>
    </row>
    <row r="96" spans="2:27" x14ac:dyDescent="0.25">
      <c r="B96" s="224"/>
      <c r="C96" s="224"/>
      <c r="D96" s="224"/>
      <c r="E96" s="224"/>
      <c r="F96" s="224"/>
      <c r="G96" s="224"/>
      <c r="H96" s="224"/>
      <c r="I96" s="224"/>
      <c r="J96" s="224"/>
      <c r="K96" s="224"/>
      <c r="L96" s="224"/>
      <c r="M96" s="224"/>
      <c r="N96" s="224"/>
      <c r="O96" s="224"/>
      <c r="P96" s="224"/>
      <c r="Q96" s="224"/>
      <c r="R96" s="224"/>
      <c r="S96" s="224"/>
      <c r="T96" s="224"/>
      <c r="U96" s="227"/>
      <c r="V96" s="227"/>
      <c r="W96" s="227"/>
      <c r="X96" s="227"/>
      <c r="Y96" s="227"/>
      <c r="Z96" s="227"/>
      <c r="AA96" s="227"/>
    </row>
    <row r="97" spans="2:27" x14ac:dyDescent="0.25">
      <c r="B97" s="224"/>
      <c r="C97" s="224"/>
      <c r="D97" s="224"/>
      <c r="E97" s="224"/>
      <c r="F97" s="224"/>
      <c r="G97" s="224"/>
      <c r="H97" s="224"/>
      <c r="I97" s="224"/>
      <c r="J97" s="224"/>
      <c r="K97" s="224"/>
      <c r="L97" s="224"/>
      <c r="M97" s="224"/>
      <c r="N97" s="224"/>
      <c r="O97" s="224"/>
      <c r="P97" s="224"/>
      <c r="Q97" s="224"/>
      <c r="R97" s="224"/>
      <c r="S97" s="224"/>
      <c r="T97" s="224"/>
      <c r="U97" s="227"/>
      <c r="V97" s="227"/>
      <c r="W97" s="227"/>
      <c r="X97" s="227"/>
      <c r="Y97" s="227"/>
      <c r="Z97" s="227"/>
      <c r="AA97" s="227"/>
    </row>
    <row r="98" spans="2:27" x14ac:dyDescent="0.25">
      <c r="B98" s="224"/>
      <c r="C98" s="224"/>
      <c r="D98" s="224"/>
      <c r="E98" s="224"/>
      <c r="F98" s="224"/>
      <c r="G98" s="224"/>
      <c r="H98" s="224"/>
      <c r="I98" s="224"/>
      <c r="J98" s="224"/>
      <c r="K98" s="224"/>
      <c r="L98" s="224"/>
      <c r="M98" s="224"/>
      <c r="N98" s="224"/>
      <c r="O98" s="224"/>
      <c r="P98" s="224"/>
      <c r="Q98" s="224"/>
      <c r="R98" s="224"/>
      <c r="S98" s="224"/>
      <c r="T98" s="224"/>
      <c r="U98" s="227"/>
      <c r="V98" s="227"/>
      <c r="W98" s="227"/>
      <c r="X98" s="227"/>
      <c r="Y98" s="227"/>
      <c r="Z98" s="227"/>
      <c r="AA98" s="227"/>
    </row>
  </sheetData>
  <mergeCells count="25">
    <mergeCell ref="K6:K7"/>
    <mergeCell ref="M6:M7"/>
    <mergeCell ref="N6:N7"/>
    <mergeCell ref="O6:O7"/>
    <mergeCell ref="F6:F7"/>
    <mergeCell ref="G6:G7"/>
    <mergeCell ref="H6:H7"/>
    <mergeCell ref="I6:I7"/>
    <mergeCell ref="L6:L7"/>
    <mergeCell ref="B6:E7"/>
    <mergeCell ref="B4:R4"/>
    <mergeCell ref="AA6:AA7"/>
    <mergeCell ref="D71:Z71"/>
    <mergeCell ref="V6:V7"/>
    <mergeCell ref="W6:W7"/>
    <mergeCell ref="X6:X7"/>
    <mergeCell ref="Y6:Y7"/>
    <mergeCell ref="Z6:Z7"/>
    <mergeCell ref="P6:P7"/>
    <mergeCell ref="Q6:Q7"/>
    <mergeCell ref="R6:R7"/>
    <mergeCell ref="S6:S7"/>
    <mergeCell ref="T6:T7"/>
    <mergeCell ref="U6:U7"/>
    <mergeCell ref="J6:J7"/>
  </mergeCells>
  <hyperlinks>
    <hyperlink ref="L1" location="Sommaire!A1" display="Retour au sommaire" xr:uid="{00000000-0004-0000-0200-000000000000}"/>
  </hyperlink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Z175"/>
  <sheetViews>
    <sheetView zoomScaleNormal="100" workbookViewId="0"/>
  </sheetViews>
  <sheetFormatPr baseColWidth="10" defaultRowHeight="15" x14ac:dyDescent="0.25"/>
  <cols>
    <col min="1" max="1" width="7.42578125" style="59" customWidth="1"/>
    <col min="2" max="2" width="14.28515625" style="59" customWidth="1"/>
    <col min="3" max="3" width="27.140625" style="60" customWidth="1"/>
    <col min="4" max="4" width="14.85546875" style="268" customWidth="1"/>
    <col min="5" max="5" width="15.85546875" style="268" customWidth="1"/>
    <col min="6" max="6" width="18.140625" style="268" customWidth="1"/>
    <col min="7" max="7" width="19.28515625" style="268" customWidth="1"/>
    <col min="8" max="8" width="14" style="268" customWidth="1"/>
    <col min="9" max="16384" width="11.42578125" style="60"/>
  </cols>
  <sheetData>
    <row r="1" spans="1:26" x14ac:dyDescent="0.25">
      <c r="A1" s="58" t="s">
        <v>308</v>
      </c>
      <c r="D1" s="60"/>
      <c r="E1" s="60"/>
      <c r="F1" s="221" t="s">
        <v>253</v>
      </c>
      <c r="G1" s="61"/>
      <c r="H1" s="61"/>
    </row>
    <row r="2" spans="1:26" x14ac:dyDescent="0.25">
      <c r="A2" s="63" t="s">
        <v>309</v>
      </c>
      <c r="B2" s="269"/>
      <c r="C2" s="63"/>
      <c r="D2" s="61"/>
      <c r="E2" s="61"/>
      <c r="F2" s="61"/>
      <c r="G2" s="61"/>
      <c r="H2" s="61"/>
    </row>
    <row r="3" spans="1:26" x14ac:dyDescent="0.25">
      <c r="A3" s="375" t="s">
        <v>251</v>
      </c>
      <c r="B3" s="375"/>
      <c r="C3" s="375"/>
      <c r="D3" s="375"/>
      <c r="E3" s="375"/>
      <c r="F3" s="375"/>
      <c r="G3" s="375"/>
      <c r="H3" s="375"/>
    </row>
    <row r="4" spans="1:26" x14ac:dyDescent="0.25">
      <c r="A4" s="63"/>
      <c r="B4" s="63"/>
      <c r="C4" s="63"/>
      <c r="D4" s="63"/>
      <c r="E4" s="63"/>
      <c r="F4" s="63"/>
      <c r="G4" s="63"/>
      <c r="H4" s="63"/>
    </row>
    <row r="5" spans="1:26" x14ac:dyDescent="0.25">
      <c r="A5" s="222" t="s">
        <v>295</v>
      </c>
      <c r="B5" s="222"/>
      <c r="C5" s="222"/>
      <c r="D5" s="222"/>
      <c r="E5" s="222"/>
      <c r="F5" s="222"/>
      <c r="G5" s="222"/>
      <c r="H5" s="222"/>
      <c r="I5" s="222"/>
      <c r="J5" s="222"/>
      <c r="K5" s="222"/>
      <c r="L5" s="222"/>
      <c r="M5" s="222"/>
    </row>
    <row r="6" spans="1:26" x14ac:dyDescent="0.25">
      <c r="A6" s="222" t="s">
        <v>321</v>
      </c>
      <c r="B6" s="222"/>
      <c r="C6" s="222"/>
      <c r="D6" s="222"/>
      <c r="E6" s="222"/>
      <c r="F6" s="222"/>
      <c r="G6" s="222"/>
      <c r="H6" s="222"/>
      <c r="I6" s="222"/>
      <c r="J6" s="222"/>
      <c r="K6" s="222"/>
      <c r="L6" s="222"/>
      <c r="M6" s="222"/>
    </row>
    <row r="7" spans="1:26" x14ac:dyDescent="0.25">
      <c r="A7" s="63"/>
      <c r="B7" s="63"/>
      <c r="C7" s="63"/>
      <c r="D7" s="63"/>
      <c r="E7" s="63"/>
      <c r="F7" s="63"/>
      <c r="G7" s="63"/>
      <c r="H7" s="63"/>
    </row>
    <row r="8" spans="1:26" customFormat="1" ht="35.1" customHeight="1" x14ac:dyDescent="0.25">
      <c r="A8" s="332" t="s">
        <v>377</v>
      </c>
      <c r="B8" s="332" t="s">
        <v>371</v>
      </c>
      <c r="C8" s="332" t="s">
        <v>213</v>
      </c>
      <c r="D8" s="332" t="s">
        <v>446</v>
      </c>
      <c r="E8" s="332" t="s">
        <v>256</v>
      </c>
      <c r="F8" s="332" t="s">
        <v>286</v>
      </c>
      <c r="G8" s="332" t="s">
        <v>227</v>
      </c>
      <c r="H8" s="332" t="s">
        <v>447</v>
      </c>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115</v>
      </c>
      <c r="C9" s="334" t="s">
        <v>82</v>
      </c>
      <c r="D9" s="334">
        <v>10175</v>
      </c>
      <c r="E9" s="334">
        <v>95</v>
      </c>
      <c r="F9" s="334">
        <v>793</v>
      </c>
      <c r="G9" s="334">
        <v>15</v>
      </c>
      <c r="H9" s="334">
        <v>11078</v>
      </c>
      <c r="I9" s="333"/>
      <c r="J9" s="333"/>
      <c r="K9" s="333"/>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13562</v>
      </c>
      <c r="E10" s="334">
        <v>47</v>
      </c>
      <c r="F10" s="334">
        <v>1197</v>
      </c>
      <c r="G10" s="334">
        <v>30</v>
      </c>
      <c r="H10" s="334">
        <v>14836</v>
      </c>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11511</v>
      </c>
      <c r="E11" s="334">
        <v>84</v>
      </c>
      <c r="F11" s="334">
        <v>1088</v>
      </c>
      <c r="G11" s="334">
        <v>10</v>
      </c>
      <c r="H11" s="334">
        <v>12693</v>
      </c>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3916</v>
      </c>
      <c r="E12" s="334">
        <v>75</v>
      </c>
      <c r="F12" s="334">
        <v>328</v>
      </c>
      <c r="G12" s="334">
        <v>0</v>
      </c>
      <c r="H12" s="334">
        <v>4319</v>
      </c>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3016</v>
      </c>
      <c r="E13" s="334">
        <v>27</v>
      </c>
      <c r="F13" s="334">
        <v>211</v>
      </c>
      <c r="G13" s="334">
        <v>1</v>
      </c>
      <c r="H13" s="334">
        <v>3255</v>
      </c>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25187</v>
      </c>
      <c r="E14" s="334">
        <v>653</v>
      </c>
      <c r="F14" s="334">
        <v>5005</v>
      </c>
      <c r="G14" s="334">
        <v>4</v>
      </c>
      <c r="H14" s="334">
        <v>30849</v>
      </c>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10115</v>
      </c>
      <c r="E15" s="334">
        <v>53</v>
      </c>
      <c r="F15" s="334">
        <v>934</v>
      </c>
      <c r="G15" s="334">
        <v>2</v>
      </c>
      <c r="H15" s="334">
        <v>11104</v>
      </c>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8312</v>
      </c>
      <c r="E16" s="334">
        <v>8</v>
      </c>
      <c r="F16" s="334">
        <v>489</v>
      </c>
      <c r="G16" s="334">
        <v>3</v>
      </c>
      <c r="H16" s="334">
        <v>8812</v>
      </c>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4715</v>
      </c>
      <c r="E17" s="334">
        <v>37</v>
      </c>
      <c r="F17" s="334">
        <v>484</v>
      </c>
      <c r="G17" s="334">
        <v>8</v>
      </c>
      <c r="H17" s="334">
        <v>5244</v>
      </c>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6927</v>
      </c>
      <c r="E18" s="334">
        <v>116</v>
      </c>
      <c r="F18" s="334">
        <v>698</v>
      </c>
      <c r="G18" s="334">
        <v>23</v>
      </c>
      <c r="H18" s="334">
        <v>7764</v>
      </c>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7987</v>
      </c>
      <c r="E19" s="334">
        <v>184</v>
      </c>
      <c r="F19" s="334">
        <v>695</v>
      </c>
      <c r="G19" s="334">
        <v>16</v>
      </c>
      <c r="H19" s="334">
        <v>8882</v>
      </c>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10546</v>
      </c>
      <c r="E20" s="334">
        <v>88</v>
      </c>
      <c r="F20" s="334">
        <v>539</v>
      </c>
      <c r="G20" s="334">
        <v>14</v>
      </c>
      <c r="H20" s="334">
        <v>11187</v>
      </c>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39530</v>
      </c>
      <c r="E21" s="334">
        <v>1060</v>
      </c>
      <c r="F21" s="334">
        <v>4293</v>
      </c>
      <c r="G21" s="334">
        <v>35</v>
      </c>
      <c r="H21" s="334">
        <v>44918</v>
      </c>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14324</v>
      </c>
      <c r="E22" s="334">
        <v>158</v>
      </c>
      <c r="F22" s="334">
        <v>1691</v>
      </c>
      <c r="G22" s="334">
        <v>21</v>
      </c>
      <c r="H22" s="334">
        <v>16194</v>
      </c>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5102</v>
      </c>
      <c r="E23" s="334">
        <v>58</v>
      </c>
      <c r="F23" s="334">
        <v>461</v>
      </c>
      <c r="G23" s="334">
        <v>3</v>
      </c>
      <c r="H23" s="334">
        <v>5624</v>
      </c>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8963</v>
      </c>
      <c r="E24" s="334">
        <v>123</v>
      </c>
      <c r="F24" s="334">
        <v>648</v>
      </c>
      <c r="G24" s="334">
        <v>59</v>
      </c>
      <c r="H24" s="334">
        <v>9793</v>
      </c>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14425</v>
      </c>
      <c r="E25" s="334">
        <v>162</v>
      </c>
      <c r="F25" s="334">
        <v>1082</v>
      </c>
      <c r="G25" s="334">
        <v>82</v>
      </c>
      <c r="H25" s="334">
        <v>15751</v>
      </c>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7233</v>
      </c>
      <c r="E26" s="334">
        <v>41</v>
      </c>
      <c r="F26" s="334">
        <v>514</v>
      </c>
      <c r="G26" s="334">
        <v>27</v>
      </c>
      <c r="H26" s="334">
        <v>7815</v>
      </c>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7412</v>
      </c>
      <c r="E27" s="334">
        <v>128</v>
      </c>
      <c r="F27" s="334">
        <v>564</v>
      </c>
      <c r="G27" s="334">
        <v>8</v>
      </c>
      <c r="H27" s="334">
        <v>8112</v>
      </c>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6341</v>
      </c>
      <c r="E28" s="334">
        <v>3</v>
      </c>
      <c r="F28" s="334">
        <v>855</v>
      </c>
      <c r="G28" s="334">
        <v>11</v>
      </c>
      <c r="H28" s="334">
        <v>7210</v>
      </c>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5613</v>
      </c>
      <c r="E29" s="334">
        <v>0</v>
      </c>
      <c r="F29" s="334">
        <v>422</v>
      </c>
      <c r="G29" s="334">
        <v>0</v>
      </c>
      <c r="H29" s="334">
        <v>6035</v>
      </c>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11129</v>
      </c>
      <c r="E30" s="334">
        <v>32</v>
      </c>
      <c r="F30" s="334">
        <v>1229</v>
      </c>
      <c r="G30" s="334">
        <v>33</v>
      </c>
      <c r="H30" s="334">
        <v>12423</v>
      </c>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15727</v>
      </c>
      <c r="E31" s="334">
        <v>164</v>
      </c>
      <c r="F31" s="334">
        <v>1502</v>
      </c>
      <c r="G31" s="334">
        <v>36</v>
      </c>
      <c r="H31" s="334">
        <v>17429</v>
      </c>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5351</v>
      </c>
      <c r="E32" s="334">
        <v>24</v>
      </c>
      <c r="F32" s="334">
        <v>461</v>
      </c>
      <c r="G32" s="334">
        <v>2</v>
      </c>
      <c r="H32" s="334">
        <v>5838</v>
      </c>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13096</v>
      </c>
      <c r="E33" s="334">
        <v>57</v>
      </c>
      <c r="F33" s="334">
        <v>911</v>
      </c>
      <c r="G33" s="334">
        <v>0</v>
      </c>
      <c r="H33" s="334">
        <v>14064</v>
      </c>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11247</v>
      </c>
      <c r="E34" s="334">
        <v>63</v>
      </c>
      <c r="F34" s="334">
        <v>640</v>
      </c>
      <c r="G34" s="334">
        <v>0</v>
      </c>
      <c r="H34" s="334">
        <v>11950</v>
      </c>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12702</v>
      </c>
      <c r="E35" s="334">
        <v>53</v>
      </c>
      <c r="F35" s="334">
        <v>1055</v>
      </c>
      <c r="G35" s="334">
        <v>36</v>
      </c>
      <c r="H35" s="334">
        <v>13846</v>
      </c>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8482</v>
      </c>
      <c r="E36" s="334">
        <v>53</v>
      </c>
      <c r="F36" s="334">
        <v>811</v>
      </c>
      <c r="G36" s="334">
        <v>55</v>
      </c>
      <c r="H36" s="334">
        <v>9401</v>
      </c>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7085</v>
      </c>
      <c r="E37" s="334">
        <v>5</v>
      </c>
      <c r="F37" s="334">
        <v>449</v>
      </c>
      <c r="G37" s="334">
        <v>12</v>
      </c>
      <c r="H37" s="334">
        <v>7551</v>
      </c>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22062</v>
      </c>
      <c r="E38" s="334">
        <v>354</v>
      </c>
      <c r="F38" s="334">
        <v>1506</v>
      </c>
      <c r="G38" s="334">
        <v>15</v>
      </c>
      <c r="H38" s="334">
        <v>23937</v>
      </c>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15585</v>
      </c>
      <c r="E39" s="334">
        <v>473</v>
      </c>
      <c r="F39" s="334">
        <v>1661</v>
      </c>
      <c r="G39" s="334">
        <v>0</v>
      </c>
      <c r="H39" s="334">
        <v>17719</v>
      </c>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27537</v>
      </c>
      <c r="E40" s="334">
        <v>69</v>
      </c>
      <c r="F40" s="334">
        <v>1220</v>
      </c>
      <c r="G40" s="334">
        <v>15</v>
      </c>
      <c r="H40" s="334">
        <v>28841</v>
      </c>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6765</v>
      </c>
      <c r="E41" s="334">
        <v>80</v>
      </c>
      <c r="F41" s="334">
        <v>442</v>
      </c>
      <c r="G41" s="334">
        <v>15</v>
      </c>
      <c r="H41" s="334">
        <v>7302</v>
      </c>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34446</v>
      </c>
      <c r="E42" s="334">
        <v>320</v>
      </c>
      <c r="F42" s="334">
        <v>1366</v>
      </c>
      <c r="G42" s="334">
        <v>17</v>
      </c>
      <c r="H42" s="334">
        <v>36149</v>
      </c>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31671</v>
      </c>
      <c r="E43" s="334">
        <v>309</v>
      </c>
      <c r="F43" s="334">
        <v>2048</v>
      </c>
      <c r="G43" s="334">
        <v>38</v>
      </c>
      <c r="H43" s="334">
        <v>34066</v>
      </c>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20131</v>
      </c>
      <c r="E44" s="334">
        <v>347</v>
      </c>
      <c r="F44" s="334">
        <v>1316</v>
      </c>
      <c r="G44" s="334">
        <v>10</v>
      </c>
      <c r="H44" s="334">
        <v>21804</v>
      </c>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5207</v>
      </c>
      <c r="E45" s="334">
        <v>39</v>
      </c>
      <c r="F45" s="334">
        <v>295</v>
      </c>
      <c r="G45" s="334">
        <v>6</v>
      </c>
      <c r="H45" s="334">
        <v>5547</v>
      </c>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11975</v>
      </c>
      <c r="E46" s="334">
        <v>137</v>
      </c>
      <c r="F46" s="334">
        <v>1131</v>
      </c>
      <c r="G46" s="334">
        <v>23</v>
      </c>
      <c r="H46" s="334">
        <v>13266</v>
      </c>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25618</v>
      </c>
      <c r="E47" s="334">
        <v>232</v>
      </c>
      <c r="F47" s="334">
        <v>2069</v>
      </c>
      <c r="G47" s="334">
        <v>40</v>
      </c>
      <c r="H47" s="334">
        <v>27959</v>
      </c>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5578</v>
      </c>
      <c r="E48" s="334">
        <v>5</v>
      </c>
      <c r="F48" s="334">
        <v>405</v>
      </c>
      <c r="G48" s="334">
        <v>1</v>
      </c>
      <c r="H48" s="334">
        <v>5989</v>
      </c>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10180</v>
      </c>
      <c r="E49" s="334">
        <v>275</v>
      </c>
      <c r="F49" s="334">
        <v>1161</v>
      </c>
      <c r="G49" s="334">
        <v>7</v>
      </c>
      <c r="H49" s="334">
        <v>11623</v>
      </c>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8883</v>
      </c>
      <c r="E50" s="334">
        <v>45</v>
      </c>
      <c r="F50" s="334">
        <v>605</v>
      </c>
      <c r="G50" s="334">
        <v>10</v>
      </c>
      <c r="H50" s="334">
        <v>9543</v>
      </c>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21198</v>
      </c>
      <c r="E51" s="334">
        <v>103</v>
      </c>
      <c r="F51" s="334">
        <v>1320</v>
      </c>
      <c r="G51" s="334">
        <v>16</v>
      </c>
      <c r="H51" s="334">
        <v>22637</v>
      </c>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7280</v>
      </c>
      <c r="E52" s="334">
        <v>38</v>
      </c>
      <c r="F52" s="334">
        <v>546</v>
      </c>
      <c r="G52" s="334">
        <v>10</v>
      </c>
      <c r="H52" s="334">
        <v>7874</v>
      </c>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22595</v>
      </c>
      <c r="E53" s="334">
        <v>426</v>
      </c>
      <c r="F53" s="334">
        <v>1985</v>
      </c>
      <c r="G53" s="334">
        <v>9</v>
      </c>
      <c r="H53" s="334">
        <v>25015</v>
      </c>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10966</v>
      </c>
      <c r="E54" s="334">
        <v>29</v>
      </c>
      <c r="F54" s="334">
        <v>596</v>
      </c>
      <c r="G54" s="334">
        <v>4</v>
      </c>
      <c r="H54" s="334">
        <v>11595</v>
      </c>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6678</v>
      </c>
      <c r="E55" s="334">
        <v>12</v>
      </c>
      <c r="F55" s="334">
        <v>437</v>
      </c>
      <c r="G55" s="334">
        <v>0</v>
      </c>
      <c r="H55" s="334">
        <v>7127</v>
      </c>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8156</v>
      </c>
      <c r="E56" s="334">
        <v>340</v>
      </c>
      <c r="F56" s="334">
        <v>800</v>
      </c>
      <c r="G56" s="334">
        <v>0</v>
      </c>
      <c r="H56" s="334">
        <v>9296</v>
      </c>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2475</v>
      </c>
      <c r="E57" s="334">
        <v>26</v>
      </c>
      <c r="F57" s="334">
        <v>201</v>
      </c>
      <c r="G57" s="334">
        <v>1</v>
      </c>
      <c r="H57" s="334">
        <v>2703</v>
      </c>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13634</v>
      </c>
      <c r="E58" s="334">
        <v>143</v>
      </c>
      <c r="F58" s="334">
        <v>1997</v>
      </c>
      <c r="G58" s="334">
        <v>7</v>
      </c>
      <c r="H58" s="334">
        <v>15781</v>
      </c>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10079</v>
      </c>
      <c r="E59" s="334">
        <v>45</v>
      </c>
      <c r="F59" s="334">
        <v>917</v>
      </c>
      <c r="G59" s="334">
        <v>14</v>
      </c>
      <c r="H59" s="334">
        <v>11055</v>
      </c>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8095</v>
      </c>
      <c r="E60" s="334">
        <v>82</v>
      </c>
      <c r="F60" s="334">
        <v>965</v>
      </c>
      <c r="G60" s="334">
        <v>8</v>
      </c>
      <c r="H60" s="334">
        <v>9150</v>
      </c>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3593</v>
      </c>
      <c r="E61" s="334">
        <v>17</v>
      </c>
      <c r="F61" s="334">
        <v>309</v>
      </c>
      <c r="G61" s="334">
        <v>58</v>
      </c>
      <c r="H61" s="334">
        <v>3977</v>
      </c>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6672</v>
      </c>
      <c r="E62" s="334">
        <v>20</v>
      </c>
      <c r="F62" s="334">
        <v>653</v>
      </c>
      <c r="G62" s="334">
        <v>1</v>
      </c>
      <c r="H62" s="334">
        <v>7346</v>
      </c>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14202</v>
      </c>
      <c r="E63" s="334">
        <v>107</v>
      </c>
      <c r="F63" s="334">
        <v>990</v>
      </c>
      <c r="G63" s="334">
        <v>5</v>
      </c>
      <c r="H63" s="334">
        <v>15304</v>
      </c>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3815</v>
      </c>
      <c r="E64" s="334">
        <v>19</v>
      </c>
      <c r="F64" s="334">
        <v>341</v>
      </c>
      <c r="G64" s="334">
        <v>5</v>
      </c>
      <c r="H64" s="334">
        <v>4180</v>
      </c>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15698</v>
      </c>
      <c r="E65" s="334">
        <v>426</v>
      </c>
      <c r="F65" s="334">
        <v>1272</v>
      </c>
      <c r="G65" s="334">
        <v>10</v>
      </c>
      <c r="H65" s="334">
        <v>17406</v>
      </c>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19381</v>
      </c>
      <c r="E66" s="334">
        <v>339</v>
      </c>
      <c r="F66" s="334">
        <v>1576</v>
      </c>
      <c r="G66" s="334">
        <v>30</v>
      </c>
      <c r="H66" s="334">
        <v>21326</v>
      </c>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6596</v>
      </c>
      <c r="E67" s="334">
        <v>26</v>
      </c>
      <c r="F67" s="334">
        <v>1065</v>
      </c>
      <c r="G67" s="334">
        <v>38</v>
      </c>
      <c r="H67" s="334">
        <v>7725</v>
      </c>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48358</v>
      </c>
      <c r="E68" s="334">
        <v>451</v>
      </c>
      <c r="F68" s="334">
        <v>6012</v>
      </c>
      <c r="G68" s="334">
        <v>218</v>
      </c>
      <c r="H68" s="334">
        <v>55039</v>
      </c>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9808</v>
      </c>
      <c r="E69" s="334">
        <v>97</v>
      </c>
      <c r="F69" s="334">
        <v>841</v>
      </c>
      <c r="G69" s="334">
        <v>7</v>
      </c>
      <c r="H69" s="334">
        <v>10753</v>
      </c>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8343</v>
      </c>
      <c r="E70" s="334">
        <v>61</v>
      </c>
      <c r="F70" s="334">
        <v>904</v>
      </c>
      <c r="G70" s="334">
        <v>18</v>
      </c>
      <c r="H70" s="334">
        <v>9326</v>
      </c>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38413</v>
      </c>
      <c r="E71" s="334">
        <v>185</v>
      </c>
      <c r="F71" s="334">
        <v>3399</v>
      </c>
      <c r="G71" s="334">
        <v>129</v>
      </c>
      <c r="H71" s="334">
        <v>42126</v>
      </c>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12815</v>
      </c>
      <c r="E72" s="334">
        <v>191</v>
      </c>
      <c r="F72" s="334">
        <v>1328</v>
      </c>
      <c r="G72" s="334">
        <v>52</v>
      </c>
      <c r="H72" s="334">
        <v>14386</v>
      </c>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15408</v>
      </c>
      <c r="E73" s="334">
        <v>164</v>
      </c>
      <c r="F73" s="334">
        <v>1211</v>
      </c>
      <c r="G73" s="334">
        <v>42</v>
      </c>
      <c r="H73" s="334">
        <v>16825</v>
      </c>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8820</v>
      </c>
      <c r="E74" s="334">
        <v>140</v>
      </c>
      <c r="F74" s="334">
        <v>739</v>
      </c>
      <c r="G74" s="334">
        <v>3</v>
      </c>
      <c r="H74" s="334">
        <v>9702</v>
      </c>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12074</v>
      </c>
      <c r="E75" s="334">
        <v>318</v>
      </c>
      <c r="F75" s="334">
        <v>727</v>
      </c>
      <c r="G75" s="334">
        <v>20</v>
      </c>
      <c r="H75" s="334">
        <v>13139</v>
      </c>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18864</v>
      </c>
      <c r="E76" s="334">
        <v>204</v>
      </c>
      <c r="F76" s="334">
        <v>1641</v>
      </c>
      <c r="G76" s="334">
        <v>4</v>
      </c>
      <c r="H76" s="334">
        <v>20713</v>
      </c>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12790</v>
      </c>
      <c r="E77" s="334">
        <v>192</v>
      </c>
      <c r="F77" s="334">
        <v>721</v>
      </c>
      <c r="G77" s="334">
        <v>3</v>
      </c>
      <c r="H77" s="334">
        <v>13706</v>
      </c>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33122</v>
      </c>
      <c r="E78" s="334">
        <v>149</v>
      </c>
      <c r="F78" s="334">
        <v>3699</v>
      </c>
      <c r="G78" s="334">
        <v>8</v>
      </c>
      <c r="H78" s="334">
        <v>36978</v>
      </c>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9079</v>
      </c>
      <c r="E79" s="334">
        <v>38</v>
      </c>
      <c r="F79" s="334">
        <v>615</v>
      </c>
      <c r="G79" s="334">
        <v>3</v>
      </c>
      <c r="H79" s="334">
        <v>9735</v>
      </c>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24043</v>
      </c>
      <c r="E80" s="334">
        <v>111</v>
      </c>
      <c r="F80" s="334">
        <v>3084</v>
      </c>
      <c r="G80" s="334">
        <v>5</v>
      </c>
      <c r="H80" s="334">
        <v>27243</v>
      </c>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5282</v>
      </c>
      <c r="E81" s="334">
        <v>31</v>
      </c>
      <c r="F81" s="334">
        <v>300</v>
      </c>
      <c r="G81" s="334">
        <v>7</v>
      </c>
      <c r="H81" s="334">
        <v>5620</v>
      </c>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16707</v>
      </c>
      <c r="E82" s="334">
        <v>61</v>
      </c>
      <c r="F82" s="334">
        <v>861</v>
      </c>
      <c r="G82" s="334">
        <v>3</v>
      </c>
      <c r="H82" s="334">
        <v>17632</v>
      </c>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11109</v>
      </c>
      <c r="E83" s="334">
        <v>75</v>
      </c>
      <c r="F83" s="334">
        <v>1316</v>
      </c>
      <c r="G83" s="334">
        <v>104</v>
      </c>
      <c r="H83" s="334">
        <v>12604</v>
      </c>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9313</v>
      </c>
      <c r="E84" s="334">
        <v>17</v>
      </c>
      <c r="F84" s="334">
        <v>386</v>
      </c>
      <c r="G84" s="334">
        <v>1</v>
      </c>
      <c r="H84" s="334">
        <v>9717</v>
      </c>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12389</v>
      </c>
      <c r="E85" s="334">
        <v>51</v>
      </c>
      <c r="F85" s="334">
        <v>738</v>
      </c>
      <c r="G85" s="334">
        <v>2</v>
      </c>
      <c r="H85" s="334">
        <v>13180</v>
      </c>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26545</v>
      </c>
      <c r="E86" s="334">
        <v>925</v>
      </c>
      <c r="F86" s="334">
        <v>5985</v>
      </c>
      <c r="G86" s="334">
        <v>7</v>
      </c>
      <c r="H86" s="334">
        <v>33462</v>
      </c>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28566</v>
      </c>
      <c r="E87" s="334">
        <v>130</v>
      </c>
      <c r="F87" s="334">
        <v>2545</v>
      </c>
      <c r="G87" s="334">
        <v>27</v>
      </c>
      <c r="H87" s="334">
        <v>31268</v>
      </c>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14095</v>
      </c>
      <c r="E88" s="334">
        <v>222</v>
      </c>
      <c r="F88" s="334">
        <v>1245</v>
      </c>
      <c r="G88" s="334">
        <v>1</v>
      </c>
      <c r="H88" s="334">
        <v>15563</v>
      </c>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13580</v>
      </c>
      <c r="E89" s="334">
        <v>31</v>
      </c>
      <c r="F89" s="334">
        <v>1217</v>
      </c>
      <c r="G89" s="334">
        <v>1</v>
      </c>
      <c r="H89" s="334">
        <v>14829</v>
      </c>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8182</v>
      </c>
      <c r="E90" s="334">
        <v>150</v>
      </c>
      <c r="F90" s="334">
        <v>604</v>
      </c>
      <c r="G90" s="334">
        <v>1</v>
      </c>
      <c r="H90" s="334">
        <v>8937</v>
      </c>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11975</v>
      </c>
      <c r="E91" s="334">
        <v>138</v>
      </c>
      <c r="F91" s="334">
        <v>1389</v>
      </c>
      <c r="G91" s="334">
        <v>69</v>
      </c>
      <c r="H91" s="334">
        <v>13571</v>
      </c>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10970</v>
      </c>
      <c r="E92" s="334">
        <v>57</v>
      </c>
      <c r="F92" s="334">
        <v>598</v>
      </c>
      <c r="G92" s="334">
        <v>1</v>
      </c>
      <c r="H92" s="334">
        <v>11626</v>
      </c>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6255</v>
      </c>
      <c r="E93" s="334">
        <v>74</v>
      </c>
      <c r="F93" s="334">
        <v>446</v>
      </c>
      <c r="G93" s="334">
        <v>22</v>
      </c>
      <c r="H93" s="334">
        <v>6797</v>
      </c>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22861</v>
      </c>
      <c r="E94" s="334">
        <v>298</v>
      </c>
      <c r="F94" s="334">
        <v>2804</v>
      </c>
      <c r="G94" s="334">
        <v>1</v>
      </c>
      <c r="H94" s="334">
        <v>25964</v>
      </c>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9608</v>
      </c>
      <c r="E95" s="334">
        <v>139</v>
      </c>
      <c r="F95" s="334">
        <v>904</v>
      </c>
      <c r="G95" s="334">
        <v>2</v>
      </c>
      <c r="H95" s="334">
        <v>10653</v>
      </c>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13399</v>
      </c>
      <c r="E96" s="334">
        <v>155</v>
      </c>
      <c r="F96" s="334">
        <v>1200</v>
      </c>
      <c r="G96" s="334">
        <v>14</v>
      </c>
      <c r="H96" s="334">
        <v>14768</v>
      </c>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9439</v>
      </c>
      <c r="E97" s="334">
        <v>114</v>
      </c>
      <c r="F97" s="334">
        <v>578</v>
      </c>
      <c r="G97" s="334">
        <v>10</v>
      </c>
      <c r="H97" s="334">
        <v>10141</v>
      </c>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9075</v>
      </c>
      <c r="E98" s="334">
        <v>88</v>
      </c>
      <c r="F98" s="334">
        <v>539</v>
      </c>
      <c r="G98" s="334">
        <v>0</v>
      </c>
      <c r="H98" s="334">
        <v>9702</v>
      </c>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7485</v>
      </c>
      <c r="E99" s="334">
        <v>22</v>
      </c>
      <c r="F99" s="334">
        <v>688</v>
      </c>
      <c r="G99" s="334">
        <v>4</v>
      </c>
      <c r="H99" s="334">
        <v>8199</v>
      </c>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8426</v>
      </c>
      <c r="E100" s="334">
        <v>41</v>
      </c>
      <c r="F100" s="334">
        <v>1160</v>
      </c>
      <c r="G100" s="334">
        <v>19</v>
      </c>
      <c r="H100" s="334">
        <v>9646</v>
      </c>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3091</v>
      </c>
      <c r="E101" s="334">
        <v>28</v>
      </c>
      <c r="F101" s="334">
        <v>264</v>
      </c>
      <c r="G101" s="334">
        <v>7</v>
      </c>
      <c r="H101" s="334">
        <v>3390</v>
      </c>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12997</v>
      </c>
      <c r="E102" s="334">
        <v>99</v>
      </c>
      <c r="F102" s="334">
        <v>1239</v>
      </c>
      <c r="G102" s="334">
        <v>18</v>
      </c>
      <c r="H102" s="334">
        <v>14353</v>
      </c>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16923</v>
      </c>
      <c r="E103" s="334">
        <v>410</v>
      </c>
      <c r="F103" s="334">
        <v>2488</v>
      </c>
      <c r="G103" s="334">
        <v>4</v>
      </c>
      <c r="H103" s="334">
        <v>19825</v>
      </c>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22591</v>
      </c>
      <c r="E104" s="334">
        <v>89</v>
      </c>
      <c r="F104" s="334">
        <v>2516</v>
      </c>
      <c r="G104" s="334">
        <v>1</v>
      </c>
      <c r="H104" s="334">
        <v>25197</v>
      </c>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17715</v>
      </c>
      <c r="E105" s="334">
        <v>201</v>
      </c>
      <c r="F105" s="334">
        <v>1685</v>
      </c>
      <c r="G105" s="334">
        <v>3</v>
      </c>
      <c r="H105" s="334">
        <v>19604</v>
      </c>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12081</v>
      </c>
      <c r="E106" s="334">
        <v>140</v>
      </c>
      <c r="F106" s="334">
        <v>1450</v>
      </c>
      <c r="G106" s="334">
        <v>4</v>
      </c>
      <c r="H106" s="334">
        <v>13675</v>
      </c>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8002</v>
      </c>
      <c r="E107" s="334">
        <v>676</v>
      </c>
      <c r="F107" s="334">
        <v>921</v>
      </c>
      <c r="G107" s="334">
        <v>216</v>
      </c>
      <c r="H107" s="334">
        <v>9815</v>
      </c>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9981</v>
      </c>
      <c r="E108" s="334">
        <v>318</v>
      </c>
      <c r="F108" s="334">
        <v>1434</v>
      </c>
      <c r="G108" s="334">
        <v>73</v>
      </c>
      <c r="H108" s="334">
        <v>11806</v>
      </c>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874</v>
      </c>
      <c r="E109" s="334">
        <v>111</v>
      </c>
      <c r="F109" s="334">
        <v>206</v>
      </c>
      <c r="G109" s="334">
        <v>9</v>
      </c>
      <c r="H109" s="334">
        <v>1200</v>
      </c>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15483</v>
      </c>
      <c r="E110" s="334">
        <v>2271</v>
      </c>
      <c r="F110" s="334">
        <v>1177</v>
      </c>
      <c r="G110" s="334">
        <v>126</v>
      </c>
      <c r="H110" s="334">
        <v>19057</v>
      </c>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1275956</v>
      </c>
      <c r="E111" s="335">
        <v>14472</v>
      </c>
      <c r="F111" s="335">
        <v>117611</v>
      </c>
      <c r="G111" s="335">
        <v>1796</v>
      </c>
      <c r="H111" s="335">
        <v>1409835</v>
      </c>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34340</v>
      </c>
      <c r="E112" s="335">
        <v>3376</v>
      </c>
      <c r="F112" s="335">
        <v>3738</v>
      </c>
      <c r="G112" s="335">
        <v>424</v>
      </c>
      <c r="H112" s="335">
        <v>41878</v>
      </c>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1310296</v>
      </c>
      <c r="E113" s="335">
        <v>17848</v>
      </c>
      <c r="F113" s="335">
        <v>121349</v>
      </c>
      <c r="G113" s="335">
        <v>2220</v>
      </c>
      <c r="H113" s="335">
        <v>1451713</v>
      </c>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308</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ht="35.1" customHeight="1" x14ac:dyDescent="0.25">
      <c r="A118" s="332" t="s">
        <v>377</v>
      </c>
      <c r="B118" s="376" t="s">
        <v>214</v>
      </c>
      <c r="C118" s="376" t="s">
        <v>452</v>
      </c>
      <c r="D118" s="332" t="s">
        <v>446</v>
      </c>
      <c r="E118" s="332" t="s">
        <v>256</v>
      </c>
      <c r="F118" s="332" t="s">
        <v>286</v>
      </c>
      <c r="G118" s="332" t="s">
        <v>227</v>
      </c>
      <c r="H118" s="332" t="s">
        <v>447</v>
      </c>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197</v>
      </c>
      <c r="B119" s="373" t="s">
        <v>83</v>
      </c>
      <c r="C119" s="373"/>
      <c r="D119" s="334">
        <v>171340</v>
      </c>
      <c r="E119" s="334">
        <v>1124</v>
      </c>
      <c r="F119" s="334">
        <v>14417</v>
      </c>
      <c r="G119" s="334">
        <v>195</v>
      </c>
      <c r="H119" s="334">
        <v>187076</v>
      </c>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140</v>
      </c>
      <c r="B120" s="373" t="s">
        <v>17</v>
      </c>
      <c r="C120" s="373"/>
      <c r="D120" s="334">
        <v>68056</v>
      </c>
      <c r="E120" s="334">
        <v>287</v>
      </c>
      <c r="F120" s="334">
        <v>5924</v>
      </c>
      <c r="G120" s="334">
        <v>108</v>
      </c>
      <c r="H120" s="334">
        <v>74375</v>
      </c>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166</v>
      </c>
      <c r="B121" s="373" t="s">
        <v>53</v>
      </c>
      <c r="C121" s="373"/>
      <c r="D121" s="334">
        <v>73618</v>
      </c>
      <c r="E121" s="334">
        <v>1291</v>
      </c>
      <c r="F121" s="334">
        <v>5596</v>
      </c>
      <c r="G121" s="334">
        <v>71</v>
      </c>
      <c r="H121" s="334">
        <v>80576</v>
      </c>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137</v>
      </c>
      <c r="B122" s="373" t="s">
        <v>10</v>
      </c>
      <c r="C122" s="373"/>
      <c r="D122" s="334">
        <v>51349</v>
      </c>
      <c r="E122" s="334">
        <v>296</v>
      </c>
      <c r="F122" s="334">
        <v>3590</v>
      </c>
      <c r="G122" s="334">
        <v>82</v>
      </c>
      <c r="H122" s="334">
        <v>55317</v>
      </c>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207</v>
      </c>
      <c r="B123" s="373" t="s">
        <v>106</v>
      </c>
      <c r="C123" s="373"/>
      <c r="D123" s="334">
        <v>11954</v>
      </c>
      <c r="E123" s="334">
        <v>3</v>
      </c>
      <c r="F123" s="334">
        <v>1277</v>
      </c>
      <c r="G123" s="334">
        <v>11</v>
      </c>
      <c r="H123" s="334">
        <v>13245</v>
      </c>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157</v>
      </c>
      <c r="B124" s="373" t="s">
        <v>219</v>
      </c>
      <c r="C124" s="373"/>
      <c r="D124" s="334">
        <v>103464</v>
      </c>
      <c r="E124" s="334">
        <v>1106</v>
      </c>
      <c r="F124" s="334">
        <v>8418</v>
      </c>
      <c r="G124" s="334">
        <v>143</v>
      </c>
      <c r="H124" s="334">
        <v>113131</v>
      </c>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145</v>
      </c>
      <c r="B125" s="373" t="s">
        <v>220</v>
      </c>
      <c r="C125" s="373"/>
      <c r="D125" s="334">
        <v>122116</v>
      </c>
      <c r="E125" s="334">
        <v>918</v>
      </c>
      <c r="F125" s="334">
        <v>12838</v>
      </c>
      <c r="G125" s="334">
        <v>453</v>
      </c>
      <c r="H125" s="334">
        <v>136325</v>
      </c>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125</v>
      </c>
      <c r="B126" s="373" t="s">
        <v>1</v>
      </c>
      <c r="C126" s="373"/>
      <c r="D126" s="334">
        <v>136527</v>
      </c>
      <c r="E126" s="334">
        <v>2117</v>
      </c>
      <c r="F126" s="334">
        <v>17825</v>
      </c>
      <c r="G126" s="334">
        <v>39</v>
      </c>
      <c r="H126" s="334">
        <v>156508</v>
      </c>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141</v>
      </c>
      <c r="B127" s="373" t="s">
        <v>26</v>
      </c>
      <c r="C127" s="373"/>
      <c r="D127" s="334">
        <v>69794</v>
      </c>
      <c r="E127" s="334">
        <v>447</v>
      </c>
      <c r="F127" s="334">
        <v>6868</v>
      </c>
      <c r="G127" s="334">
        <v>135</v>
      </c>
      <c r="H127" s="334">
        <v>77244</v>
      </c>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188</v>
      </c>
      <c r="B128" s="373" t="s">
        <v>221</v>
      </c>
      <c r="C128" s="373"/>
      <c r="D128" s="334">
        <v>144133</v>
      </c>
      <c r="E128" s="334">
        <v>1945</v>
      </c>
      <c r="F128" s="334">
        <v>9925</v>
      </c>
      <c r="G128" s="334">
        <v>228</v>
      </c>
      <c r="H128" s="334">
        <v>156231</v>
      </c>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189</v>
      </c>
      <c r="B129" s="373" t="s">
        <v>222</v>
      </c>
      <c r="C129" s="373"/>
      <c r="D129" s="334">
        <v>152078</v>
      </c>
      <c r="E129" s="334">
        <v>1867</v>
      </c>
      <c r="F129" s="334">
        <v>10237</v>
      </c>
      <c r="G129" s="334">
        <v>153</v>
      </c>
      <c r="H129" s="334">
        <v>164335</v>
      </c>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165</v>
      </c>
      <c r="B130" s="373" t="s">
        <v>47</v>
      </c>
      <c r="C130" s="373"/>
      <c r="D130" s="334">
        <v>67409</v>
      </c>
      <c r="E130" s="334">
        <v>819</v>
      </c>
      <c r="F130" s="334">
        <v>7151</v>
      </c>
      <c r="G130" s="334">
        <v>135</v>
      </c>
      <c r="H130" s="334">
        <v>75514</v>
      </c>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206</v>
      </c>
      <c r="B131" s="373" t="s">
        <v>113</v>
      </c>
      <c r="C131" s="373"/>
      <c r="D131" s="334">
        <v>104118</v>
      </c>
      <c r="E131" s="334">
        <v>2252</v>
      </c>
      <c r="F131" s="334">
        <v>13545</v>
      </c>
      <c r="G131" s="334">
        <v>43</v>
      </c>
      <c r="H131" s="334">
        <v>119958</v>
      </c>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74" t="s">
        <v>223</v>
      </c>
      <c r="B132" s="374" t="s">
        <v>223</v>
      </c>
      <c r="C132" s="374"/>
      <c r="D132" s="335">
        <v>1275956</v>
      </c>
      <c r="E132" s="335">
        <v>14472</v>
      </c>
      <c r="F132" s="335">
        <v>117611</v>
      </c>
      <c r="G132" s="335">
        <v>1796</v>
      </c>
      <c r="H132" s="335">
        <v>1409835</v>
      </c>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448</v>
      </c>
      <c r="B133" s="373" t="s">
        <v>109</v>
      </c>
      <c r="C133" s="373"/>
      <c r="D133" s="334">
        <v>8002</v>
      </c>
      <c r="E133" s="334">
        <v>676</v>
      </c>
      <c r="F133" s="334">
        <v>921</v>
      </c>
      <c r="G133" s="334">
        <v>216</v>
      </c>
      <c r="H133" s="334">
        <v>9815</v>
      </c>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449</v>
      </c>
      <c r="B134" s="373" t="s">
        <v>110</v>
      </c>
      <c r="C134" s="373"/>
      <c r="D134" s="334">
        <v>9981</v>
      </c>
      <c r="E134" s="334">
        <v>318</v>
      </c>
      <c r="F134" s="334">
        <v>1434</v>
      </c>
      <c r="G134" s="334">
        <v>73</v>
      </c>
      <c r="H134" s="334">
        <v>11806</v>
      </c>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34" t="s">
        <v>450</v>
      </c>
      <c r="B135" s="373" t="s">
        <v>111</v>
      </c>
      <c r="C135" s="373"/>
      <c r="D135" s="334">
        <v>874</v>
      </c>
      <c r="E135" s="334">
        <v>111</v>
      </c>
      <c r="F135" s="334">
        <v>206</v>
      </c>
      <c r="G135" s="334">
        <v>9</v>
      </c>
      <c r="H135" s="334">
        <v>1200</v>
      </c>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4" t="s">
        <v>451</v>
      </c>
      <c r="B136" s="373" t="s">
        <v>112</v>
      </c>
      <c r="C136" s="373"/>
      <c r="D136" s="334">
        <v>15483</v>
      </c>
      <c r="E136" s="334">
        <v>2271</v>
      </c>
      <c r="F136" s="334">
        <v>1177</v>
      </c>
      <c r="G136" s="334">
        <v>126</v>
      </c>
      <c r="H136" s="334">
        <v>19057</v>
      </c>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74" t="s">
        <v>224</v>
      </c>
      <c r="B137" s="374" t="s">
        <v>224</v>
      </c>
      <c r="C137" s="374"/>
      <c r="D137" s="335">
        <v>34340</v>
      </c>
      <c r="E137" s="335">
        <v>3376</v>
      </c>
      <c r="F137" s="335">
        <v>3738</v>
      </c>
      <c r="G137" s="335">
        <v>424</v>
      </c>
      <c r="H137" s="335">
        <v>41878</v>
      </c>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74" t="s">
        <v>225</v>
      </c>
      <c r="B138" s="374" t="s">
        <v>225</v>
      </c>
      <c r="C138" s="374"/>
      <c r="D138" s="335">
        <v>1310296</v>
      </c>
      <c r="E138" s="335">
        <v>17848</v>
      </c>
      <c r="F138" s="335">
        <v>121349</v>
      </c>
      <c r="G138" s="335">
        <v>2220</v>
      </c>
      <c r="H138" s="335">
        <v>1451713</v>
      </c>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row r="145" spans="1:26" customFormat="1" x14ac:dyDescent="0.25">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row>
    <row r="146" spans="1:26" customFormat="1" x14ac:dyDescent="0.25">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row>
    <row r="147" spans="1:26" customFormat="1" x14ac:dyDescent="0.25">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row>
    <row r="148" spans="1:26" customFormat="1" x14ac:dyDescent="0.25">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row>
    <row r="149" spans="1:26" customFormat="1" x14ac:dyDescent="0.25">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row>
    <row r="150" spans="1:26" customFormat="1" x14ac:dyDescent="0.25">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row>
    <row r="151" spans="1:26" customFormat="1" x14ac:dyDescent="0.25">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row>
    <row r="152" spans="1:26" customFormat="1" x14ac:dyDescent="0.25">
      <c r="A152" s="333"/>
      <c r="B152" s="333"/>
      <c r="C152" s="333"/>
      <c r="D152" s="333"/>
      <c r="E152" s="333"/>
      <c r="F152" s="333"/>
      <c r="G152" s="333"/>
      <c r="H152" s="333"/>
      <c r="I152" s="333"/>
      <c r="J152" s="333"/>
      <c r="K152" s="333"/>
      <c r="L152" s="333"/>
      <c r="M152" s="333"/>
      <c r="N152" s="333"/>
      <c r="O152" s="333"/>
      <c r="P152" s="333"/>
      <c r="Q152" s="333"/>
      <c r="R152" s="333"/>
      <c r="S152" s="333"/>
      <c r="T152" s="333"/>
      <c r="U152" s="333"/>
      <c r="V152" s="333"/>
      <c r="W152" s="333"/>
      <c r="X152" s="333"/>
      <c r="Y152" s="333"/>
      <c r="Z152" s="333"/>
    </row>
    <row r="153" spans="1:26" customFormat="1" x14ac:dyDescent="0.25">
      <c r="A153" s="333"/>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row>
    <row r="154" spans="1:26" customFormat="1" x14ac:dyDescent="0.25">
      <c r="A154" s="333"/>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row>
    <row r="155" spans="1:26" customFormat="1" x14ac:dyDescent="0.25">
      <c r="A155" s="333"/>
      <c r="B155" s="333"/>
      <c r="C155" s="333"/>
      <c r="D155" s="333"/>
      <c r="E155" s="333"/>
      <c r="F155" s="333"/>
      <c r="G155" s="333"/>
      <c r="H155" s="333"/>
      <c r="I155" s="333"/>
      <c r="J155" s="333"/>
      <c r="K155" s="333"/>
      <c r="L155" s="333"/>
      <c r="M155" s="333"/>
      <c r="N155" s="333"/>
      <c r="O155" s="333"/>
      <c r="P155" s="333"/>
      <c r="Q155" s="333"/>
      <c r="R155" s="333"/>
      <c r="S155" s="333"/>
      <c r="T155" s="333"/>
      <c r="U155" s="333"/>
      <c r="V155" s="333"/>
      <c r="W155" s="333"/>
      <c r="X155" s="333"/>
      <c r="Y155" s="333"/>
      <c r="Z155" s="333"/>
    </row>
    <row r="156" spans="1:26" customFormat="1" x14ac:dyDescent="0.25">
      <c r="A156" s="333"/>
      <c r="B156" s="333"/>
      <c r="C156" s="333"/>
      <c r="D156" s="333"/>
      <c r="E156" s="333"/>
      <c r="F156" s="333"/>
      <c r="G156" s="333"/>
      <c r="H156" s="333"/>
      <c r="I156" s="333"/>
      <c r="J156" s="333"/>
      <c r="K156" s="333"/>
      <c r="L156" s="333"/>
      <c r="M156" s="333"/>
      <c r="N156" s="333"/>
      <c r="O156" s="333"/>
      <c r="P156" s="333"/>
      <c r="Q156" s="333"/>
      <c r="R156" s="333"/>
      <c r="S156" s="333"/>
      <c r="T156" s="333"/>
      <c r="U156" s="333"/>
      <c r="V156" s="333"/>
      <c r="W156" s="333"/>
      <c r="X156" s="333"/>
      <c r="Y156" s="333"/>
      <c r="Z156" s="333"/>
    </row>
    <row r="157" spans="1:26" customFormat="1" x14ac:dyDescent="0.25">
      <c r="A157" s="333"/>
      <c r="B157" s="333"/>
      <c r="C157" s="333"/>
      <c r="D157" s="333"/>
      <c r="E157" s="333"/>
      <c r="F157" s="333"/>
      <c r="G157" s="333"/>
      <c r="H157" s="333"/>
      <c r="I157" s="333"/>
      <c r="J157" s="333"/>
      <c r="K157" s="333"/>
      <c r="L157" s="333"/>
      <c r="M157" s="333"/>
      <c r="N157" s="333"/>
      <c r="O157" s="333"/>
      <c r="P157" s="333"/>
      <c r="Q157" s="333"/>
      <c r="R157" s="333"/>
      <c r="S157" s="333"/>
      <c r="T157" s="333"/>
      <c r="U157" s="333"/>
      <c r="V157" s="333"/>
      <c r="W157" s="333"/>
      <c r="X157" s="333"/>
      <c r="Y157" s="333"/>
      <c r="Z157" s="333"/>
    </row>
    <row r="158" spans="1:26" customFormat="1" x14ac:dyDescent="0.25">
      <c r="A158" s="333"/>
      <c r="B158" s="333"/>
      <c r="C158" s="333"/>
      <c r="D158" s="333"/>
      <c r="E158" s="333"/>
      <c r="F158" s="333"/>
      <c r="G158" s="333"/>
      <c r="H158" s="333"/>
      <c r="I158" s="333"/>
      <c r="J158" s="333"/>
      <c r="K158" s="333"/>
      <c r="L158" s="333"/>
      <c r="M158" s="333"/>
      <c r="N158" s="333"/>
      <c r="O158" s="333"/>
      <c r="P158" s="333"/>
      <c r="Q158" s="333"/>
      <c r="R158" s="333"/>
      <c r="S158" s="333"/>
      <c r="T158" s="333"/>
      <c r="U158" s="333"/>
      <c r="V158" s="333"/>
      <c r="W158" s="333"/>
      <c r="X158" s="333"/>
      <c r="Y158" s="333"/>
      <c r="Z158" s="333"/>
    </row>
    <row r="159" spans="1:26" customFormat="1" x14ac:dyDescent="0.25">
      <c r="A159" s="333"/>
      <c r="B159" s="333"/>
      <c r="C159" s="333"/>
      <c r="D159" s="333"/>
      <c r="E159" s="333"/>
      <c r="F159" s="333"/>
      <c r="G159" s="333"/>
      <c r="H159" s="333"/>
      <c r="I159" s="333"/>
      <c r="J159" s="333"/>
      <c r="K159" s="333"/>
      <c r="L159" s="333"/>
      <c r="M159" s="333"/>
      <c r="N159" s="333"/>
      <c r="O159" s="333"/>
      <c r="P159" s="333"/>
      <c r="Q159" s="333"/>
      <c r="R159" s="333"/>
      <c r="S159" s="333"/>
      <c r="T159" s="333"/>
      <c r="U159" s="333"/>
      <c r="V159" s="333"/>
      <c r="W159" s="333"/>
      <c r="X159" s="333"/>
      <c r="Y159" s="333"/>
      <c r="Z159" s="333"/>
    </row>
    <row r="160" spans="1:26" customFormat="1" x14ac:dyDescent="0.25">
      <c r="A160" s="333"/>
      <c r="B160" s="333"/>
      <c r="C160" s="333"/>
      <c r="D160" s="333"/>
      <c r="E160" s="333"/>
      <c r="F160" s="333"/>
      <c r="G160" s="333"/>
      <c r="H160" s="333"/>
      <c r="I160" s="333"/>
      <c r="J160" s="333"/>
      <c r="K160" s="333"/>
      <c r="L160" s="333"/>
      <c r="M160" s="333"/>
      <c r="N160" s="333"/>
      <c r="O160" s="333"/>
      <c r="P160" s="333"/>
      <c r="Q160" s="333"/>
      <c r="R160" s="333"/>
      <c r="S160" s="333"/>
      <c r="T160" s="333"/>
      <c r="U160" s="333"/>
      <c r="V160" s="333"/>
      <c r="W160" s="333"/>
      <c r="X160" s="333"/>
      <c r="Y160" s="333"/>
      <c r="Z160" s="333"/>
    </row>
    <row r="161" spans="1:26" customFormat="1" x14ac:dyDescent="0.25">
      <c r="A161" s="333"/>
      <c r="B161" s="333"/>
      <c r="C161" s="333"/>
      <c r="D161" s="333"/>
      <c r="E161" s="333"/>
      <c r="F161" s="333"/>
      <c r="G161" s="333"/>
      <c r="H161" s="333"/>
      <c r="I161" s="333"/>
      <c r="J161" s="333"/>
      <c r="K161" s="333"/>
      <c r="L161" s="333"/>
      <c r="M161" s="333"/>
      <c r="N161" s="333"/>
      <c r="O161" s="333"/>
      <c r="P161" s="333"/>
      <c r="Q161" s="333"/>
      <c r="R161" s="333"/>
      <c r="S161" s="333"/>
      <c r="T161" s="333"/>
      <c r="U161" s="333"/>
      <c r="V161" s="333"/>
      <c r="W161" s="333"/>
      <c r="X161" s="333"/>
      <c r="Y161" s="333"/>
      <c r="Z161" s="333"/>
    </row>
    <row r="162" spans="1:26" customFormat="1" x14ac:dyDescent="0.25">
      <c r="A162" s="333"/>
      <c r="B162" s="333"/>
      <c r="C162" s="333"/>
      <c r="D162" s="333"/>
      <c r="E162" s="333"/>
      <c r="F162" s="333"/>
      <c r="G162" s="333"/>
      <c r="H162" s="333"/>
      <c r="I162" s="333"/>
      <c r="J162" s="333"/>
      <c r="K162" s="333"/>
      <c r="L162" s="333"/>
      <c r="M162" s="333"/>
      <c r="N162" s="333"/>
      <c r="O162" s="333"/>
      <c r="P162" s="333"/>
      <c r="Q162" s="333"/>
      <c r="R162" s="333"/>
      <c r="S162" s="333"/>
      <c r="T162" s="333"/>
      <c r="U162" s="333"/>
      <c r="V162" s="333"/>
      <c r="W162" s="333"/>
      <c r="X162" s="333"/>
      <c r="Y162" s="333"/>
      <c r="Z162" s="333"/>
    </row>
    <row r="163" spans="1:26" customFormat="1" x14ac:dyDescent="0.25">
      <c r="A163" s="333"/>
      <c r="B163" s="333"/>
      <c r="C163" s="333"/>
      <c r="D163" s="333"/>
      <c r="E163" s="333"/>
      <c r="F163" s="333"/>
      <c r="G163" s="333"/>
      <c r="H163" s="333"/>
      <c r="I163" s="333"/>
      <c r="J163" s="333"/>
      <c r="K163" s="333"/>
      <c r="L163" s="333"/>
      <c r="M163" s="333"/>
      <c r="N163" s="333"/>
      <c r="O163" s="333"/>
      <c r="P163" s="333"/>
      <c r="Q163" s="333"/>
      <c r="R163" s="333"/>
      <c r="S163" s="333"/>
      <c r="T163" s="333"/>
      <c r="U163" s="333"/>
      <c r="V163" s="333"/>
      <c r="W163" s="333"/>
      <c r="X163" s="333"/>
      <c r="Y163" s="333"/>
      <c r="Z163" s="333"/>
    </row>
    <row r="164" spans="1:26" customFormat="1" x14ac:dyDescent="0.25">
      <c r="A164" s="333"/>
      <c r="B164" s="333"/>
      <c r="C164" s="333"/>
      <c r="D164" s="333"/>
      <c r="E164" s="333"/>
      <c r="F164" s="333"/>
      <c r="G164" s="333"/>
      <c r="H164" s="333"/>
      <c r="I164" s="333"/>
      <c r="J164" s="333"/>
      <c r="K164" s="333"/>
      <c r="L164" s="333"/>
      <c r="M164" s="333"/>
      <c r="N164" s="333"/>
      <c r="O164" s="333"/>
      <c r="P164" s="333"/>
      <c r="Q164" s="333"/>
      <c r="R164" s="333"/>
      <c r="S164" s="333"/>
      <c r="T164" s="333"/>
      <c r="U164" s="333"/>
      <c r="V164" s="333"/>
      <c r="W164" s="333"/>
      <c r="X164" s="333"/>
      <c r="Y164" s="333"/>
      <c r="Z164" s="333"/>
    </row>
    <row r="165" spans="1:26" customFormat="1" x14ac:dyDescent="0.25">
      <c r="A165" s="333"/>
      <c r="B165" s="333"/>
      <c r="C165" s="333"/>
      <c r="D165" s="333"/>
      <c r="E165" s="333"/>
      <c r="F165" s="333"/>
      <c r="G165" s="333"/>
      <c r="H165" s="333"/>
      <c r="I165" s="333"/>
      <c r="J165" s="333"/>
      <c r="K165" s="333"/>
      <c r="L165" s="333"/>
      <c r="M165" s="333"/>
      <c r="N165" s="333"/>
      <c r="O165" s="333"/>
      <c r="P165" s="333"/>
      <c r="Q165" s="333"/>
      <c r="R165" s="333"/>
      <c r="S165" s="333"/>
      <c r="T165" s="333"/>
      <c r="U165" s="333"/>
      <c r="V165" s="333"/>
      <c r="W165" s="333"/>
      <c r="X165" s="333"/>
      <c r="Y165" s="333"/>
      <c r="Z165" s="333"/>
    </row>
    <row r="166" spans="1:26" customFormat="1" x14ac:dyDescent="0.25">
      <c r="A166" s="333"/>
      <c r="B166" s="333"/>
      <c r="C166" s="333"/>
      <c r="D166" s="333"/>
      <c r="E166" s="333"/>
      <c r="F166" s="333"/>
      <c r="G166" s="333"/>
      <c r="H166" s="333"/>
      <c r="I166" s="333"/>
      <c r="J166" s="333"/>
      <c r="K166" s="333"/>
      <c r="L166" s="333"/>
      <c r="M166" s="333"/>
      <c r="N166" s="333"/>
      <c r="O166" s="333"/>
      <c r="P166" s="333"/>
      <c r="Q166" s="333"/>
      <c r="R166" s="333"/>
      <c r="S166" s="333"/>
      <c r="T166" s="333"/>
      <c r="U166" s="333"/>
      <c r="V166" s="333"/>
      <c r="W166" s="333"/>
      <c r="X166" s="333"/>
      <c r="Y166" s="333"/>
      <c r="Z166" s="333"/>
    </row>
    <row r="167" spans="1:26" customFormat="1" x14ac:dyDescent="0.25">
      <c r="A167" s="333"/>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row>
    <row r="168" spans="1:26" customFormat="1" x14ac:dyDescent="0.25">
      <c r="A168" s="333"/>
      <c r="B168" s="333"/>
      <c r="C168" s="333"/>
      <c r="D168" s="333"/>
      <c r="E168" s="333"/>
      <c r="F168" s="333"/>
      <c r="G168" s="333"/>
      <c r="H168" s="333"/>
      <c r="I168" s="333"/>
      <c r="J168" s="333"/>
      <c r="K168" s="333"/>
      <c r="L168" s="333"/>
      <c r="M168" s="333"/>
      <c r="N168" s="333"/>
      <c r="O168" s="333"/>
      <c r="P168" s="333"/>
      <c r="Q168" s="333"/>
      <c r="R168" s="333"/>
      <c r="S168" s="333"/>
      <c r="T168" s="333"/>
      <c r="U168" s="333"/>
      <c r="V168" s="333"/>
      <c r="W168" s="333"/>
      <c r="X168" s="333"/>
      <c r="Y168" s="333"/>
      <c r="Z168" s="333"/>
    </row>
    <row r="169" spans="1:26" customFormat="1" x14ac:dyDescent="0.25">
      <c r="A169" s="333"/>
      <c r="B169" s="333"/>
      <c r="C169" s="333"/>
      <c r="D169" s="333"/>
      <c r="E169" s="333"/>
      <c r="F169" s="333"/>
      <c r="G169" s="333"/>
      <c r="H169" s="333"/>
      <c r="I169" s="333"/>
      <c r="J169" s="333"/>
      <c r="K169" s="333"/>
      <c r="L169" s="333"/>
      <c r="M169" s="333"/>
      <c r="N169" s="333"/>
      <c r="O169" s="333"/>
      <c r="P169" s="333"/>
      <c r="Q169" s="333"/>
      <c r="R169" s="333"/>
      <c r="S169" s="333"/>
      <c r="T169" s="333"/>
      <c r="U169" s="333"/>
      <c r="V169" s="333"/>
      <c r="W169" s="333"/>
      <c r="X169" s="333"/>
      <c r="Y169" s="333"/>
      <c r="Z169" s="333"/>
    </row>
    <row r="170" spans="1:26" customFormat="1" x14ac:dyDescent="0.25">
      <c r="A170" s="333"/>
      <c r="B170" s="333"/>
      <c r="C170" s="333"/>
      <c r="D170" s="333"/>
      <c r="E170" s="333"/>
      <c r="F170" s="333"/>
      <c r="G170" s="333"/>
      <c r="H170" s="333"/>
      <c r="I170" s="333"/>
      <c r="J170" s="333"/>
      <c r="K170" s="333"/>
      <c r="L170" s="333"/>
      <c r="M170" s="333"/>
      <c r="N170" s="333"/>
      <c r="O170" s="333"/>
      <c r="P170" s="333"/>
      <c r="Q170" s="333"/>
      <c r="R170" s="333"/>
      <c r="S170" s="333"/>
      <c r="T170" s="333"/>
      <c r="U170" s="333"/>
      <c r="V170" s="333"/>
      <c r="W170" s="333"/>
      <c r="X170" s="333"/>
      <c r="Y170" s="333"/>
      <c r="Z170" s="333"/>
    </row>
    <row r="171" spans="1:26" customFormat="1" x14ac:dyDescent="0.25">
      <c r="A171" s="333"/>
      <c r="B171" s="333"/>
      <c r="C171" s="333"/>
      <c r="D171" s="333"/>
      <c r="E171" s="333"/>
      <c r="F171" s="333"/>
      <c r="G171" s="333"/>
      <c r="H171" s="333"/>
      <c r="I171" s="333"/>
      <c r="J171" s="333"/>
      <c r="K171" s="333"/>
      <c r="L171" s="333"/>
      <c r="M171" s="333"/>
      <c r="N171" s="333"/>
      <c r="O171" s="333"/>
      <c r="P171" s="333"/>
      <c r="Q171" s="333"/>
      <c r="R171" s="333"/>
      <c r="S171" s="333"/>
      <c r="T171" s="333"/>
      <c r="U171" s="333"/>
      <c r="V171" s="333"/>
      <c r="W171" s="333"/>
      <c r="X171" s="333"/>
      <c r="Y171" s="333"/>
      <c r="Z171" s="333"/>
    </row>
    <row r="172" spans="1:26" customFormat="1" x14ac:dyDescent="0.25">
      <c r="A172" s="333"/>
      <c r="B172" s="333"/>
      <c r="C172" s="333"/>
      <c r="D172" s="333"/>
      <c r="E172" s="333"/>
      <c r="F172" s="333"/>
      <c r="G172" s="333"/>
      <c r="H172" s="333"/>
      <c r="I172" s="333"/>
      <c r="J172" s="333"/>
      <c r="K172" s="333"/>
      <c r="L172" s="333"/>
      <c r="M172" s="333"/>
      <c r="N172" s="333"/>
      <c r="O172" s="333"/>
      <c r="P172" s="333"/>
      <c r="Q172" s="333"/>
      <c r="R172" s="333"/>
      <c r="S172" s="333"/>
      <c r="T172" s="333"/>
      <c r="U172" s="333"/>
      <c r="V172" s="333"/>
      <c r="W172" s="333"/>
      <c r="X172" s="333"/>
      <c r="Y172" s="333"/>
      <c r="Z172" s="333"/>
    </row>
    <row r="173" spans="1:26" customFormat="1" x14ac:dyDescent="0.25">
      <c r="A173" s="333"/>
      <c r="B173" s="333"/>
      <c r="C173" s="333"/>
      <c r="D173" s="333"/>
      <c r="E173" s="333"/>
      <c r="F173" s="333"/>
      <c r="G173" s="333"/>
      <c r="H173" s="333"/>
      <c r="I173" s="333"/>
      <c r="J173" s="333"/>
      <c r="K173" s="333"/>
      <c r="L173" s="333"/>
      <c r="M173" s="333"/>
      <c r="N173" s="333"/>
      <c r="O173" s="333"/>
      <c r="P173" s="333"/>
      <c r="Q173" s="333"/>
      <c r="R173" s="333"/>
      <c r="S173" s="333"/>
      <c r="T173" s="333"/>
      <c r="U173" s="333"/>
      <c r="V173" s="333"/>
      <c r="W173" s="333"/>
      <c r="X173" s="333"/>
      <c r="Y173" s="333"/>
      <c r="Z173" s="333"/>
    </row>
    <row r="174" spans="1:26" customFormat="1" x14ac:dyDescent="0.25">
      <c r="A174" s="333"/>
      <c r="B174" s="333"/>
      <c r="C174" s="333"/>
      <c r="D174" s="333"/>
      <c r="E174" s="333"/>
      <c r="F174" s="333"/>
      <c r="G174" s="333"/>
      <c r="H174" s="333"/>
      <c r="I174" s="333"/>
      <c r="J174" s="333"/>
      <c r="K174" s="333"/>
      <c r="L174" s="333"/>
      <c r="M174" s="333"/>
      <c r="N174" s="333"/>
      <c r="O174" s="333"/>
      <c r="P174" s="333"/>
      <c r="Q174" s="333"/>
      <c r="R174" s="333"/>
      <c r="S174" s="333"/>
      <c r="T174" s="333"/>
      <c r="U174" s="333"/>
      <c r="V174" s="333"/>
      <c r="W174" s="333"/>
      <c r="X174" s="333"/>
      <c r="Y174" s="333"/>
      <c r="Z174" s="333"/>
    </row>
    <row r="175" spans="1:26" customFormat="1" x14ac:dyDescent="0.25">
      <c r="A175" s="333"/>
      <c r="B175" s="333"/>
      <c r="C175" s="333"/>
      <c r="D175" s="333"/>
      <c r="E175" s="333"/>
      <c r="F175" s="333"/>
      <c r="G175" s="333"/>
      <c r="H175" s="333"/>
      <c r="I175" s="333"/>
      <c r="J175" s="333"/>
      <c r="K175" s="333"/>
      <c r="L175" s="333"/>
      <c r="M175" s="333"/>
      <c r="N175" s="333"/>
      <c r="O175" s="333"/>
      <c r="P175" s="333"/>
      <c r="Q175" s="333"/>
      <c r="R175" s="333"/>
      <c r="S175" s="333"/>
      <c r="T175" s="333"/>
      <c r="U175" s="333"/>
      <c r="V175" s="333"/>
      <c r="W175" s="333"/>
      <c r="X175" s="333"/>
      <c r="Y175" s="333"/>
      <c r="Z175" s="333"/>
    </row>
  </sheetData>
  <mergeCells count="25">
    <mergeCell ref="B124:C124"/>
    <mergeCell ref="B125:C125"/>
    <mergeCell ref="B119:C119"/>
    <mergeCell ref="B120:C120"/>
    <mergeCell ref="B121:C121"/>
    <mergeCell ref="B122:C122"/>
    <mergeCell ref="B123:C123"/>
    <mergeCell ref="A3:H3"/>
    <mergeCell ref="A111:C111"/>
    <mergeCell ref="A112:C112"/>
    <mergeCell ref="A113:C113"/>
    <mergeCell ref="B118:C118"/>
    <mergeCell ref="B126:C126"/>
    <mergeCell ref="B127:C127"/>
    <mergeCell ref="B128:C128"/>
    <mergeCell ref="B129:C129"/>
    <mergeCell ref="B130:C130"/>
    <mergeCell ref="B136:C136"/>
    <mergeCell ref="A138:C138"/>
    <mergeCell ref="B131:C131"/>
    <mergeCell ref="A132:C132"/>
    <mergeCell ref="B133:C133"/>
    <mergeCell ref="B134:C134"/>
    <mergeCell ref="B135:C135"/>
    <mergeCell ref="A137:C137"/>
  </mergeCells>
  <hyperlinks>
    <hyperlink ref="F1" location="Sommaire!A1" display="Retour au sommaire" xr:uid="{00000000-0004-0000-0300-000000000000}"/>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Z188"/>
  <sheetViews>
    <sheetView zoomScaleNormal="100" workbookViewId="0">
      <selection activeCell="A3" sqref="A3:F3"/>
    </sheetView>
  </sheetViews>
  <sheetFormatPr baseColWidth="10" defaultRowHeight="15" x14ac:dyDescent="0.25"/>
  <cols>
    <col min="1" max="1" width="7.42578125" style="270" customWidth="1"/>
    <col min="2" max="2" width="14.28515625" style="270" customWidth="1"/>
    <col min="3" max="3" width="27.140625" style="255" customWidth="1"/>
    <col min="4" max="4" width="14.85546875" style="271" customWidth="1"/>
    <col min="5" max="5" width="15.85546875" style="271" customWidth="1"/>
    <col min="6" max="6" width="14.5703125" style="271" customWidth="1"/>
    <col min="7" max="16384" width="11.42578125" style="255"/>
  </cols>
  <sheetData>
    <row r="1" spans="1:26" x14ac:dyDescent="0.25">
      <c r="A1" s="377" t="s">
        <v>322</v>
      </c>
      <c r="B1" s="377"/>
      <c r="C1" s="377"/>
      <c r="D1" s="377"/>
      <c r="E1" s="377"/>
      <c r="F1" s="377"/>
      <c r="G1" s="221" t="s">
        <v>253</v>
      </c>
    </row>
    <row r="2" spans="1:26" x14ac:dyDescent="0.25">
      <c r="A2" s="63" t="s">
        <v>309</v>
      </c>
      <c r="B2" s="269"/>
      <c r="C2" s="63"/>
      <c r="D2" s="61"/>
      <c r="E2" s="61"/>
      <c r="F2" s="61"/>
    </row>
    <row r="3" spans="1:26" x14ac:dyDescent="0.25">
      <c r="A3" s="375" t="s">
        <v>251</v>
      </c>
      <c r="B3" s="375"/>
      <c r="C3" s="375"/>
      <c r="D3" s="375"/>
      <c r="E3" s="375"/>
      <c r="F3" s="375"/>
    </row>
    <row r="4" spans="1:26" x14ac:dyDescent="0.25">
      <c r="A4" s="63"/>
      <c r="B4" s="63"/>
      <c r="C4" s="63"/>
      <c r="D4" s="63"/>
      <c r="E4" s="63"/>
      <c r="F4" s="63"/>
      <c r="G4" s="63"/>
      <c r="H4" s="63"/>
    </row>
    <row r="5" spans="1:26" x14ac:dyDescent="0.25">
      <c r="A5" s="222" t="s">
        <v>295</v>
      </c>
      <c r="B5" s="222"/>
      <c r="C5" s="222"/>
      <c r="D5" s="222"/>
      <c r="E5" s="222"/>
      <c r="F5" s="222"/>
      <c r="G5" s="222"/>
      <c r="H5" s="222"/>
      <c r="I5" s="222"/>
      <c r="J5" s="222"/>
      <c r="K5" s="222"/>
      <c r="L5" s="222"/>
      <c r="M5" s="222"/>
    </row>
    <row r="6" spans="1:26" x14ac:dyDescent="0.25">
      <c r="A6" s="222"/>
      <c r="B6" s="222"/>
      <c r="C6" s="222"/>
      <c r="D6" s="222"/>
      <c r="E6" s="222"/>
      <c r="F6" s="222"/>
      <c r="G6" s="222"/>
      <c r="H6" s="222"/>
      <c r="I6" s="222"/>
      <c r="J6" s="222"/>
      <c r="K6" s="222"/>
      <c r="L6" s="222"/>
      <c r="M6" s="222"/>
    </row>
    <row r="7" spans="1:26" x14ac:dyDescent="0.25">
      <c r="A7" s="63"/>
      <c r="B7" s="63"/>
      <c r="C7" s="63"/>
      <c r="D7" s="63"/>
      <c r="E7" s="63"/>
      <c r="F7" s="63"/>
    </row>
    <row r="8" spans="1:26" customFormat="1" ht="35.1" customHeight="1" x14ac:dyDescent="0.25">
      <c r="A8" s="332" t="s">
        <v>377</v>
      </c>
      <c r="B8" s="332" t="s">
        <v>371</v>
      </c>
      <c r="C8" s="332" t="s">
        <v>213</v>
      </c>
      <c r="D8" s="332" t="s">
        <v>453</v>
      </c>
      <c r="E8" s="332" t="s">
        <v>256</v>
      </c>
      <c r="F8" s="332" t="s">
        <v>462</v>
      </c>
      <c r="G8" s="333"/>
      <c r="H8" s="333"/>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115</v>
      </c>
      <c r="C9" s="334" t="s">
        <v>82</v>
      </c>
      <c r="D9" s="334">
        <v>5495</v>
      </c>
      <c r="E9" s="334">
        <v>95</v>
      </c>
      <c r="F9" s="334">
        <v>5590</v>
      </c>
      <c r="G9" s="333"/>
      <c r="H9" s="333"/>
      <c r="I9" s="333"/>
      <c r="J9" s="333"/>
      <c r="K9" s="333"/>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8088</v>
      </c>
      <c r="E10" s="334">
        <v>47</v>
      </c>
      <c r="F10" s="334">
        <v>8135</v>
      </c>
      <c r="G10" s="333"/>
      <c r="H10" s="333"/>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6117</v>
      </c>
      <c r="E11" s="334">
        <v>84</v>
      </c>
      <c r="F11" s="334">
        <v>6201</v>
      </c>
      <c r="G11" s="333"/>
      <c r="H11" s="333"/>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2642</v>
      </c>
      <c r="E12" s="334">
        <v>75</v>
      </c>
      <c r="F12" s="334">
        <v>2717</v>
      </c>
      <c r="G12" s="333"/>
      <c r="H12" s="333"/>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1818</v>
      </c>
      <c r="E13" s="334">
        <v>27</v>
      </c>
      <c r="F13" s="334">
        <v>1845</v>
      </c>
      <c r="G13" s="333"/>
      <c r="H13" s="333"/>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14892</v>
      </c>
      <c r="E14" s="334">
        <v>653</v>
      </c>
      <c r="F14" s="334">
        <v>15545</v>
      </c>
      <c r="G14" s="333"/>
      <c r="H14" s="333"/>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5472</v>
      </c>
      <c r="E15" s="334">
        <v>53</v>
      </c>
      <c r="F15" s="334">
        <v>5525</v>
      </c>
      <c r="G15" s="333"/>
      <c r="H15" s="333"/>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5931</v>
      </c>
      <c r="E16" s="334">
        <v>8</v>
      </c>
      <c r="F16" s="334">
        <v>5939</v>
      </c>
      <c r="G16" s="333"/>
      <c r="H16" s="333"/>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2998</v>
      </c>
      <c r="E17" s="334">
        <v>37</v>
      </c>
      <c r="F17" s="334">
        <v>3035</v>
      </c>
      <c r="G17" s="333"/>
      <c r="H17" s="333"/>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3779</v>
      </c>
      <c r="E18" s="334">
        <v>116</v>
      </c>
      <c r="F18" s="334">
        <v>3895</v>
      </c>
      <c r="G18" s="333"/>
      <c r="H18" s="333"/>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4476</v>
      </c>
      <c r="E19" s="334">
        <v>184</v>
      </c>
      <c r="F19" s="334">
        <v>4660</v>
      </c>
      <c r="G19" s="333"/>
      <c r="H19" s="333"/>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5365</v>
      </c>
      <c r="E20" s="334">
        <v>88</v>
      </c>
      <c r="F20" s="334">
        <v>5453</v>
      </c>
      <c r="G20" s="333"/>
      <c r="H20" s="333"/>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24619</v>
      </c>
      <c r="E21" s="334">
        <v>1060</v>
      </c>
      <c r="F21" s="334">
        <v>25679</v>
      </c>
      <c r="G21" s="333"/>
      <c r="H21" s="333"/>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8503</v>
      </c>
      <c r="E22" s="334">
        <v>158</v>
      </c>
      <c r="F22" s="334">
        <v>8661</v>
      </c>
      <c r="G22" s="333"/>
      <c r="H22" s="333"/>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2932</v>
      </c>
      <c r="E23" s="334">
        <v>58</v>
      </c>
      <c r="F23" s="334">
        <v>2990</v>
      </c>
      <c r="G23" s="333"/>
      <c r="H23" s="333"/>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4707</v>
      </c>
      <c r="E24" s="334">
        <v>123</v>
      </c>
      <c r="F24" s="334">
        <v>4830</v>
      </c>
      <c r="G24" s="333"/>
      <c r="H24" s="333"/>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8195</v>
      </c>
      <c r="E25" s="334">
        <v>162</v>
      </c>
      <c r="F25" s="334">
        <v>8357</v>
      </c>
      <c r="G25" s="333"/>
      <c r="H25" s="333"/>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3559</v>
      </c>
      <c r="E26" s="334">
        <v>41</v>
      </c>
      <c r="F26" s="334">
        <v>3600</v>
      </c>
      <c r="G26" s="333"/>
      <c r="H26" s="333"/>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4261</v>
      </c>
      <c r="E27" s="334">
        <v>128</v>
      </c>
      <c r="F27" s="334">
        <v>4389</v>
      </c>
      <c r="G27" s="333"/>
      <c r="H27" s="333"/>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5760</v>
      </c>
      <c r="E28" s="334">
        <v>3</v>
      </c>
      <c r="F28" s="334">
        <v>5763</v>
      </c>
      <c r="G28" s="333"/>
      <c r="H28" s="333"/>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4684</v>
      </c>
      <c r="E29" s="334">
        <v>0</v>
      </c>
      <c r="F29" s="334">
        <v>4684</v>
      </c>
      <c r="G29" s="333"/>
      <c r="H29" s="333"/>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5781</v>
      </c>
      <c r="E30" s="334">
        <v>32</v>
      </c>
      <c r="F30" s="334">
        <v>5813</v>
      </c>
      <c r="G30" s="333"/>
      <c r="H30" s="333"/>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6992</v>
      </c>
      <c r="E31" s="334">
        <v>164</v>
      </c>
      <c r="F31" s="334">
        <v>7156</v>
      </c>
      <c r="G31" s="333"/>
      <c r="H31" s="333"/>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3303</v>
      </c>
      <c r="E32" s="334">
        <v>24</v>
      </c>
      <c r="F32" s="334">
        <v>3327</v>
      </c>
      <c r="G32" s="333"/>
      <c r="H32" s="333"/>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8052</v>
      </c>
      <c r="E33" s="334">
        <v>57</v>
      </c>
      <c r="F33" s="334">
        <v>8109</v>
      </c>
      <c r="G33" s="333"/>
      <c r="H33" s="333"/>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7259</v>
      </c>
      <c r="E34" s="334">
        <v>63</v>
      </c>
      <c r="F34" s="334">
        <v>7322</v>
      </c>
      <c r="G34" s="333"/>
      <c r="H34" s="333"/>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8486</v>
      </c>
      <c r="E35" s="334">
        <v>53</v>
      </c>
      <c r="F35" s="334">
        <v>8539</v>
      </c>
      <c r="G35" s="333"/>
      <c r="H35" s="333"/>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4784</v>
      </c>
      <c r="E36" s="334">
        <v>53</v>
      </c>
      <c r="F36" s="334">
        <v>4837</v>
      </c>
      <c r="G36" s="333"/>
      <c r="H36" s="333"/>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3441</v>
      </c>
      <c r="E37" s="334">
        <v>5</v>
      </c>
      <c r="F37" s="334">
        <v>3446</v>
      </c>
      <c r="G37" s="333"/>
      <c r="H37" s="333"/>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9220</v>
      </c>
      <c r="E38" s="334">
        <v>354</v>
      </c>
      <c r="F38" s="334">
        <v>9574</v>
      </c>
      <c r="G38" s="333"/>
      <c r="H38" s="333"/>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10157</v>
      </c>
      <c r="E39" s="334">
        <v>473</v>
      </c>
      <c r="F39" s="334">
        <v>10630</v>
      </c>
      <c r="G39" s="333"/>
      <c r="H39" s="333"/>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18700</v>
      </c>
      <c r="E40" s="334">
        <v>69</v>
      </c>
      <c r="F40" s="334">
        <v>18769</v>
      </c>
      <c r="G40" s="333"/>
      <c r="H40" s="333"/>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4376</v>
      </c>
      <c r="E41" s="334">
        <v>80</v>
      </c>
      <c r="F41" s="334">
        <v>4456</v>
      </c>
      <c r="G41" s="333"/>
      <c r="H41" s="333"/>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21139</v>
      </c>
      <c r="E42" s="334">
        <v>320</v>
      </c>
      <c r="F42" s="334">
        <v>21459</v>
      </c>
      <c r="G42" s="333"/>
      <c r="H42" s="333"/>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22184</v>
      </c>
      <c r="E43" s="334">
        <v>309</v>
      </c>
      <c r="F43" s="334">
        <v>22493</v>
      </c>
      <c r="G43" s="333"/>
      <c r="H43" s="333"/>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9700</v>
      </c>
      <c r="E44" s="334">
        <v>347</v>
      </c>
      <c r="F44" s="334">
        <v>10047</v>
      </c>
      <c r="G44" s="333"/>
      <c r="H44" s="333"/>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2593</v>
      </c>
      <c r="E45" s="334">
        <v>39</v>
      </c>
      <c r="F45" s="334">
        <v>2632</v>
      </c>
      <c r="G45" s="333"/>
      <c r="H45" s="333"/>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6339</v>
      </c>
      <c r="E46" s="334">
        <v>137</v>
      </c>
      <c r="F46" s="334">
        <v>6476</v>
      </c>
      <c r="G46" s="333"/>
      <c r="H46" s="333"/>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16991</v>
      </c>
      <c r="E47" s="334">
        <v>232</v>
      </c>
      <c r="F47" s="334">
        <v>17223</v>
      </c>
      <c r="G47" s="333"/>
      <c r="H47" s="333"/>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2867</v>
      </c>
      <c r="E48" s="334">
        <v>5</v>
      </c>
      <c r="F48" s="334">
        <v>2872</v>
      </c>
      <c r="G48" s="333"/>
      <c r="H48" s="333"/>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5643</v>
      </c>
      <c r="E49" s="334">
        <v>275</v>
      </c>
      <c r="F49" s="334">
        <v>5918</v>
      </c>
      <c r="G49" s="333"/>
      <c r="H49" s="333"/>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4642</v>
      </c>
      <c r="E50" s="334">
        <v>45</v>
      </c>
      <c r="F50" s="334">
        <v>4687</v>
      </c>
      <c r="G50" s="333"/>
      <c r="H50" s="333"/>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12025</v>
      </c>
      <c r="E51" s="334">
        <v>103</v>
      </c>
      <c r="F51" s="334">
        <v>12128</v>
      </c>
      <c r="G51" s="333"/>
      <c r="H51" s="333"/>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3671</v>
      </c>
      <c r="E52" s="334">
        <v>38</v>
      </c>
      <c r="F52" s="334">
        <v>3709</v>
      </c>
      <c r="G52" s="333"/>
      <c r="H52" s="333"/>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9658</v>
      </c>
      <c r="E53" s="334">
        <v>426</v>
      </c>
      <c r="F53" s="334">
        <v>10084</v>
      </c>
      <c r="G53" s="333"/>
      <c r="H53" s="333"/>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5020</v>
      </c>
      <c r="E54" s="334">
        <v>29</v>
      </c>
      <c r="F54" s="334">
        <v>5049</v>
      </c>
      <c r="G54" s="333"/>
      <c r="H54" s="333"/>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4386</v>
      </c>
      <c r="E55" s="334">
        <v>12</v>
      </c>
      <c r="F55" s="334">
        <v>4398</v>
      </c>
      <c r="G55" s="333"/>
      <c r="H55" s="333"/>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4713</v>
      </c>
      <c r="E56" s="334">
        <v>340</v>
      </c>
      <c r="F56" s="334">
        <v>5053</v>
      </c>
      <c r="G56" s="333"/>
      <c r="H56" s="333"/>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1341</v>
      </c>
      <c r="E57" s="334">
        <v>26</v>
      </c>
      <c r="F57" s="334">
        <v>1367</v>
      </c>
      <c r="G57" s="333"/>
      <c r="H57" s="333"/>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4888</v>
      </c>
      <c r="E58" s="334">
        <v>143</v>
      </c>
      <c r="F58" s="334">
        <v>5031</v>
      </c>
      <c r="G58" s="333"/>
      <c r="H58" s="333"/>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4815</v>
      </c>
      <c r="E59" s="334">
        <v>45</v>
      </c>
      <c r="F59" s="334">
        <v>4860</v>
      </c>
      <c r="G59" s="333"/>
      <c r="H59" s="333"/>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3306</v>
      </c>
      <c r="E60" s="334">
        <v>82</v>
      </c>
      <c r="F60" s="334">
        <v>3388</v>
      </c>
      <c r="G60" s="333"/>
      <c r="H60" s="333"/>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1962</v>
      </c>
      <c r="E61" s="334">
        <v>17</v>
      </c>
      <c r="F61" s="334">
        <v>1979</v>
      </c>
      <c r="G61" s="333"/>
      <c r="H61" s="333"/>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2274</v>
      </c>
      <c r="E62" s="334">
        <v>20</v>
      </c>
      <c r="F62" s="334">
        <v>2294</v>
      </c>
      <c r="G62" s="333"/>
      <c r="H62" s="333"/>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8148</v>
      </c>
      <c r="E63" s="334">
        <v>107</v>
      </c>
      <c r="F63" s="334">
        <v>8255</v>
      </c>
      <c r="G63" s="333"/>
      <c r="H63" s="333"/>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2029</v>
      </c>
      <c r="E64" s="334">
        <v>19</v>
      </c>
      <c r="F64" s="334">
        <v>2048</v>
      </c>
      <c r="G64" s="333"/>
      <c r="H64" s="333"/>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7674</v>
      </c>
      <c r="E65" s="334">
        <v>426</v>
      </c>
      <c r="F65" s="334">
        <v>8100</v>
      </c>
      <c r="G65" s="333"/>
      <c r="H65" s="333"/>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11981</v>
      </c>
      <c r="E66" s="334">
        <v>339</v>
      </c>
      <c r="F66" s="334">
        <v>12320</v>
      </c>
      <c r="G66" s="333"/>
      <c r="H66" s="333"/>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3615</v>
      </c>
      <c r="E67" s="334">
        <v>26</v>
      </c>
      <c r="F67" s="334">
        <v>3641</v>
      </c>
      <c r="G67" s="333"/>
      <c r="H67" s="333"/>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27323</v>
      </c>
      <c r="E68" s="334">
        <v>451</v>
      </c>
      <c r="F68" s="334">
        <v>27774</v>
      </c>
      <c r="G68" s="333"/>
      <c r="H68" s="333"/>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4945</v>
      </c>
      <c r="E69" s="334">
        <v>97</v>
      </c>
      <c r="F69" s="334">
        <v>5042</v>
      </c>
      <c r="G69" s="333"/>
      <c r="H69" s="333"/>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4390</v>
      </c>
      <c r="E70" s="334">
        <v>61</v>
      </c>
      <c r="F70" s="334">
        <v>4451</v>
      </c>
      <c r="G70" s="333"/>
      <c r="H70" s="333"/>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27876</v>
      </c>
      <c r="E71" s="334">
        <v>185</v>
      </c>
      <c r="F71" s="334">
        <v>28061</v>
      </c>
      <c r="G71" s="333"/>
      <c r="H71" s="333"/>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6710</v>
      </c>
      <c r="E72" s="334">
        <v>191</v>
      </c>
      <c r="F72" s="334">
        <v>6901</v>
      </c>
      <c r="G72" s="333"/>
      <c r="H72" s="333"/>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9267</v>
      </c>
      <c r="E73" s="334">
        <v>164</v>
      </c>
      <c r="F73" s="334">
        <v>9431</v>
      </c>
      <c r="G73" s="333"/>
      <c r="H73" s="333"/>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6142</v>
      </c>
      <c r="E74" s="334">
        <v>140</v>
      </c>
      <c r="F74" s="334">
        <v>6282</v>
      </c>
      <c r="G74" s="333"/>
      <c r="H74" s="333"/>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7979</v>
      </c>
      <c r="E75" s="334">
        <v>318</v>
      </c>
      <c r="F75" s="334">
        <v>8297</v>
      </c>
      <c r="G75" s="333"/>
      <c r="H75" s="333"/>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10428</v>
      </c>
      <c r="E76" s="334">
        <v>204</v>
      </c>
      <c r="F76" s="334">
        <v>10632</v>
      </c>
      <c r="G76" s="333"/>
      <c r="H76" s="333"/>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6210</v>
      </c>
      <c r="E77" s="334">
        <v>192</v>
      </c>
      <c r="F77" s="334">
        <v>6402</v>
      </c>
      <c r="G77" s="333"/>
      <c r="H77" s="333"/>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18704</v>
      </c>
      <c r="E78" s="334">
        <v>149</v>
      </c>
      <c r="F78" s="334">
        <v>18853</v>
      </c>
      <c r="G78" s="333"/>
      <c r="H78" s="333"/>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5499</v>
      </c>
      <c r="E79" s="334">
        <v>38</v>
      </c>
      <c r="F79" s="334">
        <v>5537</v>
      </c>
      <c r="G79" s="333"/>
      <c r="H79" s="333"/>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13205</v>
      </c>
      <c r="E80" s="334">
        <v>111</v>
      </c>
      <c r="F80" s="334">
        <v>13316</v>
      </c>
      <c r="G80" s="333"/>
      <c r="H80" s="333"/>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3231</v>
      </c>
      <c r="E81" s="334">
        <v>31</v>
      </c>
      <c r="F81" s="334">
        <v>3262</v>
      </c>
      <c r="G81" s="333"/>
      <c r="H81" s="333"/>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9938</v>
      </c>
      <c r="E82" s="334">
        <v>61</v>
      </c>
      <c r="F82" s="334">
        <v>9999</v>
      </c>
      <c r="G82" s="333"/>
      <c r="H82" s="333"/>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4950</v>
      </c>
      <c r="E83" s="334">
        <v>75</v>
      </c>
      <c r="F83" s="334">
        <v>5025</v>
      </c>
      <c r="G83" s="333"/>
      <c r="H83" s="333"/>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5291</v>
      </c>
      <c r="E84" s="334">
        <v>17</v>
      </c>
      <c r="F84" s="334">
        <v>5308</v>
      </c>
      <c r="G84" s="333"/>
      <c r="H84" s="333"/>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7849</v>
      </c>
      <c r="E85" s="334">
        <v>51</v>
      </c>
      <c r="F85" s="334">
        <v>7900</v>
      </c>
      <c r="G85" s="333"/>
      <c r="H85" s="333"/>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15952</v>
      </c>
      <c r="E86" s="334">
        <v>925</v>
      </c>
      <c r="F86" s="334">
        <v>16877</v>
      </c>
      <c r="G86" s="333"/>
      <c r="H86" s="333"/>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19068</v>
      </c>
      <c r="E87" s="334">
        <v>130</v>
      </c>
      <c r="F87" s="334">
        <v>19198</v>
      </c>
      <c r="G87" s="333"/>
      <c r="H87" s="333"/>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8987</v>
      </c>
      <c r="E88" s="334">
        <v>222</v>
      </c>
      <c r="F88" s="334">
        <v>9209</v>
      </c>
      <c r="G88" s="333"/>
      <c r="H88" s="333"/>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7335</v>
      </c>
      <c r="E89" s="334">
        <v>31</v>
      </c>
      <c r="F89" s="334">
        <v>7366</v>
      </c>
      <c r="G89" s="333"/>
      <c r="H89" s="333"/>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3815</v>
      </c>
      <c r="E90" s="334">
        <v>150</v>
      </c>
      <c r="F90" s="334">
        <v>3965</v>
      </c>
      <c r="G90" s="333"/>
      <c r="H90" s="333"/>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7496</v>
      </c>
      <c r="E91" s="334">
        <v>138</v>
      </c>
      <c r="F91" s="334">
        <v>7634</v>
      </c>
      <c r="G91" s="333"/>
      <c r="H91" s="333"/>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6386</v>
      </c>
      <c r="E92" s="334">
        <v>57</v>
      </c>
      <c r="F92" s="334">
        <v>6443</v>
      </c>
      <c r="G92" s="333"/>
      <c r="H92" s="333"/>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4005</v>
      </c>
      <c r="E93" s="334">
        <v>74</v>
      </c>
      <c r="F93" s="334">
        <v>4079</v>
      </c>
      <c r="G93" s="333"/>
      <c r="H93" s="333"/>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14426</v>
      </c>
      <c r="E94" s="334">
        <v>298</v>
      </c>
      <c r="F94" s="334">
        <v>14724</v>
      </c>
      <c r="G94" s="333"/>
      <c r="H94" s="333"/>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5536</v>
      </c>
      <c r="E95" s="334">
        <v>139</v>
      </c>
      <c r="F95" s="334">
        <v>5675</v>
      </c>
      <c r="G95" s="333"/>
      <c r="H95" s="333"/>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5451</v>
      </c>
      <c r="E96" s="334">
        <v>155</v>
      </c>
      <c r="F96" s="334">
        <v>5606</v>
      </c>
      <c r="G96" s="333"/>
      <c r="H96" s="333"/>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4786</v>
      </c>
      <c r="E97" s="334">
        <v>114</v>
      </c>
      <c r="F97" s="334">
        <v>4900</v>
      </c>
      <c r="G97" s="333"/>
      <c r="H97" s="333"/>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4791</v>
      </c>
      <c r="E98" s="334">
        <v>88</v>
      </c>
      <c r="F98" s="334">
        <v>4879</v>
      </c>
      <c r="G98" s="333"/>
      <c r="H98" s="333"/>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3478</v>
      </c>
      <c r="E99" s="334">
        <v>22</v>
      </c>
      <c r="F99" s="334">
        <v>3500</v>
      </c>
      <c r="G99" s="333"/>
      <c r="H99" s="333"/>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4034</v>
      </c>
      <c r="E100" s="334">
        <v>41</v>
      </c>
      <c r="F100" s="334">
        <v>4075</v>
      </c>
      <c r="G100" s="333"/>
      <c r="H100" s="333"/>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2031</v>
      </c>
      <c r="E101" s="334">
        <v>28</v>
      </c>
      <c r="F101" s="334">
        <v>2059</v>
      </c>
      <c r="G101" s="333"/>
      <c r="H101" s="333"/>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7047</v>
      </c>
      <c r="E102" s="334">
        <v>99</v>
      </c>
      <c r="F102" s="334">
        <v>7146</v>
      </c>
      <c r="G102" s="333"/>
      <c r="H102" s="333"/>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8373</v>
      </c>
      <c r="E103" s="334">
        <v>410</v>
      </c>
      <c r="F103" s="334">
        <v>8783</v>
      </c>
      <c r="G103" s="333"/>
      <c r="H103" s="333"/>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17007</v>
      </c>
      <c r="E104" s="334">
        <v>89</v>
      </c>
      <c r="F104" s="334">
        <v>17096</v>
      </c>
      <c r="G104" s="333"/>
      <c r="H104" s="333"/>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11489</v>
      </c>
      <c r="E105" s="334">
        <v>201</v>
      </c>
      <c r="F105" s="334">
        <v>11690</v>
      </c>
      <c r="G105" s="333"/>
      <c r="H105" s="333"/>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6931</v>
      </c>
      <c r="E106" s="334">
        <v>140</v>
      </c>
      <c r="F106" s="334">
        <v>7071</v>
      </c>
      <c r="G106" s="333"/>
      <c r="H106" s="333"/>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7250</v>
      </c>
      <c r="E107" s="334">
        <v>676</v>
      </c>
      <c r="F107" s="334">
        <v>7926</v>
      </c>
      <c r="G107" s="333"/>
      <c r="H107" s="333"/>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8360</v>
      </c>
      <c r="E108" s="334">
        <v>318</v>
      </c>
      <c r="F108" s="334">
        <v>8678</v>
      </c>
      <c r="G108" s="333"/>
      <c r="H108" s="333"/>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658</v>
      </c>
      <c r="E109" s="334">
        <v>111</v>
      </c>
      <c r="F109" s="334">
        <v>769</v>
      </c>
      <c r="G109" s="333"/>
      <c r="H109" s="333"/>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14238</v>
      </c>
      <c r="E110" s="334">
        <v>2271</v>
      </c>
      <c r="F110" s="334">
        <v>16509</v>
      </c>
      <c r="G110" s="333"/>
      <c r="H110" s="333"/>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738105</v>
      </c>
      <c r="E111" s="335">
        <v>14472</v>
      </c>
      <c r="F111" s="335">
        <v>752577</v>
      </c>
      <c r="G111" s="333"/>
      <c r="H111" s="333"/>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30506</v>
      </c>
      <c r="E112" s="335">
        <v>3376</v>
      </c>
      <c r="F112" s="335">
        <v>33882</v>
      </c>
      <c r="G112" s="333"/>
      <c r="H112" s="333"/>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768611</v>
      </c>
      <c r="E113" s="335">
        <v>17848</v>
      </c>
      <c r="F113" s="335">
        <v>786459</v>
      </c>
      <c r="G113" s="333"/>
      <c r="H113" s="333"/>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322</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ht="35.1" customHeight="1" x14ac:dyDescent="0.25">
      <c r="A118" s="332" t="s">
        <v>377</v>
      </c>
      <c r="B118" s="376" t="s">
        <v>214</v>
      </c>
      <c r="C118" s="376" t="s">
        <v>452</v>
      </c>
      <c r="D118" s="332" t="s">
        <v>453</v>
      </c>
      <c r="E118" s="332" t="s">
        <v>256</v>
      </c>
      <c r="F118" s="338" t="s">
        <v>462</v>
      </c>
      <c r="G118" s="333"/>
      <c r="H118" s="333"/>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197</v>
      </c>
      <c r="B119" s="373" t="s">
        <v>83</v>
      </c>
      <c r="C119" s="373"/>
      <c r="D119" s="334">
        <v>99743</v>
      </c>
      <c r="E119" s="334">
        <v>1124</v>
      </c>
      <c r="F119" s="334">
        <v>100867</v>
      </c>
      <c r="G119" s="333"/>
      <c r="H119" s="333"/>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140</v>
      </c>
      <c r="B120" s="373" t="s">
        <v>17</v>
      </c>
      <c r="C120" s="373"/>
      <c r="D120" s="334">
        <v>38756</v>
      </c>
      <c r="E120" s="334">
        <v>287</v>
      </c>
      <c r="F120" s="334">
        <v>39043</v>
      </c>
      <c r="G120" s="333"/>
      <c r="H120" s="333"/>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166</v>
      </c>
      <c r="B121" s="373" t="s">
        <v>53</v>
      </c>
      <c r="C121" s="373"/>
      <c r="D121" s="334">
        <v>33586</v>
      </c>
      <c r="E121" s="334">
        <v>1291</v>
      </c>
      <c r="F121" s="334">
        <v>34877</v>
      </c>
      <c r="G121" s="333"/>
      <c r="H121" s="333"/>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137</v>
      </c>
      <c r="B122" s="373" t="s">
        <v>10</v>
      </c>
      <c r="C122" s="373"/>
      <c r="D122" s="334">
        <v>25594</v>
      </c>
      <c r="E122" s="334">
        <v>296</v>
      </c>
      <c r="F122" s="334">
        <v>25890</v>
      </c>
      <c r="G122" s="333"/>
      <c r="H122" s="333"/>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207</v>
      </c>
      <c r="B123" s="373" t="s">
        <v>106</v>
      </c>
      <c r="C123" s="373"/>
      <c r="D123" s="334">
        <v>10444</v>
      </c>
      <c r="E123" s="334">
        <v>3</v>
      </c>
      <c r="F123" s="334">
        <v>10447</v>
      </c>
      <c r="G123" s="333"/>
      <c r="H123" s="333"/>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157</v>
      </c>
      <c r="B124" s="373" t="s">
        <v>219</v>
      </c>
      <c r="C124" s="373"/>
      <c r="D124" s="334">
        <v>57252</v>
      </c>
      <c r="E124" s="334">
        <v>1106</v>
      </c>
      <c r="F124" s="334">
        <v>58358</v>
      </c>
      <c r="G124" s="333"/>
      <c r="H124" s="333"/>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145</v>
      </c>
      <c r="B125" s="373" t="s">
        <v>220</v>
      </c>
      <c r="C125" s="373"/>
      <c r="D125" s="334">
        <v>75728</v>
      </c>
      <c r="E125" s="334">
        <v>918</v>
      </c>
      <c r="F125" s="334">
        <v>76646</v>
      </c>
      <c r="G125" s="333"/>
      <c r="H125" s="333"/>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125</v>
      </c>
      <c r="B126" s="373" t="s">
        <v>1</v>
      </c>
      <c r="C126" s="373"/>
      <c r="D126" s="334">
        <v>83121</v>
      </c>
      <c r="E126" s="334">
        <v>2117</v>
      </c>
      <c r="F126" s="334">
        <v>85238</v>
      </c>
      <c r="G126" s="333"/>
      <c r="H126" s="333"/>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141</v>
      </c>
      <c r="B127" s="373" t="s">
        <v>26</v>
      </c>
      <c r="C127" s="373"/>
      <c r="D127" s="334">
        <v>41560</v>
      </c>
      <c r="E127" s="334">
        <v>447</v>
      </c>
      <c r="F127" s="334">
        <v>42007</v>
      </c>
      <c r="G127" s="333"/>
      <c r="H127" s="333"/>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188</v>
      </c>
      <c r="B128" s="373" t="s">
        <v>221</v>
      </c>
      <c r="C128" s="373"/>
      <c r="D128" s="334">
        <v>82672</v>
      </c>
      <c r="E128" s="334">
        <v>1945</v>
      </c>
      <c r="F128" s="334">
        <v>84617</v>
      </c>
      <c r="G128" s="333"/>
      <c r="H128" s="333"/>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189</v>
      </c>
      <c r="B129" s="373" t="s">
        <v>222</v>
      </c>
      <c r="C129" s="373"/>
      <c r="D129" s="334">
        <v>98495</v>
      </c>
      <c r="E129" s="334">
        <v>1867</v>
      </c>
      <c r="F129" s="334">
        <v>100362</v>
      </c>
      <c r="G129" s="333"/>
      <c r="H129" s="333"/>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165</v>
      </c>
      <c r="B130" s="373" t="s">
        <v>47</v>
      </c>
      <c r="C130" s="373"/>
      <c r="D130" s="334">
        <v>27221</v>
      </c>
      <c r="E130" s="334">
        <v>819</v>
      </c>
      <c r="F130" s="334">
        <v>28040</v>
      </c>
      <c r="G130" s="333"/>
      <c r="H130" s="333"/>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206</v>
      </c>
      <c r="B131" s="373" t="s">
        <v>113</v>
      </c>
      <c r="C131" s="373"/>
      <c r="D131" s="334">
        <v>63933</v>
      </c>
      <c r="E131" s="334">
        <v>2252</v>
      </c>
      <c r="F131" s="334">
        <v>66185</v>
      </c>
      <c r="G131" s="333"/>
      <c r="H131" s="333"/>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74" t="s">
        <v>223</v>
      </c>
      <c r="B132" s="374" t="s">
        <v>223</v>
      </c>
      <c r="C132" s="374"/>
      <c r="D132" s="335">
        <v>738105</v>
      </c>
      <c r="E132" s="335">
        <v>14472</v>
      </c>
      <c r="F132" s="335">
        <v>752577</v>
      </c>
      <c r="G132" s="333"/>
      <c r="H132" s="333"/>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448</v>
      </c>
      <c r="B133" s="373" t="s">
        <v>109</v>
      </c>
      <c r="C133" s="373"/>
      <c r="D133" s="334">
        <v>7250</v>
      </c>
      <c r="E133" s="334">
        <v>676</v>
      </c>
      <c r="F133" s="334">
        <v>7926</v>
      </c>
      <c r="G133" s="333"/>
      <c r="H133" s="333"/>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449</v>
      </c>
      <c r="B134" s="373" t="s">
        <v>110</v>
      </c>
      <c r="C134" s="373"/>
      <c r="D134" s="334">
        <v>8360</v>
      </c>
      <c r="E134" s="334">
        <v>318</v>
      </c>
      <c r="F134" s="334">
        <v>8678</v>
      </c>
      <c r="G134" s="333"/>
      <c r="H134" s="333"/>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34" t="s">
        <v>450</v>
      </c>
      <c r="B135" s="373" t="s">
        <v>111</v>
      </c>
      <c r="C135" s="373"/>
      <c r="D135" s="334">
        <v>658</v>
      </c>
      <c r="E135" s="334">
        <v>111</v>
      </c>
      <c r="F135" s="334">
        <v>769</v>
      </c>
      <c r="G135" s="333"/>
      <c r="H135" s="333"/>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4" t="s">
        <v>451</v>
      </c>
      <c r="B136" s="373" t="s">
        <v>112</v>
      </c>
      <c r="C136" s="373"/>
      <c r="D136" s="334">
        <v>14238</v>
      </c>
      <c r="E136" s="334">
        <v>2271</v>
      </c>
      <c r="F136" s="334">
        <v>16509</v>
      </c>
      <c r="G136" s="333"/>
      <c r="H136" s="333"/>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74" t="s">
        <v>224</v>
      </c>
      <c r="B137" s="374" t="s">
        <v>224</v>
      </c>
      <c r="C137" s="374"/>
      <c r="D137" s="335">
        <v>30506</v>
      </c>
      <c r="E137" s="335">
        <v>3376</v>
      </c>
      <c r="F137" s="335">
        <v>33882</v>
      </c>
      <c r="G137" s="333"/>
      <c r="H137" s="333"/>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74" t="s">
        <v>225</v>
      </c>
      <c r="B138" s="374" t="s">
        <v>225</v>
      </c>
      <c r="C138" s="374"/>
      <c r="D138" s="335">
        <v>768611</v>
      </c>
      <c r="E138" s="335">
        <v>17848</v>
      </c>
      <c r="F138" s="335">
        <v>786459</v>
      </c>
      <c r="G138" s="333"/>
      <c r="H138" s="333"/>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row r="145" spans="1:26" customFormat="1" x14ac:dyDescent="0.25">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row>
    <row r="146" spans="1:26" customFormat="1" x14ac:dyDescent="0.25">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row>
    <row r="147" spans="1:26" customFormat="1" x14ac:dyDescent="0.25">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row>
    <row r="148" spans="1:26" customFormat="1" x14ac:dyDescent="0.25">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row>
    <row r="149" spans="1:26" customFormat="1" x14ac:dyDescent="0.25">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row>
    <row r="150" spans="1:26" customFormat="1" x14ac:dyDescent="0.25">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row>
    <row r="151" spans="1:26" customFormat="1" x14ac:dyDescent="0.25">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row>
    <row r="152" spans="1:26" customFormat="1" x14ac:dyDescent="0.25">
      <c r="A152" s="333"/>
      <c r="B152" s="333"/>
      <c r="C152" s="333"/>
      <c r="D152" s="333"/>
      <c r="E152" s="333"/>
      <c r="F152" s="333"/>
      <c r="G152" s="333"/>
      <c r="H152" s="333"/>
      <c r="I152" s="333"/>
      <c r="J152" s="333"/>
      <c r="K152" s="333"/>
      <c r="L152" s="333"/>
      <c r="M152" s="333"/>
      <c r="N152" s="333"/>
      <c r="O152" s="333"/>
      <c r="P152" s="333"/>
      <c r="Q152" s="333"/>
      <c r="R152" s="333"/>
      <c r="S152" s="333"/>
      <c r="T152" s="333"/>
      <c r="U152" s="333"/>
      <c r="V152" s="333"/>
      <c r="W152" s="333"/>
      <c r="X152" s="333"/>
      <c r="Y152" s="333"/>
      <c r="Z152" s="333"/>
    </row>
    <row r="153" spans="1:26" customFormat="1" x14ac:dyDescent="0.25">
      <c r="A153" s="333"/>
      <c r="B153" s="333"/>
      <c r="C153" s="333"/>
      <c r="D153" s="333"/>
      <c r="E153" s="333"/>
      <c r="F153" s="333"/>
      <c r="G153" s="333"/>
      <c r="H153" s="333"/>
      <c r="I153" s="333"/>
      <c r="J153" s="333"/>
      <c r="K153" s="333"/>
      <c r="L153" s="333"/>
      <c r="M153" s="333"/>
      <c r="N153" s="333"/>
      <c r="O153" s="333"/>
      <c r="P153" s="333"/>
      <c r="Q153" s="333"/>
      <c r="R153" s="333"/>
      <c r="S153" s="333"/>
      <c r="T153" s="333"/>
      <c r="U153" s="333"/>
      <c r="V153" s="333"/>
      <c r="W153" s="333"/>
      <c r="X153" s="333"/>
      <c r="Y153" s="333"/>
      <c r="Z153" s="333"/>
    </row>
    <row r="154" spans="1:26" customFormat="1" x14ac:dyDescent="0.25">
      <c r="A154" s="333"/>
      <c r="B154" s="333"/>
      <c r="C154" s="333"/>
      <c r="D154" s="333"/>
      <c r="E154" s="333"/>
      <c r="F154" s="333"/>
      <c r="G154" s="333"/>
      <c r="H154" s="333"/>
      <c r="I154" s="333"/>
      <c r="J154" s="333"/>
      <c r="K154" s="333"/>
      <c r="L154" s="333"/>
      <c r="M154" s="333"/>
      <c r="N154" s="333"/>
      <c r="O154" s="333"/>
      <c r="P154" s="333"/>
      <c r="Q154" s="333"/>
      <c r="R154" s="333"/>
      <c r="S154" s="333"/>
      <c r="T154" s="333"/>
      <c r="U154" s="333"/>
      <c r="V154" s="333"/>
      <c r="W154" s="333"/>
      <c r="X154" s="333"/>
      <c r="Y154" s="333"/>
      <c r="Z154" s="333"/>
    </row>
    <row r="155" spans="1:26" customFormat="1" x14ac:dyDescent="0.25">
      <c r="A155" s="333"/>
      <c r="B155" s="333"/>
      <c r="C155" s="333"/>
      <c r="D155" s="333"/>
      <c r="E155" s="333"/>
      <c r="F155" s="333"/>
      <c r="G155" s="333"/>
      <c r="H155" s="333"/>
      <c r="I155" s="333"/>
      <c r="J155" s="333"/>
      <c r="K155" s="333"/>
      <c r="L155" s="333"/>
      <c r="M155" s="333"/>
      <c r="N155" s="333"/>
      <c r="O155" s="333"/>
      <c r="P155" s="333"/>
      <c r="Q155" s="333"/>
      <c r="R155" s="333"/>
      <c r="S155" s="333"/>
      <c r="T155" s="333"/>
      <c r="U155" s="333"/>
      <c r="V155" s="333"/>
      <c r="W155" s="333"/>
      <c r="X155" s="333"/>
      <c r="Y155" s="333"/>
      <c r="Z155" s="333"/>
    </row>
    <row r="156" spans="1:26" customFormat="1" x14ac:dyDescent="0.25">
      <c r="A156" s="333"/>
      <c r="B156" s="333"/>
      <c r="C156" s="333"/>
      <c r="D156" s="333"/>
      <c r="E156" s="333"/>
      <c r="F156" s="333"/>
      <c r="G156" s="333"/>
      <c r="H156" s="333"/>
      <c r="I156" s="333"/>
      <c r="J156" s="333"/>
      <c r="K156" s="333"/>
      <c r="L156" s="333"/>
      <c r="M156" s="333"/>
      <c r="N156" s="333"/>
      <c r="O156" s="333"/>
      <c r="P156" s="333"/>
      <c r="Q156" s="333"/>
      <c r="R156" s="333"/>
      <c r="S156" s="333"/>
      <c r="T156" s="333"/>
      <c r="U156" s="333"/>
      <c r="V156" s="333"/>
      <c r="W156" s="333"/>
      <c r="X156" s="333"/>
      <c r="Y156" s="333"/>
      <c r="Z156" s="333"/>
    </row>
    <row r="157" spans="1:26" customFormat="1" x14ac:dyDescent="0.25">
      <c r="A157" s="333"/>
      <c r="B157" s="333"/>
      <c r="C157" s="333"/>
      <c r="D157" s="333"/>
      <c r="E157" s="333"/>
      <c r="F157" s="333"/>
      <c r="G157" s="333"/>
      <c r="H157" s="333"/>
      <c r="I157" s="333"/>
      <c r="J157" s="333"/>
      <c r="K157" s="333"/>
      <c r="L157" s="333"/>
      <c r="M157" s="333"/>
      <c r="N157" s="333"/>
      <c r="O157" s="333"/>
      <c r="P157" s="333"/>
      <c r="Q157" s="333"/>
      <c r="R157" s="333"/>
      <c r="S157" s="333"/>
      <c r="T157" s="333"/>
      <c r="U157" s="333"/>
      <c r="V157" s="333"/>
      <c r="W157" s="333"/>
      <c r="X157" s="333"/>
      <c r="Y157" s="333"/>
      <c r="Z157" s="333"/>
    </row>
    <row r="158" spans="1:26" customFormat="1" x14ac:dyDescent="0.25">
      <c r="A158" s="333"/>
      <c r="B158" s="333"/>
      <c r="C158" s="333"/>
      <c r="D158" s="333"/>
      <c r="E158" s="333"/>
      <c r="F158" s="333"/>
      <c r="G158" s="333"/>
      <c r="H158" s="333"/>
      <c r="I158" s="333"/>
      <c r="J158" s="333"/>
      <c r="K158" s="333"/>
      <c r="L158" s="333"/>
      <c r="M158" s="333"/>
      <c r="N158" s="333"/>
      <c r="O158" s="333"/>
      <c r="P158" s="333"/>
      <c r="Q158" s="333"/>
      <c r="R158" s="333"/>
      <c r="S158" s="333"/>
      <c r="T158" s="333"/>
      <c r="U158" s="333"/>
      <c r="V158" s="333"/>
      <c r="W158" s="333"/>
      <c r="X158" s="333"/>
      <c r="Y158" s="333"/>
      <c r="Z158" s="333"/>
    </row>
    <row r="159" spans="1:26" customFormat="1" x14ac:dyDescent="0.25">
      <c r="A159" s="333"/>
      <c r="B159" s="333"/>
      <c r="C159" s="333"/>
      <c r="D159" s="333"/>
      <c r="E159" s="333"/>
      <c r="F159" s="333"/>
      <c r="G159" s="333"/>
      <c r="H159" s="333"/>
      <c r="I159" s="333"/>
      <c r="J159" s="333"/>
      <c r="K159" s="333"/>
      <c r="L159" s="333"/>
      <c r="M159" s="333"/>
      <c r="N159" s="333"/>
      <c r="O159" s="333"/>
      <c r="P159" s="333"/>
      <c r="Q159" s="333"/>
      <c r="R159" s="333"/>
      <c r="S159" s="333"/>
      <c r="T159" s="333"/>
      <c r="U159" s="333"/>
      <c r="V159" s="333"/>
      <c r="W159" s="333"/>
      <c r="X159" s="333"/>
      <c r="Y159" s="333"/>
      <c r="Z159" s="333"/>
    </row>
    <row r="160" spans="1:26" customFormat="1" x14ac:dyDescent="0.25">
      <c r="A160" s="333"/>
      <c r="B160" s="333"/>
      <c r="C160" s="333"/>
      <c r="D160" s="333"/>
      <c r="E160" s="333"/>
      <c r="F160" s="333"/>
      <c r="G160" s="333"/>
      <c r="H160" s="333"/>
      <c r="I160" s="333"/>
      <c r="J160" s="333"/>
      <c r="K160" s="333"/>
      <c r="L160" s="333"/>
      <c r="M160" s="333"/>
      <c r="N160" s="333"/>
      <c r="O160" s="333"/>
      <c r="P160" s="333"/>
      <c r="Q160" s="333"/>
      <c r="R160" s="333"/>
      <c r="S160" s="333"/>
      <c r="T160" s="333"/>
      <c r="U160" s="333"/>
      <c r="V160" s="333"/>
      <c r="W160" s="333"/>
      <c r="X160" s="333"/>
      <c r="Y160" s="333"/>
      <c r="Z160" s="333"/>
    </row>
    <row r="161" spans="1:26" customFormat="1" x14ac:dyDescent="0.25">
      <c r="A161" s="333"/>
      <c r="B161" s="333"/>
      <c r="C161" s="333"/>
      <c r="D161" s="333"/>
      <c r="E161" s="333"/>
      <c r="F161" s="333"/>
      <c r="G161" s="333"/>
      <c r="H161" s="333"/>
      <c r="I161" s="333"/>
      <c r="J161" s="333"/>
      <c r="K161" s="333"/>
      <c r="L161" s="333"/>
      <c r="M161" s="333"/>
      <c r="N161" s="333"/>
      <c r="O161" s="333"/>
      <c r="P161" s="333"/>
      <c r="Q161" s="333"/>
      <c r="R161" s="333"/>
      <c r="S161" s="333"/>
      <c r="T161" s="333"/>
      <c r="U161" s="333"/>
      <c r="V161" s="333"/>
      <c r="W161" s="333"/>
      <c r="X161" s="333"/>
      <c r="Y161" s="333"/>
      <c r="Z161" s="333"/>
    </row>
    <row r="162" spans="1:26" customFormat="1" x14ac:dyDescent="0.25">
      <c r="A162" s="333"/>
      <c r="B162" s="333"/>
      <c r="C162" s="333"/>
      <c r="D162" s="333"/>
      <c r="E162" s="333"/>
      <c r="F162" s="333"/>
      <c r="G162" s="333"/>
      <c r="H162" s="333"/>
      <c r="I162" s="333"/>
      <c r="J162" s="333"/>
      <c r="K162" s="333"/>
      <c r="L162" s="333"/>
      <c r="M162" s="333"/>
      <c r="N162" s="333"/>
      <c r="O162" s="333"/>
      <c r="P162" s="333"/>
      <c r="Q162" s="333"/>
      <c r="R162" s="333"/>
      <c r="S162" s="333"/>
      <c r="T162" s="333"/>
      <c r="U162" s="333"/>
      <c r="V162" s="333"/>
      <c r="W162" s="333"/>
      <c r="X162" s="333"/>
      <c r="Y162" s="333"/>
      <c r="Z162" s="333"/>
    </row>
    <row r="163" spans="1:26" customFormat="1" x14ac:dyDescent="0.25">
      <c r="A163" s="333"/>
      <c r="B163" s="333"/>
      <c r="C163" s="333"/>
      <c r="D163" s="333"/>
      <c r="E163" s="333"/>
      <c r="F163" s="333"/>
      <c r="G163" s="333"/>
      <c r="H163" s="333"/>
      <c r="I163" s="333"/>
      <c r="J163" s="333"/>
      <c r="K163" s="333"/>
      <c r="L163" s="333"/>
      <c r="M163" s="333"/>
      <c r="N163" s="333"/>
      <c r="O163" s="333"/>
      <c r="P163" s="333"/>
      <c r="Q163" s="333"/>
      <c r="R163" s="333"/>
      <c r="S163" s="333"/>
      <c r="T163" s="333"/>
      <c r="U163" s="333"/>
      <c r="V163" s="333"/>
      <c r="W163" s="333"/>
      <c r="X163" s="333"/>
      <c r="Y163" s="333"/>
      <c r="Z163" s="333"/>
    </row>
    <row r="164" spans="1:26" customFormat="1" x14ac:dyDescent="0.25">
      <c r="A164" s="333"/>
      <c r="B164" s="333"/>
      <c r="C164" s="333"/>
      <c r="D164" s="333"/>
      <c r="E164" s="333"/>
      <c r="F164" s="333"/>
      <c r="G164" s="333"/>
      <c r="H164" s="333"/>
      <c r="I164" s="333"/>
      <c r="J164" s="333"/>
      <c r="K164" s="333"/>
      <c r="L164" s="333"/>
      <c r="M164" s="333"/>
      <c r="N164" s="333"/>
      <c r="O164" s="333"/>
      <c r="P164" s="333"/>
      <c r="Q164" s="333"/>
      <c r="R164" s="333"/>
      <c r="S164" s="333"/>
      <c r="T164" s="333"/>
      <c r="U164" s="333"/>
      <c r="V164" s="333"/>
      <c r="W164" s="333"/>
      <c r="X164" s="333"/>
      <c r="Y164" s="333"/>
      <c r="Z164" s="333"/>
    </row>
    <row r="165" spans="1:26" customFormat="1" x14ac:dyDescent="0.25">
      <c r="A165" s="333"/>
      <c r="B165" s="333"/>
      <c r="C165" s="333"/>
      <c r="D165" s="333"/>
      <c r="E165" s="333"/>
      <c r="F165" s="333"/>
      <c r="G165" s="333"/>
      <c r="H165" s="333"/>
      <c r="I165" s="333"/>
      <c r="J165" s="333"/>
      <c r="K165" s="333"/>
      <c r="L165" s="333"/>
      <c r="M165" s="333"/>
      <c r="N165" s="333"/>
      <c r="O165" s="333"/>
      <c r="P165" s="333"/>
      <c r="Q165" s="333"/>
      <c r="R165" s="333"/>
      <c r="S165" s="333"/>
      <c r="T165" s="333"/>
      <c r="U165" s="333"/>
      <c r="V165" s="333"/>
      <c r="W165" s="333"/>
      <c r="X165" s="333"/>
      <c r="Y165" s="333"/>
      <c r="Z165" s="333"/>
    </row>
    <row r="166" spans="1:26" customFormat="1" x14ac:dyDescent="0.25">
      <c r="A166" s="333"/>
      <c r="B166" s="333"/>
      <c r="C166" s="333"/>
      <c r="D166" s="333"/>
      <c r="E166" s="333"/>
      <c r="F166" s="333"/>
      <c r="G166" s="333"/>
      <c r="H166" s="333"/>
      <c r="I166" s="333"/>
      <c r="J166" s="333"/>
      <c r="K166" s="333"/>
      <c r="L166" s="333"/>
      <c r="M166" s="333"/>
      <c r="N166" s="333"/>
      <c r="O166" s="333"/>
      <c r="P166" s="333"/>
      <c r="Q166" s="333"/>
      <c r="R166" s="333"/>
      <c r="S166" s="333"/>
      <c r="T166" s="333"/>
      <c r="U166" s="333"/>
      <c r="V166" s="333"/>
      <c r="W166" s="333"/>
      <c r="X166" s="333"/>
      <c r="Y166" s="333"/>
      <c r="Z166" s="333"/>
    </row>
    <row r="167" spans="1:26" customFormat="1" x14ac:dyDescent="0.25">
      <c r="A167" s="333"/>
      <c r="B167" s="333"/>
      <c r="C167" s="333"/>
      <c r="D167" s="333"/>
      <c r="E167" s="333"/>
      <c r="F167" s="333"/>
      <c r="G167" s="333"/>
      <c r="H167" s="333"/>
      <c r="I167" s="333"/>
      <c r="J167" s="333"/>
      <c r="K167" s="333"/>
      <c r="L167" s="333"/>
      <c r="M167" s="333"/>
      <c r="N167" s="333"/>
      <c r="O167" s="333"/>
      <c r="P167" s="333"/>
      <c r="Q167" s="333"/>
      <c r="R167" s="333"/>
      <c r="S167" s="333"/>
      <c r="T167" s="333"/>
      <c r="U167" s="333"/>
      <c r="V167" s="333"/>
      <c r="W167" s="333"/>
      <c r="X167" s="333"/>
      <c r="Y167" s="333"/>
      <c r="Z167" s="333"/>
    </row>
    <row r="168" spans="1:26" customFormat="1" x14ac:dyDescent="0.25">
      <c r="A168" s="333"/>
      <c r="B168" s="333"/>
      <c r="C168" s="333"/>
      <c r="D168" s="333"/>
      <c r="E168" s="333"/>
      <c r="F168" s="333"/>
      <c r="G168" s="333"/>
      <c r="H168" s="333"/>
      <c r="I168" s="333"/>
      <c r="J168" s="333"/>
      <c r="K168" s="333"/>
      <c r="L168" s="333"/>
      <c r="M168" s="333"/>
      <c r="N168" s="333"/>
      <c r="O168" s="333"/>
      <c r="P168" s="333"/>
      <c r="Q168" s="333"/>
      <c r="R168" s="333"/>
      <c r="S168" s="333"/>
      <c r="T168" s="333"/>
      <c r="U168" s="333"/>
      <c r="V168" s="333"/>
      <c r="W168" s="333"/>
      <c r="X168" s="333"/>
      <c r="Y168" s="333"/>
      <c r="Z168" s="333"/>
    </row>
    <row r="169" spans="1:26" customFormat="1" x14ac:dyDescent="0.25">
      <c r="A169" s="333"/>
      <c r="B169" s="333"/>
      <c r="C169" s="333"/>
      <c r="D169" s="333"/>
      <c r="E169" s="333"/>
      <c r="F169" s="333"/>
      <c r="G169" s="333"/>
      <c r="H169" s="333"/>
      <c r="I169" s="333"/>
      <c r="J169" s="333"/>
      <c r="K169" s="333"/>
      <c r="L169" s="333"/>
      <c r="M169" s="333"/>
      <c r="N169" s="333"/>
      <c r="O169" s="333"/>
      <c r="P169" s="333"/>
      <c r="Q169" s="333"/>
      <c r="R169" s="333"/>
      <c r="S169" s="333"/>
      <c r="T169" s="333"/>
      <c r="U169" s="333"/>
      <c r="V169" s="333"/>
      <c r="W169" s="333"/>
      <c r="X169" s="333"/>
      <c r="Y169" s="333"/>
      <c r="Z169" s="333"/>
    </row>
    <row r="170" spans="1:26" customFormat="1" x14ac:dyDescent="0.25">
      <c r="A170" s="333"/>
      <c r="B170" s="333"/>
      <c r="C170" s="333"/>
      <c r="D170" s="333"/>
      <c r="E170" s="333"/>
      <c r="F170" s="333"/>
      <c r="G170" s="333"/>
      <c r="H170" s="333"/>
      <c r="I170" s="333"/>
      <c r="J170" s="333"/>
      <c r="K170" s="333"/>
      <c r="L170" s="333"/>
      <c r="M170" s="333"/>
      <c r="N170" s="333"/>
      <c r="O170" s="333"/>
      <c r="P170" s="333"/>
      <c r="Q170" s="333"/>
      <c r="R170" s="333"/>
      <c r="S170" s="333"/>
      <c r="T170" s="333"/>
      <c r="U170" s="333"/>
      <c r="V170" s="333"/>
      <c r="W170" s="333"/>
      <c r="X170" s="333"/>
      <c r="Y170" s="333"/>
      <c r="Z170" s="333"/>
    </row>
    <row r="171" spans="1:26" customFormat="1" x14ac:dyDescent="0.25">
      <c r="A171" s="333"/>
      <c r="B171" s="333"/>
      <c r="C171" s="333"/>
      <c r="D171" s="333"/>
      <c r="E171" s="333"/>
      <c r="F171" s="333"/>
      <c r="G171" s="333"/>
      <c r="H171" s="333"/>
      <c r="I171" s="333"/>
      <c r="J171" s="333"/>
      <c r="K171" s="333"/>
      <c r="L171" s="333"/>
      <c r="M171" s="333"/>
      <c r="N171" s="333"/>
      <c r="O171" s="333"/>
      <c r="P171" s="333"/>
      <c r="Q171" s="333"/>
      <c r="R171" s="333"/>
      <c r="S171" s="333"/>
      <c r="T171" s="333"/>
      <c r="U171" s="333"/>
      <c r="V171" s="333"/>
      <c r="W171" s="333"/>
      <c r="X171" s="333"/>
      <c r="Y171" s="333"/>
      <c r="Z171" s="333"/>
    </row>
    <row r="172" spans="1:26" customFormat="1" x14ac:dyDescent="0.25">
      <c r="A172" s="333"/>
      <c r="B172" s="333"/>
      <c r="C172" s="333"/>
      <c r="D172" s="333"/>
      <c r="E172" s="333"/>
      <c r="F172" s="333"/>
      <c r="G172" s="333"/>
      <c r="H172" s="333"/>
      <c r="I172" s="333"/>
      <c r="J172" s="333"/>
      <c r="K172" s="333"/>
      <c r="L172" s="333"/>
      <c r="M172" s="333"/>
      <c r="N172" s="333"/>
      <c r="O172" s="333"/>
      <c r="P172" s="333"/>
      <c r="Q172" s="333"/>
      <c r="R172" s="333"/>
      <c r="S172" s="333"/>
      <c r="T172" s="333"/>
      <c r="U172" s="333"/>
      <c r="V172" s="333"/>
      <c r="W172" s="333"/>
      <c r="X172" s="333"/>
      <c r="Y172" s="333"/>
      <c r="Z172" s="333"/>
    </row>
    <row r="173" spans="1:26" customFormat="1" x14ac:dyDescent="0.25">
      <c r="A173" s="333"/>
      <c r="B173" s="333"/>
      <c r="C173" s="333"/>
      <c r="D173" s="333"/>
      <c r="E173" s="333"/>
      <c r="F173" s="333"/>
      <c r="G173" s="333"/>
      <c r="H173" s="333"/>
      <c r="I173" s="333"/>
      <c r="J173" s="333"/>
      <c r="K173" s="333"/>
      <c r="L173" s="333"/>
      <c r="M173" s="333"/>
      <c r="N173" s="333"/>
      <c r="O173" s="333"/>
      <c r="P173" s="333"/>
      <c r="Q173" s="333"/>
      <c r="R173" s="333"/>
      <c r="S173" s="333"/>
      <c r="T173" s="333"/>
      <c r="U173" s="333"/>
      <c r="V173" s="333"/>
      <c r="W173" s="333"/>
      <c r="X173" s="333"/>
      <c r="Y173" s="333"/>
      <c r="Z173" s="333"/>
    </row>
    <row r="174" spans="1:26" customFormat="1" x14ac:dyDescent="0.25">
      <c r="A174" s="333"/>
      <c r="B174" s="333"/>
      <c r="C174" s="333"/>
      <c r="D174" s="333"/>
      <c r="E174" s="333"/>
      <c r="F174" s="333"/>
      <c r="G174" s="333"/>
      <c r="H174" s="333"/>
      <c r="I174" s="333"/>
      <c r="J174" s="333"/>
      <c r="K174" s="333"/>
      <c r="L174" s="333"/>
      <c r="M174" s="333"/>
      <c r="N174" s="333"/>
      <c r="O174" s="333"/>
      <c r="P174" s="333"/>
      <c r="Q174" s="333"/>
      <c r="R174" s="333"/>
      <c r="S174" s="333"/>
      <c r="T174" s="333"/>
      <c r="U174" s="333"/>
      <c r="V174" s="333"/>
      <c r="W174" s="333"/>
      <c r="X174" s="333"/>
      <c r="Y174" s="333"/>
      <c r="Z174" s="333"/>
    </row>
    <row r="175" spans="1:26" customFormat="1" x14ac:dyDescent="0.25">
      <c r="A175" s="333"/>
      <c r="B175" s="333"/>
      <c r="C175" s="333"/>
      <c r="D175" s="333"/>
      <c r="E175" s="333"/>
      <c r="F175" s="333"/>
      <c r="G175" s="333"/>
      <c r="H175" s="333"/>
      <c r="I175" s="333"/>
      <c r="J175" s="333"/>
      <c r="K175" s="333"/>
      <c r="L175" s="333"/>
      <c r="M175" s="333"/>
      <c r="N175" s="333"/>
      <c r="O175" s="333"/>
      <c r="P175" s="333"/>
      <c r="Q175" s="333"/>
      <c r="R175" s="333"/>
      <c r="S175" s="333"/>
      <c r="T175" s="333"/>
      <c r="U175" s="333"/>
      <c r="V175" s="333"/>
      <c r="W175" s="333"/>
      <c r="X175" s="333"/>
      <c r="Y175" s="333"/>
      <c r="Z175" s="333"/>
    </row>
    <row r="176" spans="1:26" customFormat="1" x14ac:dyDescent="0.25">
      <c r="A176" s="333"/>
      <c r="B176" s="333"/>
      <c r="C176" s="333"/>
      <c r="D176" s="333"/>
      <c r="E176" s="333"/>
      <c r="F176" s="333"/>
      <c r="G176" s="333"/>
      <c r="H176" s="333"/>
      <c r="I176" s="333"/>
      <c r="J176" s="333"/>
      <c r="K176" s="333"/>
      <c r="L176" s="333"/>
      <c r="M176" s="333"/>
      <c r="N176" s="333"/>
      <c r="O176" s="333"/>
      <c r="P176" s="333"/>
      <c r="Q176" s="333"/>
      <c r="R176" s="333"/>
      <c r="S176" s="333"/>
      <c r="T176" s="333"/>
      <c r="U176" s="333"/>
      <c r="V176" s="333"/>
      <c r="W176" s="333"/>
      <c r="X176" s="333"/>
      <c r="Y176" s="333"/>
      <c r="Z176" s="333"/>
    </row>
    <row r="177" spans="1:26" customFormat="1" x14ac:dyDescent="0.25">
      <c r="A177" s="333"/>
      <c r="B177" s="333"/>
      <c r="C177" s="333"/>
      <c r="D177" s="333"/>
      <c r="E177" s="333"/>
      <c r="F177" s="333"/>
      <c r="G177" s="333"/>
      <c r="H177" s="333"/>
      <c r="I177" s="333"/>
      <c r="J177" s="333"/>
      <c r="K177" s="333"/>
      <c r="L177" s="333"/>
      <c r="M177" s="333"/>
      <c r="N177" s="333"/>
      <c r="O177" s="333"/>
      <c r="P177" s="333"/>
      <c r="Q177" s="333"/>
      <c r="R177" s="333"/>
      <c r="S177" s="333"/>
      <c r="T177" s="333"/>
      <c r="U177" s="333"/>
      <c r="V177" s="333"/>
      <c r="W177" s="333"/>
      <c r="X177" s="333"/>
      <c r="Y177" s="333"/>
      <c r="Z177" s="333"/>
    </row>
    <row r="178" spans="1:26" customFormat="1" x14ac:dyDescent="0.25">
      <c r="A178" s="333"/>
      <c r="B178" s="333"/>
      <c r="C178" s="333"/>
      <c r="D178" s="333"/>
      <c r="E178" s="333"/>
      <c r="F178" s="333"/>
      <c r="G178" s="333"/>
      <c r="H178" s="333"/>
      <c r="I178" s="333"/>
      <c r="J178" s="333"/>
      <c r="K178" s="333"/>
      <c r="L178" s="333"/>
      <c r="M178" s="333"/>
      <c r="N178" s="333"/>
      <c r="O178" s="333"/>
      <c r="P178" s="333"/>
      <c r="Q178" s="333"/>
      <c r="R178" s="333"/>
      <c r="S178" s="333"/>
      <c r="T178" s="333"/>
      <c r="U178" s="333"/>
      <c r="V178" s="333"/>
      <c r="W178" s="333"/>
      <c r="X178" s="333"/>
      <c r="Y178" s="333"/>
      <c r="Z178" s="333"/>
    </row>
    <row r="179" spans="1:26" customFormat="1" x14ac:dyDescent="0.25">
      <c r="A179" s="333"/>
      <c r="B179" s="333"/>
      <c r="C179" s="333"/>
      <c r="D179" s="333"/>
      <c r="E179" s="333"/>
      <c r="F179" s="333"/>
      <c r="G179" s="333"/>
      <c r="H179" s="333"/>
      <c r="I179" s="333"/>
      <c r="J179" s="333"/>
      <c r="K179" s="333"/>
      <c r="L179" s="333"/>
      <c r="M179" s="333"/>
      <c r="N179" s="333"/>
      <c r="O179" s="333"/>
      <c r="P179" s="333"/>
      <c r="Q179" s="333"/>
      <c r="R179" s="333"/>
      <c r="S179" s="333"/>
      <c r="T179" s="333"/>
      <c r="U179" s="333"/>
      <c r="V179" s="333"/>
      <c r="W179" s="333"/>
      <c r="X179" s="333"/>
      <c r="Y179" s="333"/>
      <c r="Z179" s="333"/>
    </row>
    <row r="180" spans="1:26" customFormat="1" x14ac:dyDescent="0.25">
      <c r="A180" s="333"/>
      <c r="B180" s="333"/>
      <c r="C180" s="333"/>
      <c r="D180" s="333"/>
      <c r="E180" s="333"/>
      <c r="F180" s="333"/>
      <c r="G180" s="333"/>
      <c r="H180" s="333"/>
      <c r="I180" s="333"/>
      <c r="J180" s="333"/>
      <c r="K180" s="333"/>
      <c r="L180" s="333"/>
      <c r="M180" s="333"/>
      <c r="N180" s="333"/>
      <c r="O180" s="333"/>
      <c r="P180" s="333"/>
      <c r="Q180" s="333"/>
      <c r="R180" s="333"/>
      <c r="S180" s="333"/>
      <c r="T180" s="333"/>
      <c r="U180" s="333"/>
      <c r="V180" s="333"/>
      <c r="W180" s="333"/>
      <c r="X180" s="333"/>
      <c r="Y180" s="333"/>
      <c r="Z180" s="333"/>
    </row>
    <row r="181" spans="1:26" customFormat="1" x14ac:dyDescent="0.25">
      <c r="A181" s="333"/>
      <c r="B181" s="333"/>
      <c r="C181" s="333"/>
      <c r="D181" s="333"/>
      <c r="E181" s="333"/>
      <c r="F181" s="333"/>
      <c r="G181" s="333"/>
      <c r="H181" s="333"/>
      <c r="I181" s="333"/>
      <c r="J181" s="333"/>
      <c r="K181" s="333"/>
      <c r="L181" s="333"/>
      <c r="M181" s="333"/>
      <c r="N181" s="333"/>
      <c r="O181" s="333"/>
      <c r="P181" s="333"/>
      <c r="Q181" s="333"/>
      <c r="R181" s="333"/>
      <c r="S181" s="333"/>
      <c r="T181" s="333"/>
      <c r="U181" s="333"/>
      <c r="V181" s="333"/>
      <c r="W181" s="333"/>
      <c r="X181" s="333"/>
      <c r="Y181" s="333"/>
      <c r="Z181" s="333"/>
    </row>
    <row r="182" spans="1:26" customFormat="1" x14ac:dyDescent="0.25">
      <c r="A182" s="333"/>
      <c r="B182" s="333"/>
      <c r="C182" s="333"/>
      <c r="D182" s="333"/>
      <c r="E182" s="333"/>
      <c r="F182" s="333"/>
      <c r="G182" s="333"/>
      <c r="H182" s="333"/>
      <c r="I182" s="333"/>
      <c r="J182" s="333"/>
      <c r="K182" s="333"/>
      <c r="L182" s="333"/>
      <c r="M182" s="333"/>
      <c r="N182" s="333"/>
      <c r="O182" s="333"/>
      <c r="P182" s="333"/>
      <c r="Q182" s="333"/>
      <c r="R182" s="333"/>
      <c r="S182" s="333"/>
      <c r="T182" s="333"/>
      <c r="U182" s="333"/>
      <c r="V182" s="333"/>
      <c r="W182" s="333"/>
      <c r="X182" s="333"/>
      <c r="Y182" s="333"/>
      <c r="Z182" s="333"/>
    </row>
    <row r="183" spans="1:26" customFormat="1" x14ac:dyDescent="0.25">
      <c r="A183" s="333"/>
      <c r="B183" s="333"/>
      <c r="C183" s="333"/>
      <c r="D183" s="333"/>
      <c r="E183" s="333"/>
      <c r="F183" s="333"/>
      <c r="G183" s="333"/>
      <c r="H183" s="333"/>
      <c r="I183" s="333"/>
      <c r="J183" s="333"/>
      <c r="K183" s="333"/>
      <c r="L183" s="333"/>
      <c r="M183" s="333"/>
      <c r="N183" s="333"/>
      <c r="O183" s="333"/>
      <c r="P183" s="333"/>
      <c r="Q183" s="333"/>
      <c r="R183" s="333"/>
      <c r="S183" s="333"/>
      <c r="T183" s="333"/>
      <c r="U183" s="333"/>
      <c r="V183" s="333"/>
      <c r="W183" s="333"/>
      <c r="X183" s="333"/>
      <c r="Y183" s="333"/>
      <c r="Z183" s="333"/>
    </row>
    <row r="184" spans="1:26" customFormat="1" x14ac:dyDescent="0.25">
      <c r="A184" s="333"/>
      <c r="B184" s="333"/>
      <c r="C184" s="333"/>
      <c r="D184" s="333"/>
      <c r="E184" s="333"/>
      <c r="F184" s="333"/>
      <c r="G184" s="333"/>
      <c r="H184" s="333"/>
      <c r="I184" s="333"/>
      <c r="J184" s="333"/>
      <c r="K184" s="333"/>
      <c r="L184" s="333"/>
      <c r="M184" s="333"/>
      <c r="N184" s="333"/>
      <c r="O184" s="333"/>
      <c r="P184" s="333"/>
      <c r="Q184" s="333"/>
      <c r="R184" s="333"/>
      <c r="S184" s="333"/>
      <c r="T184" s="333"/>
      <c r="U184" s="333"/>
      <c r="V184" s="333"/>
      <c r="W184" s="333"/>
      <c r="X184" s="333"/>
      <c r="Y184" s="333"/>
      <c r="Z184" s="333"/>
    </row>
    <row r="185" spans="1:26" customFormat="1" x14ac:dyDescent="0.25">
      <c r="A185" s="333"/>
      <c r="B185" s="333"/>
      <c r="C185" s="333"/>
      <c r="D185" s="333"/>
      <c r="E185" s="333"/>
      <c r="F185" s="333"/>
      <c r="G185" s="333"/>
      <c r="H185" s="333"/>
      <c r="I185" s="333"/>
      <c r="J185" s="333"/>
      <c r="K185" s="333"/>
      <c r="L185" s="333"/>
      <c r="M185" s="333"/>
      <c r="N185" s="333"/>
      <c r="O185" s="333"/>
      <c r="P185" s="333"/>
      <c r="Q185" s="333"/>
      <c r="R185" s="333"/>
      <c r="S185" s="333"/>
      <c r="T185" s="333"/>
      <c r="U185" s="333"/>
      <c r="V185" s="333"/>
      <c r="W185" s="333"/>
      <c r="X185" s="333"/>
      <c r="Y185" s="333"/>
      <c r="Z185" s="333"/>
    </row>
    <row r="186" spans="1:26" customFormat="1" x14ac:dyDescent="0.25">
      <c r="A186" s="333"/>
      <c r="B186" s="333"/>
      <c r="C186" s="333"/>
      <c r="D186" s="333"/>
      <c r="E186" s="333"/>
      <c r="F186" s="333"/>
      <c r="G186" s="333"/>
      <c r="H186" s="333"/>
      <c r="I186" s="333"/>
      <c r="J186" s="333"/>
      <c r="K186" s="333"/>
      <c r="L186" s="333"/>
      <c r="M186" s="333"/>
      <c r="N186" s="333"/>
      <c r="O186" s="333"/>
      <c r="P186" s="333"/>
      <c r="Q186" s="333"/>
      <c r="R186" s="333"/>
      <c r="S186" s="333"/>
      <c r="T186" s="333"/>
      <c r="U186" s="333"/>
      <c r="V186" s="333"/>
      <c r="W186" s="333"/>
      <c r="X186" s="333"/>
      <c r="Y186" s="333"/>
      <c r="Z186" s="333"/>
    </row>
    <row r="187" spans="1:26" customFormat="1" x14ac:dyDescent="0.25">
      <c r="A187" s="333"/>
      <c r="B187" s="333"/>
      <c r="C187" s="333"/>
      <c r="D187" s="333"/>
      <c r="E187" s="333"/>
      <c r="F187" s="333"/>
      <c r="G187" s="333"/>
      <c r="H187" s="333"/>
      <c r="I187" s="333"/>
      <c r="J187" s="333"/>
      <c r="K187" s="333"/>
      <c r="L187" s="333"/>
      <c r="M187" s="333"/>
      <c r="N187" s="333"/>
      <c r="O187" s="333"/>
      <c r="P187" s="333"/>
      <c r="Q187" s="333"/>
      <c r="R187" s="333"/>
      <c r="S187" s="333"/>
      <c r="T187" s="333"/>
      <c r="U187" s="333"/>
      <c r="V187" s="333"/>
      <c r="W187" s="333"/>
      <c r="X187" s="333"/>
      <c r="Y187" s="333"/>
      <c r="Z187" s="333"/>
    </row>
    <row r="188" spans="1:26" customFormat="1" x14ac:dyDescent="0.25">
      <c r="A188" s="333"/>
      <c r="B188" s="333"/>
      <c r="C188" s="333"/>
      <c r="D188" s="333"/>
      <c r="E188" s="333"/>
      <c r="F188" s="333"/>
      <c r="G188" s="333"/>
      <c r="H188" s="333"/>
      <c r="I188" s="333"/>
      <c r="J188" s="333"/>
      <c r="K188" s="333"/>
      <c r="L188" s="333"/>
      <c r="M188" s="333"/>
      <c r="N188" s="333"/>
      <c r="O188" s="333"/>
      <c r="P188" s="333"/>
      <c r="Q188" s="333"/>
      <c r="R188" s="333"/>
      <c r="S188" s="333"/>
      <c r="T188" s="333"/>
      <c r="U188" s="333"/>
      <c r="V188" s="333"/>
      <c r="W188" s="333"/>
      <c r="X188" s="333"/>
      <c r="Y188" s="333"/>
      <c r="Z188" s="333"/>
    </row>
  </sheetData>
  <mergeCells count="26">
    <mergeCell ref="B128:C128"/>
    <mergeCell ref="B123:C123"/>
    <mergeCell ref="B124:C124"/>
    <mergeCell ref="B125:C125"/>
    <mergeCell ref="B126:C126"/>
    <mergeCell ref="B127:C127"/>
    <mergeCell ref="B118:C118"/>
    <mergeCell ref="B119:C119"/>
    <mergeCell ref="B120:C120"/>
    <mergeCell ref="B121:C121"/>
    <mergeCell ref="B122:C122"/>
    <mergeCell ref="A1:F1"/>
    <mergeCell ref="A3:F3"/>
    <mergeCell ref="A111:C111"/>
    <mergeCell ref="A112:C112"/>
    <mergeCell ref="A113:C113"/>
    <mergeCell ref="B134:C134"/>
    <mergeCell ref="B135:C135"/>
    <mergeCell ref="B136:C136"/>
    <mergeCell ref="A138:C138"/>
    <mergeCell ref="B129:C129"/>
    <mergeCell ref="B130:C130"/>
    <mergeCell ref="B131:C131"/>
    <mergeCell ref="A132:C132"/>
    <mergeCell ref="B133:C133"/>
    <mergeCell ref="A137:C137"/>
  </mergeCells>
  <hyperlinks>
    <hyperlink ref="G1" location="Sommaire!A1" display="Retour au sommaire" xr:uid="{00000000-0004-0000-0400-000000000000}"/>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Z144"/>
  <sheetViews>
    <sheetView zoomScaleNormal="100" workbookViewId="0">
      <selection activeCell="C5" sqref="C5"/>
    </sheetView>
  </sheetViews>
  <sheetFormatPr baseColWidth="10" defaultRowHeight="15" x14ac:dyDescent="0.25"/>
  <cols>
    <col min="1" max="1" width="7.42578125" style="270" customWidth="1"/>
    <col min="2" max="2" width="14.28515625" style="270" customWidth="1"/>
    <col min="3" max="3" width="27.140625" style="255" customWidth="1"/>
    <col min="4" max="4" width="19.7109375" style="271" customWidth="1"/>
    <col min="5" max="5" width="16.28515625" style="271" customWidth="1"/>
    <col min="6" max="6" width="19.42578125" style="255" customWidth="1"/>
    <col min="7" max="7" width="14.85546875" style="255" customWidth="1"/>
    <col min="8" max="16384" width="11.42578125" style="255"/>
  </cols>
  <sheetData>
    <row r="1" spans="1:26" x14ac:dyDescent="0.25">
      <c r="A1" s="377" t="s">
        <v>323</v>
      </c>
      <c r="B1" s="377"/>
      <c r="C1" s="377"/>
      <c r="D1" s="377"/>
      <c r="E1" s="377"/>
      <c r="G1" s="221" t="s">
        <v>253</v>
      </c>
    </row>
    <row r="2" spans="1:26" x14ac:dyDescent="0.25">
      <c r="A2" s="63" t="s">
        <v>309</v>
      </c>
      <c r="B2" s="269"/>
      <c r="C2" s="63"/>
      <c r="D2" s="61"/>
      <c r="E2" s="61"/>
    </row>
    <row r="3" spans="1:26" x14ac:dyDescent="0.25">
      <c r="A3" s="375" t="s">
        <v>251</v>
      </c>
      <c r="B3" s="375"/>
      <c r="C3" s="375"/>
      <c r="D3" s="375"/>
      <c r="E3" s="375"/>
    </row>
    <row r="4" spans="1:26" x14ac:dyDescent="0.25">
      <c r="A4" s="63"/>
      <c r="B4" s="63"/>
      <c r="C4" s="63"/>
      <c r="D4" s="63"/>
      <c r="E4" s="63"/>
      <c r="F4" s="63"/>
      <c r="G4" s="63"/>
      <c r="H4" s="63"/>
    </row>
    <row r="5" spans="1:26" x14ac:dyDescent="0.25">
      <c r="A5" s="222" t="s">
        <v>295</v>
      </c>
      <c r="B5" s="222"/>
      <c r="C5" s="222"/>
      <c r="D5" s="222"/>
      <c r="E5" s="222"/>
      <c r="F5" s="222"/>
      <c r="G5" s="222"/>
      <c r="H5" s="222"/>
      <c r="I5" s="222"/>
      <c r="J5" s="222"/>
      <c r="K5" s="222"/>
      <c r="L5" s="222"/>
      <c r="M5" s="222"/>
    </row>
    <row r="6" spans="1:26" x14ac:dyDescent="0.25">
      <c r="A6" s="222" t="s">
        <v>320</v>
      </c>
      <c r="B6" s="222"/>
      <c r="C6" s="222"/>
      <c r="D6" s="222"/>
      <c r="E6" s="222"/>
      <c r="F6" s="222"/>
      <c r="G6" s="222"/>
      <c r="H6" s="222"/>
      <c r="I6" s="222"/>
      <c r="J6" s="222"/>
      <c r="K6" s="222"/>
      <c r="L6" s="222"/>
      <c r="M6" s="222"/>
    </row>
    <row r="7" spans="1:26" x14ac:dyDescent="0.25">
      <c r="A7" s="63"/>
      <c r="B7" s="63"/>
      <c r="C7" s="63"/>
      <c r="D7" s="63"/>
      <c r="E7" s="63"/>
    </row>
    <row r="8" spans="1:26" customFormat="1" ht="35.1" customHeight="1" x14ac:dyDescent="0.25">
      <c r="A8" s="332" t="s">
        <v>377</v>
      </c>
      <c r="B8" s="332" t="s">
        <v>371</v>
      </c>
      <c r="C8" s="332" t="s">
        <v>213</v>
      </c>
      <c r="D8" s="332" t="s">
        <v>454</v>
      </c>
      <c r="E8" s="332" t="s">
        <v>286</v>
      </c>
      <c r="F8" s="332" t="s">
        <v>227</v>
      </c>
      <c r="G8" s="332" t="s">
        <v>463</v>
      </c>
      <c r="H8" s="333"/>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115</v>
      </c>
      <c r="C9" s="334" t="s">
        <v>82</v>
      </c>
      <c r="D9" s="334">
        <v>4680</v>
      </c>
      <c r="E9" s="334">
        <v>793</v>
      </c>
      <c r="F9" s="334">
        <v>15</v>
      </c>
      <c r="G9" s="334">
        <v>5488</v>
      </c>
      <c r="H9" s="333"/>
      <c r="I9" s="333"/>
      <c r="J9" s="333"/>
      <c r="K9" s="333"/>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5474</v>
      </c>
      <c r="E10" s="334">
        <v>1197</v>
      </c>
      <c r="F10" s="334">
        <v>30</v>
      </c>
      <c r="G10" s="334">
        <v>6701</v>
      </c>
      <c r="H10" s="333"/>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5394</v>
      </c>
      <c r="E11" s="334">
        <v>1088</v>
      </c>
      <c r="F11" s="334">
        <v>10</v>
      </c>
      <c r="G11" s="334">
        <v>6492</v>
      </c>
      <c r="H11" s="333"/>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1274</v>
      </c>
      <c r="E12" s="334">
        <v>328</v>
      </c>
      <c r="F12" s="334">
        <v>0</v>
      </c>
      <c r="G12" s="334">
        <v>1602</v>
      </c>
      <c r="H12" s="333"/>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1198</v>
      </c>
      <c r="E13" s="334">
        <v>211</v>
      </c>
      <c r="F13" s="334">
        <v>1</v>
      </c>
      <c r="G13" s="334">
        <v>1410</v>
      </c>
      <c r="H13" s="333"/>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10295</v>
      </c>
      <c r="E14" s="334">
        <v>5005</v>
      </c>
      <c r="F14" s="334">
        <v>4</v>
      </c>
      <c r="G14" s="334">
        <v>15304</v>
      </c>
      <c r="H14" s="333"/>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4643</v>
      </c>
      <c r="E15" s="334">
        <v>934</v>
      </c>
      <c r="F15" s="334">
        <v>2</v>
      </c>
      <c r="G15" s="334">
        <v>5579</v>
      </c>
      <c r="H15" s="333"/>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2381</v>
      </c>
      <c r="E16" s="334">
        <v>489</v>
      </c>
      <c r="F16" s="334">
        <v>3</v>
      </c>
      <c r="G16" s="334">
        <v>2873</v>
      </c>
      <c r="H16" s="333"/>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1717</v>
      </c>
      <c r="E17" s="334">
        <v>484</v>
      </c>
      <c r="F17" s="334">
        <v>8</v>
      </c>
      <c r="G17" s="334">
        <v>2209</v>
      </c>
      <c r="H17" s="333"/>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3148</v>
      </c>
      <c r="E18" s="334">
        <v>698</v>
      </c>
      <c r="F18" s="334">
        <v>23</v>
      </c>
      <c r="G18" s="334">
        <v>3869</v>
      </c>
      <c r="H18" s="333"/>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3511</v>
      </c>
      <c r="E19" s="334">
        <v>695</v>
      </c>
      <c r="F19" s="334">
        <v>16</v>
      </c>
      <c r="G19" s="334">
        <v>4222</v>
      </c>
      <c r="H19" s="333"/>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5181</v>
      </c>
      <c r="E20" s="334">
        <v>539</v>
      </c>
      <c r="F20" s="334">
        <v>14</v>
      </c>
      <c r="G20" s="334">
        <v>5734</v>
      </c>
      <c r="H20" s="333"/>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14911</v>
      </c>
      <c r="E21" s="334">
        <v>4293</v>
      </c>
      <c r="F21" s="334">
        <v>35</v>
      </c>
      <c r="G21" s="334">
        <v>19239</v>
      </c>
      <c r="H21" s="333"/>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5821</v>
      </c>
      <c r="E22" s="334">
        <v>1691</v>
      </c>
      <c r="F22" s="334">
        <v>21</v>
      </c>
      <c r="G22" s="334">
        <v>7533</v>
      </c>
      <c r="H22" s="333"/>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2170</v>
      </c>
      <c r="E23" s="334">
        <v>461</v>
      </c>
      <c r="F23" s="334">
        <v>3</v>
      </c>
      <c r="G23" s="334">
        <v>2634</v>
      </c>
      <c r="H23" s="333"/>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4256</v>
      </c>
      <c r="E24" s="334">
        <v>648</v>
      </c>
      <c r="F24" s="334">
        <v>59</v>
      </c>
      <c r="G24" s="334">
        <v>4963</v>
      </c>
      <c r="H24" s="333"/>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6230</v>
      </c>
      <c r="E25" s="334">
        <v>1082</v>
      </c>
      <c r="F25" s="334">
        <v>82</v>
      </c>
      <c r="G25" s="334">
        <v>7394</v>
      </c>
      <c r="H25" s="333"/>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3674</v>
      </c>
      <c r="E26" s="334">
        <v>514</v>
      </c>
      <c r="F26" s="334">
        <v>27</v>
      </c>
      <c r="G26" s="334">
        <v>4215</v>
      </c>
      <c r="H26" s="333"/>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3151</v>
      </c>
      <c r="E27" s="334">
        <v>564</v>
      </c>
      <c r="F27" s="334">
        <v>8</v>
      </c>
      <c r="G27" s="334">
        <v>3723</v>
      </c>
      <c r="H27" s="333"/>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581</v>
      </c>
      <c r="E28" s="334">
        <v>855</v>
      </c>
      <c r="F28" s="334">
        <v>11</v>
      </c>
      <c r="G28" s="334">
        <v>1447</v>
      </c>
      <c r="H28" s="333"/>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929</v>
      </c>
      <c r="E29" s="334">
        <v>422</v>
      </c>
      <c r="F29" s="334">
        <v>0</v>
      </c>
      <c r="G29" s="334">
        <v>1351</v>
      </c>
      <c r="H29" s="333"/>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5348</v>
      </c>
      <c r="E30" s="334">
        <v>1229</v>
      </c>
      <c r="F30" s="334">
        <v>33</v>
      </c>
      <c r="G30" s="334">
        <v>6610</v>
      </c>
      <c r="H30" s="333"/>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8735</v>
      </c>
      <c r="E31" s="334">
        <v>1502</v>
      </c>
      <c r="F31" s="334">
        <v>36</v>
      </c>
      <c r="G31" s="334">
        <v>10273</v>
      </c>
      <c r="H31" s="333"/>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2048</v>
      </c>
      <c r="E32" s="334">
        <v>461</v>
      </c>
      <c r="F32" s="334">
        <v>2</v>
      </c>
      <c r="G32" s="334">
        <v>2511</v>
      </c>
      <c r="H32" s="333"/>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5044</v>
      </c>
      <c r="E33" s="334">
        <v>911</v>
      </c>
      <c r="F33" s="334">
        <v>0</v>
      </c>
      <c r="G33" s="334">
        <v>5955</v>
      </c>
      <c r="H33" s="333"/>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3988</v>
      </c>
      <c r="E34" s="334">
        <v>640</v>
      </c>
      <c r="F34" s="334">
        <v>0</v>
      </c>
      <c r="G34" s="334">
        <v>4628</v>
      </c>
      <c r="H34" s="333"/>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4216</v>
      </c>
      <c r="E35" s="334">
        <v>1055</v>
      </c>
      <c r="F35" s="334">
        <v>36</v>
      </c>
      <c r="G35" s="334">
        <v>5307</v>
      </c>
      <c r="H35" s="333"/>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3698</v>
      </c>
      <c r="E36" s="334">
        <v>811</v>
      </c>
      <c r="F36" s="334">
        <v>55</v>
      </c>
      <c r="G36" s="334">
        <v>4564</v>
      </c>
      <c r="H36" s="333"/>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3644</v>
      </c>
      <c r="E37" s="334">
        <v>449</v>
      </c>
      <c r="F37" s="334">
        <v>12</v>
      </c>
      <c r="G37" s="334">
        <v>4105</v>
      </c>
      <c r="H37" s="333"/>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12842</v>
      </c>
      <c r="E38" s="334">
        <v>1506</v>
      </c>
      <c r="F38" s="334">
        <v>15</v>
      </c>
      <c r="G38" s="334">
        <v>14363</v>
      </c>
      <c r="H38" s="333"/>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5428</v>
      </c>
      <c r="E39" s="334">
        <v>1661</v>
      </c>
      <c r="F39" s="334">
        <v>0</v>
      </c>
      <c r="G39" s="334">
        <v>7089</v>
      </c>
      <c r="H39" s="333"/>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8837</v>
      </c>
      <c r="E40" s="334">
        <v>1220</v>
      </c>
      <c r="F40" s="334">
        <v>15</v>
      </c>
      <c r="G40" s="334">
        <v>10072</v>
      </c>
      <c r="H40" s="333"/>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2389</v>
      </c>
      <c r="E41" s="334">
        <v>442</v>
      </c>
      <c r="F41" s="334">
        <v>15</v>
      </c>
      <c r="G41" s="334">
        <v>2846</v>
      </c>
      <c r="H41" s="333"/>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13307</v>
      </c>
      <c r="E42" s="334">
        <v>1366</v>
      </c>
      <c r="F42" s="334">
        <v>17</v>
      </c>
      <c r="G42" s="334">
        <v>14690</v>
      </c>
      <c r="H42" s="333"/>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9487</v>
      </c>
      <c r="E43" s="334">
        <v>2048</v>
      </c>
      <c r="F43" s="334">
        <v>38</v>
      </c>
      <c r="G43" s="334">
        <v>11573</v>
      </c>
      <c r="H43" s="333"/>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10431</v>
      </c>
      <c r="E44" s="334">
        <v>1316</v>
      </c>
      <c r="F44" s="334">
        <v>10</v>
      </c>
      <c r="G44" s="334">
        <v>11757</v>
      </c>
      <c r="H44" s="333"/>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2614</v>
      </c>
      <c r="E45" s="334">
        <v>295</v>
      </c>
      <c r="F45" s="334">
        <v>6</v>
      </c>
      <c r="G45" s="334">
        <v>2915</v>
      </c>
      <c r="H45" s="333"/>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5636</v>
      </c>
      <c r="E46" s="334">
        <v>1131</v>
      </c>
      <c r="F46" s="334">
        <v>23</v>
      </c>
      <c r="G46" s="334">
        <v>6790</v>
      </c>
      <c r="H46" s="333"/>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8627</v>
      </c>
      <c r="E47" s="334">
        <v>2069</v>
      </c>
      <c r="F47" s="334">
        <v>40</v>
      </c>
      <c r="G47" s="334">
        <v>10736</v>
      </c>
      <c r="H47" s="333"/>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2711</v>
      </c>
      <c r="E48" s="334">
        <v>405</v>
      </c>
      <c r="F48" s="334">
        <v>1</v>
      </c>
      <c r="G48" s="334">
        <v>3117</v>
      </c>
      <c r="H48" s="333"/>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4537</v>
      </c>
      <c r="E49" s="334">
        <v>1161</v>
      </c>
      <c r="F49" s="334">
        <v>7</v>
      </c>
      <c r="G49" s="334">
        <v>5705</v>
      </c>
      <c r="H49" s="333"/>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4241</v>
      </c>
      <c r="E50" s="334">
        <v>605</v>
      </c>
      <c r="F50" s="334">
        <v>10</v>
      </c>
      <c r="G50" s="334">
        <v>4856</v>
      </c>
      <c r="H50" s="333"/>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9173</v>
      </c>
      <c r="E51" s="334">
        <v>1320</v>
      </c>
      <c r="F51" s="334">
        <v>16</v>
      </c>
      <c r="G51" s="334">
        <v>10509</v>
      </c>
      <c r="H51" s="333"/>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3609</v>
      </c>
      <c r="E52" s="334">
        <v>546</v>
      </c>
      <c r="F52" s="334">
        <v>10</v>
      </c>
      <c r="G52" s="334">
        <v>4165</v>
      </c>
      <c r="H52" s="333"/>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12937</v>
      </c>
      <c r="E53" s="334">
        <v>1985</v>
      </c>
      <c r="F53" s="334">
        <v>9</v>
      </c>
      <c r="G53" s="334">
        <v>14931</v>
      </c>
      <c r="H53" s="333"/>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5946</v>
      </c>
      <c r="E54" s="334">
        <v>596</v>
      </c>
      <c r="F54" s="334">
        <v>4</v>
      </c>
      <c r="G54" s="334">
        <v>6546</v>
      </c>
      <c r="H54" s="333"/>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2292</v>
      </c>
      <c r="E55" s="334">
        <v>437</v>
      </c>
      <c r="F55" s="334">
        <v>0</v>
      </c>
      <c r="G55" s="334">
        <v>2729</v>
      </c>
      <c r="H55" s="333"/>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3443</v>
      </c>
      <c r="E56" s="334">
        <v>800</v>
      </c>
      <c r="F56" s="334">
        <v>0</v>
      </c>
      <c r="G56" s="334">
        <v>4243</v>
      </c>
      <c r="H56" s="333"/>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1134</v>
      </c>
      <c r="E57" s="334">
        <v>201</v>
      </c>
      <c r="F57" s="334">
        <v>1</v>
      </c>
      <c r="G57" s="334">
        <v>1336</v>
      </c>
      <c r="H57" s="333"/>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8746</v>
      </c>
      <c r="E58" s="334">
        <v>1997</v>
      </c>
      <c r="F58" s="334">
        <v>7</v>
      </c>
      <c r="G58" s="334">
        <v>10750</v>
      </c>
      <c r="H58" s="333"/>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5264</v>
      </c>
      <c r="E59" s="334">
        <v>917</v>
      </c>
      <c r="F59" s="334">
        <v>14</v>
      </c>
      <c r="G59" s="334">
        <v>6195</v>
      </c>
      <c r="H59" s="333"/>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4789</v>
      </c>
      <c r="E60" s="334">
        <v>965</v>
      </c>
      <c r="F60" s="334">
        <v>8</v>
      </c>
      <c r="G60" s="334">
        <v>5762</v>
      </c>
      <c r="H60" s="333"/>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1631</v>
      </c>
      <c r="E61" s="334">
        <v>309</v>
      </c>
      <c r="F61" s="334">
        <v>58</v>
      </c>
      <c r="G61" s="334">
        <v>1998</v>
      </c>
      <c r="H61" s="333"/>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4398</v>
      </c>
      <c r="E62" s="334">
        <v>653</v>
      </c>
      <c r="F62" s="334">
        <v>1</v>
      </c>
      <c r="G62" s="334">
        <v>5052</v>
      </c>
      <c r="H62" s="333"/>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6054</v>
      </c>
      <c r="E63" s="334">
        <v>990</v>
      </c>
      <c r="F63" s="334">
        <v>5</v>
      </c>
      <c r="G63" s="334">
        <v>7049</v>
      </c>
      <c r="H63" s="333"/>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1786</v>
      </c>
      <c r="E64" s="334">
        <v>341</v>
      </c>
      <c r="F64" s="334">
        <v>5</v>
      </c>
      <c r="G64" s="334">
        <v>2132</v>
      </c>
      <c r="H64" s="333"/>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8024</v>
      </c>
      <c r="E65" s="334">
        <v>1272</v>
      </c>
      <c r="F65" s="334">
        <v>10</v>
      </c>
      <c r="G65" s="334">
        <v>9306</v>
      </c>
      <c r="H65" s="333"/>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7400</v>
      </c>
      <c r="E66" s="334">
        <v>1576</v>
      </c>
      <c r="F66" s="334">
        <v>30</v>
      </c>
      <c r="G66" s="334">
        <v>9006</v>
      </c>
      <c r="H66" s="333"/>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2981</v>
      </c>
      <c r="E67" s="334">
        <v>1065</v>
      </c>
      <c r="F67" s="334">
        <v>38</v>
      </c>
      <c r="G67" s="334">
        <v>4084</v>
      </c>
      <c r="H67" s="333"/>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21035</v>
      </c>
      <c r="E68" s="334">
        <v>6012</v>
      </c>
      <c r="F68" s="334">
        <v>218</v>
      </c>
      <c r="G68" s="334">
        <v>27265</v>
      </c>
      <c r="H68" s="333"/>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4863</v>
      </c>
      <c r="E69" s="334">
        <v>841</v>
      </c>
      <c r="F69" s="334">
        <v>7</v>
      </c>
      <c r="G69" s="334">
        <v>5711</v>
      </c>
      <c r="H69" s="333"/>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3953</v>
      </c>
      <c r="E70" s="334">
        <v>904</v>
      </c>
      <c r="F70" s="334">
        <v>18</v>
      </c>
      <c r="G70" s="334">
        <v>4875</v>
      </c>
      <c r="H70" s="333"/>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10537</v>
      </c>
      <c r="E71" s="334">
        <v>3399</v>
      </c>
      <c r="F71" s="334">
        <v>129</v>
      </c>
      <c r="G71" s="334">
        <v>14065</v>
      </c>
      <c r="H71" s="333"/>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6105</v>
      </c>
      <c r="E72" s="334">
        <v>1328</v>
      </c>
      <c r="F72" s="334">
        <v>52</v>
      </c>
      <c r="G72" s="334">
        <v>7485</v>
      </c>
      <c r="H72" s="333"/>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6141</v>
      </c>
      <c r="E73" s="334">
        <v>1211</v>
      </c>
      <c r="F73" s="334">
        <v>42</v>
      </c>
      <c r="G73" s="334">
        <v>7394</v>
      </c>
      <c r="H73" s="333"/>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2678</v>
      </c>
      <c r="E74" s="334">
        <v>739</v>
      </c>
      <c r="F74" s="334">
        <v>3</v>
      </c>
      <c r="G74" s="334">
        <v>3420</v>
      </c>
      <c r="H74" s="333"/>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4095</v>
      </c>
      <c r="E75" s="334">
        <v>727</v>
      </c>
      <c r="F75" s="334">
        <v>20</v>
      </c>
      <c r="G75" s="334">
        <v>4842</v>
      </c>
      <c r="H75" s="333"/>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8436</v>
      </c>
      <c r="E76" s="334">
        <v>1641</v>
      </c>
      <c r="F76" s="334">
        <v>4</v>
      </c>
      <c r="G76" s="334">
        <v>10081</v>
      </c>
      <c r="H76" s="333"/>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6580</v>
      </c>
      <c r="E77" s="334">
        <v>721</v>
      </c>
      <c r="F77" s="334">
        <v>3</v>
      </c>
      <c r="G77" s="334">
        <v>7304</v>
      </c>
      <c r="H77" s="333"/>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14418</v>
      </c>
      <c r="E78" s="334">
        <v>3699</v>
      </c>
      <c r="F78" s="334">
        <v>8</v>
      </c>
      <c r="G78" s="334">
        <v>18125</v>
      </c>
      <c r="H78" s="333"/>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3580</v>
      </c>
      <c r="E79" s="334">
        <v>615</v>
      </c>
      <c r="F79" s="334">
        <v>3</v>
      </c>
      <c r="G79" s="334">
        <v>4198</v>
      </c>
      <c r="H79" s="333"/>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10838</v>
      </c>
      <c r="E80" s="334">
        <v>3084</v>
      </c>
      <c r="F80" s="334">
        <v>5</v>
      </c>
      <c r="G80" s="334">
        <v>13927</v>
      </c>
      <c r="H80" s="333"/>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2051</v>
      </c>
      <c r="E81" s="334">
        <v>300</v>
      </c>
      <c r="F81" s="334">
        <v>7</v>
      </c>
      <c r="G81" s="334">
        <v>2358</v>
      </c>
      <c r="H81" s="333"/>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6769</v>
      </c>
      <c r="E82" s="334">
        <v>861</v>
      </c>
      <c r="F82" s="334">
        <v>3</v>
      </c>
      <c r="G82" s="334">
        <v>7633</v>
      </c>
      <c r="H82" s="333"/>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6159</v>
      </c>
      <c r="E83" s="334">
        <v>1316</v>
      </c>
      <c r="F83" s="334">
        <v>104</v>
      </c>
      <c r="G83" s="334">
        <v>7579</v>
      </c>
      <c r="H83" s="333"/>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4022</v>
      </c>
      <c r="E84" s="334">
        <v>386</v>
      </c>
      <c r="F84" s="334">
        <v>1</v>
      </c>
      <c r="G84" s="334">
        <v>4409</v>
      </c>
      <c r="H84" s="333"/>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4540</v>
      </c>
      <c r="E85" s="334">
        <v>738</v>
      </c>
      <c r="F85" s="334">
        <v>2</v>
      </c>
      <c r="G85" s="334">
        <v>5280</v>
      </c>
      <c r="H85" s="333"/>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10593</v>
      </c>
      <c r="E86" s="334">
        <v>5985</v>
      </c>
      <c r="F86" s="334">
        <v>7</v>
      </c>
      <c r="G86" s="334">
        <v>16585</v>
      </c>
      <c r="H86" s="333"/>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9498</v>
      </c>
      <c r="E87" s="334">
        <v>2545</v>
      </c>
      <c r="F87" s="334">
        <v>27</v>
      </c>
      <c r="G87" s="334">
        <v>12070</v>
      </c>
      <c r="H87" s="333"/>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5108</v>
      </c>
      <c r="E88" s="334">
        <v>1245</v>
      </c>
      <c r="F88" s="334">
        <v>1</v>
      </c>
      <c r="G88" s="334">
        <v>6354</v>
      </c>
      <c r="H88" s="333"/>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6245</v>
      </c>
      <c r="E89" s="334">
        <v>1217</v>
      </c>
      <c r="F89" s="334">
        <v>1</v>
      </c>
      <c r="G89" s="334">
        <v>7463</v>
      </c>
      <c r="H89" s="333"/>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4367</v>
      </c>
      <c r="E90" s="334">
        <v>604</v>
      </c>
      <c r="F90" s="334">
        <v>1</v>
      </c>
      <c r="G90" s="334">
        <v>4972</v>
      </c>
      <c r="H90" s="333"/>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4479</v>
      </c>
      <c r="E91" s="334">
        <v>1389</v>
      </c>
      <c r="F91" s="334">
        <v>69</v>
      </c>
      <c r="G91" s="334">
        <v>5937</v>
      </c>
      <c r="H91" s="333"/>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4584</v>
      </c>
      <c r="E92" s="334">
        <v>598</v>
      </c>
      <c r="F92" s="334">
        <v>1</v>
      </c>
      <c r="G92" s="334">
        <v>5183</v>
      </c>
      <c r="H92" s="333"/>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2250</v>
      </c>
      <c r="E93" s="334">
        <v>446</v>
      </c>
      <c r="F93" s="334">
        <v>22</v>
      </c>
      <c r="G93" s="334">
        <v>2718</v>
      </c>
      <c r="H93" s="333"/>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8435</v>
      </c>
      <c r="E94" s="334">
        <v>2804</v>
      </c>
      <c r="F94" s="334">
        <v>1</v>
      </c>
      <c r="G94" s="334">
        <v>11240</v>
      </c>
      <c r="H94" s="333"/>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4072</v>
      </c>
      <c r="E95" s="334">
        <v>904</v>
      </c>
      <c r="F95" s="334">
        <v>2</v>
      </c>
      <c r="G95" s="334">
        <v>4978</v>
      </c>
      <c r="H95" s="333"/>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7948</v>
      </c>
      <c r="E96" s="334">
        <v>1200</v>
      </c>
      <c r="F96" s="334">
        <v>14</v>
      </c>
      <c r="G96" s="334">
        <v>9162</v>
      </c>
      <c r="H96" s="333"/>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4653</v>
      </c>
      <c r="E97" s="334">
        <v>578</v>
      </c>
      <c r="F97" s="334">
        <v>10</v>
      </c>
      <c r="G97" s="334">
        <v>5241</v>
      </c>
      <c r="H97" s="333"/>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4284</v>
      </c>
      <c r="E98" s="334">
        <v>539</v>
      </c>
      <c r="F98" s="334">
        <v>0</v>
      </c>
      <c r="G98" s="334">
        <v>4823</v>
      </c>
      <c r="H98" s="333"/>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4007</v>
      </c>
      <c r="E99" s="334">
        <v>688</v>
      </c>
      <c r="F99" s="334">
        <v>4</v>
      </c>
      <c r="G99" s="334">
        <v>4699</v>
      </c>
      <c r="H99" s="333"/>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4392</v>
      </c>
      <c r="E100" s="334">
        <v>1160</v>
      </c>
      <c r="F100" s="334">
        <v>19</v>
      </c>
      <c r="G100" s="334">
        <v>5571</v>
      </c>
      <c r="H100" s="333"/>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1060</v>
      </c>
      <c r="E101" s="334">
        <v>264</v>
      </c>
      <c r="F101" s="334">
        <v>7</v>
      </c>
      <c r="G101" s="334">
        <v>1331</v>
      </c>
      <c r="H101" s="333"/>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5950</v>
      </c>
      <c r="E102" s="334">
        <v>1239</v>
      </c>
      <c r="F102" s="334">
        <v>18</v>
      </c>
      <c r="G102" s="334">
        <v>7207</v>
      </c>
      <c r="H102" s="333"/>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8550</v>
      </c>
      <c r="E103" s="334">
        <v>2488</v>
      </c>
      <c r="F103" s="334">
        <v>4</v>
      </c>
      <c r="G103" s="334">
        <v>11042</v>
      </c>
      <c r="H103" s="333"/>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5584</v>
      </c>
      <c r="E104" s="334">
        <v>2516</v>
      </c>
      <c r="F104" s="334">
        <v>1</v>
      </c>
      <c r="G104" s="334">
        <v>8101</v>
      </c>
      <c r="H104" s="333"/>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6226</v>
      </c>
      <c r="E105" s="334">
        <v>1685</v>
      </c>
      <c r="F105" s="334">
        <v>3</v>
      </c>
      <c r="G105" s="334">
        <v>7914</v>
      </c>
      <c r="H105" s="333"/>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5150</v>
      </c>
      <c r="E106" s="334">
        <v>1450</v>
      </c>
      <c r="F106" s="334">
        <v>4</v>
      </c>
      <c r="G106" s="334">
        <v>6604</v>
      </c>
      <c r="H106" s="333"/>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752</v>
      </c>
      <c r="E107" s="334">
        <v>921</v>
      </c>
      <c r="F107" s="334">
        <v>216</v>
      </c>
      <c r="G107" s="334">
        <v>1889</v>
      </c>
      <c r="H107" s="333"/>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1621</v>
      </c>
      <c r="E108" s="334">
        <v>1434</v>
      </c>
      <c r="F108" s="334">
        <v>73</v>
      </c>
      <c r="G108" s="334">
        <v>3128</v>
      </c>
      <c r="H108" s="333"/>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216</v>
      </c>
      <c r="E109" s="334">
        <v>206</v>
      </c>
      <c r="F109" s="334">
        <v>9</v>
      </c>
      <c r="G109" s="334">
        <v>431</v>
      </c>
      <c r="H109" s="333"/>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1245</v>
      </c>
      <c r="E110" s="334">
        <v>1177</v>
      </c>
      <c r="F110" s="334">
        <v>126</v>
      </c>
      <c r="G110" s="334">
        <v>2548</v>
      </c>
      <c r="H110" s="333"/>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537851</v>
      </c>
      <c r="E111" s="335">
        <v>117611</v>
      </c>
      <c r="F111" s="335">
        <v>1796</v>
      </c>
      <c r="G111" s="335">
        <v>657258</v>
      </c>
      <c r="H111" s="333"/>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3834</v>
      </c>
      <c r="E112" s="335">
        <v>3738</v>
      </c>
      <c r="F112" s="335">
        <v>424</v>
      </c>
      <c r="G112" s="335">
        <v>7996</v>
      </c>
      <c r="H112" s="333"/>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541685</v>
      </c>
      <c r="E113" s="335">
        <v>121349</v>
      </c>
      <c r="F113" s="335">
        <v>2220</v>
      </c>
      <c r="G113" s="335">
        <v>665254</v>
      </c>
      <c r="H113" s="333"/>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323</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ht="35.1" customHeight="1" x14ac:dyDescent="0.25">
      <c r="A118" s="332" t="s">
        <v>377</v>
      </c>
      <c r="B118" s="376" t="s">
        <v>214</v>
      </c>
      <c r="C118" s="376" t="s">
        <v>452</v>
      </c>
      <c r="D118" s="332" t="s">
        <v>454</v>
      </c>
      <c r="E118" s="332" t="s">
        <v>286</v>
      </c>
      <c r="F118" s="332" t="s">
        <v>227</v>
      </c>
      <c r="G118" s="338" t="s">
        <v>463</v>
      </c>
      <c r="H118" s="333"/>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197</v>
      </c>
      <c r="B119" s="373" t="s">
        <v>83</v>
      </c>
      <c r="C119" s="373"/>
      <c r="D119" s="334">
        <v>71597</v>
      </c>
      <c r="E119" s="334">
        <v>14417</v>
      </c>
      <c r="F119" s="334">
        <v>195</v>
      </c>
      <c r="G119" s="334">
        <v>86209</v>
      </c>
      <c r="H119" s="333"/>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140</v>
      </c>
      <c r="B120" s="373" t="s">
        <v>17</v>
      </c>
      <c r="C120" s="373"/>
      <c r="D120" s="334">
        <v>29300</v>
      </c>
      <c r="E120" s="334">
        <v>5924</v>
      </c>
      <c r="F120" s="334">
        <v>108</v>
      </c>
      <c r="G120" s="334">
        <v>35332</v>
      </c>
      <c r="H120" s="333"/>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166</v>
      </c>
      <c r="B121" s="373" t="s">
        <v>53</v>
      </c>
      <c r="C121" s="373"/>
      <c r="D121" s="334">
        <v>40032</v>
      </c>
      <c r="E121" s="334">
        <v>5596</v>
      </c>
      <c r="F121" s="334">
        <v>71</v>
      </c>
      <c r="G121" s="334">
        <v>45699</v>
      </c>
      <c r="H121" s="333"/>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137</v>
      </c>
      <c r="B122" s="373" t="s">
        <v>10</v>
      </c>
      <c r="C122" s="373"/>
      <c r="D122" s="334">
        <v>25755</v>
      </c>
      <c r="E122" s="334">
        <v>3590</v>
      </c>
      <c r="F122" s="334">
        <v>82</v>
      </c>
      <c r="G122" s="334">
        <v>29427</v>
      </c>
      <c r="H122" s="333"/>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207</v>
      </c>
      <c r="B123" s="373" t="s">
        <v>106</v>
      </c>
      <c r="C123" s="373"/>
      <c r="D123" s="334">
        <v>1510</v>
      </c>
      <c r="E123" s="334">
        <v>1277</v>
      </c>
      <c r="F123" s="334">
        <v>11</v>
      </c>
      <c r="G123" s="334">
        <v>2798</v>
      </c>
      <c r="H123" s="333"/>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157</v>
      </c>
      <c r="B124" s="373" t="s">
        <v>219</v>
      </c>
      <c r="C124" s="373"/>
      <c r="D124" s="334">
        <v>46212</v>
      </c>
      <c r="E124" s="334">
        <v>8418</v>
      </c>
      <c r="F124" s="334">
        <v>143</v>
      </c>
      <c r="G124" s="334">
        <v>54773</v>
      </c>
      <c r="H124" s="333"/>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145</v>
      </c>
      <c r="B125" s="373" t="s">
        <v>220</v>
      </c>
      <c r="C125" s="373"/>
      <c r="D125" s="334">
        <v>46388</v>
      </c>
      <c r="E125" s="334">
        <v>12838</v>
      </c>
      <c r="F125" s="334">
        <v>453</v>
      </c>
      <c r="G125" s="334">
        <v>59679</v>
      </c>
      <c r="H125" s="333"/>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125</v>
      </c>
      <c r="B126" s="373" t="s">
        <v>1</v>
      </c>
      <c r="C126" s="373"/>
      <c r="D126" s="334">
        <v>53406</v>
      </c>
      <c r="E126" s="334">
        <v>17825</v>
      </c>
      <c r="F126" s="334">
        <v>39</v>
      </c>
      <c r="G126" s="334">
        <v>71270</v>
      </c>
      <c r="H126" s="333"/>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141</v>
      </c>
      <c r="B127" s="373" t="s">
        <v>26</v>
      </c>
      <c r="C127" s="373"/>
      <c r="D127" s="334">
        <v>28234</v>
      </c>
      <c r="E127" s="334">
        <v>6868</v>
      </c>
      <c r="F127" s="334">
        <v>135</v>
      </c>
      <c r="G127" s="334">
        <v>35237</v>
      </c>
      <c r="H127" s="333"/>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188</v>
      </c>
      <c r="B128" s="373" t="s">
        <v>221</v>
      </c>
      <c r="C128" s="373"/>
      <c r="D128" s="334">
        <v>61461</v>
      </c>
      <c r="E128" s="334">
        <v>9925</v>
      </c>
      <c r="F128" s="334">
        <v>228</v>
      </c>
      <c r="G128" s="334">
        <v>71614</v>
      </c>
      <c r="H128" s="333"/>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189</v>
      </c>
      <c r="B129" s="373" t="s">
        <v>222</v>
      </c>
      <c r="C129" s="373"/>
      <c r="D129" s="334">
        <v>53583</v>
      </c>
      <c r="E129" s="334">
        <v>10237</v>
      </c>
      <c r="F129" s="334">
        <v>153</v>
      </c>
      <c r="G129" s="334">
        <v>63973</v>
      </c>
      <c r="H129" s="333"/>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165</v>
      </c>
      <c r="B130" s="373" t="s">
        <v>47</v>
      </c>
      <c r="C130" s="373"/>
      <c r="D130" s="334">
        <v>40188</v>
      </c>
      <c r="E130" s="334">
        <v>7151</v>
      </c>
      <c r="F130" s="334">
        <v>135</v>
      </c>
      <c r="G130" s="334">
        <v>47474</v>
      </c>
      <c r="H130" s="333"/>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206</v>
      </c>
      <c r="B131" s="373" t="s">
        <v>113</v>
      </c>
      <c r="C131" s="373"/>
      <c r="D131" s="334">
        <v>40185</v>
      </c>
      <c r="E131" s="334">
        <v>13545</v>
      </c>
      <c r="F131" s="334">
        <v>43</v>
      </c>
      <c r="G131" s="334">
        <v>53773</v>
      </c>
      <c r="H131" s="333"/>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74" t="s">
        <v>223</v>
      </c>
      <c r="B132" s="374" t="s">
        <v>223</v>
      </c>
      <c r="C132" s="374"/>
      <c r="D132" s="335">
        <v>537851</v>
      </c>
      <c r="E132" s="335">
        <v>117611</v>
      </c>
      <c r="F132" s="335">
        <v>1796</v>
      </c>
      <c r="G132" s="335">
        <v>657258</v>
      </c>
      <c r="H132" s="333"/>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448</v>
      </c>
      <c r="B133" s="373" t="s">
        <v>109</v>
      </c>
      <c r="C133" s="373"/>
      <c r="D133" s="334">
        <v>752</v>
      </c>
      <c r="E133" s="334">
        <v>921</v>
      </c>
      <c r="F133" s="334">
        <v>216</v>
      </c>
      <c r="G133" s="334">
        <v>1889</v>
      </c>
      <c r="H133" s="333"/>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449</v>
      </c>
      <c r="B134" s="373" t="s">
        <v>110</v>
      </c>
      <c r="C134" s="373"/>
      <c r="D134" s="334">
        <v>1621</v>
      </c>
      <c r="E134" s="334">
        <v>1434</v>
      </c>
      <c r="F134" s="334">
        <v>73</v>
      </c>
      <c r="G134" s="334">
        <v>3128</v>
      </c>
      <c r="H134" s="333"/>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34" t="s">
        <v>450</v>
      </c>
      <c r="B135" s="373" t="s">
        <v>111</v>
      </c>
      <c r="C135" s="373"/>
      <c r="D135" s="334">
        <v>216</v>
      </c>
      <c r="E135" s="334">
        <v>206</v>
      </c>
      <c r="F135" s="334">
        <v>9</v>
      </c>
      <c r="G135" s="334">
        <v>431</v>
      </c>
      <c r="H135" s="333"/>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4" t="s">
        <v>451</v>
      </c>
      <c r="B136" s="373" t="s">
        <v>112</v>
      </c>
      <c r="C136" s="373"/>
      <c r="D136" s="334">
        <v>1245</v>
      </c>
      <c r="E136" s="334">
        <v>1177</v>
      </c>
      <c r="F136" s="334">
        <v>126</v>
      </c>
      <c r="G136" s="334">
        <v>2548</v>
      </c>
      <c r="H136" s="333"/>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74" t="s">
        <v>224</v>
      </c>
      <c r="B137" s="374" t="s">
        <v>224</v>
      </c>
      <c r="C137" s="374"/>
      <c r="D137" s="335">
        <v>3834</v>
      </c>
      <c r="E137" s="335">
        <v>3738</v>
      </c>
      <c r="F137" s="335">
        <v>424</v>
      </c>
      <c r="G137" s="335">
        <v>7996</v>
      </c>
      <c r="H137" s="333"/>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74" t="s">
        <v>225</v>
      </c>
      <c r="B138" s="374" t="s">
        <v>225</v>
      </c>
      <c r="C138" s="374"/>
      <c r="D138" s="335">
        <v>541685</v>
      </c>
      <c r="E138" s="335">
        <v>121349</v>
      </c>
      <c r="F138" s="335">
        <v>2220</v>
      </c>
      <c r="G138" s="335">
        <v>665254</v>
      </c>
      <c r="H138" s="333"/>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sheetData>
  <mergeCells count="26">
    <mergeCell ref="B128:C128"/>
    <mergeCell ref="B123:C123"/>
    <mergeCell ref="B124:C124"/>
    <mergeCell ref="B125:C125"/>
    <mergeCell ref="B126:C126"/>
    <mergeCell ref="B127:C127"/>
    <mergeCell ref="B118:C118"/>
    <mergeCell ref="B119:C119"/>
    <mergeCell ref="B120:C120"/>
    <mergeCell ref="B121:C121"/>
    <mergeCell ref="B122:C122"/>
    <mergeCell ref="A1:E1"/>
    <mergeCell ref="A3:E3"/>
    <mergeCell ref="A111:C111"/>
    <mergeCell ref="A112:C112"/>
    <mergeCell ref="A113:C113"/>
    <mergeCell ref="B134:C134"/>
    <mergeCell ref="B135:C135"/>
    <mergeCell ref="B136:C136"/>
    <mergeCell ref="A138:C138"/>
    <mergeCell ref="B129:C129"/>
    <mergeCell ref="B130:C130"/>
    <mergeCell ref="B131:C131"/>
    <mergeCell ref="A132:C132"/>
    <mergeCell ref="B133:C133"/>
    <mergeCell ref="A137:C137"/>
  </mergeCells>
  <hyperlinks>
    <hyperlink ref="G1" location="Sommaire!A1" display="Retour au sommaire" xr:uid="{00000000-0004-0000-0500-000000000000}"/>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AA141"/>
  <sheetViews>
    <sheetView workbookViewId="0">
      <selection activeCell="J1" sqref="J1"/>
    </sheetView>
  </sheetViews>
  <sheetFormatPr baseColWidth="10" defaultRowHeight="15" x14ac:dyDescent="0.25"/>
  <cols>
    <col min="1" max="1" width="7.42578125" style="59" customWidth="1"/>
    <col min="2" max="2" width="14.28515625" style="59" customWidth="1"/>
    <col min="3" max="3" width="27.140625" style="60" customWidth="1"/>
    <col min="4" max="4" width="14.85546875" style="268" customWidth="1"/>
    <col min="5" max="5" width="15.85546875" style="268" customWidth="1"/>
    <col min="6" max="6" width="18.140625" style="268" customWidth="1"/>
    <col min="7" max="7" width="19.28515625" style="268" customWidth="1"/>
    <col min="8" max="8" width="15.140625" style="268" customWidth="1"/>
    <col min="9" max="9" width="15.5703125" style="268" customWidth="1"/>
    <col min="10" max="10" width="14" style="268" customWidth="1"/>
    <col min="11" max="16384" width="11.42578125" style="60"/>
  </cols>
  <sheetData>
    <row r="1" spans="1:27" ht="19.5" customHeight="1" x14ac:dyDescent="0.25">
      <c r="A1" s="134" t="s">
        <v>317</v>
      </c>
      <c r="D1" s="60"/>
      <c r="E1" s="60"/>
      <c r="F1" s="60"/>
      <c r="G1" s="61"/>
      <c r="H1" s="296"/>
      <c r="J1" s="221" t="s">
        <v>253</v>
      </c>
    </row>
    <row r="2" spans="1:27" ht="15" customHeight="1" x14ac:dyDescent="0.25">
      <c r="A2" s="63" t="s">
        <v>309</v>
      </c>
      <c r="B2" s="269"/>
      <c r="C2" s="63"/>
      <c r="D2" s="61"/>
      <c r="E2" s="61"/>
      <c r="F2" s="61"/>
      <c r="G2" s="61"/>
      <c r="H2" s="296"/>
      <c r="I2" s="61"/>
      <c r="J2" s="61"/>
    </row>
    <row r="3" spans="1:27" ht="15" customHeight="1" x14ac:dyDescent="0.25">
      <c r="A3" s="375" t="s">
        <v>251</v>
      </c>
      <c r="B3" s="375"/>
      <c r="C3" s="375"/>
      <c r="D3" s="375"/>
      <c r="E3" s="375"/>
      <c r="F3" s="375"/>
      <c r="G3" s="375"/>
      <c r="H3" s="375"/>
      <c r="I3" s="375"/>
      <c r="J3" s="60"/>
    </row>
    <row r="4" spans="1:27" x14ac:dyDescent="0.25">
      <c r="A4" s="222" t="s">
        <v>294</v>
      </c>
      <c r="B4" s="222"/>
      <c r="C4" s="222"/>
      <c r="D4" s="222"/>
      <c r="E4" s="222"/>
      <c r="F4" s="222"/>
      <c r="G4" s="222"/>
      <c r="H4" s="222"/>
      <c r="I4" s="222"/>
      <c r="J4" s="222"/>
      <c r="K4" s="222"/>
      <c r="L4" s="222"/>
      <c r="M4" s="222"/>
      <c r="N4" s="222"/>
    </row>
    <row r="5" spans="1:27" ht="15" customHeight="1" x14ac:dyDescent="0.25">
      <c r="A5" s="63"/>
      <c r="B5" s="63"/>
      <c r="C5" s="63"/>
      <c r="D5" s="63"/>
      <c r="E5" s="63"/>
      <c r="F5" s="63"/>
      <c r="G5" s="63"/>
      <c r="H5" s="295"/>
      <c r="I5" s="63"/>
      <c r="J5" s="63"/>
    </row>
    <row r="6" spans="1:27" customFormat="1" ht="51.95" customHeight="1" x14ac:dyDescent="0.25">
      <c r="A6" s="332" t="s">
        <v>377</v>
      </c>
      <c r="B6" s="332" t="s">
        <v>371</v>
      </c>
      <c r="C6" s="332" t="s">
        <v>213</v>
      </c>
      <c r="D6" s="332" t="s">
        <v>228</v>
      </c>
      <c r="E6" s="332" t="s">
        <v>229</v>
      </c>
      <c r="F6" s="332" t="s">
        <v>306</v>
      </c>
      <c r="G6" s="332" t="s">
        <v>230</v>
      </c>
      <c r="H6" s="332" t="s">
        <v>231</v>
      </c>
      <c r="I6" s="332" t="s">
        <v>286</v>
      </c>
      <c r="J6" s="333"/>
      <c r="K6" s="333"/>
      <c r="L6" s="333"/>
      <c r="M6" s="333"/>
      <c r="N6" s="333"/>
      <c r="O6" s="333"/>
      <c r="P6" s="333"/>
      <c r="Q6" s="333"/>
      <c r="R6" s="333"/>
      <c r="S6" s="333"/>
      <c r="T6" s="333"/>
      <c r="U6" s="333"/>
      <c r="V6" s="333"/>
      <c r="W6" s="333"/>
      <c r="X6" s="333"/>
      <c r="Y6" s="333"/>
      <c r="Z6" s="333"/>
      <c r="AA6" s="333"/>
    </row>
    <row r="7" spans="1:27" customFormat="1" x14ac:dyDescent="0.25">
      <c r="A7" s="334" t="s">
        <v>197</v>
      </c>
      <c r="B7" s="334" t="s">
        <v>115</v>
      </c>
      <c r="C7" s="334" t="s">
        <v>82</v>
      </c>
      <c r="D7" s="334">
        <v>327</v>
      </c>
      <c r="E7" s="334">
        <v>433</v>
      </c>
      <c r="F7" s="334">
        <v>7</v>
      </c>
      <c r="G7" s="334">
        <v>26</v>
      </c>
      <c r="H7" s="334">
        <f>I7-G7-F7-E7-D7</f>
        <v>0</v>
      </c>
      <c r="I7" s="334">
        <v>793</v>
      </c>
      <c r="J7" s="333"/>
      <c r="K7" s="333"/>
      <c r="L7" s="333"/>
      <c r="M7" s="333"/>
      <c r="N7" s="333"/>
      <c r="O7" s="333"/>
      <c r="P7" s="333"/>
      <c r="Q7" s="333"/>
      <c r="R7" s="333"/>
      <c r="S7" s="333"/>
      <c r="T7" s="333"/>
      <c r="U7" s="333"/>
      <c r="V7" s="333"/>
      <c r="W7" s="333"/>
      <c r="X7" s="333"/>
      <c r="Y7" s="333"/>
      <c r="Z7" s="333"/>
      <c r="AA7" s="333"/>
    </row>
    <row r="8" spans="1:27" customFormat="1" x14ac:dyDescent="0.25">
      <c r="A8" s="334" t="s">
        <v>145</v>
      </c>
      <c r="B8" s="334" t="s">
        <v>116</v>
      </c>
      <c r="C8" s="334" t="s">
        <v>31</v>
      </c>
      <c r="D8" s="334">
        <v>1122</v>
      </c>
      <c r="E8" s="334">
        <v>0</v>
      </c>
      <c r="F8" s="334">
        <v>18</v>
      </c>
      <c r="G8" s="334">
        <v>56</v>
      </c>
      <c r="H8" s="334">
        <f t="shared" ref="H8:H70" si="0">I8-G8-F8-E8-D8</f>
        <v>1</v>
      </c>
      <c r="I8" s="334">
        <v>1197</v>
      </c>
      <c r="J8" s="333"/>
      <c r="K8" s="333"/>
      <c r="L8" s="333"/>
      <c r="M8" s="333"/>
      <c r="N8" s="333"/>
      <c r="O8" s="333"/>
      <c r="P8" s="333"/>
      <c r="Q8" s="333"/>
      <c r="R8" s="333"/>
      <c r="S8" s="333"/>
      <c r="T8" s="333"/>
      <c r="U8" s="333"/>
      <c r="V8" s="333"/>
      <c r="W8" s="333"/>
      <c r="X8" s="333"/>
      <c r="Y8" s="333"/>
      <c r="Z8" s="333"/>
      <c r="AA8" s="333"/>
    </row>
    <row r="9" spans="1:27" customFormat="1" x14ac:dyDescent="0.25">
      <c r="A9" s="334" t="s">
        <v>197</v>
      </c>
      <c r="B9" s="334" t="s">
        <v>117</v>
      </c>
      <c r="C9" s="334" t="s">
        <v>84</v>
      </c>
      <c r="D9" s="334">
        <v>1020</v>
      </c>
      <c r="E9" s="334">
        <v>0</v>
      </c>
      <c r="F9" s="334">
        <v>5</v>
      </c>
      <c r="G9" s="334">
        <v>63</v>
      </c>
      <c r="H9" s="334">
        <f t="shared" si="0"/>
        <v>0</v>
      </c>
      <c r="I9" s="334">
        <v>1088</v>
      </c>
      <c r="J9" s="333"/>
      <c r="K9" s="333"/>
      <c r="L9" s="333"/>
      <c r="M9" s="333"/>
      <c r="N9" s="333"/>
      <c r="O9" s="333"/>
      <c r="P9" s="333"/>
      <c r="Q9" s="333"/>
      <c r="R9" s="333"/>
      <c r="S9" s="333"/>
      <c r="T9" s="333"/>
      <c r="U9" s="333"/>
      <c r="V9" s="333"/>
      <c r="W9" s="333"/>
      <c r="X9" s="333"/>
      <c r="Y9" s="333"/>
      <c r="Z9" s="333"/>
      <c r="AA9" s="333"/>
    </row>
    <row r="10" spans="1:27" customFormat="1" x14ac:dyDescent="0.25">
      <c r="A10" s="334" t="s">
        <v>206</v>
      </c>
      <c r="B10" s="334" t="s">
        <v>118</v>
      </c>
      <c r="C10" s="334" t="s">
        <v>98</v>
      </c>
      <c r="D10" s="334">
        <v>318</v>
      </c>
      <c r="E10" s="334">
        <v>0</v>
      </c>
      <c r="F10" s="334">
        <v>3</v>
      </c>
      <c r="G10" s="334">
        <v>7</v>
      </c>
      <c r="H10" s="334">
        <f t="shared" si="0"/>
        <v>0</v>
      </c>
      <c r="I10" s="334">
        <v>328</v>
      </c>
      <c r="J10" s="333"/>
      <c r="K10" s="333"/>
      <c r="L10" s="333"/>
      <c r="M10" s="333"/>
      <c r="N10" s="333"/>
      <c r="O10" s="333"/>
      <c r="P10" s="333"/>
      <c r="Q10" s="333"/>
      <c r="R10" s="333"/>
      <c r="S10" s="333"/>
      <c r="T10" s="333"/>
      <c r="U10" s="333"/>
      <c r="V10" s="333"/>
      <c r="W10" s="333"/>
      <c r="X10" s="333"/>
      <c r="Y10" s="333"/>
      <c r="Z10" s="333"/>
      <c r="AA10" s="333"/>
    </row>
    <row r="11" spans="1:27" customFormat="1" x14ac:dyDescent="0.25">
      <c r="A11" s="334" t="s">
        <v>206</v>
      </c>
      <c r="B11" s="334" t="s">
        <v>119</v>
      </c>
      <c r="C11" s="334" t="s">
        <v>99</v>
      </c>
      <c r="D11" s="334">
        <v>195</v>
      </c>
      <c r="E11" s="334">
        <v>0</v>
      </c>
      <c r="F11" s="334">
        <v>3</v>
      </c>
      <c r="G11" s="334">
        <v>13</v>
      </c>
      <c r="H11" s="334">
        <f t="shared" si="0"/>
        <v>0</v>
      </c>
      <c r="I11" s="334">
        <v>211</v>
      </c>
      <c r="J11" s="333"/>
      <c r="K11" s="333"/>
      <c r="L11" s="333"/>
      <c r="M11" s="333"/>
      <c r="N11" s="333"/>
      <c r="O11" s="333"/>
      <c r="P11" s="333"/>
      <c r="Q11" s="333"/>
      <c r="R11" s="333"/>
      <c r="S11" s="333"/>
      <c r="T11" s="333"/>
      <c r="U11" s="333"/>
      <c r="V11" s="333"/>
      <c r="W11" s="333"/>
      <c r="X11" s="333"/>
      <c r="Y11" s="333"/>
      <c r="Z11" s="333"/>
      <c r="AA11" s="333"/>
    </row>
    <row r="12" spans="1:27" customFormat="1" x14ac:dyDescent="0.25">
      <c r="A12" s="334" t="s">
        <v>206</v>
      </c>
      <c r="B12" s="334" t="s">
        <v>120</v>
      </c>
      <c r="C12" s="334" t="s">
        <v>100</v>
      </c>
      <c r="D12" s="334">
        <v>4284</v>
      </c>
      <c r="E12" s="334">
        <v>32</v>
      </c>
      <c r="F12" s="334">
        <v>689</v>
      </c>
      <c r="G12" s="334">
        <v>0</v>
      </c>
      <c r="H12" s="334">
        <f t="shared" si="0"/>
        <v>0</v>
      </c>
      <c r="I12" s="334">
        <v>5005</v>
      </c>
      <c r="J12" s="333"/>
      <c r="K12" s="333"/>
      <c r="L12" s="333"/>
      <c r="M12" s="333"/>
      <c r="N12" s="333"/>
      <c r="O12" s="333"/>
      <c r="P12" s="333"/>
      <c r="Q12" s="333"/>
      <c r="R12" s="333"/>
      <c r="S12" s="333"/>
      <c r="T12" s="333"/>
      <c r="U12" s="333"/>
      <c r="V12" s="333"/>
      <c r="W12" s="333"/>
      <c r="X12" s="333"/>
      <c r="Y12" s="333"/>
      <c r="Z12" s="333"/>
      <c r="AA12" s="333"/>
    </row>
    <row r="13" spans="1:27" customFormat="1" x14ac:dyDescent="0.25">
      <c r="A13" s="334" t="s">
        <v>197</v>
      </c>
      <c r="B13" s="334" t="s">
        <v>121</v>
      </c>
      <c r="C13" s="334" t="s">
        <v>85</v>
      </c>
      <c r="D13" s="334">
        <v>767</v>
      </c>
      <c r="E13" s="334">
        <v>0</v>
      </c>
      <c r="F13" s="334">
        <v>147</v>
      </c>
      <c r="G13" s="334">
        <v>20</v>
      </c>
      <c r="H13" s="334">
        <f t="shared" si="0"/>
        <v>0</v>
      </c>
      <c r="I13" s="334">
        <v>934</v>
      </c>
      <c r="J13" s="333"/>
      <c r="K13" s="333"/>
      <c r="L13" s="333"/>
      <c r="M13" s="333"/>
      <c r="N13" s="333"/>
      <c r="O13" s="333"/>
      <c r="P13" s="333"/>
      <c r="Q13" s="333"/>
      <c r="R13" s="333"/>
      <c r="S13" s="333"/>
      <c r="T13" s="333"/>
      <c r="U13" s="333"/>
      <c r="V13" s="333"/>
      <c r="W13" s="333"/>
      <c r="X13" s="333"/>
      <c r="Y13" s="333"/>
      <c r="Z13" s="333"/>
      <c r="AA13" s="333"/>
    </row>
    <row r="14" spans="1:27" customFormat="1" x14ac:dyDescent="0.25">
      <c r="A14" s="334" t="s">
        <v>157</v>
      </c>
      <c r="B14" s="334" t="s">
        <v>122</v>
      </c>
      <c r="C14" s="334" t="s">
        <v>36</v>
      </c>
      <c r="D14" s="334">
        <v>111</v>
      </c>
      <c r="E14" s="334">
        <v>337</v>
      </c>
      <c r="F14" s="334">
        <v>0</v>
      </c>
      <c r="G14" s="334">
        <v>5</v>
      </c>
      <c r="H14" s="334">
        <f t="shared" si="0"/>
        <v>36</v>
      </c>
      <c r="I14" s="334">
        <v>489</v>
      </c>
      <c r="J14" s="333"/>
      <c r="K14" s="333"/>
      <c r="L14" s="333"/>
      <c r="M14" s="333"/>
      <c r="N14" s="333"/>
      <c r="O14" s="333"/>
      <c r="P14" s="333"/>
      <c r="Q14" s="333"/>
      <c r="R14" s="333"/>
      <c r="S14" s="333"/>
      <c r="T14" s="333"/>
      <c r="U14" s="333"/>
      <c r="V14" s="333"/>
      <c r="W14" s="333"/>
      <c r="X14" s="333"/>
      <c r="Y14" s="333"/>
      <c r="Z14" s="333"/>
      <c r="AA14" s="333"/>
    </row>
    <row r="15" spans="1:27" customFormat="1" x14ac:dyDescent="0.25">
      <c r="A15" s="334" t="s">
        <v>189</v>
      </c>
      <c r="B15" s="334" t="s">
        <v>123</v>
      </c>
      <c r="C15" s="334" t="s">
        <v>69</v>
      </c>
      <c r="D15" s="334">
        <v>475</v>
      </c>
      <c r="E15" s="334">
        <v>0</v>
      </c>
      <c r="F15" s="334">
        <v>4</v>
      </c>
      <c r="G15" s="334">
        <v>5</v>
      </c>
      <c r="H15" s="334">
        <f t="shared" si="0"/>
        <v>0</v>
      </c>
      <c r="I15" s="334">
        <v>484</v>
      </c>
      <c r="J15" s="333"/>
      <c r="K15" s="333"/>
      <c r="L15" s="333"/>
      <c r="M15" s="333"/>
      <c r="N15" s="333"/>
      <c r="O15" s="333"/>
      <c r="P15" s="333"/>
      <c r="Q15" s="333"/>
      <c r="R15" s="333"/>
      <c r="S15" s="333"/>
      <c r="T15" s="333"/>
      <c r="U15" s="333"/>
      <c r="V15" s="333"/>
      <c r="W15" s="333"/>
      <c r="X15" s="333"/>
      <c r="Y15" s="333"/>
      <c r="Z15" s="333"/>
      <c r="AA15" s="333"/>
    </row>
    <row r="16" spans="1:27" customFormat="1" x14ac:dyDescent="0.25">
      <c r="A16" s="334" t="s">
        <v>157</v>
      </c>
      <c r="B16" s="334" t="s">
        <v>124</v>
      </c>
      <c r="C16" s="334" t="s">
        <v>37</v>
      </c>
      <c r="D16" s="334">
        <v>643</v>
      </c>
      <c r="E16" s="334">
        <v>0</v>
      </c>
      <c r="F16" s="334">
        <v>13</v>
      </c>
      <c r="G16" s="334">
        <v>42</v>
      </c>
      <c r="H16" s="334">
        <f t="shared" si="0"/>
        <v>0</v>
      </c>
      <c r="I16" s="334">
        <v>698</v>
      </c>
      <c r="J16" s="333"/>
      <c r="K16" s="333"/>
      <c r="L16" s="333"/>
      <c r="M16" s="333"/>
      <c r="N16" s="333"/>
      <c r="O16" s="333"/>
      <c r="P16" s="333"/>
      <c r="Q16" s="333"/>
      <c r="R16" s="333"/>
      <c r="S16" s="333"/>
      <c r="T16" s="333"/>
      <c r="U16" s="333"/>
      <c r="V16" s="333"/>
      <c r="W16" s="333"/>
      <c r="X16" s="333"/>
      <c r="Y16" s="333"/>
      <c r="Z16" s="333"/>
      <c r="AA16" s="333"/>
    </row>
    <row r="17" spans="1:27" customFormat="1" x14ac:dyDescent="0.25">
      <c r="A17" s="334" t="s">
        <v>189</v>
      </c>
      <c r="B17" s="334" t="s">
        <v>125</v>
      </c>
      <c r="C17" s="334" t="s">
        <v>70</v>
      </c>
      <c r="D17" s="334">
        <v>635</v>
      </c>
      <c r="E17" s="334">
        <v>0</v>
      </c>
      <c r="F17" s="334">
        <v>0</v>
      </c>
      <c r="G17" s="334">
        <v>51</v>
      </c>
      <c r="H17" s="334">
        <f t="shared" si="0"/>
        <v>9</v>
      </c>
      <c r="I17" s="334">
        <v>695</v>
      </c>
      <c r="J17" s="333"/>
      <c r="K17" s="333"/>
      <c r="L17" s="333"/>
      <c r="M17" s="333"/>
      <c r="N17" s="333"/>
      <c r="O17" s="333"/>
      <c r="P17" s="333"/>
      <c r="Q17" s="333"/>
      <c r="R17" s="333"/>
      <c r="S17" s="333"/>
      <c r="T17" s="333"/>
      <c r="U17" s="333"/>
      <c r="V17" s="333"/>
      <c r="W17" s="333"/>
      <c r="X17" s="333"/>
      <c r="Y17" s="333"/>
      <c r="Z17" s="333"/>
      <c r="AA17" s="333"/>
    </row>
    <row r="18" spans="1:27" customFormat="1" x14ac:dyDescent="0.25">
      <c r="A18" s="334" t="s">
        <v>189</v>
      </c>
      <c r="B18" s="334" t="s">
        <v>126</v>
      </c>
      <c r="C18" s="334" t="s">
        <v>71</v>
      </c>
      <c r="D18" s="334">
        <v>479</v>
      </c>
      <c r="E18" s="334">
        <v>0</v>
      </c>
      <c r="F18" s="334">
        <v>7</v>
      </c>
      <c r="G18" s="334">
        <v>53</v>
      </c>
      <c r="H18" s="334">
        <f t="shared" si="0"/>
        <v>0</v>
      </c>
      <c r="I18" s="334">
        <v>539</v>
      </c>
      <c r="J18" s="333"/>
      <c r="K18" s="333"/>
      <c r="L18" s="333"/>
      <c r="M18" s="333"/>
      <c r="N18" s="333"/>
      <c r="O18" s="333"/>
      <c r="P18" s="333"/>
      <c r="Q18" s="333"/>
      <c r="R18" s="333"/>
      <c r="S18" s="333"/>
      <c r="T18" s="333"/>
      <c r="U18" s="333"/>
      <c r="V18" s="333"/>
      <c r="W18" s="333"/>
      <c r="X18" s="333"/>
      <c r="Y18" s="333"/>
      <c r="Z18" s="333"/>
      <c r="AA18" s="333"/>
    </row>
    <row r="19" spans="1:27" customFormat="1" x14ac:dyDescent="0.25">
      <c r="A19" s="334" t="s">
        <v>206</v>
      </c>
      <c r="B19" s="334" t="s">
        <v>127</v>
      </c>
      <c r="C19" s="334" t="s">
        <v>101</v>
      </c>
      <c r="D19" s="334">
        <v>3814</v>
      </c>
      <c r="E19" s="334">
        <v>0</v>
      </c>
      <c r="F19" s="334">
        <v>479</v>
      </c>
      <c r="G19" s="334">
        <v>0</v>
      </c>
      <c r="H19" s="334">
        <f t="shared" si="0"/>
        <v>0</v>
      </c>
      <c r="I19" s="334">
        <v>4293</v>
      </c>
      <c r="J19" s="333"/>
      <c r="K19" s="333"/>
      <c r="L19" s="333"/>
      <c r="M19" s="333"/>
      <c r="N19" s="333"/>
      <c r="O19" s="333"/>
      <c r="P19" s="333"/>
      <c r="Q19" s="333"/>
      <c r="R19" s="333"/>
      <c r="S19" s="333"/>
      <c r="T19" s="333"/>
      <c r="U19" s="333"/>
      <c r="V19" s="333"/>
      <c r="W19" s="333"/>
      <c r="X19" s="333"/>
      <c r="Y19" s="333"/>
      <c r="Z19" s="333"/>
      <c r="AA19" s="333"/>
    </row>
    <row r="20" spans="1:27" customFormat="1" x14ac:dyDescent="0.25">
      <c r="A20" s="334" t="s">
        <v>141</v>
      </c>
      <c r="B20" s="334" t="s">
        <v>128</v>
      </c>
      <c r="C20" s="334" t="s">
        <v>25</v>
      </c>
      <c r="D20" s="334">
        <v>1573</v>
      </c>
      <c r="E20" s="334">
        <v>0</v>
      </c>
      <c r="F20" s="334">
        <v>1</v>
      </c>
      <c r="G20" s="334">
        <v>117</v>
      </c>
      <c r="H20" s="334">
        <f t="shared" si="0"/>
        <v>0</v>
      </c>
      <c r="I20" s="334">
        <v>1691</v>
      </c>
      <c r="J20" s="333"/>
      <c r="K20" s="333"/>
      <c r="L20" s="333"/>
      <c r="M20" s="333"/>
      <c r="N20" s="333"/>
      <c r="O20" s="333"/>
      <c r="P20" s="333"/>
      <c r="Q20" s="333"/>
      <c r="R20" s="333"/>
      <c r="S20" s="333"/>
      <c r="T20" s="333"/>
      <c r="U20" s="333"/>
      <c r="V20" s="333"/>
      <c r="W20" s="333"/>
      <c r="X20" s="333"/>
      <c r="Y20" s="333"/>
      <c r="Z20" s="333"/>
      <c r="AA20" s="333"/>
    </row>
    <row r="21" spans="1:27" customFormat="1" x14ac:dyDescent="0.25">
      <c r="A21" s="334" t="s">
        <v>197</v>
      </c>
      <c r="B21" s="334" t="s">
        <v>129</v>
      </c>
      <c r="C21" s="334" t="s">
        <v>86</v>
      </c>
      <c r="D21" s="334">
        <v>420</v>
      </c>
      <c r="E21" s="334">
        <v>2</v>
      </c>
      <c r="F21" s="334">
        <v>10</v>
      </c>
      <c r="G21" s="334">
        <v>29</v>
      </c>
      <c r="H21" s="334">
        <f t="shared" si="0"/>
        <v>0</v>
      </c>
      <c r="I21" s="334">
        <v>461</v>
      </c>
      <c r="J21" s="333"/>
      <c r="K21" s="333"/>
      <c r="L21" s="333"/>
      <c r="M21" s="333"/>
      <c r="N21" s="333"/>
      <c r="O21" s="333"/>
      <c r="P21" s="333"/>
      <c r="Q21" s="333"/>
      <c r="R21" s="333"/>
      <c r="S21" s="333"/>
      <c r="T21" s="333"/>
      <c r="U21" s="333"/>
      <c r="V21" s="333"/>
      <c r="W21" s="333"/>
      <c r="X21" s="333"/>
      <c r="Y21" s="333"/>
      <c r="Z21" s="333"/>
      <c r="AA21" s="333"/>
    </row>
    <row r="22" spans="1:27" customFormat="1" x14ac:dyDescent="0.25">
      <c r="A22" s="334" t="s">
        <v>188</v>
      </c>
      <c r="B22" s="334" t="s">
        <v>130</v>
      </c>
      <c r="C22" s="334" t="s">
        <v>57</v>
      </c>
      <c r="D22" s="334">
        <v>554</v>
      </c>
      <c r="E22" s="334">
        <v>0</v>
      </c>
      <c r="F22" s="334">
        <v>42</v>
      </c>
      <c r="G22" s="334">
        <v>52</v>
      </c>
      <c r="H22" s="334">
        <f t="shared" si="0"/>
        <v>0</v>
      </c>
      <c r="I22" s="334">
        <v>648</v>
      </c>
      <c r="J22" s="333"/>
      <c r="K22" s="333"/>
      <c r="L22" s="333"/>
      <c r="M22" s="333"/>
      <c r="N22" s="333"/>
      <c r="O22" s="333"/>
      <c r="P22" s="333"/>
      <c r="Q22" s="333"/>
      <c r="R22" s="333"/>
      <c r="S22" s="333"/>
      <c r="T22" s="333"/>
      <c r="U22" s="333"/>
      <c r="V22" s="333"/>
      <c r="W22" s="333"/>
      <c r="X22" s="333"/>
      <c r="Y22" s="333"/>
      <c r="Z22" s="333"/>
      <c r="AA22" s="333"/>
    </row>
    <row r="23" spans="1:27" customFormat="1" x14ac:dyDescent="0.25">
      <c r="A23" s="334" t="s">
        <v>188</v>
      </c>
      <c r="B23" s="334" t="s">
        <v>131</v>
      </c>
      <c r="C23" s="334" t="s">
        <v>58</v>
      </c>
      <c r="D23" s="334">
        <v>924</v>
      </c>
      <c r="E23" s="334">
        <v>58</v>
      </c>
      <c r="F23" s="334">
        <v>6</v>
      </c>
      <c r="G23" s="334">
        <v>94</v>
      </c>
      <c r="H23" s="334">
        <f t="shared" si="0"/>
        <v>0</v>
      </c>
      <c r="I23" s="334">
        <v>1082</v>
      </c>
      <c r="J23" s="333"/>
      <c r="K23" s="333"/>
      <c r="L23" s="333"/>
      <c r="M23" s="333"/>
      <c r="N23" s="333"/>
      <c r="O23" s="333"/>
      <c r="P23" s="333"/>
      <c r="Q23" s="333"/>
      <c r="R23" s="333"/>
      <c r="S23" s="333"/>
      <c r="T23" s="333"/>
      <c r="U23" s="333"/>
      <c r="V23" s="333"/>
      <c r="W23" s="333"/>
      <c r="X23" s="333"/>
      <c r="Y23" s="333"/>
      <c r="Z23" s="333"/>
      <c r="AA23" s="333"/>
    </row>
    <row r="24" spans="1:27" customFormat="1" x14ac:dyDescent="0.25">
      <c r="A24" s="334" t="s">
        <v>137</v>
      </c>
      <c r="B24" s="334" t="s">
        <v>132</v>
      </c>
      <c r="C24" s="334" t="s">
        <v>9</v>
      </c>
      <c r="D24" s="334">
        <v>471</v>
      </c>
      <c r="E24" s="334">
        <v>0</v>
      </c>
      <c r="F24" s="334">
        <v>6</v>
      </c>
      <c r="G24" s="334">
        <v>37</v>
      </c>
      <c r="H24" s="334">
        <f t="shared" si="0"/>
        <v>0</v>
      </c>
      <c r="I24" s="334">
        <v>514</v>
      </c>
      <c r="J24" s="333"/>
      <c r="K24" s="333"/>
      <c r="L24" s="333"/>
      <c r="M24" s="333"/>
      <c r="N24" s="333"/>
      <c r="O24" s="333"/>
      <c r="P24" s="333"/>
      <c r="Q24" s="333"/>
      <c r="R24" s="333"/>
      <c r="S24" s="333"/>
      <c r="T24" s="333"/>
      <c r="U24" s="333"/>
      <c r="V24" s="333"/>
      <c r="W24" s="333"/>
      <c r="X24" s="333"/>
      <c r="Y24" s="333"/>
      <c r="Z24" s="333"/>
      <c r="AA24" s="333"/>
    </row>
    <row r="25" spans="1:27" customFormat="1" x14ac:dyDescent="0.25">
      <c r="A25" s="334" t="s">
        <v>188</v>
      </c>
      <c r="B25" s="334" t="s">
        <v>133</v>
      </c>
      <c r="C25" s="334" t="s">
        <v>59</v>
      </c>
      <c r="D25" s="334">
        <v>564</v>
      </c>
      <c r="E25" s="334">
        <v>0</v>
      </c>
      <c r="F25" s="334">
        <v>0</v>
      </c>
      <c r="G25" s="334">
        <v>0</v>
      </c>
      <c r="H25" s="334">
        <f t="shared" si="0"/>
        <v>0</v>
      </c>
      <c r="I25" s="334">
        <v>564</v>
      </c>
      <c r="J25" s="333"/>
      <c r="K25" s="333"/>
      <c r="L25" s="333"/>
      <c r="M25" s="333"/>
      <c r="N25" s="333"/>
      <c r="O25" s="333"/>
      <c r="P25" s="333"/>
      <c r="Q25" s="333"/>
      <c r="R25" s="333"/>
      <c r="S25" s="333"/>
      <c r="T25" s="333"/>
      <c r="U25" s="333"/>
      <c r="V25" s="333"/>
      <c r="W25" s="333"/>
      <c r="X25" s="333"/>
      <c r="Y25" s="333"/>
      <c r="Z25" s="333"/>
      <c r="AA25" s="333"/>
    </row>
    <row r="26" spans="1:27" customFormat="1" x14ac:dyDescent="0.25">
      <c r="A26" s="334" t="s">
        <v>207</v>
      </c>
      <c r="B26" s="334" t="s">
        <v>104</v>
      </c>
      <c r="C26" s="334" t="s">
        <v>105</v>
      </c>
      <c r="D26" s="334">
        <v>804</v>
      </c>
      <c r="E26" s="334">
        <v>0</v>
      </c>
      <c r="F26" s="334">
        <v>0</v>
      </c>
      <c r="G26" s="334">
        <v>51</v>
      </c>
      <c r="H26" s="334">
        <f t="shared" si="0"/>
        <v>0</v>
      </c>
      <c r="I26" s="334">
        <v>855</v>
      </c>
      <c r="J26" s="333"/>
      <c r="K26" s="333"/>
      <c r="L26" s="333"/>
      <c r="M26" s="333"/>
      <c r="N26" s="333"/>
      <c r="O26" s="333"/>
      <c r="P26" s="333"/>
      <c r="Q26" s="333"/>
      <c r="R26" s="333"/>
      <c r="S26" s="333"/>
      <c r="T26" s="333"/>
      <c r="U26" s="333"/>
      <c r="V26" s="333"/>
      <c r="W26" s="333"/>
      <c r="X26" s="333"/>
      <c r="Y26" s="333"/>
      <c r="Z26" s="333"/>
      <c r="AA26" s="333"/>
    </row>
    <row r="27" spans="1:27" customFormat="1" x14ac:dyDescent="0.25">
      <c r="A27" s="334" t="s">
        <v>207</v>
      </c>
      <c r="B27" s="334" t="s">
        <v>107</v>
      </c>
      <c r="C27" s="334" t="s">
        <v>108</v>
      </c>
      <c r="D27" s="334">
        <v>286</v>
      </c>
      <c r="E27" s="334">
        <v>0</v>
      </c>
      <c r="F27" s="334">
        <v>93</v>
      </c>
      <c r="G27" s="334">
        <v>43</v>
      </c>
      <c r="H27" s="334">
        <f t="shared" si="0"/>
        <v>0</v>
      </c>
      <c r="I27" s="334">
        <v>422</v>
      </c>
      <c r="J27" s="333"/>
      <c r="K27" s="333"/>
      <c r="L27" s="333"/>
      <c r="M27" s="333"/>
      <c r="N27" s="333"/>
      <c r="O27" s="333"/>
      <c r="P27" s="333"/>
      <c r="Q27" s="333"/>
      <c r="R27" s="333"/>
      <c r="S27" s="333"/>
      <c r="T27" s="333"/>
      <c r="U27" s="333"/>
      <c r="V27" s="333"/>
      <c r="W27" s="333"/>
      <c r="X27" s="333"/>
      <c r="Y27" s="333"/>
      <c r="Z27" s="333"/>
      <c r="AA27" s="333"/>
    </row>
    <row r="28" spans="1:27" customFormat="1" x14ac:dyDescent="0.25">
      <c r="A28" s="334" t="s">
        <v>140</v>
      </c>
      <c r="B28" s="334" t="s">
        <v>134</v>
      </c>
      <c r="C28" s="334" t="s">
        <v>16</v>
      </c>
      <c r="D28" s="334">
        <v>1147</v>
      </c>
      <c r="E28" s="334">
        <v>0</v>
      </c>
      <c r="F28" s="334">
        <v>48</v>
      </c>
      <c r="G28" s="334">
        <v>34</v>
      </c>
      <c r="H28" s="334">
        <f t="shared" si="0"/>
        <v>0</v>
      </c>
      <c r="I28" s="334">
        <v>1229</v>
      </c>
      <c r="J28" s="333"/>
      <c r="K28" s="333"/>
      <c r="L28" s="333"/>
      <c r="M28" s="333"/>
      <c r="N28" s="333"/>
      <c r="O28" s="333"/>
      <c r="P28" s="333"/>
      <c r="Q28" s="333"/>
      <c r="R28" s="333"/>
      <c r="S28" s="333"/>
      <c r="T28" s="333"/>
      <c r="U28" s="333"/>
      <c r="V28" s="333"/>
      <c r="W28" s="333"/>
      <c r="X28" s="333"/>
      <c r="Y28" s="333"/>
      <c r="Z28" s="333"/>
      <c r="AA28" s="333"/>
    </row>
    <row r="29" spans="1:27" customFormat="1" x14ac:dyDescent="0.25">
      <c r="A29" s="334" t="s">
        <v>166</v>
      </c>
      <c r="B29" s="334" t="s">
        <v>135</v>
      </c>
      <c r="C29" s="334" t="s">
        <v>52</v>
      </c>
      <c r="D29" s="334">
        <v>1444</v>
      </c>
      <c r="E29" s="334">
        <v>4</v>
      </c>
      <c r="F29" s="334">
        <v>21</v>
      </c>
      <c r="G29" s="334">
        <v>33</v>
      </c>
      <c r="H29" s="334">
        <f t="shared" si="0"/>
        <v>0</v>
      </c>
      <c r="I29" s="334">
        <v>1502</v>
      </c>
      <c r="J29" s="333"/>
      <c r="K29" s="333"/>
      <c r="L29" s="333"/>
      <c r="M29" s="333"/>
      <c r="N29" s="333"/>
      <c r="O29" s="333"/>
      <c r="P29" s="333"/>
      <c r="Q29" s="333"/>
      <c r="R29" s="333"/>
      <c r="S29" s="333"/>
      <c r="T29" s="333"/>
      <c r="U29" s="333"/>
      <c r="V29" s="333"/>
      <c r="W29" s="333"/>
      <c r="X29" s="333"/>
      <c r="Y29" s="333"/>
      <c r="Z29" s="333"/>
      <c r="AA29" s="333"/>
    </row>
    <row r="30" spans="1:27" customFormat="1" x14ac:dyDescent="0.25">
      <c r="A30" s="334" t="s">
        <v>188</v>
      </c>
      <c r="B30" s="334" t="s">
        <v>136</v>
      </c>
      <c r="C30" s="334" t="s">
        <v>60</v>
      </c>
      <c r="D30" s="334">
        <v>410</v>
      </c>
      <c r="E30" s="334">
        <v>0</v>
      </c>
      <c r="F30" s="334">
        <v>11</v>
      </c>
      <c r="G30" s="334">
        <v>40</v>
      </c>
      <c r="H30" s="334">
        <f t="shared" si="0"/>
        <v>0</v>
      </c>
      <c r="I30" s="334">
        <v>461</v>
      </c>
      <c r="J30" s="333"/>
      <c r="K30" s="333"/>
      <c r="L30" s="333"/>
      <c r="M30" s="333"/>
      <c r="N30" s="333"/>
      <c r="O30" s="333"/>
      <c r="P30" s="333"/>
      <c r="Q30" s="333"/>
      <c r="R30" s="333"/>
      <c r="S30" s="333"/>
      <c r="T30" s="333"/>
      <c r="U30" s="333"/>
      <c r="V30" s="333"/>
      <c r="W30" s="333"/>
      <c r="X30" s="333"/>
      <c r="Y30" s="333"/>
      <c r="Z30" s="333"/>
      <c r="AA30" s="333"/>
    </row>
    <row r="31" spans="1:27" customFormat="1" x14ac:dyDescent="0.25">
      <c r="A31" s="334" t="s">
        <v>188</v>
      </c>
      <c r="B31" s="334" t="s">
        <v>137</v>
      </c>
      <c r="C31" s="334" t="s">
        <v>61</v>
      </c>
      <c r="D31" s="334">
        <v>854</v>
      </c>
      <c r="E31" s="334">
        <v>0</v>
      </c>
      <c r="F31" s="334">
        <v>0</v>
      </c>
      <c r="G31" s="334">
        <v>57</v>
      </c>
      <c r="H31" s="334">
        <f t="shared" si="0"/>
        <v>0</v>
      </c>
      <c r="I31" s="334">
        <v>911</v>
      </c>
      <c r="J31" s="333"/>
      <c r="K31" s="333"/>
      <c r="L31" s="333"/>
      <c r="M31" s="333"/>
      <c r="N31" s="333"/>
      <c r="O31" s="333"/>
      <c r="P31" s="333"/>
      <c r="Q31" s="333"/>
      <c r="R31" s="333"/>
      <c r="S31" s="333"/>
      <c r="T31" s="333"/>
      <c r="U31" s="333"/>
      <c r="V31" s="333"/>
      <c r="W31" s="333"/>
      <c r="X31" s="333"/>
      <c r="Y31" s="333"/>
      <c r="Z31" s="333"/>
      <c r="AA31" s="333"/>
    </row>
    <row r="32" spans="1:27" customFormat="1" x14ac:dyDescent="0.25">
      <c r="A32" s="334" t="s">
        <v>140</v>
      </c>
      <c r="B32" s="334" t="s">
        <v>138</v>
      </c>
      <c r="C32" s="334" t="s">
        <v>18</v>
      </c>
      <c r="D32" s="334">
        <v>581</v>
      </c>
      <c r="E32" s="334">
        <v>9</v>
      </c>
      <c r="F32" s="334">
        <v>41</v>
      </c>
      <c r="G32" s="334">
        <v>9</v>
      </c>
      <c r="H32" s="334">
        <f t="shared" si="0"/>
        <v>0</v>
      </c>
      <c r="I32" s="334">
        <v>640</v>
      </c>
      <c r="J32" s="333"/>
      <c r="K32" s="333"/>
      <c r="L32" s="333"/>
      <c r="M32" s="333"/>
      <c r="N32" s="333"/>
      <c r="O32" s="333"/>
      <c r="P32" s="333"/>
      <c r="Q32" s="333"/>
      <c r="R32" s="333"/>
      <c r="S32" s="333"/>
      <c r="T32" s="333"/>
      <c r="U32" s="333"/>
      <c r="V32" s="333"/>
      <c r="W32" s="333"/>
      <c r="X32" s="333"/>
      <c r="Y32" s="333"/>
      <c r="Z32" s="333"/>
      <c r="AA32" s="333"/>
    </row>
    <row r="33" spans="1:27" customFormat="1" x14ac:dyDescent="0.25">
      <c r="A33" s="334" t="s">
        <v>197</v>
      </c>
      <c r="B33" s="334" t="s">
        <v>139</v>
      </c>
      <c r="C33" s="334" t="s">
        <v>87</v>
      </c>
      <c r="D33" s="334">
        <v>970</v>
      </c>
      <c r="E33" s="334">
        <v>84</v>
      </c>
      <c r="F33" s="334">
        <v>0</v>
      </c>
      <c r="G33" s="334">
        <v>1</v>
      </c>
      <c r="H33" s="334">
        <f t="shared" si="0"/>
        <v>0</v>
      </c>
      <c r="I33" s="334">
        <v>1055</v>
      </c>
      <c r="J33" s="333"/>
      <c r="K33" s="333"/>
      <c r="L33" s="333"/>
      <c r="M33" s="333"/>
      <c r="N33" s="333"/>
      <c r="O33" s="333"/>
      <c r="P33" s="333"/>
      <c r="Q33" s="333"/>
      <c r="R33" s="333"/>
      <c r="S33" s="333"/>
      <c r="T33" s="333"/>
      <c r="U33" s="333"/>
      <c r="V33" s="333"/>
      <c r="W33" s="333"/>
      <c r="X33" s="333"/>
      <c r="Y33" s="333"/>
      <c r="Z33" s="333"/>
      <c r="AA33" s="333"/>
    </row>
    <row r="34" spans="1:27" customFormat="1" x14ac:dyDescent="0.25">
      <c r="A34" s="334" t="s">
        <v>141</v>
      </c>
      <c r="B34" s="334" t="s">
        <v>140</v>
      </c>
      <c r="C34" s="334" t="s">
        <v>27</v>
      </c>
      <c r="D34" s="334">
        <v>755</v>
      </c>
      <c r="E34" s="334">
        <v>0</v>
      </c>
      <c r="F34" s="334">
        <v>2</v>
      </c>
      <c r="G34" s="334">
        <v>54</v>
      </c>
      <c r="H34" s="334">
        <f t="shared" si="0"/>
        <v>0</v>
      </c>
      <c r="I34" s="334">
        <v>811</v>
      </c>
      <c r="J34" s="333"/>
      <c r="K34" s="333"/>
      <c r="L34" s="333"/>
      <c r="M34" s="333"/>
      <c r="N34" s="333"/>
      <c r="O34" s="333"/>
      <c r="P34" s="333"/>
      <c r="Q34" s="333"/>
      <c r="R34" s="333"/>
      <c r="S34" s="333"/>
      <c r="T34" s="333"/>
      <c r="U34" s="333"/>
      <c r="V34" s="333"/>
      <c r="W34" s="333"/>
      <c r="X34" s="333"/>
      <c r="Y34" s="333"/>
      <c r="Z34" s="333"/>
      <c r="AA34" s="333"/>
    </row>
    <row r="35" spans="1:27" customFormat="1" x14ac:dyDescent="0.25">
      <c r="A35" s="334" t="s">
        <v>137</v>
      </c>
      <c r="B35" s="334" t="s">
        <v>141</v>
      </c>
      <c r="C35" s="334" t="s">
        <v>11</v>
      </c>
      <c r="D35" s="334">
        <v>405</v>
      </c>
      <c r="E35" s="334">
        <v>0</v>
      </c>
      <c r="F35" s="334">
        <v>1</v>
      </c>
      <c r="G35" s="334">
        <v>43</v>
      </c>
      <c r="H35" s="334">
        <f t="shared" si="0"/>
        <v>0</v>
      </c>
      <c r="I35" s="334">
        <v>449</v>
      </c>
      <c r="J35" s="333"/>
      <c r="K35" s="333"/>
      <c r="L35" s="333"/>
      <c r="M35" s="333"/>
      <c r="N35" s="333"/>
      <c r="O35" s="333"/>
      <c r="P35" s="333"/>
      <c r="Q35" s="333"/>
      <c r="R35" s="333"/>
      <c r="S35" s="333"/>
      <c r="T35" s="333"/>
      <c r="U35" s="333"/>
      <c r="V35" s="333"/>
      <c r="W35" s="333"/>
      <c r="X35" s="333"/>
      <c r="Y35" s="333"/>
      <c r="Z35" s="333"/>
      <c r="AA35" s="333"/>
    </row>
    <row r="36" spans="1:27" customFormat="1" x14ac:dyDescent="0.25">
      <c r="A36" s="334" t="s">
        <v>166</v>
      </c>
      <c r="B36" s="334" t="s">
        <v>142</v>
      </c>
      <c r="C36" s="334" t="s">
        <v>54</v>
      </c>
      <c r="D36" s="334">
        <v>1198</v>
      </c>
      <c r="E36" s="334">
        <v>55</v>
      </c>
      <c r="F36" s="334">
        <v>0</v>
      </c>
      <c r="G36" s="334">
        <v>253</v>
      </c>
      <c r="H36" s="334">
        <f t="shared" si="0"/>
        <v>0</v>
      </c>
      <c r="I36" s="334">
        <v>1506</v>
      </c>
      <c r="J36" s="333"/>
      <c r="K36" s="333"/>
      <c r="L36" s="333"/>
      <c r="M36" s="333"/>
      <c r="N36" s="333"/>
      <c r="O36" s="333"/>
      <c r="P36" s="333"/>
      <c r="Q36" s="333"/>
      <c r="R36" s="333"/>
      <c r="S36" s="333"/>
      <c r="T36" s="333"/>
      <c r="U36" s="333"/>
      <c r="V36" s="333"/>
      <c r="W36" s="333"/>
      <c r="X36" s="333"/>
      <c r="Y36" s="333"/>
      <c r="Z36" s="333"/>
      <c r="AA36" s="333"/>
    </row>
    <row r="37" spans="1:27" customFormat="1" x14ac:dyDescent="0.25">
      <c r="A37" s="334" t="s">
        <v>189</v>
      </c>
      <c r="B37" s="334" t="s">
        <v>143</v>
      </c>
      <c r="C37" s="334" t="s">
        <v>72</v>
      </c>
      <c r="D37" s="334">
        <v>1218</v>
      </c>
      <c r="E37" s="334">
        <v>241</v>
      </c>
      <c r="F37" s="334">
        <v>63</v>
      </c>
      <c r="G37" s="334">
        <v>139</v>
      </c>
      <c r="H37" s="334">
        <f t="shared" si="0"/>
        <v>0</v>
      </c>
      <c r="I37" s="334">
        <v>1661</v>
      </c>
      <c r="J37" s="333"/>
      <c r="K37" s="333"/>
      <c r="L37" s="333"/>
      <c r="M37" s="333"/>
      <c r="N37" s="333"/>
      <c r="O37" s="333"/>
      <c r="P37" s="333"/>
      <c r="Q37" s="333"/>
      <c r="R37" s="333"/>
      <c r="S37" s="333"/>
      <c r="T37" s="333"/>
      <c r="U37" s="333"/>
      <c r="V37" s="333"/>
      <c r="W37" s="333"/>
      <c r="X37" s="333"/>
      <c r="Y37" s="333"/>
      <c r="Z37" s="333"/>
      <c r="AA37" s="333"/>
    </row>
    <row r="38" spans="1:27" customFormat="1" x14ac:dyDescent="0.25">
      <c r="A38" s="334" t="s">
        <v>189</v>
      </c>
      <c r="B38" s="334" t="s">
        <v>144</v>
      </c>
      <c r="C38" s="334" t="s">
        <v>73</v>
      </c>
      <c r="D38" s="334">
        <v>1174</v>
      </c>
      <c r="E38" s="334">
        <v>0</v>
      </c>
      <c r="F38" s="334">
        <v>0</v>
      </c>
      <c r="G38" s="334">
        <v>46</v>
      </c>
      <c r="H38" s="334">
        <f t="shared" si="0"/>
        <v>0</v>
      </c>
      <c r="I38" s="334">
        <v>1220</v>
      </c>
      <c r="J38" s="333"/>
      <c r="K38" s="333"/>
      <c r="L38" s="333"/>
      <c r="M38" s="333"/>
      <c r="N38" s="333"/>
      <c r="O38" s="333"/>
      <c r="P38" s="333"/>
      <c r="Q38" s="333"/>
      <c r="R38" s="333"/>
      <c r="S38" s="333"/>
      <c r="T38" s="333"/>
      <c r="U38" s="333"/>
      <c r="V38" s="333"/>
      <c r="W38" s="333"/>
      <c r="X38" s="333"/>
      <c r="Y38" s="333"/>
      <c r="Z38" s="333"/>
      <c r="AA38" s="333"/>
    </row>
    <row r="39" spans="1:27" customFormat="1" x14ac:dyDescent="0.25">
      <c r="A39" s="334" t="s">
        <v>189</v>
      </c>
      <c r="B39" s="334" t="s">
        <v>145</v>
      </c>
      <c r="C39" s="334" t="s">
        <v>74</v>
      </c>
      <c r="D39" s="334">
        <v>268</v>
      </c>
      <c r="E39" s="334">
        <v>136</v>
      </c>
      <c r="F39" s="334">
        <v>9</v>
      </c>
      <c r="G39" s="334">
        <v>29</v>
      </c>
      <c r="H39" s="334">
        <f t="shared" si="0"/>
        <v>0</v>
      </c>
      <c r="I39" s="334">
        <v>442</v>
      </c>
      <c r="J39" s="333"/>
      <c r="K39" s="333"/>
      <c r="L39" s="333"/>
      <c r="M39" s="333"/>
      <c r="N39" s="333"/>
      <c r="O39" s="333"/>
      <c r="P39" s="333"/>
      <c r="Q39" s="333"/>
      <c r="R39" s="333"/>
      <c r="S39" s="333"/>
      <c r="T39" s="333"/>
      <c r="U39" s="333"/>
      <c r="V39" s="333"/>
      <c r="W39" s="333"/>
      <c r="X39" s="333"/>
      <c r="Y39" s="333"/>
      <c r="Z39" s="333"/>
      <c r="AA39" s="333"/>
    </row>
    <row r="40" spans="1:27" customFormat="1" x14ac:dyDescent="0.25">
      <c r="A40" s="334" t="s">
        <v>188</v>
      </c>
      <c r="B40" s="334" t="s">
        <v>146</v>
      </c>
      <c r="C40" s="334" t="s">
        <v>62</v>
      </c>
      <c r="D40" s="334">
        <v>1366</v>
      </c>
      <c r="E40" s="334">
        <v>0</v>
      </c>
      <c r="F40" s="334">
        <v>0</v>
      </c>
      <c r="G40" s="334">
        <v>0</v>
      </c>
      <c r="H40" s="334">
        <f t="shared" si="0"/>
        <v>0</v>
      </c>
      <c r="I40" s="334">
        <v>1366</v>
      </c>
      <c r="J40" s="333"/>
      <c r="K40" s="333"/>
      <c r="L40" s="333"/>
      <c r="M40" s="333"/>
      <c r="N40" s="333"/>
      <c r="O40" s="333"/>
      <c r="P40" s="333"/>
      <c r="Q40" s="333"/>
      <c r="R40" s="333"/>
      <c r="S40" s="333"/>
      <c r="T40" s="333"/>
      <c r="U40" s="333"/>
      <c r="V40" s="333"/>
      <c r="W40" s="333"/>
      <c r="X40" s="333"/>
      <c r="Y40" s="333"/>
      <c r="Z40" s="333"/>
      <c r="AA40" s="333"/>
    </row>
    <row r="41" spans="1:27" customFormat="1" x14ac:dyDescent="0.25">
      <c r="A41" s="334" t="s">
        <v>189</v>
      </c>
      <c r="B41" s="334" t="s">
        <v>147</v>
      </c>
      <c r="C41" s="334" t="s">
        <v>75</v>
      </c>
      <c r="D41" s="334">
        <v>1514</v>
      </c>
      <c r="E41" s="334">
        <v>149</v>
      </c>
      <c r="F41" s="334">
        <v>35</v>
      </c>
      <c r="G41" s="334">
        <v>108</v>
      </c>
      <c r="H41" s="334">
        <f t="shared" si="0"/>
        <v>242</v>
      </c>
      <c r="I41" s="334">
        <v>2048</v>
      </c>
      <c r="J41" s="333"/>
      <c r="K41" s="333"/>
      <c r="L41" s="333"/>
      <c r="M41" s="333"/>
      <c r="N41" s="333"/>
      <c r="O41" s="333"/>
      <c r="P41" s="333"/>
      <c r="Q41" s="333"/>
      <c r="R41" s="333"/>
      <c r="S41" s="333"/>
      <c r="T41" s="333"/>
      <c r="U41" s="333"/>
      <c r="V41" s="333"/>
      <c r="W41" s="333"/>
      <c r="X41" s="333"/>
      <c r="Y41" s="333"/>
      <c r="Z41" s="333"/>
      <c r="AA41" s="333"/>
    </row>
    <row r="42" spans="1:27" customFormat="1" x14ac:dyDescent="0.25">
      <c r="A42" s="334" t="s">
        <v>166</v>
      </c>
      <c r="B42" s="334" t="s">
        <v>148</v>
      </c>
      <c r="C42" s="334" t="s">
        <v>55</v>
      </c>
      <c r="D42" s="334">
        <v>1288</v>
      </c>
      <c r="E42" s="334">
        <v>0</v>
      </c>
      <c r="F42" s="334">
        <v>28</v>
      </c>
      <c r="G42" s="334">
        <v>0</v>
      </c>
      <c r="H42" s="334">
        <f t="shared" si="0"/>
        <v>0</v>
      </c>
      <c r="I42" s="334">
        <v>1316</v>
      </c>
      <c r="J42" s="333"/>
      <c r="K42" s="333"/>
      <c r="L42" s="333"/>
      <c r="M42" s="333"/>
      <c r="N42" s="333"/>
      <c r="O42" s="333"/>
      <c r="P42" s="333"/>
      <c r="Q42" s="333"/>
      <c r="R42" s="333"/>
      <c r="S42" s="333"/>
      <c r="T42" s="333"/>
      <c r="U42" s="333"/>
      <c r="V42" s="333"/>
      <c r="W42" s="333"/>
      <c r="X42" s="333"/>
      <c r="Y42" s="333"/>
      <c r="Z42" s="333"/>
      <c r="AA42" s="333"/>
    </row>
    <row r="43" spans="1:27" customFormat="1" x14ac:dyDescent="0.25">
      <c r="A43" s="334" t="s">
        <v>137</v>
      </c>
      <c r="B43" s="334" t="s">
        <v>149</v>
      </c>
      <c r="C43" s="334" t="s">
        <v>12</v>
      </c>
      <c r="D43" s="334">
        <v>277</v>
      </c>
      <c r="E43" s="334">
        <v>0</v>
      </c>
      <c r="F43" s="334">
        <v>1</v>
      </c>
      <c r="G43" s="334">
        <v>17</v>
      </c>
      <c r="H43" s="334">
        <f t="shared" si="0"/>
        <v>0</v>
      </c>
      <c r="I43" s="334">
        <v>295</v>
      </c>
      <c r="J43" s="333"/>
      <c r="K43" s="333"/>
      <c r="L43" s="333"/>
      <c r="M43" s="333"/>
      <c r="N43" s="333"/>
      <c r="O43" s="333"/>
      <c r="P43" s="333"/>
      <c r="Q43" s="333"/>
      <c r="R43" s="333"/>
      <c r="S43" s="333"/>
      <c r="T43" s="333"/>
      <c r="U43" s="333"/>
      <c r="V43" s="333"/>
      <c r="W43" s="333"/>
      <c r="X43" s="333"/>
      <c r="Y43" s="333"/>
      <c r="Z43" s="333"/>
      <c r="AA43" s="333"/>
    </row>
    <row r="44" spans="1:27" customFormat="1" x14ac:dyDescent="0.25">
      <c r="A44" s="334" t="s">
        <v>137</v>
      </c>
      <c r="B44" s="334" t="s">
        <v>150</v>
      </c>
      <c r="C44" s="334" t="s">
        <v>13</v>
      </c>
      <c r="D44" s="334">
        <v>1048</v>
      </c>
      <c r="E44" s="334">
        <v>13</v>
      </c>
      <c r="F44" s="334">
        <v>12</v>
      </c>
      <c r="G44" s="334">
        <v>58</v>
      </c>
      <c r="H44" s="334">
        <f t="shared" si="0"/>
        <v>0</v>
      </c>
      <c r="I44" s="334">
        <v>1131</v>
      </c>
      <c r="J44" s="333"/>
      <c r="K44" s="333"/>
      <c r="L44" s="333"/>
      <c r="M44" s="333"/>
      <c r="N44" s="333"/>
      <c r="O44" s="333"/>
      <c r="P44" s="333"/>
      <c r="Q44" s="333"/>
      <c r="R44" s="333"/>
      <c r="S44" s="333"/>
      <c r="T44" s="333"/>
      <c r="U44" s="333"/>
      <c r="V44" s="333"/>
      <c r="W44" s="333"/>
      <c r="X44" s="333"/>
      <c r="Y44" s="333"/>
      <c r="Z44" s="333"/>
      <c r="AA44" s="333"/>
    </row>
    <row r="45" spans="1:27" customFormat="1" x14ac:dyDescent="0.25">
      <c r="A45" s="334" t="s">
        <v>197</v>
      </c>
      <c r="B45" s="334" t="s">
        <v>151</v>
      </c>
      <c r="C45" s="334" t="s">
        <v>88</v>
      </c>
      <c r="D45" s="334">
        <v>1648</v>
      </c>
      <c r="E45" s="334">
        <v>0</v>
      </c>
      <c r="F45" s="334">
        <v>216</v>
      </c>
      <c r="G45" s="334">
        <v>116</v>
      </c>
      <c r="H45" s="334">
        <f t="shared" si="0"/>
        <v>89</v>
      </c>
      <c r="I45" s="334">
        <v>2069</v>
      </c>
      <c r="J45" s="333"/>
      <c r="K45" s="333"/>
      <c r="L45" s="333"/>
      <c r="M45" s="333"/>
      <c r="N45" s="333"/>
      <c r="O45" s="333"/>
      <c r="P45" s="333"/>
      <c r="Q45" s="333"/>
      <c r="R45" s="333"/>
      <c r="S45" s="333"/>
      <c r="T45" s="333"/>
      <c r="U45" s="333"/>
      <c r="V45" s="333"/>
      <c r="W45" s="333"/>
      <c r="X45" s="333"/>
      <c r="Y45" s="333"/>
      <c r="Z45" s="333"/>
      <c r="AA45" s="333"/>
    </row>
    <row r="46" spans="1:27" customFormat="1" x14ac:dyDescent="0.25">
      <c r="A46" s="334" t="s">
        <v>140</v>
      </c>
      <c r="B46" s="334" t="s">
        <v>152</v>
      </c>
      <c r="C46" s="334" t="s">
        <v>19</v>
      </c>
      <c r="D46" s="334">
        <v>385</v>
      </c>
      <c r="E46" s="334">
        <v>0</v>
      </c>
      <c r="F46" s="334">
        <v>20</v>
      </c>
      <c r="G46" s="334">
        <v>0</v>
      </c>
      <c r="H46" s="334">
        <f t="shared" si="0"/>
        <v>0</v>
      </c>
      <c r="I46" s="334">
        <v>405</v>
      </c>
      <c r="J46" s="333"/>
      <c r="K46" s="333"/>
      <c r="L46" s="333"/>
      <c r="M46" s="333"/>
      <c r="N46" s="333"/>
      <c r="O46" s="333"/>
      <c r="P46" s="333"/>
      <c r="Q46" s="333"/>
      <c r="R46" s="333"/>
      <c r="S46" s="333"/>
      <c r="T46" s="333"/>
      <c r="U46" s="333"/>
      <c r="V46" s="333"/>
      <c r="W46" s="333"/>
      <c r="X46" s="333"/>
      <c r="Y46" s="333"/>
      <c r="Z46" s="333"/>
      <c r="AA46" s="333"/>
    </row>
    <row r="47" spans="1:27" customFormat="1" x14ac:dyDescent="0.25">
      <c r="A47" s="334" t="s">
        <v>188</v>
      </c>
      <c r="B47" s="334" t="s">
        <v>153</v>
      </c>
      <c r="C47" s="334" t="s">
        <v>63</v>
      </c>
      <c r="D47" s="334">
        <v>1042</v>
      </c>
      <c r="E47" s="334">
        <v>0</v>
      </c>
      <c r="F47" s="334">
        <v>0</v>
      </c>
      <c r="G47" s="334">
        <v>119</v>
      </c>
      <c r="H47" s="334">
        <f t="shared" si="0"/>
        <v>0</v>
      </c>
      <c r="I47" s="334">
        <v>1161</v>
      </c>
      <c r="J47" s="333"/>
      <c r="K47" s="333"/>
      <c r="L47" s="333"/>
      <c r="M47" s="333"/>
      <c r="N47" s="333"/>
      <c r="O47" s="333"/>
      <c r="P47" s="333"/>
      <c r="Q47" s="333"/>
      <c r="R47" s="333"/>
      <c r="S47" s="333"/>
      <c r="T47" s="333"/>
      <c r="U47" s="333"/>
      <c r="V47" s="333"/>
      <c r="W47" s="333"/>
      <c r="X47" s="333"/>
      <c r="Y47" s="333"/>
      <c r="Z47" s="333"/>
      <c r="AA47" s="333"/>
    </row>
    <row r="48" spans="1:27" customFormat="1" x14ac:dyDescent="0.25">
      <c r="A48" s="334" t="s">
        <v>137</v>
      </c>
      <c r="B48" s="334" t="s">
        <v>154</v>
      </c>
      <c r="C48" s="334" t="s">
        <v>14</v>
      </c>
      <c r="D48" s="334">
        <v>571</v>
      </c>
      <c r="E48" s="334">
        <v>0</v>
      </c>
      <c r="F48" s="334">
        <v>8</v>
      </c>
      <c r="G48" s="334">
        <v>26</v>
      </c>
      <c r="H48" s="334">
        <f t="shared" si="0"/>
        <v>0</v>
      </c>
      <c r="I48" s="334">
        <v>605</v>
      </c>
      <c r="J48" s="333"/>
      <c r="K48" s="333"/>
      <c r="L48" s="333"/>
      <c r="M48" s="333"/>
      <c r="N48" s="333"/>
      <c r="O48" s="333"/>
      <c r="P48" s="333"/>
      <c r="Q48" s="333"/>
      <c r="R48" s="333"/>
      <c r="S48" s="333"/>
      <c r="T48" s="333"/>
      <c r="U48" s="333"/>
      <c r="V48" s="333"/>
      <c r="W48" s="333"/>
      <c r="X48" s="333"/>
      <c r="Y48" s="333"/>
      <c r="Z48" s="333"/>
      <c r="AA48" s="333"/>
    </row>
    <row r="49" spans="1:27" customFormat="1" x14ac:dyDescent="0.25">
      <c r="A49" s="334" t="s">
        <v>197</v>
      </c>
      <c r="B49" s="334" t="s">
        <v>155</v>
      </c>
      <c r="C49" s="334" t="s">
        <v>89</v>
      </c>
      <c r="D49" s="334">
        <v>1243</v>
      </c>
      <c r="E49" s="334">
        <v>23</v>
      </c>
      <c r="F49" s="334">
        <v>48</v>
      </c>
      <c r="G49" s="334">
        <v>6</v>
      </c>
      <c r="H49" s="334">
        <f t="shared" si="0"/>
        <v>0</v>
      </c>
      <c r="I49" s="334">
        <v>1320</v>
      </c>
      <c r="J49" s="333"/>
      <c r="K49" s="333"/>
      <c r="L49" s="333"/>
      <c r="M49" s="333"/>
      <c r="N49" s="333"/>
      <c r="O49" s="333"/>
      <c r="P49" s="333"/>
      <c r="Q49" s="333"/>
      <c r="R49" s="333"/>
      <c r="S49" s="333"/>
      <c r="T49" s="333"/>
      <c r="U49" s="333"/>
      <c r="V49" s="333"/>
      <c r="W49" s="333"/>
      <c r="X49" s="333"/>
      <c r="Y49" s="333"/>
      <c r="Z49" s="333"/>
      <c r="AA49" s="333"/>
    </row>
    <row r="50" spans="1:27" customFormat="1" x14ac:dyDescent="0.25">
      <c r="A50" s="334" t="s">
        <v>197</v>
      </c>
      <c r="B50" s="334" t="s">
        <v>156</v>
      </c>
      <c r="C50" s="334" t="s">
        <v>90</v>
      </c>
      <c r="D50" s="334">
        <v>456</v>
      </c>
      <c r="E50" s="334">
        <v>21</v>
      </c>
      <c r="F50" s="334">
        <v>2</v>
      </c>
      <c r="G50" s="334">
        <v>67</v>
      </c>
      <c r="H50" s="334">
        <f t="shared" si="0"/>
        <v>0</v>
      </c>
      <c r="I50" s="334">
        <v>546</v>
      </c>
      <c r="J50" s="333"/>
      <c r="K50" s="333"/>
      <c r="L50" s="333"/>
      <c r="M50" s="333"/>
      <c r="N50" s="333"/>
      <c r="O50" s="333"/>
      <c r="P50" s="333"/>
      <c r="Q50" s="333"/>
      <c r="R50" s="333"/>
      <c r="S50" s="333"/>
      <c r="T50" s="333"/>
      <c r="U50" s="333"/>
      <c r="V50" s="333"/>
      <c r="W50" s="333"/>
      <c r="X50" s="333"/>
      <c r="Y50" s="333"/>
      <c r="Z50" s="333"/>
      <c r="AA50" s="333"/>
    </row>
    <row r="51" spans="1:27" customFormat="1" x14ac:dyDescent="0.25">
      <c r="A51" s="334" t="s">
        <v>165</v>
      </c>
      <c r="B51" s="334" t="s">
        <v>157</v>
      </c>
      <c r="C51" s="334" t="s">
        <v>46</v>
      </c>
      <c r="D51" s="334">
        <v>1802</v>
      </c>
      <c r="E51" s="334">
        <v>7</v>
      </c>
      <c r="F51" s="334">
        <v>10</v>
      </c>
      <c r="G51" s="334">
        <v>166</v>
      </c>
      <c r="H51" s="334">
        <f t="shared" si="0"/>
        <v>0</v>
      </c>
      <c r="I51" s="334">
        <v>1985</v>
      </c>
      <c r="J51" s="333"/>
      <c r="K51" s="333"/>
      <c r="L51" s="333"/>
      <c r="M51" s="333"/>
      <c r="N51" s="333"/>
      <c r="O51" s="333"/>
      <c r="P51" s="333"/>
      <c r="Q51" s="333"/>
      <c r="R51" s="333"/>
      <c r="S51" s="333"/>
      <c r="T51" s="333"/>
      <c r="U51" s="333"/>
      <c r="V51" s="333"/>
      <c r="W51" s="333"/>
      <c r="X51" s="333"/>
      <c r="Y51" s="333"/>
      <c r="Z51" s="333"/>
      <c r="AA51" s="333"/>
    </row>
    <row r="52" spans="1:27" customFormat="1" x14ac:dyDescent="0.25">
      <c r="A52" s="334" t="s">
        <v>137</v>
      </c>
      <c r="B52" s="334" t="s">
        <v>158</v>
      </c>
      <c r="C52" s="334" t="s">
        <v>15</v>
      </c>
      <c r="D52" s="334">
        <v>535</v>
      </c>
      <c r="E52" s="334">
        <v>1</v>
      </c>
      <c r="F52" s="334">
        <v>3</v>
      </c>
      <c r="G52" s="334">
        <v>54</v>
      </c>
      <c r="H52" s="334">
        <f t="shared" si="0"/>
        <v>3</v>
      </c>
      <c r="I52" s="334">
        <v>596</v>
      </c>
      <c r="J52" s="333"/>
      <c r="K52" s="333"/>
      <c r="L52" s="333"/>
      <c r="M52" s="333"/>
      <c r="N52" s="333"/>
      <c r="O52" s="333"/>
      <c r="P52" s="333"/>
      <c r="Q52" s="333"/>
      <c r="R52" s="333"/>
      <c r="S52" s="333"/>
      <c r="T52" s="333"/>
      <c r="U52" s="333"/>
      <c r="V52" s="333"/>
      <c r="W52" s="333"/>
      <c r="X52" s="333"/>
      <c r="Y52" s="333"/>
      <c r="Z52" s="333"/>
      <c r="AA52" s="333"/>
    </row>
    <row r="53" spans="1:27" customFormat="1" x14ac:dyDescent="0.25">
      <c r="A53" s="334" t="s">
        <v>189</v>
      </c>
      <c r="B53" s="334" t="s">
        <v>159</v>
      </c>
      <c r="C53" s="334" t="s">
        <v>76</v>
      </c>
      <c r="D53" s="334">
        <v>365</v>
      </c>
      <c r="E53" s="334">
        <v>0</v>
      </c>
      <c r="F53" s="334">
        <v>41</v>
      </c>
      <c r="G53" s="334">
        <v>31</v>
      </c>
      <c r="H53" s="334">
        <f t="shared" si="0"/>
        <v>0</v>
      </c>
      <c r="I53" s="334">
        <v>437</v>
      </c>
      <c r="J53" s="333"/>
      <c r="K53" s="333"/>
      <c r="L53" s="333"/>
      <c r="M53" s="333"/>
      <c r="N53" s="333"/>
      <c r="O53" s="333"/>
      <c r="P53" s="333"/>
      <c r="Q53" s="333"/>
      <c r="R53" s="333"/>
      <c r="S53" s="333"/>
      <c r="T53" s="333"/>
      <c r="U53" s="333"/>
      <c r="V53" s="333"/>
      <c r="W53" s="333"/>
      <c r="X53" s="333"/>
      <c r="Y53" s="333"/>
      <c r="Z53" s="333"/>
      <c r="AA53" s="333"/>
    </row>
    <row r="54" spans="1:27" customFormat="1" x14ac:dyDescent="0.25">
      <c r="A54" s="334" t="s">
        <v>188</v>
      </c>
      <c r="B54" s="334" t="s">
        <v>160</v>
      </c>
      <c r="C54" s="334" t="s">
        <v>64</v>
      </c>
      <c r="D54" s="334">
        <v>758</v>
      </c>
      <c r="E54" s="334">
        <v>0</v>
      </c>
      <c r="F54" s="334">
        <v>2</v>
      </c>
      <c r="G54" s="334">
        <v>40</v>
      </c>
      <c r="H54" s="334">
        <f t="shared" si="0"/>
        <v>0</v>
      </c>
      <c r="I54" s="334">
        <v>800</v>
      </c>
      <c r="J54" s="333"/>
      <c r="K54" s="333"/>
      <c r="L54" s="333"/>
      <c r="M54" s="333"/>
      <c r="N54" s="333"/>
      <c r="O54" s="333"/>
      <c r="P54" s="333"/>
      <c r="Q54" s="333"/>
      <c r="R54" s="333"/>
      <c r="S54" s="333"/>
      <c r="T54" s="333"/>
      <c r="U54" s="333"/>
      <c r="V54" s="333"/>
      <c r="W54" s="333"/>
      <c r="X54" s="333"/>
      <c r="Y54" s="333"/>
      <c r="Z54" s="333"/>
      <c r="AA54" s="333"/>
    </row>
    <row r="55" spans="1:27" customFormat="1" x14ac:dyDescent="0.25">
      <c r="A55" s="334" t="s">
        <v>189</v>
      </c>
      <c r="B55" s="334" t="s">
        <v>161</v>
      </c>
      <c r="C55" s="334" t="s">
        <v>77</v>
      </c>
      <c r="D55" s="334">
        <v>191</v>
      </c>
      <c r="E55" s="334">
        <v>0</v>
      </c>
      <c r="F55" s="334">
        <v>0</v>
      </c>
      <c r="G55" s="334">
        <v>10</v>
      </c>
      <c r="H55" s="334">
        <f t="shared" si="0"/>
        <v>0</v>
      </c>
      <c r="I55" s="334">
        <v>201</v>
      </c>
      <c r="J55" s="333"/>
      <c r="K55" s="333"/>
      <c r="L55" s="333"/>
      <c r="M55" s="333"/>
      <c r="N55" s="333"/>
      <c r="O55" s="333"/>
      <c r="P55" s="333"/>
      <c r="Q55" s="333"/>
      <c r="R55" s="333"/>
      <c r="S55" s="333"/>
      <c r="T55" s="333"/>
      <c r="U55" s="333"/>
      <c r="V55" s="333"/>
      <c r="W55" s="333"/>
      <c r="X55" s="333"/>
      <c r="Y55" s="333"/>
      <c r="Z55" s="333"/>
      <c r="AA55" s="333"/>
    </row>
    <row r="56" spans="1:27" customFormat="1" x14ac:dyDescent="0.25">
      <c r="A56" s="334" t="s">
        <v>165</v>
      </c>
      <c r="B56" s="334" t="s">
        <v>162</v>
      </c>
      <c r="C56" s="334" t="s">
        <v>48</v>
      </c>
      <c r="D56" s="334">
        <v>1953</v>
      </c>
      <c r="E56" s="334">
        <v>0</v>
      </c>
      <c r="F56" s="334">
        <v>44</v>
      </c>
      <c r="G56" s="334">
        <v>0</v>
      </c>
      <c r="H56" s="334">
        <f t="shared" si="0"/>
        <v>0</v>
      </c>
      <c r="I56" s="334">
        <v>1997</v>
      </c>
      <c r="J56" s="333"/>
      <c r="K56" s="333"/>
      <c r="L56" s="333"/>
      <c r="M56" s="333"/>
      <c r="N56" s="333"/>
      <c r="O56" s="333"/>
      <c r="P56" s="333"/>
      <c r="Q56" s="333"/>
      <c r="R56" s="333"/>
      <c r="S56" s="333"/>
      <c r="T56" s="333"/>
      <c r="U56" s="333"/>
      <c r="V56" s="333"/>
      <c r="W56" s="333"/>
      <c r="X56" s="333"/>
      <c r="Y56" s="333"/>
      <c r="Z56" s="333"/>
      <c r="AA56" s="333"/>
    </row>
    <row r="57" spans="1:27" customFormat="1" x14ac:dyDescent="0.25">
      <c r="A57" s="334" t="s">
        <v>141</v>
      </c>
      <c r="B57" s="334" t="s">
        <v>163</v>
      </c>
      <c r="C57" s="334" t="s">
        <v>28</v>
      </c>
      <c r="D57" s="334">
        <v>838</v>
      </c>
      <c r="E57" s="334">
        <v>11</v>
      </c>
      <c r="F57" s="334">
        <v>18</v>
      </c>
      <c r="G57" s="334">
        <v>50</v>
      </c>
      <c r="H57" s="334">
        <f t="shared" si="0"/>
        <v>0</v>
      </c>
      <c r="I57" s="334">
        <v>917</v>
      </c>
      <c r="J57" s="333"/>
      <c r="K57" s="333"/>
      <c r="L57" s="333"/>
      <c r="M57" s="333"/>
      <c r="N57" s="333"/>
      <c r="O57" s="333"/>
      <c r="P57" s="333"/>
      <c r="Q57" s="333"/>
      <c r="R57" s="333"/>
      <c r="S57" s="333"/>
      <c r="T57" s="333"/>
      <c r="U57" s="333"/>
      <c r="V57" s="333"/>
      <c r="W57" s="333"/>
      <c r="X57" s="333"/>
      <c r="Y57" s="333"/>
      <c r="Z57" s="333"/>
      <c r="AA57" s="333"/>
    </row>
    <row r="58" spans="1:27" customFormat="1" x14ac:dyDescent="0.25">
      <c r="A58" s="334" t="s">
        <v>157</v>
      </c>
      <c r="B58" s="334" t="s">
        <v>164</v>
      </c>
      <c r="C58" s="334" t="s">
        <v>38</v>
      </c>
      <c r="D58" s="334">
        <v>891</v>
      </c>
      <c r="E58" s="334">
        <v>0</v>
      </c>
      <c r="F58" s="334">
        <v>2</v>
      </c>
      <c r="G58" s="334">
        <v>72</v>
      </c>
      <c r="H58" s="334">
        <f t="shared" si="0"/>
        <v>0</v>
      </c>
      <c r="I58" s="334">
        <v>965</v>
      </c>
      <c r="J58" s="333"/>
      <c r="K58" s="333"/>
      <c r="L58" s="333"/>
      <c r="M58" s="333"/>
      <c r="N58" s="333"/>
      <c r="O58" s="333"/>
      <c r="P58" s="333"/>
      <c r="Q58" s="333"/>
      <c r="R58" s="333"/>
      <c r="S58" s="333"/>
      <c r="T58" s="333"/>
      <c r="U58" s="333"/>
      <c r="V58" s="333"/>
      <c r="W58" s="333"/>
      <c r="X58" s="333"/>
      <c r="Y58" s="333"/>
      <c r="Z58" s="333"/>
      <c r="AA58" s="333"/>
    </row>
    <row r="59" spans="1:27" customFormat="1" x14ac:dyDescent="0.25">
      <c r="A59" s="334" t="s">
        <v>157</v>
      </c>
      <c r="B59" s="334" t="s">
        <v>165</v>
      </c>
      <c r="C59" s="334" t="s">
        <v>39</v>
      </c>
      <c r="D59" s="334">
        <v>306</v>
      </c>
      <c r="E59" s="334">
        <v>0</v>
      </c>
      <c r="F59" s="334">
        <v>3</v>
      </c>
      <c r="G59" s="334">
        <v>0</v>
      </c>
      <c r="H59" s="334">
        <f t="shared" si="0"/>
        <v>0</v>
      </c>
      <c r="I59" s="334">
        <v>309</v>
      </c>
      <c r="J59" s="333"/>
      <c r="K59" s="333"/>
      <c r="L59" s="333"/>
      <c r="M59" s="333"/>
      <c r="N59" s="333"/>
      <c r="O59" s="333"/>
      <c r="P59" s="333"/>
      <c r="Q59" s="333"/>
      <c r="R59" s="333"/>
      <c r="S59" s="333"/>
      <c r="T59" s="333"/>
      <c r="U59" s="333"/>
      <c r="V59" s="333"/>
      <c r="W59" s="333"/>
      <c r="X59" s="333"/>
      <c r="Y59" s="333"/>
      <c r="Z59" s="333"/>
      <c r="AA59" s="333"/>
    </row>
    <row r="60" spans="1:27" customFormat="1" x14ac:dyDescent="0.25">
      <c r="A60" s="334" t="s">
        <v>165</v>
      </c>
      <c r="B60" s="334" t="s">
        <v>166</v>
      </c>
      <c r="C60" s="334" t="s">
        <v>49</v>
      </c>
      <c r="D60" s="334">
        <v>607</v>
      </c>
      <c r="E60" s="334">
        <v>0</v>
      </c>
      <c r="F60" s="334">
        <v>14</v>
      </c>
      <c r="G60" s="334">
        <v>32</v>
      </c>
      <c r="H60" s="334">
        <f t="shared" si="0"/>
        <v>0</v>
      </c>
      <c r="I60" s="334">
        <v>653</v>
      </c>
      <c r="J60" s="333"/>
      <c r="K60" s="333"/>
      <c r="L60" s="333"/>
      <c r="M60" s="333"/>
      <c r="N60" s="333"/>
      <c r="O60" s="333"/>
      <c r="P60" s="333"/>
      <c r="Q60" s="333"/>
      <c r="R60" s="333"/>
      <c r="S60" s="333"/>
      <c r="T60" s="333"/>
      <c r="U60" s="333"/>
      <c r="V60" s="333"/>
      <c r="W60" s="333"/>
      <c r="X60" s="333"/>
      <c r="Y60" s="333"/>
      <c r="Z60" s="333"/>
      <c r="AA60" s="333"/>
    </row>
    <row r="61" spans="1:27" customFormat="1" x14ac:dyDescent="0.25">
      <c r="A61" s="334" t="s">
        <v>157</v>
      </c>
      <c r="B61" s="334" t="s">
        <v>167</v>
      </c>
      <c r="C61" s="334" t="s">
        <v>40</v>
      </c>
      <c r="D61" s="334">
        <v>904</v>
      </c>
      <c r="E61" s="334">
        <v>0</v>
      </c>
      <c r="F61" s="334">
        <v>0</v>
      </c>
      <c r="G61" s="334">
        <v>86</v>
      </c>
      <c r="H61" s="334">
        <f t="shared" si="0"/>
        <v>0</v>
      </c>
      <c r="I61" s="334">
        <v>990</v>
      </c>
      <c r="J61" s="333"/>
      <c r="K61" s="333"/>
      <c r="L61" s="333"/>
      <c r="M61" s="333"/>
      <c r="N61" s="333"/>
      <c r="O61" s="333"/>
      <c r="P61" s="333"/>
      <c r="Q61" s="333"/>
      <c r="R61" s="333"/>
      <c r="S61" s="333"/>
      <c r="T61" s="333"/>
      <c r="U61" s="333"/>
      <c r="V61" s="333"/>
      <c r="W61" s="333"/>
      <c r="X61" s="333"/>
      <c r="Y61" s="333"/>
      <c r="Z61" s="333"/>
      <c r="AA61" s="333"/>
    </row>
    <row r="62" spans="1:27" customFormat="1" x14ac:dyDescent="0.25">
      <c r="A62" s="334" t="s">
        <v>157</v>
      </c>
      <c r="B62" s="334" t="s">
        <v>168</v>
      </c>
      <c r="C62" s="334" t="s">
        <v>41</v>
      </c>
      <c r="D62" s="334">
        <v>296</v>
      </c>
      <c r="E62" s="334">
        <v>0</v>
      </c>
      <c r="F62" s="334">
        <v>0</v>
      </c>
      <c r="G62" s="334">
        <v>20</v>
      </c>
      <c r="H62" s="334">
        <f t="shared" si="0"/>
        <v>25</v>
      </c>
      <c r="I62" s="334">
        <v>341</v>
      </c>
      <c r="J62" s="333"/>
      <c r="K62" s="333"/>
      <c r="L62" s="333"/>
      <c r="M62" s="333"/>
      <c r="N62" s="333"/>
      <c r="O62" s="333"/>
      <c r="P62" s="333"/>
      <c r="Q62" s="333"/>
      <c r="R62" s="333"/>
      <c r="S62" s="333"/>
      <c r="T62" s="333"/>
      <c r="U62" s="333"/>
      <c r="V62" s="333"/>
      <c r="W62" s="333"/>
      <c r="X62" s="333"/>
      <c r="Y62" s="333"/>
      <c r="Z62" s="333"/>
      <c r="AA62" s="333"/>
    </row>
    <row r="63" spans="1:27" customFormat="1" x14ac:dyDescent="0.25">
      <c r="A63" s="334" t="s">
        <v>166</v>
      </c>
      <c r="B63" s="334" t="s">
        <v>169</v>
      </c>
      <c r="C63" s="334" t="s">
        <v>56</v>
      </c>
      <c r="D63" s="334">
        <v>840</v>
      </c>
      <c r="E63" s="334">
        <v>34</v>
      </c>
      <c r="F63" s="334">
        <v>96</v>
      </c>
      <c r="G63" s="334">
        <v>302</v>
      </c>
      <c r="H63" s="334">
        <f t="shared" si="0"/>
        <v>0</v>
      </c>
      <c r="I63" s="334">
        <v>1272</v>
      </c>
      <c r="J63" s="333"/>
      <c r="K63" s="333"/>
      <c r="L63" s="333"/>
      <c r="M63" s="333"/>
      <c r="N63" s="333"/>
      <c r="O63" s="333"/>
      <c r="P63" s="333"/>
      <c r="Q63" s="333"/>
      <c r="R63" s="333"/>
      <c r="S63" s="333"/>
      <c r="T63" s="333"/>
      <c r="U63" s="333"/>
      <c r="V63" s="333"/>
      <c r="W63" s="333"/>
      <c r="X63" s="333"/>
      <c r="Y63" s="333"/>
      <c r="Z63" s="333"/>
      <c r="AA63" s="333"/>
    </row>
    <row r="64" spans="1:27" customFormat="1" x14ac:dyDescent="0.25">
      <c r="A64" s="334" t="s">
        <v>157</v>
      </c>
      <c r="B64" s="334" t="s">
        <v>170</v>
      </c>
      <c r="C64" s="334" t="s">
        <v>42</v>
      </c>
      <c r="D64" s="334">
        <v>1458</v>
      </c>
      <c r="E64" s="334">
        <v>0</v>
      </c>
      <c r="F64" s="334">
        <v>0</v>
      </c>
      <c r="G64" s="334">
        <v>118</v>
      </c>
      <c r="H64" s="334">
        <f t="shared" si="0"/>
        <v>0</v>
      </c>
      <c r="I64" s="334">
        <v>1576</v>
      </c>
      <c r="J64" s="333"/>
      <c r="K64" s="333"/>
      <c r="L64" s="333"/>
      <c r="M64" s="333"/>
      <c r="N64" s="333"/>
      <c r="O64" s="333"/>
      <c r="P64" s="333"/>
      <c r="Q64" s="333"/>
      <c r="R64" s="333"/>
      <c r="S64" s="333"/>
      <c r="T64" s="333"/>
      <c r="U64" s="333"/>
      <c r="V64" s="333"/>
      <c r="W64" s="333"/>
      <c r="X64" s="333"/>
      <c r="Y64" s="333"/>
      <c r="Z64" s="333"/>
      <c r="AA64" s="333"/>
    </row>
    <row r="65" spans="1:27" customFormat="1" x14ac:dyDescent="0.25">
      <c r="A65" s="334" t="s">
        <v>140</v>
      </c>
      <c r="B65" s="334" t="s">
        <v>171</v>
      </c>
      <c r="C65" s="334" t="s">
        <v>20</v>
      </c>
      <c r="D65" s="334">
        <v>134</v>
      </c>
      <c r="E65" s="334">
        <v>790</v>
      </c>
      <c r="F65" s="334">
        <v>40</v>
      </c>
      <c r="G65" s="334">
        <v>80</v>
      </c>
      <c r="H65" s="334">
        <f t="shared" si="0"/>
        <v>21</v>
      </c>
      <c r="I65" s="334">
        <v>1065</v>
      </c>
      <c r="J65" s="333"/>
      <c r="K65" s="333"/>
      <c r="L65" s="333"/>
      <c r="M65" s="333"/>
      <c r="N65" s="333"/>
      <c r="O65" s="333"/>
      <c r="P65" s="333"/>
      <c r="Q65" s="333"/>
      <c r="R65" s="333"/>
      <c r="S65" s="333"/>
      <c r="T65" s="333"/>
      <c r="U65" s="333"/>
      <c r="V65" s="333"/>
      <c r="W65" s="333"/>
      <c r="X65" s="333"/>
      <c r="Y65" s="333"/>
      <c r="Z65" s="333"/>
      <c r="AA65" s="333"/>
    </row>
    <row r="66" spans="1:27" customFormat="1" x14ac:dyDescent="0.25">
      <c r="A66" s="334" t="s">
        <v>145</v>
      </c>
      <c r="B66" s="334" t="s">
        <v>172</v>
      </c>
      <c r="C66" s="334" t="s">
        <v>32</v>
      </c>
      <c r="D66" s="334">
        <v>5187</v>
      </c>
      <c r="E66" s="334">
        <v>2</v>
      </c>
      <c r="F66" s="334">
        <v>420</v>
      </c>
      <c r="G66" s="334">
        <v>403</v>
      </c>
      <c r="H66" s="334">
        <f t="shared" si="0"/>
        <v>0</v>
      </c>
      <c r="I66" s="334">
        <v>6012</v>
      </c>
      <c r="J66" s="333"/>
      <c r="K66" s="333"/>
      <c r="L66" s="333"/>
      <c r="M66" s="333"/>
      <c r="N66" s="333"/>
      <c r="O66" s="333"/>
      <c r="P66" s="333"/>
      <c r="Q66" s="333"/>
      <c r="R66" s="333"/>
      <c r="S66" s="333"/>
      <c r="T66" s="333"/>
      <c r="U66" s="333"/>
      <c r="V66" s="333"/>
      <c r="W66" s="333"/>
      <c r="X66" s="333"/>
      <c r="Y66" s="333"/>
      <c r="Z66" s="333"/>
      <c r="AA66" s="333"/>
    </row>
    <row r="67" spans="1:27" customFormat="1" x14ac:dyDescent="0.25">
      <c r="A67" s="334" t="s">
        <v>145</v>
      </c>
      <c r="B67" s="334" t="s">
        <v>173</v>
      </c>
      <c r="C67" s="334" t="s">
        <v>33</v>
      </c>
      <c r="D67" s="334">
        <v>668</v>
      </c>
      <c r="E67" s="334">
        <v>0</v>
      </c>
      <c r="F67" s="334">
        <v>4</v>
      </c>
      <c r="G67" s="334">
        <v>169</v>
      </c>
      <c r="H67" s="334">
        <f t="shared" si="0"/>
        <v>0</v>
      </c>
      <c r="I67" s="334">
        <v>841</v>
      </c>
      <c r="J67" s="333"/>
      <c r="K67" s="333"/>
      <c r="L67" s="333"/>
      <c r="M67" s="333"/>
      <c r="N67" s="333"/>
      <c r="O67" s="333"/>
      <c r="P67" s="333"/>
      <c r="Q67" s="333"/>
      <c r="R67" s="333"/>
      <c r="S67" s="333"/>
      <c r="T67" s="333"/>
      <c r="U67" s="333"/>
      <c r="V67" s="333"/>
      <c r="W67" s="333"/>
      <c r="X67" s="333"/>
      <c r="Y67" s="333"/>
      <c r="Z67" s="333"/>
      <c r="AA67" s="333"/>
    </row>
    <row r="68" spans="1:27" customFormat="1" x14ac:dyDescent="0.25">
      <c r="A68" s="334" t="s">
        <v>141</v>
      </c>
      <c r="B68" s="334" t="s">
        <v>174</v>
      </c>
      <c r="C68" s="334" t="s">
        <v>29</v>
      </c>
      <c r="D68" s="334">
        <v>874</v>
      </c>
      <c r="E68" s="334">
        <v>0</v>
      </c>
      <c r="F68" s="334">
        <v>0</v>
      </c>
      <c r="G68" s="334">
        <v>30</v>
      </c>
      <c r="H68" s="334">
        <f t="shared" si="0"/>
        <v>0</v>
      </c>
      <c r="I68" s="334">
        <v>904</v>
      </c>
      <c r="J68" s="333"/>
      <c r="K68" s="333"/>
      <c r="L68" s="333"/>
      <c r="M68" s="333"/>
      <c r="N68" s="333"/>
      <c r="O68" s="333"/>
      <c r="P68" s="333"/>
      <c r="Q68" s="333"/>
      <c r="R68" s="333"/>
      <c r="S68" s="333"/>
      <c r="T68" s="333"/>
      <c r="U68" s="333"/>
      <c r="V68" s="333"/>
      <c r="W68" s="333"/>
      <c r="X68" s="333"/>
      <c r="Y68" s="333"/>
      <c r="Z68" s="333"/>
      <c r="AA68" s="333"/>
    </row>
    <row r="69" spans="1:27" customFormat="1" x14ac:dyDescent="0.25">
      <c r="A69" s="334" t="s">
        <v>145</v>
      </c>
      <c r="B69" s="334" t="s">
        <v>175</v>
      </c>
      <c r="C69" s="334" t="s">
        <v>34</v>
      </c>
      <c r="D69" s="334">
        <v>2916</v>
      </c>
      <c r="E69" s="334">
        <v>0</v>
      </c>
      <c r="F69" s="334">
        <v>269</v>
      </c>
      <c r="G69" s="334">
        <v>214</v>
      </c>
      <c r="H69" s="334">
        <f t="shared" si="0"/>
        <v>0</v>
      </c>
      <c r="I69" s="334">
        <v>3399</v>
      </c>
      <c r="J69" s="333"/>
      <c r="K69" s="333"/>
      <c r="L69" s="333"/>
      <c r="M69" s="333"/>
      <c r="N69" s="333"/>
      <c r="O69" s="333"/>
      <c r="P69" s="333"/>
      <c r="Q69" s="333"/>
      <c r="R69" s="333"/>
      <c r="S69" s="333"/>
      <c r="T69" s="333"/>
      <c r="U69" s="333"/>
      <c r="V69" s="333"/>
      <c r="W69" s="333"/>
      <c r="X69" s="333"/>
      <c r="Y69" s="333"/>
      <c r="Z69" s="333"/>
      <c r="AA69" s="333"/>
    </row>
    <row r="70" spans="1:27" customFormat="1" x14ac:dyDescent="0.25">
      <c r="A70" s="334" t="s">
        <v>197</v>
      </c>
      <c r="B70" s="334" t="s">
        <v>176</v>
      </c>
      <c r="C70" s="334" t="s">
        <v>91</v>
      </c>
      <c r="D70" s="334">
        <v>1209</v>
      </c>
      <c r="E70" s="334">
        <v>0</v>
      </c>
      <c r="F70" s="334">
        <v>17</v>
      </c>
      <c r="G70" s="334">
        <v>102</v>
      </c>
      <c r="H70" s="334">
        <f t="shared" si="0"/>
        <v>0</v>
      </c>
      <c r="I70" s="334">
        <v>1328</v>
      </c>
      <c r="J70" s="333"/>
      <c r="K70" s="333"/>
      <c r="L70" s="333"/>
      <c r="M70" s="333"/>
      <c r="N70" s="333"/>
      <c r="O70" s="333"/>
      <c r="P70" s="333"/>
      <c r="Q70" s="333"/>
      <c r="R70" s="333"/>
      <c r="S70" s="333"/>
      <c r="T70" s="333"/>
      <c r="U70" s="333"/>
      <c r="V70" s="333"/>
      <c r="W70" s="333"/>
      <c r="X70" s="333"/>
      <c r="Y70" s="333"/>
      <c r="Z70" s="333"/>
      <c r="AA70" s="333"/>
    </row>
    <row r="71" spans="1:27" customFormat="1" x14ac:dyDescent="0.25">
      <c r="A71" s="334" t="s">
        <v>188</v>
      </c>
      <c r="B71" s="334" t="s">
        <v>177</v>
      </c>
      <c r="C71" s="334" t="s">
        <v>65</v>
      </c>
      <c r="D71" s="334">
        <v>1072</v>
      </c>
      <c r="E71" s="334">
        <v>0</v>
      </c>
      <c r="F71" s="334">
        <v>71</v>
      </c>
      <c r="G71" s="334">
        <v>68</v>
      </c>
      <c r="H71" s="334">
        <f t="shared" ref="H71:H111" si="1">I71-G71-F71-E71-D71</f>
        <v>0</v>
      </c>
      <c r="I71" s="334">
        <v>1211</v>
      </c>
      <c r="J71" s="333"/>
      <c r="K71" s="333"/>
      <c r="L71" s="333"/>
      <c r="M71" s="333"/>
      <c r="N71" s="333"/>
      <c r="O71" s="333"/>
      <c r="P71" s="333"/>
      <c r="Q71" s="333"/>
      <c r="R71" s="333"/>
      <c r="S71" s="333"/>
      <c r="T71" s="333"/>
      <c r="U71" s="333"/>
      <c r="V71" s="333"/>
      <c r="W71" s="333"/>
      <c r="X71" s="333"/>
      <c r="Y71" s="333"/>
      <c r="Z71" s="333"/>
      <c r="AA71" s="333"/>
    </row>
    <row r="72" spans="1:27" customFormat="1" x14ac:dyDescent="0.25">
      <c r="A72" s="334" t="s">
        <v>189</v>
      </c>
      <c r="B72" s="334" t="s">
        <v>178</v>
      </c>
      <c r="C72" s="334" t="s">
        <v>78</v>
      </c>
      <c r="D72" s="334">
        <v>679</v>
      </c>
      <c r="E72" s="334">
        <v>0</v>
      </c>
      <c r="F72" s="334">
        <v>4</v>
      </c>
      <c r="G72" s="334">
        <v>56</v>
      </c>
      <c r="H72" s="334">
        <f t="shared" si="1"/>
        <v>0</v>
      </c>
      <c r="I72" s="334">
        <v>739</v>
      </c>
      <c r="J72" s="333"/>
      <c r="K72" s="333"/>
      <c r="L72" s="333"/>
      <c r="M72" s="333"/>
      <c r="N72" s="333"/>
      <c r="O72" s="333"/>
      <c r="P72" s="333"/>
      <c r="Q72" s="333"/>
      <c r="R72" s="333"/>
      <c r="S72" s="333"/>
      <c r="T72" s="333"/>
      <c r="U72" s="333"/>
      <c r="V72" s="333"/>
      <c r="W72" s="333"/>
      <c r="X72" s="333"/>
      <c r="Y72" s="333"/>
      <c r="Z72" s="333"/>
      <c r="AA72" s="333"/>
    </row>
    <row r="73" spans="1:27" customFormat="1" x14ac:dyDescent="0.25">
      <c r="A73" s="334" t="s">
        <v>189</v>
      </c>
      <c r="B73" s="334" t="s">
        <v>179</v>
      </c>
      <c r="C73" s="334" t="s">
        <v>79</v>
      </c>
      <c r="D73" s="334">
        <v>640</v>
      </c>
      <c r="E73" s="334">
        <v>0</v>
      </c>
      <c r="F73" s="334">
        <v>1</v>
      </c>
      <c r="G73" s="334">
        <v>86</v>
      </c>
      <c r="H73" s="334">
        <f t="shared" si="1"/>
        <v>0</v>
      </c>
      <c r="I73" s="334">
        <v>727</v>
      </c>
      <c r="J73" s="333"/>
      <c r="K73" s="333"/>
      <c r="L73" s="333"/>
      <c r="M73" s="333"/>
      <c r="N73" s="333"/>
      <c r="O73" s="333"/>
      <c r="P73" s="333"/>
      <c r="Q73" s="333"/>
      <c r="R73" s="333"/>
      <c r="S73" s="333"/>
      <c r="T73" s="333"/>
      <c r="U73" s="333"/>
      <c r="V73" s="333"/>
      <c r="W73" s="333"/>
      <c r="X73" s="333"/>
      <c r="Y73" s="333"/>
      <c r="Z73" s="333"/>
      <c r="AA73" s="333"/>
    </row>
    <row r="74" spans="1:27" customFormat="1" x14ac:dyDescent="0.25">
      <c r="A74" s="334" t="s">
        <v>157</v>
      </c>
      <c r="B74" s="334" t="s">
        <v>180</v>
      </c>
      <c r="C74" s="334" t="s">
        <v>43</v>
      </c>
      <c r="D74" s="334">
        <v>1454</v>
      </c>
      <c r="E74" s="334">
        <v>0</v>
      </c>
      <c r="F74" s="334">
        <v>0</v>
      </c>
      <c r="G74" s="334">
        <v>187</v>
      </c>
      <c r="H74" s="334">
        <f t="shared" si="1"/>
        <v>0</v>
      </c>
      <c r="I74" s="334">
        <v>1641</v>
      </c>
      <c r="J74" s="333"/>
      <c r="K74" s="333"/>
      <c r="L74" s="333"/>
      <c r="M74" s="333"/>
      <c r="N74" s="333"/>
      <c r="O74" s="333"/>
      <c r="P74" s="333"/>
      <c r="Q74" s="333"/>
      <c r="R74" s="333"/>
      <c r="S74" s="333"/>
      <c r="T74" s="333"/>
      <c r="U74" s="333"/>
      <c r="V74" s="333"/>
      <c r="W74" s="333"/>
      <c r="X74" s="333"/>
      <c r="Y74" s="333"/>
      <c r="Z74" s="333"/>
      <c r="AA74" s="333"/>
    </row>
    <row r="75" spans="1:27" customFormat="1" x14ac:dyDescent="0.25">
      <c r="A75" s="334" t="s">
        <v>157</v>
      </c>
      <c r="B75" s="334" t="s">
        <v>181</v>
      </c>
      <c r="C75" s="334" t="s">
        <v>44</v>
      </c>
      <c r="D75" s="334">
        <v>656</v>
      </c>
      <c r="E75" s="334">
        <v>0</v>
      </c>
      <c r="F75" s="334">
        <v>0</v>
      </c>
      <c r="G75" s="334">
        <v>65</v>
      </c>
      <c r="H75" s="334">
        <f t="shared" si="1"/>
        <v>0</v>
      </c>
      <c r="I75" s="334">
        <v>721</v>
      </c>
      <c r="J75" s="333"/>
      <c r="K75" s="333"/>
      <c r="L75" s="333"/>
      <c r="M75" s="333"/>
      <c r="N75" s="333"/>
      <c r="O75" s="333"/>
      <c r="P75" s="333"/>
      <c r="Q75" s="333"/>
      <c r="R75" s="333"/>
      <c r="S75" s="333"/>
      <c r="T75" s="333"/>
      <c r="U75" s="333"/>
      <c r="V75" s="333"/>
      <c r="W75" s="333"/>
      <c r="X75" s="333"/>
      <c r="Y75" s="333"/>
      <c r="Z75" s="333"/>
      <c r="AA75" s="333"/>
    </row>
    <row r="76" spans="1:27" customFormat="1" x14ac:dyDescent="0.25">
      <c r="A76" s="334" t="s">
        <v>197</v>
      </c>
      <c r="B76" s="334" t="s">
        <v>182</v>
      </c>
      <c r="C76" s="334" t="s">
        <v>93</v>
      </c>
      <c r="D76" s="334">
        <v>2940</v>
      </c>
      <c r="E76" s="334">
        <v>173</v>
      </c>
      <c r="F76" s="334">
        <v>282</v>
      </c>
      <c r="G76" s="334">
        <v>282</v>
      </c>
      <c r="H76" s="334">
        <f t="shared" si="1"/>
        <v>22</v>
      </c>
      <c r="I76" s="334">
        <v>3699</v>
      </c>
      <c r="J76" s="333"/>
      <c r="K76" s="333"/>
      <c r="L76" s="333"/>
      <c r="M76" s="333"/>
      <c r="N76" s="333"/>
      <c r="O76" s="333"/>
      <c r="P76" s="333"/>
      <c r="Q76" s="333"/>
      <c r="R76" s="333"/>
      <c r="S76" s="333"/>
      <c r="T76" s="333"/>
      <c r="U76" s="333"/>
      <c r="V76" s="333"/>
      <c r="W76" s="333"/>
      <c r="X76" s="333"/>
      <c r="Y76" s="333"/>
      <c r="Z76" s="333"/>
      <c r="AA76" s="333"/>
    </row>
    <row r="77" spans="1:27" customFormat="1" x14ac:dyDescent="0.25">
      <c r="A77" s="334" t="s">
        <v>197</v>
      </c>
      <c r="B77" s="334" t="s">
        <v>92</v>
      </c>
      <c r="C77" s="334" t="s">
        <v>114</v>
      </c>
      <c r="D77" s="334">
        <v>383</v>
      </c>
      <c r="E77" s="334">
        <v>173</v>
      </c>
      <c r="F77" s="334">
        <v>15</v>
      </c>
      <c r="G77" s="334">
        <v>22</v>
      </c>
      <c r="H77" s="334">
        <f t="shared" si="1"/>
        <v>22</v>
      </c>
      <c r="I77" s="334">
        <v>615</v>
      </c>
      <c r="J77" s="333"/>
      <c r="K77" s="333"/>
      <c r="L77" s="333"/>
      <c r="M77" s="333"/>
      <c r="N77" s="333"/>
      <c r="O77" s="333"/>
      <c r="P77" s="333"/>
      <c r="Q77" s="333"/>
      <c r="R77" s="333"/>
      <c r="S77" s="333"/>
      <c r="T77" s="333"/>
      <c r="U77" s="333"/>
      <c r="V77" s="333"/>
      <c r="W77" s="333"/>
      <c r="X77" s="333"/>
      <c r="Y77" s="333"/>
      <c r="Z77" s="333"/>
      <c r="AA77" s="333"/>
    </row>
    <row r="78" spans="1:27" customFormat="1" x14ac:dyDescent="0.25">
      <c r="A78" s="334" t="s">
        <v>197</v>
      </c>
      <c r="B78" s="334" t="s">
        <v>94</v>
      </c>
      <c r="C78" s="334" t="s">
        <v>95</v>
      </c>
      <c r="D78" s="334">
        <v>2557</v>
      </c>
      <c r="E78" s="334">
        <v>0</v>
      </c>
      <c r="F78" s="334">
        <v>267</v>
      </c>
      <c r="G78" s="334">
        <v>260</v>
      </c>
      <c r="H78" s="334">
        <f t="shared" si="1"/>
        <v>0</v>
      </c>
      <c r="I78" s="334">
        <v>3084</v>
      </c>
      <c r="J78" s="333"/>
      <c r="K78" s="333"/>
      <c r="L78" s="333"/>
      <c r="M78" s="333"/>
      <c r="N78" s="333"/>
      <c r="O78" s="333"/>
      <c r="P78" s="333"/>
      <c r="Q78" s="333"/>
      <c r="R78" s="333"/>
      <c r="S78" s="333"/>
      <c r="T78" s="333"/>
      <c r="U78" s="333"/>
      <c r="V78" s="333"/>
      <c r="W78" s="333"/>
      <c r="X78" s="333"/>
      <c r="Y78" s="333"/>
      <c r="Z78" s="333"/>
      <c r="AA78" s="333"/>
    </row>
    <row r="79" spans="1:27" customFormat="1" x14ac:dyDescent="0.25">
      <c r="A79" s="334" t="s">
        <v>140</v>
      </c>
      <c r="B79" s="334" t="s">
        <v>183</v>
      </c>
      <c r="C79" s="334" t="s">
        <v>21</v>
      </c>
      <c r="D79" s="334">
        <v>280</v>
      </c>
      <c r="E79" s="334">
        <v>0</v>
      </c>
      <c r="F79" s="334">
        <v>17</v>
      </c>
      <c r="G79" s="334">
        <v>3</v>
      </c>
      <c r="H79" s="334">
        <f t="shared" si="1"/>
        <v>0</v>
      </c>
      <c r="I79" s="334">
        <v>300</v>
      </c>
      <c r="J79" s="333"/>
      <c r="K79" s="333"/>
      <c r="L79" s="333"/>
      <c r="M79" s="333"/>
      <c r="N79" s="333"/>
      <c r="O79" s="333"/>
      <c r="P79" s="333"/>
      <c r="Q79" s="333"/>
      <c r="R79" s="333"/>
      <c r="S79" s="333"/>
      <c r="T79" s="333"/>
      <c r="U79" s="333"/>
      <c r="V79" s="333"/>
      <c r="W79" s="333"/>
      <c r="X79" s="333"/>
      <c r="Y79" s="333"/>
      <c r="Z79" s="333"/>
      <c r="AA79" s="333"/>
    </row>
    <row r="80" spans="1:27" customFormat="1" x14ac:dyDescent="0.25">
      <c r="A80" s="334" t="s">
        <v>140</v>
      </c>
      <c r="B80" s="334" t="s">
        <v>184</v>
      </c>
      <c r="C80" s="334" t="s">
        <v>22</v>
      </c>
      <c r="D80" s="334">
        <v>815</v>
      </c>
      <c r="E80" s="334">
        <v>5</v>
      </c>
      <c r="F80" s="334">
        <v>9</v>
      </c>
      <c r="G80" s="334">
        <v>32</v>
      </c>
      <c r="H80" s="334">
        <f t="shared" si="1"/>
        <v>0</v>
      </c>
      <c r="I80" s="334">
        <v>861</v>
      </c>
      <c r="J80" s="333"/>
      <c r="K80" s="333"/>
      <c r="L80" s="333"/>
      <c r="M80" s="333"/>
      <c r="N80" s="333"/>
      <c r="O80" s="333"/>
      <c r="P80" s="333"/>
      <c r="Q80" s="333"/>
      <c r="R80" s="333"/>
      <c r="S80" s="333"/>
      <c r="T80" s="333"/>
      <c r="U80" s="333"/>
      <c r="V80" s="333"/>
      <c r="W80" s="333"/>
      <c r="X80" s="333"/>
      <c r="Y80" s="333"/>
      <c r="Z80" s="333"/>
      <c r="AA80" s="333"/>
    </row>
    <row r="81" spans="1:27" customFormat="1" x14ac:dyDescent="0.25">
      <c r="A81" s="334" t="s">
        <v>165</v>
      </c>
      <c r="B81" s="334" t="s">
        <v>185</v>
      </c>
      <c r="C81" s="334" t="s">
        <v>50</v>
      </c>
      <c r="D81" s="334">
        <v>1162</v>
      </c>
      <c r="E81" s="334">
        <v>53</v>
      </c>
      <c r="F81" s="334">
        <v>0</v>
      </c>
      <c r="G81" s="334">
        <v>101</v>
      </c>
      <c r="H81" s="334">
        <f t="shared" si="1"/>
        <v>0</v>
      </c>
      <c r="I81" s="334">
        <v>1316</v>
      </c>
      <c r="J81" s="333"/>
      <c r="K81" s="333"/>
      <c r="L81" s="333"/>
      <c r="M81" s="333"/>
      <c r="N81" s="333"/>
      <c r="O81" s="333"/>
      <c r="P81" s="333"/>
      <c r="Q81" s="333"/>
      <c r="R81" s="333"/>
      <c r="S81" s="333"/>
      <c r="T81" s="333"/>
      <c r="U81" s="333"/>
      <c r="V81" s="333"/>
      <c r="W81" s="333"/>
      <c r="X81" s="333"/>
      <c r="Y81" s="333"/>
      <c r="Z81" s="333"/>
      <c r="AA81" s="333"/>
    </row>
    <row r="82" spans="1:27" customFormat="1" x14ac:dyDescent="0.25">
      <c r="A82" s="334" t="s">
        <v>197</v>
      </c>
      <c r="B82" s="334" t="s">
        <v>186</v>
      </c>
      <c r="C82" s="334" t="s">
        <v>96</v>
      </c>
      <c r="D82" s="334">
        <v>343</v>
      </c>
      <c r="E82" s="334">
        <v>0</v>
      </c>
      <c r="F82" s="334">
        <v>21</v>
      </c>
      <c r="G82" s="334">
        <v>22</v>
      </c>
      <c r="H82" s="334">
        <f t="shared" si="1"/>
        <v>0</v>
      </c>
      <c r="I82" s="334">
        <v>386</v>
      </c>
      <c r="J82" s="333"/>
      <c r="K82" s="333"/>
      <c r="L82" s="333"/>
      <c r="M82" s="333"/>
      <c r="N82" s="333"/>
      <c r="O82" s="333"/>
      <c r="P82" s="333"/>
      <c r="Q82" s="333"/>
      <c r="R82" s="333"/>
      <c r="S82" s="333"/>
      <c r="T82" s="333"/>
      <c r="U82" s="333"/>
      <c r="V82" s="333"/>
      <c r="W82" s="333"/>
      <c r="X82" s="333"/>
      <c r="Y82" s="333"/>
      <c r="Z82" s="333"/>
      <c r="AA82" s="333"/>
    </row>
    <row r="83" spans="1:27" customFormat="1" x14ac:dyDescent="0.25">
      <c r="A83" s="334" t="s">
        <v>197</v>
      </c>
      <c r="B83" s="334" t="s">
        <v>187</v>
      </c>
      <c r="C83" s="334" t="s">
        <v>97</v>
      </c>
      <c r="D83" s="334">
        <v>622</v>
      </c>
      <c r="E83" s="334">
        <v>0</v>
      </c>
      <c r="F83" s="334">
        <v>56</v>
      </c>
      <c r="G83" s="334">
        <v>60</v>
      </c>
      <c r="H83" s="334">
        <f t="shared" si="1"/>
        <v>0</v>
      </c>
      <c r="I83" s="334">
        <v>738</v>
      </c>
      <c r="J83" s="333"/>
      <c r="K83" s="333"/>
      <c r="L83" s="333"/>
      <c r="M83" s="333"/>
      <c r="N83" s="333"/>
      <c r="O83" s="333"/>
      <c r="P83" s="333"/>
      <c r="Q83" s="333"/>
      <c r="R83" s="333"/>
      <c r="S83" s="333"/>
      <c r="T83" s="333"/>
      <c r="U83" s="333"/>
      <c r="V83" s="333"/>
      <c r="W83" s="333"/>
      <c r="X83" s="333"/>
      <c r="Y83" s="333"/>
      <c r="Z83" s="333"/>
      <c r="AA83" s="333"/>
    </row>
    <row r="84" spans="1:27" customFormat="1" x14ac:dyDescent="0.25">
      <c r="A84" s="334" t="s">
        <v>125</v>
      </c>
      <c r="B84" s="334" t="s">
        <v>188</v>
      </c>
      <c r="C84" s="334" t="s">
        <v>0</v>
      </c>
      <c r="D84" s="334">
        <v>4206</v>
      </c>
      <c r="E84" s="334">
        <v>0</v>
      </c>
      <c r="F84" s="334">
        <v>1337</v>
      </c>
      <c r="G84" s="334">
        <v>442</v>
      </c>
      <c r="H84" s="334">
        <f t="shared" si="1"/>
        <v>0</v>
      </c>
      <c r="I84" s="334">
        <v>5985</v>
      </c>
      <c r="J84" s="333"/>
      <c r="K84" s="333"/>
      <c r="L84" s="333"/>
      <c r="M84" s="333"/>
      <c r="N84" s="333"/>
      <c r="O84" s="333"/>
      <c r="P84" s="333"/>
      <c r="Q84" s="333"/>
      <c r="R84" s="333"/>
      <c r="S84" s="333"/>
      <c r="T84" s="333"/>
      <c r="U84" s="333"/>
      <c r="V84" s="333"/>
      <c r="W84" s="333"/>
      <c r="X84" s="333"/>
      <c r="Y84" s="333"/>
      <c r="Z84" s="333"/>
      <c r="AA84" s="333"/>
    </row>
    <row r="85" spans="1:27" customFormat="1" x14ac:dyDescent="0.25">
      <c r="A85" s="334" t="s">
        <v>141</v>
      </c>
      <c r="B85" s="334" t="s">
        <v>189</v>
      </c>
      <c r="C85" s="334" t="s">
        <v>30</v>
      </c>
      <c r="D85" s="334">
        <v>2285</v>
      </c>
      <c r="E85" s="334">
        <v>0</v>
      </c>
      <c r="F85" s="334">
        <v>21</v>
      </c>
      <c r="G85" s="334">
        <v>239</v>
      </c>
      <c r="H85" s="334">
        <f t="shared" si="1"/>
        <v>0</v>
      </c>
      <c r="I85" s="334">
        <v>2545</v>
      </c>
      <c r="J85" s="333"/>
      <c r="K85" s="333"/>
      <c r="L85" s="333"/>
      <c r="M85" s="333"/>
      <c r="N85" s="333"/>
      <c r="O85" s="333"/>
      <c r="P85" s="333"/>
      <c r="Q85" s="333"/>
      <c r="R85" s="333"/>
      <c r="S85" s="333"/>
      <c r="T85" s="333"/>
      <c r="U85" s="333"/>
      <c r="V85" s="333"/>
      <c r="W85" s="333"/>
      <c r="X85" s="333"/>
      <c r="Y85" s="333"/>
      <c r="Z85" s="333"/>
      <c r="AA85" s="333"/>
    </row>
    <row r="86" spans="1:27" customFormat="1" x14ac:dyDescent="0.25">
      <c r="A86" s="334" t="s">
        <v>125</v>
      </c>
      <c r="B86" s="334" t="s">
        <v>190</v>
      </c>
      <c r="C86" s="334" t="s">
        <v>2</v>
      </c>
      <c r="D86" s="334">
        <v>1077</v>
      </c>
      <c r="E86" s="334">
        <v>43</v>
      </c>
      <c r="F86" s="334">
        <v>19</v>
      </c>
      <c r="G86" s="334">
        <v>106</v>
      </c>
      <c r="H86" s="334">
        <f t="shared" si="1"/>
        <v>0</v>
      </c>
      <c r="I86" s="334">
        <v>1245</v>
      </c>
      <c r="J86" s="333"/>
      <c r="K86" s="333"/>
      <c r="L86" s="333"/>
      <c r="M86" s="333"/>
      <c r="N86" s="333"/>
      <c r="O86" s="333"/>
      <c r="P86" s="333"/>
      <c r="Q86" s="333"/>
      <c r="R86" s="333"/>
      <c r="S86" s="333"/>
      <c r="T86" s="333"/>
      <c r="U86" s="333"/>
      <c r="V86" s="333"/>
      <c r="W86" s="333"/>
      <c r="X86" s="333"/>
      <c r="Y86" s="333"/>
      <c r="Z86" s="333"/>
      <c r="AA86" s="333"/>
    </row>
    <row r="87" spans="1:27" customFormat="1" x14ac:dyDescent="0.25">
      <c r="A87" s="334" t="s">
        <v>125</v>
      </c>
      <c r="B87" s="334" t="s">
        <v>191</v>
      </c>
      <c r="C87" s="334" t="s">
        <v>3</v>
      </c>
      <c r="D87" s="334">
        <v>1017</v>
      </c>
      <c r="E87" s="334">
        <v>46</v>
      </c>
      <c r="F87" s="334">
        <v>24</v>
      </c>
      <c r="G87" s="334">
        <v>130</v>
      </c>
      <c r="H87" s="334">
        <f t="shared" si="1"/>
        <v>0</v>
      </c>
      <c r="I87" s="334">
        <v>1217</v>
      </c>
      <c r="J87" s="333"/>
      <c r="K87" s="333"/>
      <c r="L87" s="333"/>
      <c r="M87" s="333"/>
      <c r="N87" s="333"/>
      <c r="O87" s="333"/>
      <c r="P87" s="333"/>
      <c r="Q87" s="333"/>
      <c r="R87" s="333"/>
      <c r="S87" s="333"/>
      <c r="T87" s="333"/>
      <c r="U87" s="333"/>
      <c r="V87" s="333"/>
      <c r="W87" s="333"/>
      <c r="X87" s="333"/>
      <c r="Y87" s="333"/>
      <c r="Z87" s="333"/>
      <c r="AA87" s="333"/>
    </row>
    <row r="88" spans="1:27" customFormat="1" x14ac:dyDescent="0.25">
      <c r="A88" s="334" t="s">
        <v>188</v>
      </c>
      <c r="B88" s="334" t="s">
        <v>192</v>
      </c>
      <c r="C88" s="334" t="s">
        <v>66</v>
      </c>
      <c r="D88" s="334">
        <v>569</v>
      </c>
      <c r="E88" s="334">
        <v>0</v>
      </c>
      <c r="F88" s="334">
        <v>0</v>
      </c>
      <c r="G88" s="334">
        <v>35</v>
      </c>
      <c r="H88" s="334">
        <f t="shared" si="1"/>
        <v>0</v>
      </c>
      <c r="I88" s="334">
        <v>604</v>
      </c>
      <c r="J88" s="333"/>
      <c r="K88" s="333"/>
      <c r="L88" s="333"/>
      <c r="M88" s="333"/>
      <c r="N88" s="333"/>
      <c r="O88" s="333"/>
      <c r="P88" s="333"/>
      <c r="Q88" s="333"/>
      <c r="R88" s="333"/>
      <c r="S88" s="333"/>
      <c r="T88" s="333"/>
      <c r="U88" s="333"/>
      <c r="V88" s="333"/>
      <c r="W88" s="333"/>
      <c r="X88" s="333"/>
      <c r="Y88" s="333"/>
      <c r="Z88" s="333"/>
      <c r="AA88" s="333"/>
    </row>
    <row r="89" spans="1:27" customFormat="1" x14ac:dyDescent="0.25">
      <c r="A89" s="334" t="s">
        <v>145</v>
      </c>
      <c r="B89" s="334" t="s">
        <v>193</v>
      </c>
      <c r="C89" s="334" t="s">
        <v>35</v>
      </c>
      <c r="D89" s="334">
        <v>1261</v>
      </c>
      <c r="E89" s="334">
        <v>0</v>
      </c>
      <c r="F89" s="334">
        <v>18</v>
      </c>
      <c r="G89" s="334">
        <v>110</v>
      </c>
      <c r="H89" s="334">
        <f t="shared" si="1"/>
        <v>0</v>
      </c>
      <c r="I89" s="334">
        <v>1389</v>
      </c>
      <c r="J89" s="333"/>
      <c r="K89" s="333"/>
      <c r="L89" s="333"/>
      <c r="M89" s="333"/>
      <c r="N89" s="333"/>
      <c r="O89" s="333"/>
      <c r="P89" s="333"/>
      <c r="Q89" s="333"/>
      <c r="R89" s="333"/>
      <c r="S89" s="333"/>
      <c r="T89" s="333"/>
      <c r="U89" s="333"/>
      <c r="V89" s="333"/>
      <c r="W89" s="333"/>
      <c r="X89" s="333"/>
      <c r="Y89" s="333"/>
      <c r="Z89" s="333"/>
      <c r="AA89" s="333"/>
    </row>
    <row r="90" spans="1:27" customFormat="1" x14ac:dyDescent="0.25">
      <c r="A90" s="334" t="s">
        <v>189</v>
      </c>
      <c r="B90" s="334" t="s">
        <v>194</v>
      </c>
      <c r="C90" s="334" t="s">
        <v>80</v>
      </c>
      <c r="D90" s="334">
        <v>545</v>
      </c>
      <c r="E90" s="334">
        <v>0</v>
      </c>
      <c r="F90" s="334">
        <v>13</v>
      </c>
      <c r="G90" s="334">
        <v>40</v>
      </c>
      <c r="H90" s="334">
        <f t="shared" si="1"/>
        <v>0</v>
      </c>
      <c r="I90" s="334">
        <v>598</v>
      </c>
      <c r="J90" s="333"/>
      <c r="K90" s="333"/>
      <c r="L90" s="333"/>
      <c r="M90" s="333"/>
      <c r="N90" s="333"/>
      <c r="O90" s="333"/>
      <c r="P90" s="333"/>
      <c r="Q90" s="333"/>
      <c r="R90" s="333"/>
      <c r="S90" s="333"/>
      <c r="T90" s="333"/>
      <c r="U90" s="333"/>
      <c r="V90" s="333"/>
      <c r="W90" s="333"/>
      <c r="X90" s="333"/>
      <c r="Y90" s="333"/>
      <c r="Z90" s="333"/>
      <c r="AA90" s="333"/>
    </row>
    <row r="91" spans="1:27" customFormat="1" x14ac:dyDescent="0.25">
      <c r="A91" s="334" t="s">
        <v>189</v>
      </c>
      <c r="B91" s="334" t="s">
        <v>195</v>
      </c>
      <c r="C91" s="334" t="s">
        <v>81</v>
      </c>
      <c r="D91" s="334">
        <v>435</v>
      </c>
      <c r="E91" s="334">
        <v>0</v>
      </c>
      <c r="F91" s="334">
        <v>8</v>
      </c>
      <c r="G91" s="334">
        <v>3</v>
      </c>
      <c r="H91" s="334">
        <f t="shared" si="1"/>
        <v>0</v>
      </c>
      <c r="I91" s="334">
        <v>446</v>
      </c>
      <c r="J91" s="333"/>
      <c r="K91" s="333"/>
      <c r="L91" s="333"/>
      <c r="M91" s="333"/>
      <c r="N91" s="333"/>
      <c r="O91" s="333"/>
      <c r="P91" s="333"/>
      <c r="Q91" s="333"/>
      <c r="R91" s="333"/>
      <c r="S91" s="333"/>
      <c r="T91" s="333"/>
      <c r="U91" s="333"/>
      <c r="V91" s="333"/>
      <c r="W91" s="333"/>
      <c r="X91" s="333"/>
      <c r="Y91" s="333"/>
      <c r="Z91" s="333"/>
      <c r="AA91" s="333"/>
    </row>
    <row r="92" spans="1:27" customFormat="1" x14ac:dyDescent="0.25">
      <c r="A92" s="334" t="s">
        <v>206</v>
      </c>
      <c r="B92" s="334" t="s">
        <v>196</v>
      </c>
      <c r="C92" s="334" t="s">
        <v>102</v>
      </c>
      <c r="D92" s="334">
        <v>530</v>
      </c>
      <c r="E92" s="334">
        <v>1716</v>
      </c>
      <c r="F92" s="334">
        <v>404</v>
      </c>
      <c r="G92" s="334">
        <v>154</v>
      </c>
      <c r="H92" s="334">
        <f t="shared" si="1"/>
        <v>0</v>
      </c>
      <c r="I92" s="334">
        <v>2804</v>
      </c>
      <c r="J92" s="333"/>
      <c r="K92" s="333"/>
      <c r="L92" s="333"/>
      <c r="M92" s="333"/>
      <c r="N92" s="333"/>
      <c r="O92" s="333"/>
      <c r="P92" s="333"/>
      <c r="Q92" s="333"/>
      <c r="R92" s="333"/>
      <c r="S92" s="333"/>
      <c r="T92" s="333"/>
      <c r="U92" s="333"/>
      <c r="V92" s="333"/>
      <c r="W92" s="333"/>
      <c r="X92" s="333"/>
      <c r="Y92" s="333"/>
      <c r="Z92" s="333"/>
      <c r="AA92" s="333"/>
    </row>
    <row r="93" spans="1:27" customFormat="1" x14ac:dyDescent="0.25">
      <c r="A93" s="334" t="s">
        <v>206</v>
      </c>
      <c r="B93" s="334" t="s">
        <v>197</v>
      </c>
      <c r="C93" s="334" t="s">
        <v>103</v>
      </c>
      <c r="D93" s="334">
        <v>777</v>
      </c>
      <c r="E93" s="334">
        <v>34</v>
      </c>
      <c r="F93" s="334">
        <v>30</v>
      </c>
      <c r="G93" s="334">
        <v>63</v>
      </c>
      <c r="H93" s="334">
        <f t="shared" si="1"/>
        <v>0</v>
      </c>
      <c r="I93" s="334">
        <v>904</v>
      </c>
      <c r="J93" s="333"/>
      <c r="K93" s="333"/>
      <c r="L93" s="333"/>
      <c r="M93" s="333"/>
      <c r="N93" s="333"/>
      <c r="O93" s="333"/>
      <c r="P93" s="333"/>
      <c r="Q93" s="333"/>
      <c r="R93" s="333"/>
      <c r="S93" s="333"/>
      <c r="T93" s="333"/>
      <c r="U93" s="333"/>
      <c r="V93" s="333"/>
      <c r="W93" s="333"/>
      <c r="X93" s="333"/>
      <c r="Y93" s="333"/>
      <c r="Z93" s="333"/>
      <c r="AA93" s="333"/>
    </row>
    <row r="94" spans="1:27" customFormat="1" x14ac:dyDescent="0.25">
      <c r="A94" s="334" t="s">
        <v>165</v>
      </c>
      <c r="B94" s="334" t="s">
        <v>198</v>
      </c>
      <c r="C94" s="334" t="s">
        <v>51</v>
      </c>
      <c r="D94" s="334">
        <v>1045</v>
      </c>
      <c r="E94" s="334">
        <v>54</v>
      </c>
      <c r="F94" s="334">
        <v>0</v>
      </c>
      <c r="G94" s="334">
        <v>94</v>
      </c>
      <c r="H94" s="334">
        <f t="shared" si="1"/>
        <v>7</v>
      </c>
      <c r="I94" s="334">
        <v>1200</v>
      </c>
      <c r="J94" s="333"/>
      <c r="K94" s="333"/>
      <c r="L94" s="333"/>
      <c r="M94" s="333"/>
      <c r="N94" s="333"/>
      <c r="O94" s="333"/>
      <c r="P94" s="333"/>
      <c r="Q94" s="333"/>
      <c r="R94" s="333"/>
      <c r="S94" s="333"/>
      <c r="T94" s="333"/>
      <c r="U94" s="333"/>
      <c r="V94" s="333"/>
      <c r="W94" s="333"/>
      <c r="X94" s="333"/>
      <c r="Y94" s="333"/>
      <c r="Z94" s="333"/>
      <c r="AA94" s="333"/>
    </row>
    <row r="95" spans="1:27" customFormat="1" x14ac:dyDescent="0.25">
      <c r="A95" s="334" t="s">
        <v>188</v>
      </c>
      <c r="B95" s="334" t="s">
        <v>199</v>
      </c>
      <c r="C95" s="334" t="s">
        <v>67</v>
      </c>
      <c r="D95" s="334">
        <v>530</v>
      </c>
      <c r="E95" s="334">
        <v>0</v>
      </c>
      <c r="F95" s="334">
        <v>0</v>
      </c>
      <c r="G95" s="334">
        <v>48</v>
      </c>
      <c r="H95" s="334">
        <f t="shared" si="1"/>
        <v>0</v>
      </c>
      <c r="I95" s="334">
        <v>578</v>
      </c>
      <c r="J95" s="333"/>
      <c r="K95" s="333"/>
      <c r="L95" s="333"/>
      <c r="M95" s="333"/>
      <c r="N95" s="333"/>
      <c r="O95" s="333"/>
      <c r="P95" s="333"/>
      <c r="Q95" s="333"/>
      <c r="R95" s="333"/>
      <c r="S95" s="333"/>
      <c r="T95" s="333"/>
      <c r="U95" s="333"/>
      <c r="V95" s="333"/>
      <c r="W95" s="333"/>
      <c r="X95" s="333"/>
      <c r="Y95" s="333"/>
      <c r="Z95" s="333"/>
      <c r="AA95" s="333"/>
    </row>
    <row r="96" spans="1:27" customFormat="1" x14ac:dyDescent="0.25">
      <c r="A96" s="334" t="s">
        <v>188</v>
      </c>
      <c r="B96" s="334" t="s">
        <v>200</v>
      </c>
      <c r="C96" s="334" t="s">
        <v>68</v>
      </c>
      <c r="D96" s="334">
        <v>515</v>
      </c>
      <c r="E96" s="334">
        <v>0</v>
      </c>
      <c r="F96" s="334">
        <v>24</v>
      </c>
      <c r="G96" s="334">
        <v>0</v>
      </c>
      <c r="H96" s="334">
        <f t="shared" si="1"/>
        <v>0</v>
      </c>
      <c r="I96" s="334">
        <v>539</v>
      </c>
      <c r="J96" s="333"/>
      <c r="K96" s="333"/>
      <c r="L96" s="333"/>
      <c r="M96" s="333"/>
      <c r="N96" s="333"/>
      <c r="O96" s="333"/>
      <c r="P96" s="333"/>
      <c r="Q96" s="333"/>
      <c r="R96" s="333"/>
      <c r="S96" s="333"/>
      <c r="T96" s="333"/>
      <c r="U96" s="333"/>
      <c r="V96" s="333"/>
      <c r="W96" s="333"/>
      <c r="X96" s="333"/>
      <c r="Y96" s="333"/>
      <c r="Z96" s="333"/>
      <c r="AA96" s="333"/>
    </row>
    <row r="97" spans="1:27" customFormat="1" x14ac:dyDescent="0.25">
      <c r="A97" s="334" t="s">
        <v>157</v>
      </c>
      <c r="B97" s="334" t="s">
        <v>201</v>
      </c>
      <c r="C97" s="334" t="s">
        <v>45</v>
      </c>
      <c r="D97" s="334">
        <v>663</v>
      </c>
      <c r="E97" s="334">
        <v>0</v>
      </c>
      <c r="F97" s="334">
        <v>0</v>
      </c>
      <c r="G97" s="334">
        <v>25</v>
      </c>
      <c r="H97" s="334">
        <f t="shared" si="1"/>
        <v>0</v>
      </c>
      <c r="I97" s="334">
        <v>688</v>
      </c>
      <c r="J97" s="333"/>
      <c r="K97" s="333"/>
      <c r="L97" s="333"/>
      <c r="M97" s="333"/>
      <c r="N97" s="333"/>
      <c r="O97" s="333"/>
      <c r="P97" s="333"/>
      <c r="Q97" s="333"/>
      <c r="R97" s="333"/>
      <c r="S97" s="333"/>
      <c r="T97" s="333"/>
      <c r="U97" s="333"/>
      <c r="V97" s="333"/>
      <c r="W97" s="333"/>
      <c r="X97" s="333"/>
      <c r="Y97" s="333"/>
      <c r="Z97" s="333"/>
      <c r="AA97" s="333"/>
    </row>
    <row r="98" spans="1:27" customFormat="1" x14ac:dyDescent="0.25">
      <c r="A98" s="334" t="s">
        <v>140</v>
      </c>
      <c r="B98" s="334" t="s">
        <v>202</v>
      </c>
      <c r="C98" s="334" t="s">
        <v>23</v>
      </c>
      <c r="D98" s="334">
        <v>1160</v>
      </c>
      <c r="E98" s="334">
        <v>0</v>
      </c>
      <c r="F98" s="334">
        <v>0</v>
      </c>
      <c r="G98" s="334">
        <v>0</v>
      </c>
      <c r="H98" s="334">
        <f t="shared" si="1"/>
        <v>0</v>
      </c>
      <c r="I98" s="334">
        <v>1160</v>
      </c>
      <c r="J98" s="333"/>
      <c r="K98" s="333"/>
      <c r="L98" s="333"/>
      <c r="M98" s="333"/>
      <c r="N98" s="333"/>
      <c r="O98" s="333"/>
      <c r="P98" s="333"/>
      <c r="Q98" s="333"/>
      <c r="R98" s="333"/>
      <c r="S98" s="333"/>
      <c r="T98" s="333"/>
      <c r="U98" s="333"/>
      <c r="V98" s="333"/>
      <c r="W98" s="333"/>
      <c r="X98" s="333"/>
      <c r="Y98" s="333"/>
      <c r="Z98" s="333"/>
      <c r="AA98" s="333"/>
    </row>
    <row r="99" spans="1:27" customFormat="1" x14ac:dyDescent="0.25">
      <c r="A99" s="334" t="s">
        <v>140</v>
      </c>
      <c r="B99" s="334" t="s">
        <v>203</v>
      </c>
      <c r="C99" s="334" t="s">
        <v>24</v>
      </c>
      <c r="D99" s="334">
        <v>214</v>
      </c>
      <c r="E99" s="334">
        <v>1</v>
      </c>
      <c r="F99" s="334">
        <v>2</v>
      </c>
      <c r="G99" s="334">
        <v>39</v>
      </c>
      <c r="H99" s="334">
        <f t="shared" si="1"/>
        <v>8</v>
      </c>
      <c r="I99" s="334">
        <v>264</v>
      </c>
      <c r="J99" s="333"/>
      <c r="K99" s="333"/>
      <c r="L99" s="333"/>
      <c r="M99" s="333"/>
      <c r="N99" s="333"/>
      <c r="O99" s="333"/>
      <c r="P99" s="333"/>
      <c r="Q99" s="333"/>
      <c r="R99" s="333"/>
      <c r="S99" s="333"/>
      <c r="T99" s="333"/>
      <c r="U99" s="333"/>
      <c r="V99" s="333"/>
      <c r="W99" s="333"/>
      <c r="X99" s="333"/>
      <c r="Y99" s="333"/>
      <c r="Z99" s="333"/>
      <c r="AA99" s="333"/>
    </row>
    <row r="100" spans="1:27" customFormat="1" x14ac:dyDescent="0.25">
      <c r="A100" s="334" t="s">
        <v>125</v>
      </c>
      <c r="B100" s="334" t="s">
        <v>204</v>
      </c>
      <c r="C100" s="334" t="s">
        <v>4</v>
      </c>
      <c r="D100" s="334">
        <v>988</v>
      </c>
      <c r="E100" s="334">
        <v>43</v>
      </c>
      <c r="F100" s="334">
        <v>59</v>
      </c>
      <c r="G100" s="334">
        <v>149</v>
      </c>
      <c r="H100" s="334">
        <f t="shared" si="1"/>
        <v>0</v>
      </c>
      <c r="I100" s="334">
        <v>1239</v>
      </c>
      <c r="J100" s="333"/>
      <c r="K100" s="333"/>
      <c r="L100" s="333"/>
      <c r="M100" s="333"/>
      <c r="N100" s="333"/>
      <c r="O100" s="333"/>
      <c r="P100" s="333"/>
      <c r="Q100" s="333"/>
      <c r="R100" s="333"/>
      <c r="S100" s="333"/>
      <c r="T100" s="333"/>
      <c r="U100" s="333"/>
      <c r="V100" s="333"/>
      <c r="W100" s="333"/>
      <c r="X100" s="333"/>
      <c r="Y100" s="333"/>
      <c r="Z100" s="333"/>
      <c r="AA100" s="333"/>
    </row>
    <row r="101" spans="1:27" customFormat="1" x14ac:dyDescent="0.25">
      <c r="A101" s="334" t="s">
        <v>125</v>
      </c>
      <c r="B101" s="334" t="s">
        <v>205</v>
      </c>
      <c r="C101" s="334" t="s">
        <v>5</v>
      </c>
      <c r="D101" s="334">
        <v>1986</v>
      </c>
      <c r="E101" s="334">
        <v>0</v>
      </c>
      <c r="F101" s="334">
        <v>220</v>
      </c>
      <c r="G101" s="334">
        <v>282</v>
      </c>
      <c r="H101" s="334">
        <f t="shared" si="1"/>
        <v>0</v>
      </c>
      <c r="I101" s="334">
        <v>2488</v>
      </c>
      <c r="J101" s="333"/>
      <c r="K101" s="333"/>
      <c r="L101" s="333"/>
      <c r="M101" s="333"/>
      <c r="N101" s="333"/>
      <c r="O101" s="333"/>
      <c r="P101" s="333"/>
      <c r="Q101" s="333"/>
      <c r="R101" s="333"/>
      <c r="S101" s="333"/>
      <c r="T101" s="333"/>
      <c r="U101" s="333"/>
      <c r="V101" s="333"/>
      <c r="W101" s="333"/>
      <c r="X101" s="333"/>
      <c r="Y101" s="333"/>
      <c r="Z101" s="333"/>
      <c r="AA101" s="333"/>
    </row>
    <row r="102" spans="1:27" customFormat="1" x14ac:dyDescent="0.25">
      <c r="A102" s="334" t="s">
        <v>125</v>
      </c>
      <c r="B102" s="334" t="s">
        <v>206</v>
      </c>
      <c r="C102" s="334" t="s">
        <v>6</v>
      </c>
      <c r="D102" s="334">
        <v>1979</v>
      </c>
      <c r="E102" s="334">
        <v>0</v>
      </c>
      <c r="F102" s="334">
        <v>211</v>
      </c>
      <c r="G102" s="334">
        <v>296</v>
      </c>
      <c r="H102" s="334">
        <f t="shared" si="1"/>
        <v>30</v>
      </c>
      <c r="I102" s="334">
        <v>2516</v>
      </c>
      <c r="J102" s="333"/>
      <c r="K102" s="333"/>
      <c r="L102" s="333"/>
      <c r="M102" s="333"/>
      <c r="N102" s="333"/>
      <c r="O102" s="333"/>
      <c r="P102" s="333"/>
      <c r="Q102" s="333"/>
      <c r="R102" s="333"/>
      <c r="S102" s="333"/>
      <c r="T102" s="333"/>
      <c r="U102" s="333"/>
      <c r="V102" s="333"/>
      <c r="W102" s="333"/>
      <c r="X102" s="333"/>
      <c r="Y102" s="333"/>
      <c r="Z102" s="333"/>
      <c r="AA102" s="333"/>
    </row>
    <row r="103" spans="1:27" customFormat="1" x14ac:dyDescent="0.25">
      <c r="A103" s="334" t="s">
        <v>125</v>
      </c>
      <c r="B103" s="334" t="s">
        <v>207</v>
      </c>
      <c r="C103" s="334" t="s">
        <v>7</v>
      </c>
      <c r="D103" s="334">
        <v>1187</v>
      </c>
      <c r="E103" s="334">
        <v>0</v>
      </c>
      <c r="F103" s="334">
        <v>120</v>
      </c>
      <c r="G103" s="334">
        <v>378</v>
      </c>
      <c r="H103" s="334">
        <f t="shared" si="1"/>
        <v>0</v>
      </c>
      <c r="I103" s="334">
        <v>1685</v>
      </c>
      <c r="J103" s="333"/>
      <c r="K103" s="333"/>
      <c r="L103" s="333"/>
      <c r="M103" s="333"/>
      <c r="N103" s="333"/>
      <c r="O103" s="333"/>
      <c r="P103" s="333"/>
      <c r="Q103" s="333"/>
      <c r="R103" s="333"/>
      <c r="S103" s="333"/>
      <c r="T103" s="333"/>
      <c r="U103" s="333"/>
      <c r="V103" s="333"/>
      <c r="W103" s="333"/>
      <c r="X103" s="333"/>
      <c r="Y103" s="333"/>
      <c r="Z103" s="333"/>
      <c r="AA103" s="333"/>
    </row>
    <row r="104" spans="1:27" customFormat="1" x14ac:dyDescent="0.25">
      <c r="A104" s="334" t="s">
        <v>125</v>
      </c>
      <c r="B104" s="334" t="s">
        <v>208</v>
      </c>
      <c r="C104" s="334" t="s">
        <v>8</v>
      </c>
      <c r="D104" s="334">
        <v>1105</v>
      </c>
      <c r="E104" s="334">
        <v>0</v>
      </c>
      <c r="F104" s="334">
        <v>145</v>
      </c>
      <c r="G104" s="334">
        <v>200</v>
      </c>
      <c r="H104" s="334">
        <f t="shared" si="1"/>
        <v>0</v>
      </c>
      <c r="I104" s="334">
        <v>1450</v>
      </c>
      <c r="J104" s="333"/>
      <c r="K104" s="333"/>
      <c r="L104" s="333"/>
      <c r="M104" s="333"/>
      <c r="N104" s="333"/>
      <c r="O104" s="333"/>
      <c r="P104" s="333"/>
      <c r="Q104" s="333"/>
      <c r="R104" s="333"/>
      <c r="S104" s="333"/>
      <c r="T104" s="333"/>
      <c r="U104" s="333"/>
      <c r="V104" s="333"/>
      <c r="W104" s="333"/>
      <c r="X104" s="333"/>
      <c r="Y104" s="333"/>
      <c r="Z104" s="333"/>
      <c r="AA104" s="333"/>
    </row>
    <row r="105" spans="1:27" customFormat="1" x14ac:dyDescent="0.25">
      <c r="A105" s="334" t="s">
        <v>448</v>
      </c>
      <c r="B105" s="334" t="s">
        <v>209</v>
      </c>
      <c r="C105" s="334" t="s">
        <v>109</v>
      </c>
      <c r="D105" s="334">
        <v>728</v>
      </c>
      <c r="E105" s="334">
        <v>0</v>
      </c>
      <c r="F105" s="334">
        <v>10</v>
      </c>
      <c r="G105" s="334">
        <v>170</v>
      </c>
      <c r="H105" s="334">
        <f t="shared" si="1"/>
        <v>13</v>
      </c>
      <c r="I105" s="334">
        <v>921</v>
      </c>
      <c r="J105" s="333"/>
      <c r="K105" s="333"/>
      <c r="L105" s="333"/>
      <c r="M105" s="333"/>
      <c r="N105" s="333"/>
      <c r="O105" s="333"/>
      <c r="P105" s="333"/>
      <c r="Q105" s="333"/>
      <c r="R105" s="333"/>
      <c r="S105" s="333"/>
      <c r="T105" s="333"/>
      <c r="U105" s="333"/>
      <c r="V105" s="333"/>
      <c r="W105" s="333"/>
      <c r="X105" s="333"/>
      <c r="Y105" s="333"/>
      <c r="Z105" s="333"/>
      <c r="AA105" s="333"/>
    </row>
    <row r="106" spans="1:27" customFormat="1" x14ac:dyDescent="0.25">
      <c r="A106" s="334" t="s">
        <v>449</v>
      </c>
      <c r="B106" s="334" t="s">
        <v>210</v>
      </c>
      <c r="C106" s="334" t="s">
        <v>110</v>
      </c>
      <c r="D106" s="334">
        <v>1272</v>
      </c>
      <c r="E106" s="334">
        <v>0</v>
      </c>
      <c r="F106" s="334">
        <v>22</v>
      </c>
      <c r="G106" s="334">
        <v>140</v>
      </c>
      <c r="H106" s="334">
        <f t="shared" si="1"/>
        <v>0</v>
      </c>
      <c r="I106" s="334">
        <v>1434</v>
      </c>
      <c r="J106" s="333"/>
      <c r="K106" s="333"/>
      <c r="L106" s="333"/>
      <c r="M106" s="333"/>
      <c r="N106" s="333"/>
      <c r="O106" s="333"/>
      <c r="P106" s="333"/>
      <c r="Q106" s="333"/>
      <c r="R106" s="333"/>
      <c r="S106" s="333"/>
      <c r="T106" s="333"/>
      <c r="U106" s="333"/>
      <c r="V106" s="333"/>
      <c r="W106" s="333"/>
      <c r="X106" s="333"/>
      <c r="Y106" s="333"/>
      <c r="Z106" s="333"/>
      <c r="AA106" s="333"/>
    </row>
    <row r="107" spans="1:27" customFormat="1" x14ac:dyDescent="0.25">
      <c r="A107" s="334" t="s">
        <v>450</v>
      </c>
      <c r="B107" s="334" t="s">
        <v>211</v>
      </c>
      <c r="C107" s="334" t="s">
        <v>111</v>
      </c>
      <c r="D107" s="334">
        <v>182</v>
      </c>
      <c r="E107" s="334">
        <v>0</v>
      </c>
      <c r="F107" s="334">
        <v>0</v>
      </c>
      <c r="G107" s="334">
        <v>24</v>
      </c>
      <c r="H107" s="334">
        <f t="shared" si="1"/>
        <v>0</v>
      </c>
      <c r="I107" s="334">
        <v>206</v>
      </c>
      <c r="J107" s="333"/>
      <c r="K107" s="333"/>
      <c r="L107" s="333"/>
      <c r="M107" s="333"/>
      <c r="N107" s="333"/>
      <c r="O107" s="333"/>
      <c r="P107" s="333"/>
      <c r="Q107" s="333"/>
      <c r="R107" s="333"/>
      <c r="S107" s="333"/>
      <c r="T107" s="333"/>
      <c r="U107" s="333"/>
      <c r="V107" s="333"/>
      <c r="W107" s="333"/>
      <c r="X107" s="333"/>
      <c r="Y107" s="333"/>
      <c r="Z107" s="333"/>
      <c r="AA107" s="333"/>
    </row>
    <row r="108" spans="1:27" customFormat="1" x14ac:dyDescent="0.25">
      <c r="A108" s="334" t="s">
        <v>451</v>
      </c>
      <c r="B108" s="334" t="s">
        <v>212</v>
      </c>
      <c r="C108" s="334" t="s">
        <v>112</v>
      </c>
      <c r="D108" s="334">
        <v>1065</v>
      </c>
      <c r="E108" s="334">
        <v>25</v>
      </c>
      <c r="F108" s="334">
        <v>0</v>
      </c>
      <c r="G108" s="334">
        <v>87</v>
      </c>
      <c r="H108" s="334">
        <f t="shared" si="1"/>
        <v>0</v>
      </c>
      <c r="I108" s="334">
        <v>1177</v>
      </c>
      <c r="J108" s="333"/>
      <c r="K108" s="333"/>
      <c r="L108" s="333"/>
      <c r="M108" s="333"/>
      <c r="N108" s="333"/>
      <c r="O108" s="333"/>
      <c r="P108" s="333"/>
      <c r="Q108" s="333"/>
      <c r="R108" s="333"/>
      <c r="S108" s="333"/>
      <c r="T108" s="333"/>
      <c r="U108" s="333"/>
      <c r="V108" s="333"/>
      <c r="W108" s="333"/>
      <c r="X108" s="333"/>
      <c r="Y108" s="333"/>
      <c r="Z108" s="333"/>
      <c r="AA108" s="333"/>
    </row>
    <row r="109" spans="1:27" customFormat="1" x14ac:dyDescent="0.25">
      <c r="A109" s="374" t="s">
        <v>223</v>
      </c>
      <c r="B109" s="374"/>
      <c r="C109" s="374"/>
      <c r="D109" s="335">
        <v>98517</v>
      </c>
      <c r="E109" s="335">
        <v>4610</v>
      </c>
      <c r="F109" s="335">
        <v>6198</v>
      </c>
      <c r="G109" s="335">
        <v>7793</v>
      </c>
      <c r="H109" s="335">
        <f t="shared" si="1"/>
        <v>493</v>
      </c>
      <c r="I109" s="335">
        <v>117611</v>
      </c>
      <c r="J109" s="333"/>
      <c r="K109" s="333"/>
      <c r="L109" s="333"/>
      <c r="M109" s="333"/>
      <c r="N109" s="333"/>
      <c r="O109" s="333"/>
      <c r="P109" s="333"/>
      <c r="Q109" s="333"/>
      <c r="R109" s="333"/>
      <c r="S109" s="333"/>
      <c r="T109" s="333"/>
      <c r="U109" s="333"/>
      <c r="V109" s="333"/>
      <c r="W109" s="333"/>
      <c r="X109" s="333"/>
      <c r="Y109" s="333"/>
      <c r="Z109" s="333"/>
      <c r="AA109" s="333"/>
    </row>
    <row r="110" spans="1:27" customFormat="1" x14ac:dyDescent="0.25">
      <c r="A110" s="374" t="s">
        <v>224</v>
      </c>
      <c r="B110" s="374"/>
      <c r="C110" s="374"/>
      <c r="D110" s="335">
        <v>3247</v>
      </c>
      <c r="E110" s="335">
        <v>25</v>
      </c>
      <c r="F110" s="335">
        <v>32</v>
      </c>
      <c r="G110" s="335">
        <v>421</v>
      </c>
      <c r="H110" s="335">
        <f t="shared" si="1"/>
        <v>13</v>
      </c>
      <c r="I110" s="335">
        <v>3738</v>
      </c>
      <c r="J110" s="333"/>
      <c r="K110" s="333"/>
      <c r="L110" s="333"/>
      <c r="M110" s="333"/>
      <c r="N110" s="333"/>
      <c r="O110" s="333"/>
      <c r="P110" s="333"/>
      <c r="Q110" s="333"/>
      <c r="R110" s="333"/>
      <c r="S110" s="333"/>
      <c r="T110" s="333"/>
      <c r="U110" s="333"/>
      <c r="V110" s="333"/>
      <c r="W110" s="333"/>
      <c r="X110" s="333"/>
      <c r="Y110" s="333"/>
      <c r="Z110" s="333"/>
      <c r="AA110" s="333"/>
    </row>
    <row r="111" spans="1:27" customFormat="1" x14ac:dyDescent="0.25">
      <c r="A111" s="374" t="s">
        <v>225</v>
      </c>
      <c r="B111" s="374"/>
      <c r="C111" s="374"/>
      <c r="D111" s="335">
        <v>101764</v>
      </c>
      <c r="E111" s="335">
        <v>4635</v>
      </c>
      <c r="F111" s="335">
        <v>6230</v>
      </c>
      <c r="G111" s="335">
        <v>8214</v>
      </c>
      <c r="H111" s="335">
        <f t="shared" si="1"/>
        <v>506</v>
      </c>
      <c r="I111" s="335">
        <v>121349</v>
      </c>
      <c r="J111" s="333"/>
      <c r="K111" s="333"/>
      <c r="L111" s="333"/>
      <c r="M111" s="333"/>
      <c r="N111" s="333"/>
      <c r="O111" s="333"/>
      <c r="P111" s="333"/>
      <c r="Q111" s="333"/>
      <c r="R111" s="333"/>
      <c r="S111" s="333"/>
      <c r="T111" s="333"/>
      <c r="U111" s="333"/>
      <c r="V111" s="333"/>
      <c r="W111" s="333"/>
      <c r="X111" s="333"/>
      <c r="Y111" s="333"/>
      <c r="Z111" s="333"/>
      <c r="AA111" s="333"/>
    </row>
    <row r="112" spans="1:27" customFormat="1" x14ac:dyDescent="0.25">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c r="AA112" s="333"/>
    </row>
    <row r="113" spans="1:27" customFormat="1" x14ac:dyDescent="0.25">
      <c r="A113" s="333"/>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c r="AA113" s="333"/>
    </row>
    <row r="114" spans="1:27" customFormat="1" x14ac:dyDescent="0.25">
      <c r="A114" s="336" t="s">
        <v>317</v>
      </c>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c r="AA114" s="333"/>
    </row>
    <row r="115" spans="1:27"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c r="AA115" s="333"/>
    </row>
    <row r="116" spans="1:27" customFormat="1" ht="47.25" customHeight="1" x14ac:dyDescent="0.25">
      <c r="A116" s="332" t="s">
        <v>377</v>
      </c>
      <c r="B116" s="376" t="s">
        <v>214</v>
      </c>
      <c r="C116" s="376" t="s">
        <v>452</v>
      </c>
      <c r="D116" s="332" t="s">
        <v>228</v>
      </c>
      <c r="E116" s="332" t="s">
        <v>229</v>
      </c>
      <c r="F116" s="332" t="s">
        <v>306</v>
      </c>
      <c r="G116" s="332" t="s">
        <v>230</v>
      </c>
      <c r="H116" s="332" t="s">
        <v>231</v>
      </c>
      <c r="I116" s="332" t="s">
        <v>286</v>
      </c>
      <c r="J116" s="333"/>
      <c r="K116" s="333"/>
      <c r="L116" s="333"/>
      <c r="M116" s="333"/>
      <c r="N116" s="333"/>
      <c r="O116" s="333"/>
      <c r="P116" s="333"/>
      <c r="Q116" s="333"/>
      <c r="R116" s="333"/>
      <c r="S116" s="333"/>
      <c r="T116" s="333"/>
      <c r="U116" s="333"/>
      <c r="V116" s="333"/>
      <c r="W116" s="333"/>
      <c r="X116" s="333"/>
      <c r="Y116" s="333"/>
      <c r="Z116" s="333"/>
      <c r="AA116" s="333"/>
    </row>
    <row r="117" spans="1:27" customFormat="1" x14ac:dyDescent="0.25">
      <c r="A117" s="334" t="s">
        <v>197</v>
      </c>
      <c r="B117" s="373" t="s">
        <v>83</v>
      </c>
      <c r="C117" s="373"/>
      <c r="D117" s="334">
        <v>11965</v>
      </c>
      <c r="E117" s="334">
        <v>736</v>
      </c>
      <c r="F117" s="334">
        <v>811</v>
      </c>
      <c r="G117" s="334">
        <v>794</v>
      </c>
      <c r="H117" s="334">
        <f>I117-G117-F117-E117-D117</f>
        <v>111</v>
      </c>
      <c r="I117" s="334">
        <v>14417</v>
      </c>
      <c r="J117" s="333"/>
      <c r="K117" s="333"/>
      <c r="L117" s="333"/>
      <c r="M117" s="333"/>
      <c r="N117" s="333"/>
      <c r="O117" s="333"/>
      <c r="P117" s="333"/>
      <c r="Q117" s="333"/>
      <c r="R117" s="333"/>
      <c r="S117" s="333"/>
      <c r="T117" s="333"/>
      <c r="U117" s="333"/>
      <c r="V117" s="333"/>
      <c r="W117" s="333"/>
      <c r="X117" s="333"/>
      <c r="Y117" s="333"/>
      <c r="Z117" s="333"/>
      <c r="AA117" s="333"/>
    </row>
    <row r="118" spans="1:27" customFormat="1" x14ac:dyDescent="0.25">
      <c r="A118" s="334" t="s">
        <v>140</v>
      </c>
      <c r="B118" s="373" t="s">
        <v>17</v>
      </c>
      <c r="C118" s="373"/>
      <c r="D118" s="334">
        <v>4716</v>
      </c>
      <c r="E118" s="334">
        <v>805</v>
      </c>
      <c r="F118" s="334">
        <v>177</v>
      </c>
      <c r="G118" s="334">
        <v>197</v>
      </c>
      <c r="H118" s="334">
        <f t="shared" ref="H118:H136" si="2">I118-G118-F118-E118-D118</f>
        <v>29</v>
      </c>
      <c r="I118" s="334">
        <v>5924</v>
      </c>
      <c r="J118" s="333"/>
      <c r="K118" s="333"/>
      <c r="L118" s="333"/>
      <c r="M118" s="333"/>
      <c r="N118" s="333"/>
      <c r="O118" s="333"/>
      <c r="P118" s="333"/>
      <c r="Q118" s="333"/>
      <c r="R118" s="333"/>
      <c r="S118" s="333"/>
      <c r="T118" s="333"/>
      <c r="U118" s="333"/>
      <c r="V118" s="333"/>
      <c r="W118" s="333"/>
      <c r="X118" s="333"/>
      <c r="Y118" s="333"/>
      <c r="Z118" s="333"/>
      <c r="AA118" s="333"/>
    </row>
    <row r="119" spans="1:27" customFormat="1" x14ac:dyDescent="0.25">
      <c r="A119" s="334" t="s">
        <v>166</v>
      </c>
      <c r="B119" s="373" t="s">
        <v>53</v>
      </c>
      <c r="C119" s="373"/>
      <c r="D119" s="334">
        <v>4770</v>
      </c>
      <c r="E119" s="334">
        <v>93</v>
      </c>
      <c r="F119" s="334">
        <v>145</v>
      </c>
      <c r="G119" s="334">
        <v>588</v>
      </c>
      <c r="H119" s="334">
        <f t="shared" si="2"/>
        <v>0</v>
      </c>
      <c r="I119" s="334">
        <v>5596</v>
      </c>
      <c r="J119" s="333"/>
      <c r="K119" s="333"/>
      <c r="L119" s="333"/>
      <c r="M119" s="333"/>
      <c r="N119" s="333"/>
      <c r="O119" s="333"/>
      <c r="P119" s="333"/>
      <c r="Q119" s="333"/>
      <c r="R119" s="333"/>
      <c r="S119" s="333"/>
      <c r="T119" s="333"/>
      <c r="U119" s="333"/>
      <c r="V119" s="333"/>
      <c r="W119" s="333"/>
      <c r="X119" s="333"/>
      <c r="Y119" s="333"/>
      <c r="Z119" s="333"/>
      <c r="AA119" s="333"/>
    </row>
    <row r="120" spans="1:27" customFormat="1" x14ac:dyDescent="0.25">
      <c r="A120" s="334" t="s">
        <v>137</v>
      </c>
      <c r="B120" s="373" t="s">
        <v>10</v>
      </c>
      <c r="C120" s="373"/>
      <c r="D120" s="334">
        <v>3307</v>
      </c>
      <c r="E120" s="334">
        <v>14</v>
      </c>
      <c r="F120" s="334">
        <v>31</v>
      </c>
      <c r="G120" s="334">
        <v>235</v>
      </c>
      <c r="H120" s="334">
        <f t="shared" si="2"/>
        <v>3</v>
      </c>
      <c r="I120" s="334">
        <v>3590</v>
      </c>
      <c r="J120" s="333"/>
      <c r="K120" s="333"/>
      <c r="L120" s="333"/>
      <c r="M120" s="333"/>
      <c r="N120" s="333"/>
      <c r="O120" s="333"/>
      <c r="P120" s="333"/>
      <c r="Q120" s="333"/>
      <c r="R120" s="333"/>
      <c r="S120" s="333"/>
      <c r="T120" s="333"/>
      <c r="U120" s="333"/>
      <c r="V120" s="333"/>
      <c r="W120" s="333"/>
      <c r="X120" s="333"/>
      <c r="Y120" s="333"/>
      <c r="Z120" s="333"/>
      <c r="AA120" s="333"/>
    </row>
    <row r="121" spans="1:27" customFormat="1" x14ac:dyDescent="0.25">
      <c r="A121" s="334" t="s">
        <v>207</v>
      </c>
      <c r="B121" s="373" t="s">
        <v>106</v>
      </c>
      <c r="C121" s="373"/>
      <c r="D121" s="334">
        <v>1090</v>
      </c>
      <c r="E121" s="334">
        <v>0</v>
      </c>
      <c r="F121" s="334">
        <v>93</v>
      </c>
      <c r="G121" s="334">
        <v>94</v>
      </c>
      <c r="H121" s="334">
        <f t="shared" si="2"/>
        <v>0</v>
      </c>
      <c r="I121" s="334">
        <v>1277</v>
      </c>
      <c r="J121" s="333"/>
      <c r="K121" s="333"/>
      <c r="L121" s="333"/>
      <c r="M121" s="333"/>
      <c r="N121" s="333"/>
      <c r="O121" s="333"/>
      <c r="P121" s="333"/>
      <c r="Q121" s="333"/>
      <c r="R121" s="333"/>
      <c r="S121" s="333"/>
      <c r="T121" s="333"/>
      <c r="U121" s="333"/>
      <c r="V121" s="333"/>
      <c r="W121" s="333"/>
      <c r="X121" s="333"/>
      <c r="Y121" s="333"/>
      <c r="Z121" s="333"/>
      <c r="AA121" s="333"/>
    </row>
    <row r="122" spans="1:27" customFormat="1" x14ac:dyDescent="0.25">
      <c r="A122" s="334" t="s">
        <v>157</v>
      </c>
      <c r="B122" s="373" t="s">
        <v>219</v>
      </c>
      <c r="C122" s="373"/>
      <c r="D122" s="334">
        <v>7382</v>
      </c>
      <c r="E122" s="334">
        <v>337</v>
      </c>
      <c r="F122" s="334">
        <v>18</v>
      </c>
      <c r="G122" s="334">
        <v>620</v>
      </c>
      <c r="H122" s="334">
        <f t="shared" si="2"/>
        <v>61</v>
      </c>
      <c r="I122" s="334">
        <v>8418</v>
      </c>
      <c r="J122" s="333"/>
      <c r="K122" s="333"/>
      <c r="L122" s="333"/>
      <c r="M122" s="333"/>
      <c r="N122" s="333"/>
      <c r="O122" s="333"/>
      <c r="P122" s="333"/>
      <c r="Q122" s="333"/>
      <c r="R122" s="333"/>
      <c r="S122" s="333"/>
      <c r="T122" s="333"/>
      <c r="U122" s="333"/>
      <c r="V122" s="333"/>
      <c r="W122" s="333"/>
      <c r="X122" s="333"/>
      <c r="Y122" s="333"/>
      <c r="Z122" s="333"/>
      <c r="AA122" s="333"/>
    </row>
    <row r="123" spans="1:27" customFormat="1" x14ac:dyDescent="0.25">
      <c r="A123" s="334" t="s">
        <v>145</v>
      </c>
      <c r="B123" s="373" t="s">
        <v>220</v>
      </c>
      <c r="C123" s="373"/>
      <c r="D123" s="334">
        <v>11154</v>
      </c>
      <c r="E123" s="334">
        <v>2</v>
      </c>
      <c r="F123" s="334">
        <v>729</v>
      </c>
      <c r="G123" s="334">
        <v>952</v>
      </c>
      <c r="H123" s="334">
        <f t="shared" si="2"/>
        <v>1</v>
      </c>
      <c r="I123" s="334">
        <v>12838</v>
      </c>
      <c r="J123" s="333"/>
      <c r="K123" s="333"/>
      <c r="L123" s="333"/>
      <c r="M123" s="333"/>
      <c r="N123" s="333"/>
      <c r="O123" s="333"/>
      <c r="P123" s="333"/>
      <c r="Q123" s="333"/>
      <c r="R123" s="333"/>
      <c r="S123" s="333"/>
      <c r="T123" s="333"/>
      <c r="U123" s="333"/>
      <c r="V123" s="333"/>
      <c r="W123" s="333"/>
      <c r="X123" s="333"/>
      <c r="Y123" s="333"/>
      <c r="Z123" s="333"/>
      <c r="AA123" s="333"/>
    </row>
    <row r="124" spans="1:27" customFormat="1" x14ac:dyDescent="0.25">
      <c r="A124" s="334" t="s">
        <v>125</v>
      </c>
      <c r="B124" s="373" t="s">
        <v>1</v>
      </c>
      <c r="C124" s="373"/>
      <c r="D124" s="334">
        <v>13545</v>
      </c>
      <c r="E124" s="334">
        <v>132</v>
      </c>
      <c r="F124" s="334">
        <v>2135</v>
      </c>
      <c r="G124" s="334">
        <v>1983</v>
      </c>
      <c r="H124" s="334">
        <f t="shared" si="2"/>
        <v>30</v>
      </c>
      <c r="I124" s="334">
        <v>17825</v>
      </c>
      <c r="J124" s="333"/>
      <c r="K124" s="333"/>
      <c r="L124" s="333"/>
      <c r="M124" s="333"/>
      <c r="N124" s="333"/>
      <c r="O124" s="333"/>
      <c r="P124" s="333"/>
      <c r="Q124" s="333"/>
      <c r="R124" s="333"/>
      <c r="S124" s="333"/>
      <c r="T124" s="333"/>
      <c r="U124" s="333"/>
      <c r="V124" s="333"/>
      <c r="W124" s="333"/>
      <c r="X124" s="333"/>
      <c r="Y124" s="333"/>
      <c r="Z124" s="333"/>
      <c r="AA124" s="333"/>
    </row>
    <row r="125" spans="1:27" customFormat="1" x14ac:dyDescent="0.25">
      <c r="A125" s="334" t="s">
        <v>141</v>
      </c>
      <c r="B125" s="373" t="s">
        <v>26</v>
      </c>
      <c r="C125" s="373"/>
      <c r="D125" s="334">
        <v>6325</v>
      </c>
      <c r="E125" s="334">
        <v>11</v>
      </c>
      <c r="F125" s="334">
        <v>42</v>
      </c>
      <c r="G125" s="334">
        <v>490</v>
      </c>
      <c r="H125" s="334">
        <f t="shared" si="2"/>
        <v>0</v>
      </c>
      <c r="I125" s="334">
        <v>6868</v>
      </c>
      <c r="J125" s="333"/>
      <c r="K125" s="333"/>
      <c r="L125" s="333"/>
      <c r="M125" s="333"/>
      <c r="N125" s="333"/>
      <c r="O125" s="333"/>
      <c r="P125" s="333"/>
      <c r="Q125" s="333"/>
      <c r="R125" s="333"/>
      <c r="S125" s="333"/>
      <c r="T125" s="333"/>
      <c r="U125" s="333"/>
      <c r="V125" s="333"/>
      <c r="W125" s="333"/>
      <c r="X125" s="333"/>
      <c r="Y125" s="333"/>
      <c r="Z125" s="333"/>
      <c r="AA125" s="333"/>
    </row>
    <row r="126" spans="1:27" customFormat="1" x14ac:dyDescent="0.25">
      <c r="A126" s="334" t="s">
        <v>188</v>
      </c>
      <c r="B126" s="373" t="s">
        <v>221</v>
      </c>
      <c r="C126" s="373"/>
      <c r="D126" s="334">
        <v>9158</v>
      </c>
      <c r="E126" s="334">
        <v>58</v>
      </c>
      <c r="F126" s="334">
        <v>156</v>
      </c>
      <c r="G126" s="334">
        <v>553</v>
      </c>
      <c r="H126" s="334">
        <f t="shared" si="2"/>
        <v>0</v>
      </c>
      <c r="I126" s="334">
        <v>9925</v>
      </c>
      <c r="J126" s="333"/>
      <c r="K126" s="333"/>
      <c r="L126" s="333"/>
      <c r="M126" s="333"/>
      <c r="N126" s="333"/>
      <c r="O126" s="333"/>
      <c r="P126" s="333"/>
      <c r="Q126" s="333"/>
      <c r="R126" s="333"/>
      <c r="S126" s="333"/>
      <c r="T126" s="333"/>
      <c r="U126" s="333"/>
      <c r="V126" s="333"/>
      <c r="W126" s="333"/>
      <c r="X126" s="333"/>
      <c r="Y126" s="333"/>
      <c r="Z126" s="333"/>
      <c r="AA126" s="333"/>
    </row>
    <row r="127" spans="1:27" customFormat="1" x14ac:dyDescent="0.25">
      <c r="A127" s="334" t="s">
        <v>189</v>
      </c>
      <c r="B127" s="373" t="s">
        <v>222</v>
      </c>
      <c r="C127" s="373"/>
      <c r="D127" s="334">
        <v>8618</v>
      </c>
      <c r="E127" s="334">
        <v>526</v>
      </c>
      <c r="F127" s="334">
        <v>185</v>
      </c>
      <c r="G127" s="334">
        <v>657</v>
      </c>
      <c r="H127" s="334">
        <f t="shared" si="2"/>
        <v>251</v>
      </c>
      <c r="I127" s="334">
        <v>10237</v>
      </c>
      <c r="J127" s="333"/>
      <c r="K127" s="333"/>
      <c r="L127" s="333"/>
      <c r="M127" s="333"/>
      <c r="N127" s="333"/>
      <c r="O127" s="333"/>
      <c r="P127" s="333"/>
      <c r="Q127" s="333"/>
      <c r="R127" s="333"/>
      <c r="S127" s="333"/>
      <c r="T127" s="333"/>
      <c r="U127" s="333"/>
      <c r="V127" s="333"/>
      <c r="W127" s="333"/>
      <c r="X127" s="333"/>
      <c r="Y127" s="333"/>
      <c r="Z127" s="333"/>
      <c r="AA127" s="333"/>
    </row>
    <row r="128" spans="1:27" customFormat="1" x14ac:dyDescent="0.25">
      <c r="A128" s="334" t="s">
        <v>165</v>
      </c>
      <c r="B128" s="373" t="s">
        <v>47</v>
      </c>
      <c r="C128" s="373"/>
      <c r="D128" s="334">
        <v>6569</v>
      </c>
      <c r="E128" s="334">
        <v>114</v>
      </c>
      <c r="F128" s="334">
        <v>68</v>
      </c>
      <c r="G128" s="334">
        <v>393</v>
      </c>
      <c r="H128" s="334">
        <f t="shared" si="2"/>
        <v>7</v>
      </c>
      <c r="I128" s="334">
        <v>7151</v>
      </c>
      <c r="J128" s="333"/>
      <c r="K128" s="333"/>
      <c r="L128" s="333"/>
      <c r="M128" s="333"/>
      <c r="N128" s="333"/>
      <c r="O128" s="333"/>
      <c r="P128" s="333"/>
      <c r="Q128" s="333"/>
      <c r="R128" s="333"/>
      <c r="S128" s="333"/>
      <c r="T128" s="333"/>
      <c r="U128" s="333"/>
      <c r="V128" s="333"/>
      <c r="W128" s="333"/>
      <c r="X128" s="333"/>
      <c r="Y128" s="333"/>
      <c r="Z128" s="333"/>
      <c r="AA128" s="333"/>
    </row>
    <row r="129" spans="1:27" customFormat="1" x14ac:dyDescent="0.25">
      <c r="A129" s="334" t="s">
        <v>206</v>
      </c>
      <c r="B129" s="373" t="s">
        <v>113</v>
      </c>
      <c r="C129" s="373"/>
      <c r="D129" s="334">
        <v>9918</v>
      </c>
      <c r="E129" s="334">
        <v>1782</v>
      </c>
      <c r="F129" s="334">
        <v>1608</v>
      </c>
      <c r="G129" s="334">
        <v>237</v>
      </c>
      <c r="H129" s="334">
        <f t="shared" si="2"/>
        <v>0</v>
      </c>
      <c r="I129" s="334">
        <v>13545</v>
      </c>
      <c r="J129" s="333"/>
      <c r="K129" s="333"/>
      <c r="L129" s="333"/>
      <c r="M129" s="333"/>
      <c r="N129" s="333"/>
      <c r="O129" s="333"/>
      <c r="P129" s="333"/>
      <c r="Q129" s="333"/>
      <c r="R129" s="333"/>
      <c r="S129" s="333"/>
      <c r="T129" s="333"/>
      <c r="U129" s="333"/>
      <c r="V129" s="333"/>
      <c r="W129" s="333"/>
      <c r="X129" s="333"/>
      <c r="Y129" s="333"/>
      <c r="Z129" s="333"/>
      <c r="AA129" s="333"/>
    </row>
    <row r="130" spans="1:27" customFormat="1" x14ac:dyDescent="0.25">
      <c r="A130" s="374" t="s">
        <v>223</v>
      </c>
      <c r="B130" s="374" t="s">
        <v>223</v>
      </c>
      <c r="C130" s="374"/>
      <c r="D130" s="335">
        <v>98517</v>
      </c>
      <c r="E130" s="335">
        <v>4610</v>
      </c>
      <c r="F130" s="335">
        <v>6198</v>
      </c>
      <c r="G130" s="335">
        <v>7793</v>
      </c>
      <c r="H130" s="335">
        <f t="shared" si="2"/>
        <v>493</v>
      </c>
      <c r="I130" s="335">
        <v>117611</v>
      </c>
      <c r="J130" s="333"/>
      <c r="K130" s="333"/>
      <c r="L130" s="333"/>
      <c r="M130" s="333"/>
      <c r="N130" s="333"/>
      <c r="O130" s="333"/>
      <c r="P130" s="333"/>
      <c r="Q130" s="333"/>
      <c r="R130" s="333"/>
      <c r="S130" s="333"/>
      <c r="T130" s="333"/>
      <c r="U130" s="333"/>
      <c r="V130" s="333"/>
      <c r="W130" s="333"/>
      <c r="X130" s="333"/>
      <c r="Y130" s="333"/>
      <c r="Z130" s="333"/>
      <c r="AA130" s="333"/>
    </row>
    <row r="131" spans="1:27" customFormat="1" x14ac:dyDescent="0.25">
      <c r="A131" s="334" t="s">
        <v>448</v>
      </c>
      <c r="B131" s="373" t="s">
        <v>109</v>
      </c>
      <c r="C131" s="373"/>
      <c r="D131" s="334">
        <v>728</v>
      </c>
      <c r="E131" s="334">
        <v>0</v>
      </c>
      <c r="F131" s="334">
        <v>10</v>
      </c>
      <c r="G131" s="334">
        <v>170</v>
      </c>
      <c r="H131" s="334">
        <f t="shared" si="2"/>
        <v>13</v>
      </c>
      <c r="I131" s="334">
        <v>921</v>
      </c>
      <c r="J131" s="333"/>
      <c r="K131" s="333"/>
      <c r="L131" s="333"/>
      <c r="M131" s="333"/>
      <c r="N131" s="333"/>
      <c r="O131" s="333"/>
      <c r="P131" s="333"/>
      <c r="Q131" s="333"/>
      <c r="R131" s="333"/>
      <c r="S131" s="333"/>
      <c r="T131" s="333"/>
      <c r="U131" s="333"/>
      <c r="V131" s="333"/>
      <c r="W131" s="333"/>
      <c r="X131" s="333"/>
      <c r="Y131" s="333"/>
      <c r="Z131" s="333"/>
      <c r="AA131" s="333"/>
    </row>
    <row r="132" spans="1:27" customFormat="1" x14ac:dyDescent="0.25">
      <c r="A132" s="334" t="s">
        <v>449</v>
      </c>
      <c r="B132" s="373" t="s">
        <v>110</v>
      </c>
      <c r="C132" s="373"/>
      <c r="D132" s="334">
        <v>1272</v>
      </c>
      <c r="E132" s="334">
        <v>0</v>
      </c>
      <c r="F132" s="334">
        <v>22</v>
      </c>
      <c r="G132" s="334">
        <v>140</v>
      </c>
      <c r="H132" s="334">
        <f t="shared" si="2"/>
        <v>0</v>
      </c>
      <c r="I132" s="334">
        <v>1434</v>
      </c>
      <c r="J132" s="333"/>
      <c r="K132" s="333"/>
      <c r="L132" s="333"/>
      <c r="M132" s="333"/>
      <c r="N132" s="333"/>
      <c r="O132" s="333"/>
      <c r="P132" s="333"/>
      <c r="Q132" s="333"/>
      <c r="R132" s="333"/>
      <c r="S132" s="333"/>
      <c r="T132" s="333"/>
      <c r="U132" s="333"/>
      <c r="V132" s="333"/>
      <c r="W132" s="333"/>
      <c r="X132" s="333"/>
      <c r="Y132" s="333"/>
      <c r="Z132" s="333"/>
      <c r="AA132" s="333"/>
    </row>
    <row r="133" spans="1:27" customFormat="1" x14ac:dyDescent="0.25">
      <c r="A133" s="334" t="s">
        <v>450</v>
      </c>
      <c r="B133" s="373" t="s">
        <v>111</v>
      </c>
      <c r="C133" s="373"/>
      <c r="D133" s="334">
        <v>182</v>
      </c>
      <c r="E133" s="334">
        <v>0</v>
      </c>
      <c r="F133" s="334">
        <v>0</v>
      </c>
      <c r="G133" s="334">
        <v>24</v>
      </c>
      <c r="H133" s="334">
        <f t="shared" si="2"/>
        <v>0</v>
      </c>
      <c r="I133" s="334">
        <v>206</v>
      </c>
      <c r="J133" s="333"/>
      <c r="K133" s="333"/>
      <c r="L133" s="333"/>
      <c r="M133" s="333"/>
      <c r="N133" s="333"/>
      <c r="O133" s="333"/>
      <c r="P133" s="333"/>
      <c r="Q133" s="333"/>
      <c r="R133" s="333"/>
      <c r="S133" s="333"/>
      <c r="T133" s="333"/>
      <c r="U133" s="333"/>
      <c r="V133" s="333"/>
      <c r="W133" s="333"/>
      <c r="X133" s="333"/>
      <c r="Y133" s="333"/>
      <c r="Z133" s="333"/>
      <c r="AA133" s="333"/>
    </row>
    <row r="134" spans="1:27" customFormat="1" x14ac:dyDescent="0.25">
      <c r="A134" s="334" t="s">
        <v>451</v>
      </c>
      <c r="B134" s="373" t="s">
        <v>112</v>
      </c>
      <c r="C134" s="373"/>
      <c r="D134" s="334">
        <v>1065</v>
      </c>
      <c r="E134" s="334">
        <v>25</v>
      </c>
      <c r="F134" s="334">
        <v>0</v>
      </c>
      <c r="G134" s="334">
        <v>87</v>
      </c>
      <c r="H134" s="334">
        <f t="shared" si="2"/>
        <v>0</v>
      </c>
      <c r="I134" s="334">
        <v>1177</v>
      </c>
      <c r="J134" s="333"/>
      <c r="K134" s="333"/>
      <c r="L134" s="333"/>
      <c r="M134" s="333"/>
      <c r="N134" s="333"/>
      <c r="O134" s="333"/>
      <c r="P134" s="333"/>
      <c r="Q134" s="333"/>
      <c r="R134" s="333"/>
      <c r="S134" s="333"/>
      <c r="T134" s="333"/>
      <c r="U134" s="333"/>
      <c r="V134" s="333"/>
      <c r="W134" s="333"/>
      <c r="X134" s="333"/>
      <c r="Y134" s="333"/>
      <c r="Z134" s="333"/>
      <c r="AA134" s="333"/>
    </row>
    <row r="135" spans="1:27" customFormat="1" x14ac:dyDescent="0.25">
      <c r="A135" s="374" t="s">
        <v>224</v>
      </c>
      <c r="B135" s="374" t="s">
        <v>224</v>
      </c>
      <c r="C135" s="374"/>
      <c r="D135" s="335">
        <v>3247</v>
      </c>
      <c r="E135" s="335">
        <v>25</v>
      </c>
      <c r="F135" s="335">
        <v>32</v>
      </c>
      <c r="G135" s="335">
        <v>421</v>
      </c>
      <c r="H135" s="335">
        <f t="shared" si="2"/>
        <v>13</v>
      </c>
      <c r="I135" s="335">
        <v>3738</v>
      </c>
      <c r="J135" s="333"/>
      <c r="K135" s="333"/>
      <c r="L135" s="333"/>
      <c r="M135" s="333"/>
      <c r="N135" s="333"/>
      <c r="O135" s="333"/>
      <c r="P135" s="333"/>
      <c r="Q135" s="333"/>
      <c r="R135" s="333"/>
      <c r="S135" s="333"/>
      <c r="T135" s="333"/>
      <c r="U135" s="333"/>
      <c r="V135" s="333"/>
      <c r="W135" s="333"/>
      <c r="X135" s="333"/>
      <c r="Y135" s="333"/>
      <c r="Z135" s="333"/>
      <c r="AA135" s="333"/>
    </row>
    <row r="136" spans="1:27" customFormat="1" x14ac:dyDescent="0.25">
      <c r="A136" s="374" t="s">
        <v>225</v>
      </c>
      <c r="B136" s="374" t="s">
        <v>225</v>
      </c>
      <c r="C136" s="374"/>
      <c r="D136" s="335">
        <v>101764</v>
      </c>
      <c r="E136" s="335">
        <v>4635</v>
      </c>
      <c r="F136" s="335">
        <v>6230</v>
      </c>
      <c r="G136" s="335">
        <v>8214</v>
      </c>
      <c r="H136" s="335">
        <f t="shared" si="2"/>
        <v>506</v>
      </c>
      <c r="I136" s="335">
        <v>121349</v>
      </c>
      <c r="J136" s="333"/>
      <c r="K136" s="333"/>
      <c r="L136" s="333"/>
      <c r="M136" s="333"/>
      <c r="N136" s="333"/>
      <c r="O136" s="333"/>
      <c r="P136" s="333"/>
      <c r="Q136" s="333"/>
      <c r="R136" s="333"/>
      <c r="S136" s="333"/>
      <c r="T136" s="333"/>
      <c r="U136" s="333"/>
      <c r="V136" s="333"/>
      <c r="W136" s="333"/>
      <c r="X136" s="333"/>
      <c r="Y136" s="333"/>
      <c r="Z136" s="333"/>
      <c r="AA136" s="333"/>
    </row>
    <row r="137" spans="1:27" customFormat="1" x14ac:dyDescent="0.25">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c r="AA137" s="333"/>
    </row>
    <row r="138" spans="1:27" customFormat="1" x14ac:dyDescent="0.25">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c r="AA138" s="333"/>
    </row>
    <row r="139" spans="1:27"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c r="AA139" s="333"/>
    </row>
    <row r="140" spans="1:27"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c r="AA140" s="333"/>
    </row>
    <row r="141" spans="1:27"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c r="AA141" s="333"/>
    </row>
  </sheetData>
  <mergeCells count="25">
    <mergeCell ref="B122:C122"/>
    <mergeCell ref="B117:C117"/>
    <mergeCell ref="B118:C118"/>
    <mergeCell ref="B119:C119"/>
    <mergeCell ref="B120:C120"/>
    <mergeCell ref="B121:C121"/>
    <mergeCell ref="A3:I3"/>
    <mergeCell ref="A109:C109"/>
    <mergeCell ref="A110:C110"/>
    <mergeCell ref="A111:C111"/>
    <mergeCell ref="B116:C116"/>
    <mergeCell ref="B123:C123"/>
    <mergeCell ref="B124:C124"/>
    <mergeCell ref="B125:C125"/>
    <mergeCell ref="B126:C126"/>
    <mergeCell ref="B127:C127"/>
    <mergeCell ref="B133:C133"/>
    <mergeCell ref="B134:C134"/>
    <mergeCell ref="A136:C136"/>
    <mergeCell ref="B128:C128"/>
    <mergeCell ref="B129:C129"/>
    <mergeCell ref="A130:C130"/>
    <mergeCell ref="B131:C131"/>
    <mergeCell ref="B132:C132"/>
    <mergeCell ref="A135:C135"/>
  </mergeCells>
  <hyperlinks>
    <hyperlink ref="J1" location="Sommaire!A1" display="Retour au sommair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Z151"/>
  <sheetViews>
    <sheetView workbookViewId="0"/>
  </sheetViews>
  <sheetFormatPr baseColWidth="10" defaultColWidth="14" defaultRowHeight="15" x14ac:dyDescent="0.25"/>
  <cols>
    <col min="1" max="1" width="7.42578125" style="267" customWidth="1"/>
    <col min="2" max="2" width="14.28515625" style="257" customWidth="1"/>
    <col min="3" max="3" width="27.140625" style="264" customWidth="1"/>
    <col min="4" max="6" width="18.5703125" style="257" customWidth="1"/>
    <col min="7" max="16384" width="14" style="254"/>
  </cols>
  <sheetData>
    <row r="1" spans="1:26" s="223" customFormat="1" x14ac:dyDescent="0.25">
      <c r="A1" s="220" t="s">
        <v>326</v>
      </c>
      <c r="B1" s="220"/>
      <c r="C1" s="220"/>
      <c r="D1" s="220"/>
      <c r="E1" s="266"/>
      <c r="F1" s="266"/>
      <c r="H1" s="221" t="s">
        <v>253</v>
      </c>
    </row>
    <row r="2" spans="1:26" s="7" customFormat="1" ht="18.75" customHeight="1" x14ac:dyDescent="0.25">
      <c r="A2" s="378" t="s">
        <v>309</v>
      </c>
      <c r="B2" s="378"/>
      <c r="C2" s="378"/>
      <c r="D2" s="378"/>
      <c r="E2" s="263"/>
      <c r="F2" s="263"/>
    </row>
    <row r="3" spans="1:26" s="4" customFormat="1" x14ac:dyDescent="0.25">
      <c r="A3" s="63" t="s">
        <v>251</v>
      </c>
      <c r="B3" s="251"/>
      <c r="C3" s="251"/>
      <c r="D3" s="251"/>
      <c r="E3" s="251"/>
      <c r="F3" s="251"/>
      <c r="G3" s="251"/>
      <c r="H3" s="251"/>
      <c r="I3" s="251"/>
      <c r="J3" s="251"/>
      <c r="K3" s="251"/>
    </row>
    <row r="4" spans="1:26" s="4" customFormat="1" x14ac:dyDescent="0.25">
      <c r="A4" s="63"/>
      <c r="B4" s="251"/>
      <c r="C4" s="251"/>
      <c r="D4" s="251"/>
      <c r="E4" s="251"/>
      <c r="F4" s="251"/>
      <c r="G4" s="251"/>
      <c r="H4" s="251"/>
      <c r="I4" s="251"/>
      <c r="J4" s="251"/>
      <c r="K4" s="251"/>
    </row>
    <row r="5" spans="1:26" s="4" customFormat="1" ht="27" customHeight="1" x14ac:dyDescent="0.25">
      <c r="A5" s="380" t="s">
        <v>287</v>
      </c>
      <c r="B5" s="380"/>
      <c r="C5" s="380"/>
      <c r="D5" s="380"/>
      <c r="E5" s="380"/>
      <c r="F5" s="380"/>
      <c r="G5" s="380"/>
      <c r="H5" s="380"/>
      <c r="I5" s="380"/>
      <c r="J5" s="380"/>
      <c r="K5" s="380"/>
      <c r="L5" s="380"/>
      <c r="M5" s="380"/>
      <c r="N5" s="380"/>
      <c r="O5" s="380"/>
    </row>
    <row r="6" spans="1:26" s="260" customFormat="1" x14ac:dyDescent="0.25">
      <c r="A6" s="261" t="s">
        <v>290</v>
      </c>
      <c r="B6" s="262"/>
      <c r="C6" s="262"/>
      <c r="D6" s="262"/>
      <c r="E6" s="262"/>
      <c r="F6" s="262"/>
      <c r="G6" s="262"/>
    </row>
    <row r="7" spans="1:26" s="4" customFormat="1" x14ac:dyDescent="0.25">
      <c r="A7" s="379"/>
      <c r="B7" s="379"/>
      <c r="C7" s="379"/>
      <c r="D7" s="379"/>
      <c r="E7" s="379"/>
      <c r="F7" s="379"/>
    </row>
    <row r="8" spans="1:26" customFormat="1" ht="35.1" customHeight="1" x14ac:dyDescent="0.25">
      <c r="A8" s="332" t="s">
        <v>377</v>
      </c>
      <c r="B8" s="332" t="s">
        <v>371</v>
      </c>
      <c r="C8" s="332" t="s">
        <v>213</v>
      </c>
      <c r="D8" s="332" t="s">
        <v>288</v>
      </c>
      <c r="E8" s="332" t="s">
        <v>289</v>
      </c>
      <c r="F8" s="332" t="s">
        <v>455</v>
      </c>
      <c r="G8" s="333"/>
      <c r="H8" s="333"/>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115</v>
      </c>
      <c r="C9" s="334" t="s">
        <v>82</v>
      </c>
      <c r="D9" s="334">
        <v>3065</v>
      </c>
      <c r="E9" s="334">
        <v>1552</v>
      </c>
      <c r="F9" s="334">
        <v>4617</v>
      </c>
      <c r="G9" s="333"/>
      <c r="H9" s="333"/>
      <c r="I9" s="333"/>
      <c r="J9" s="333"/>
      <c r="K9" s="333"/>
      <c r="L9" s="333"/>
      <c r="M9" s="333"/>
      <c r="N9" s="333"/>
      <c r="O9" s="333"/>
      <c r="P9" s="333"/>
      <c r="Q9" s="333"/>
      <c r="R9" s="333"/>
      <c r="S9" s="333"/>
      <c r="T9" s="333"/>
      <c r="U9" s="333"/>
      <c r="V9" s="333"/>
      <c r="W9" s="333"/>
      <c r="X9" s="333"/>
      <c r="Y9" s="333"/>
      <c r="Z9" s="333"/>
    </row>
    <row r="10" spans="1:26" customFormat="1" x14ac:dyDescent="0.25">
      <c r="A10" s="334" t="s">
        <v>145</v>
      </c>
      <c r="B10" s="334" t="s">
        <v>116</v>
      </c>
      <c r="C10" s="334" t="s">
        <v>31</v>
      </c>
      <c r="D10" s="334">
        <v>3124</v>
      </c>
      <c r="E10" s="334">
        <v>1330</v>
      </c>
      <c r="F10" s="334">
        <v>4454</v>
      </c>
      <c r="G10" s="333"/>
      <c r="H10" s="333"/>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197</v>
      </c>
      <c r="B11" s="334" t="s">
        <v>117</v>
      </c>
      <c r="C11" s="334" t="s">
        <v>84</v>
      </c>
      <c r="D11" s="334">
        <v>2094</v>
      </c>
      <c r="E11" s="334">
        <v>960</v>
      </c>
      <c r="F11" s="334">
        <v>3054</v>
      </c>
      <c r="G11" s="333"/>
      <c r="H11" s="333"/>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118</v>
      </c>
      <c r="C12" s="334" t="s">
        <v>98</v>
      </c>
      <c r="D12" s="334">
        <v>1081</v>
      </c>
      <c r="E12" s="334">
        <v>380</v>
      </c>
      <c r="F12" s="334">
        <v>1461</v>
      </c>
      <c r="G12" s="333"/>
      <c r="H12" s="333"/>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206</v>
      </c>
      <c r="B13" s="334" t="s">
        <v>119</v>
      </c>
      <c r="C13" s="334" t="s">
        <v>99</v>
      </c>
      <c r="D13" s="334">
        <v>815</v>
      </c>
      <c r="E13" s="334">
        <v>338</v>
      </c>
      <c r="F13" s="334">
        <v>1153</v>
      </c>
      <c r="G13" s="333"/>
      <c r="H13" s="333"/>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206</v>
      </c>
      <c r="B14" s="334" t="s">
        <v>120</v>
      </c>
      <c r="C14" s="334" t="s">
        <v>100</v>
      </c>
      <c r="D14" s="334">
        <v>9107</v>
      </c>
      <c r="E14" s="334">
        <v>1625</v>
      </c>
      <c r="F14" s="334">
        <v>10732</v>
      </c>
      <c r="G14" s="333"/>
      <c r="H14" s="333"/>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197</v>
      </c>
      <c r="B15" s="334" t="s">
        <v>121</v>
      </c>
      <c r="C15" s="334" t="s">
        <v>85</v>
      </c>
      <c r="D15" s="334">
        <v>2144</v>
      </c>
      <c r="E15" s="334">
        <v>752</v>
      </c>
      <c r="F15" s="334">
        <v>2896</v>
      </c>
      <c r="G15" s="333"/>
      <c r="H15" s="333"/>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122</v>
      </c>
      <c r="C16" s="334" t="s">
        <v>36</v>
      </c>
      <c r="D16" s="334">
        <v>1997</v>
      </c>
      <c r="E16" s="334">
        <v>700</v>
      </c>
      <c r="F16" s="334">
        <v>2697</v>
      </c>
      <c r="G16" s="333"/>
      <c r="H16" s="333"/>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123</v>
      </c>
      <c r="C17" s="334" t="s">
        <v>69</v>
      </c>
      <c r="D17" s="334">
        <v>869</v>
      </c>
      <c r="E17" s="334">
        <v>362</v>
      </c>
      <c r="F17" s="334">
        <v>1231</v>
      </c>
      <c r="G17" s="333"/>
      <c r="H17" s="333"/>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157</v>
      </c>
      <c r="B18" s="334" t="s">
        <v>124</v>
      </c>
      <c r="C18" s="334" t="s">
        <v>37</v>
      </c>
      <c r="D18" s="334">
        <v>1702</v>
      </c>
      <c r="E18" s="334">
        <v>861</v>
      </c>
      <c r="F18" s="334">
        <v>2563</v>
      </c>
      <c r="G18" s="333"/>
      <c r="H18" s="333"/>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189</v>
      </c>
      <c r="B19" s="334" t="s">
        <v>125</v>
      </c>
      <c r="C19" s="334" t="s">
        <v>70</v>
      </c>
      <c r="D19" s="334">
        <v>4507</v>
      </c>
      <c r="E19" s="334">
        <v>1067</v>
      </c>
      <c r="F19" s="334">
        <v>5574</v>
      </c>
      <c r="G19" s="333"/>
      <c r="H19" s="333"/>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189</v>
      </c>
      <c r="B20" s="334" t="s">
        <v>126</v>
      </c>
      <c r="C20" s="334" t="s">
        <v>71</v>
      </c>
      <c r="D20" s="334">
        <v>1873</v>
      </c>
      <c r="E20" s="334">
        <v>1104</v>
      </c>
      <c r="F20" s="334">
        <v>2977</v>
      </c>
      <c r="G20" s="333"/>
      <c r="H20" s="333"/>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206</v>
      </c>
      <c r="B21" s="334" t="s">
        <v>127</v>
      </c>
      <c r="C21" s="334" t="s">
        <v>101</v>
      </c>
      <c r="D21" s="334">
        <v>10253</v>
      </c>
      <c r="E21" s="334">
        <v>4020</v>
      </c>
      <c r="F21" s="334">
        <v>14273</v>
      </c>
      <c r="G21" s="333"/>
      <c r="H21" s="333"/>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141</v>
      </c>
      <c r="B22" s="334" t="s">
        <v>128</v>
      </c>
      <c r="C22" s="334" t="s">
        <v>25</v>
      </c>
      <c r="D22" s="334">
        <v>3344</v>
      </c>
      <c r="E22" s="334">
        <v>1765</v>
      </c>
      <c r="F22" s="334">
        <v>5109</v>
      </c>
      <c r="G22" s="333"/>
      <c r="H22" s="333"/>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197</v>
      </c>
      <c r="B23" s="334" t="s">
        <v>129</v>
      </c>
      <c r="C23" s="334" t="s">
        <v>86</v>
      </c>
      <c r="D23" s="334">
        <v>958</v>
      </c>
      <c r="E23" s="334">
        <v>592</v>
      </c>
      <c r="F23" s="334">
        <v>1550</v>
      </c>
      <c r="G23" s="333"/>
      <c r="H23" s="333"/>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188</v>
      </c>
      <c r="B24" s="334" t="s">
        <v>130</v>
      </c>
      <c r="C24" s="334" t="s">
        <v>57</v>
      </c>
      <c r="D24" s="334">
        <v>2252</v>
      </c>
      <c r="E24" s="334">
        <v>1223</v>
      </c>
      <c r="F24" s="334">
        <v>3475</v>
      </c>
      <c r="G24" s="333"/>
      <c r="H24" s="333"/>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131</v>
      </c>
      <c r="C25" s="334" t="s">
        <v>58</v>
      </c>
      <c r="D25" s="334">
        <v>4386</v>
      </c>
      <c r="E25" s="334">
        <v>2065</v>
      </c>
      <c r="F25" s="334">
        <v>6451</v>
      </c>
      <c r="G25" s="333"/>
      <c r="H25" s="333"/>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137</v>
      </c>
      <c r="B26" s="334" t="s">
        <v>132</v>
      </c>
      <c r="C26" s="334" t="s">
        <v>9</v>
      </c>
      <c r="D26" s="334">
        <v>2709</v>
      </c>
      <c r="E26" s="334">
        <v>1208</v>
      </c>
      <c r="F26" s="334">
        <v>3917</v>
      </c>
      <c r="G26" s="333"/>
      <c r="H26" s="333"/>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188</v>
      </c>
      <c r="B27" s="334" t="s">
        <v>133</v>
      </c>
      <c r="C27" s="334" t="s">
        <v>59</v>
      </c>
      <c r="D27" s="334">
        <v>916</v>
      </c>
      <c r="E27" s="334">
        <v>824</v>
      </c>
      <c r="F27" s="334">
        <v>1740</v>
      </c>
      <c r="G27" s="333"/>
      <c r="H27" s="333"/>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207</v>
      </c>
      <c r="B28" s="334" t="s">
        <v>104</v>
      </c>
      <c r="C28" s="334" t="s">
        <v>105</v>
      </c>
      <c r="D28" s="334">
        <v>2023</v>
      </c>
      <c r="E28" s="334">
        <v>129</v>
      </c>
      <c r="F28" s="334">
        <v>2152</v>
      </c>
      <c r="G28" s="333"/>
      <c r="H28" s="333"/>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207</v>
      </c>
      <c r="B29" s="334" t="s">
        <v>107</v>
      </c>
      <c r="C29" s="334" t="s">
        <v>108</v>
      </c>
      <c r="D29" s="334">
        <v>1418</v>
      </c>
      <c r="E29" s="334">
        <v>316</v>
      </c>
      <c r="F29" s="334">
        <v>1734</v>
      </c>
      <c r="G29" s="333"/>
      <c r="H29" s="333"/>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140</v>
      </c>
      <c r="B30" s="334" t="s">
        <v>134</v>
      </c>
      <c r="C30" s="334" t="s">
        <v>16</v>
      </c>
      <c r="D30" s="334">
        <v>3033</v>
      </c>
      <c r="E30" s="334">
        <v>1455</v>
      </c>
      <c r="F30" s="334">
        <v>4488</v>
      </c>
      <c r="G30" s="333"/>
      <c r="H30" s="333"/>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166</v>
      </c>
      <c r="B31" s="334" t="s">
        <v>135</v>
      </c>
      <c r="C31" s="334" t="s">
        <v>52</v>
      </c>
      <c r="D31" s="334">
        <v>2978</v>
      </c>
      <c r="E31" s="334">
        <v>1137</v>
      </c>
      <c r="F31" s="334">
        <v>4115</v>
      </c>
      <c r="G31" s="333"/>
      <c r="H31" s="333"/>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188</v>
      </c>
      <c r="B32" s="334" t="s">
        <v>136</v>
      </c>
      <c r="C32" s="334" t="s">
        <v>60</v>
      </c>
      <c r="D32" s="334">
        <v>818</v>
      </c>
      <c r="E32" s="334">
        <v>398</v>
      </c>
      <c r="F32" s="334">
        <v>1216</v>
      </c>
      <c r="G32" s="333"/>
      <c r="H32" s="333"/>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188</v>
      </c>
      <c r="B33" s="334" t="s">
        <v>137</v>
      </c>
      <c r="C33" s="334" t="s">
        <v>61</v>
      </c>
      <c r="D33" s="334">
        <v>1991</v>
      </c>
      <c r="E33" s="334">
        <v>1074</v>
      </c>
      <c r="F33" s="334">
        <v>3065</v>
      </c>
      <c r="G33" s="333"/>
      <c r="H33" s="333"/>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140</v>
      </c>
      <c r="B34" s="334" t="s">
        <v>138</v>
      </c>
      <c r="C34" s="334" t="s">
        <v>18</v>
      </c>
      <c r="D34" s="334">
        <v>4567</v>
      </c>
      <c r="E34" s="334">
        <v>1240</v>
      </c>
      <c r="F34" s="334">
        <v>5807</v>
      </c>
      <c r="G34" s="333"/>
      <c r="H34" s="333"/>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197</v>
      </c>
      <c r="B35" s="334" t="s">
        <v>139</v>
      </c>
      <c r="C35" s="334" t="s">
        <v>87</v>
      </c>
      <c r="D35" s="334">
        <v>3633</v>
      </c>
      <c r="E35" s="334">
        <v>1150</v>
      </c>
      <c r="F35" s="334">
        <v>4783</v>
      </c>
      <c r="G35" s="333"/>
      <c r="H35" s="333"/>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141</v>
      </c>
      <c r="B36" s="334" t="s">
        <v>140</v>
      </c>
      <c r="C36" s="334" t="s">
        <v>27</v>
      </c>
      <c r="D36" s="334">
        <v>3704</v>
      </c>
      <c r="E36" s="334">
        <v>1298</v>
      </c>
      <c r="F36" s="334">
        <v>5002</v>
      </c>
      <c r="G36" s="333"/>
      <c r="H36" s="333"/>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137</v>
      </c>
      <c r="B37" s="334" t="s">
        <v>141</v>
      </c>
      <c r="C37" s="334" t="s">
        <v>11</v>
      </c>
      <c r="D37" s="334">
        <v>1985</v>
      </c>
      <c r="E37" s="334">
        <v>1225</v>
      </c>
      <c r="F37" s="334">
        <v>3210</v>
      </c>
      <c r="G37" s="333"/>
      <c r="H37" s="333"/>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166</v>
      </c>
      <c r="B38" s="334" t="s">
        <v>142</v>
      </c>
      <c r="C38" s="334" t="s">
        <v>54</v>
      </c>
      <c r="D38" s="334">
        <v>6912</v>
      </c>
      <c r="E38" s="334">
        <v>2870</v>
      </c>
      <c r="F38" s="334">
        <v>9782</v>
      </c>
      <c r="G38" s="333"/>
      <c r="H38" s="333"/>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143</v>
      </c>
      <c r="C39" s="334" t="s">
        <v>72</v>
      </c>
      <c r="D39" s="334">
        <v>3791</v>
      </c>
      <c r="E39" s="334">
        <v>1190</v>
      </c>
      <c r="F39" s="334">
        <v>4981</v>
      </c>
      <c r="G39" s="333"/>
      <c r="H39" s="333"/>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189</v>
      </c>
      <c r="B40" s="334" t="s">
        <v>144</v>
      </c>
      <c r="C40" s="334" t="s">
        <v>73</v>
      </c>
      <c r="D40" s="334">
        <v>8169</v>
      </c>
      <c r="E40" s="334">
        <v>2170</v>
      </c>
      <c r="F40" s="334">
        <v>10339</v>
      </c>
      <c r="G40" s="333"/>
      <c r="H40" s="333"/>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145</v>
      </c>
      <c r="C41" s="334" t="s">
        <v>74</v>
      </c>
      <c r="D41" s="334">
        <v>1399</v>
      </c>
      <c r="E41" s="334">
        <v>709</v>
      </c>
      <c r="F41" s="334">
        <v>2108</v>
      </c>
      <c r="G41" s="333"/>
      <c r="H41" s="333"/>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188</v>
      </c>
      <c r="B42" s="334" t="s">
        <v>146</v>
      </c>
      <c r="C42" s="334" t="s">
        <v>62</v>
      </c>
      <c r="D42" s="334">
        <v>9112</v>
      </c>
      <c r="E42" s="334">
        <v>3537</v>
      </c>
      <c r="F42" s="334">
        <v>12649</v>
      </c>
      <c r="G42" s="333"/>
      <c r="H42" s="333"/>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189</v>
      </c>
      <c r="B43" s="334" t="s">
        <v>147</v>
      </c>
      <c r="C43" s="334" t="s">
        <v>75</v>
      </c>
      <c r="D43" s="334">
        <v>7289</v>
      </c>
      <c r="E43" s="334">
        <v>1979</v>
      </c>
      <c r="F43" s="334">
        <v>9268</v>
      </c>
      <c r="G43" s="333"/>
      <c r="H43" s="333"/>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166</v>
      </c>
      <c r="B44" s="334" t="s">
        <v>148</v>
      </c>
      <c r="C44" s="334" t="s">
        <v>55</v>
      </c>
      <c r="D44" s="334">
        <v>5780</v>
      </c>
      <c r="E44" s="334">
        <v>2892</v>
      </c>
      <c r="F44" s="334">
        <v>8672</v>
      </c>
      <c r="G44" s="333"/>
      <c r="H44" s="333"/>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137</v>
      </c>
      <c r="B45" s="334" t="s">
        <v>149</v>
      </c>
      <c r="C45" s="334" t="s">
        <v>12</v>
      </c>
      <c r="D45" s="334">
        <v>1418</v>
      </c>
      <c r="E45" s="334">
        <v>713</v>
      </c>
      <c r="F45" s="334">
        <v>2131</v>
      </c>
      <c r="G45" s="333"/>
      <c r="H45" s="333"/>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137</v>
      </c>
      <c r="B46" s="334" t="s">
        <v>150</v>
      </c>
      <c r="C46" s="334" t="s">
        <v>13</v>
      </c>
      <c r="D46" s="334">
        <v>2791</v>
      </c>
      <c r="E46" s="334">
        <v>1586</v>
      </c>
      <c r="F46" s="334">
        <v>4377</v>
      </c>
      <c r="G46" s="333"/>
      <c r="H46" s="333"/>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197</v>
      </c>
      <c r="B47" s="334" t="s">
        <v>151</v>
      </c>
      <c r="C47" s="334" t="s">
        <v>88</v>
      </c>
      <c r="D47" s="334">
        <v>7821</v>
      </c>
      <c r="E47" s="334">
        <v>2165</v>
      </c>
      <c r="F47" s="334">
        <v>9986</v>
      </c>
      <c r="G47" s="333"/>
      <c r="H47" s="333"/>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140</v>
      </c>
      <c r="B48" s="334" t="s">
        <v>152</v>
      </c>
      <c r="C48" s="334" t="s">
        <v>19</v>
      </c>
      <c r="D48" s="334">
        <v>1671</v>
      </c>
      <c r="E48" s="334">
        <v>870</v>
      </c>
      <c r="F48" s="334">
        <v>2541</v>
      </c>
      <c r="G48" s="333"/>
      <c r="H48" s="333"/>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188</v>
      </c>
      <c r="B49" s="334" t="s">
        <v>153</v>
      </c>
      <c r="C49" s="334" t="s">
        <v>63</v>
      </c>
      <c r="D49" s="334">
        <v>1756</v>
      </c>
      <c r="E49" s="334">
        <v>1391</v>
      </c>
      <c r="F49" s="334">
        <v>3147</v>
      </c>
      <c r="G49" s="333"/>
      <c r="H49" s="333"/>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137</v>
      </c>
      <c r="B50" s="334" t="s">
        <v>154</v>
      </c>
      <c r="C50" s="334" t="s">
        <v>14</v>
      </c>
      <c r="D50" s="334">
        <v>2214</v>
      </c>
      <c r="E50" s="334">
        <v>1003</v>
      </c>
      <c r="F50" s="334">
        <v>3217</v>
      </c>
      <c r="G50" s="333"/>
      <c r="H50" s="333"/>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197</v>
      </c>
      <c r="B51" s="334" t="s">
        <v>155</v>
      </c>
      <c r="C51" s="334" t="s">
        <v>89</v>
      </c>
      <c r="D51" s="334">
        <v>5023</v>
      </c>
      <c r="E51" s="334">
        <v>2928</v>
      </c>
      <c r="F51" s="334">
        <v>7951</v>
      </c>
      <c r="G51" s="333"/>
      <c r="H51" s="333"/>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197</v>
      </c>
      <c r="B52" s="334" t="s">
        <v>156</v>
      </c>
      <c r="C52" s="334" t="s">
        <v>90</v>
      </c>
      <c r="D52" s="334">
        <v>1851</v>
      </c>
      <c r="E52" s="334">
        <v>750</v>
      </c>
      <c r="F52" s="334">
        <v>2601</v>
      </c>
      <c r="G52" s="333"/>
      <c r="H52" s="333"/>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165</v>
      </c>
      <c r="B53" s="334" t="s">
        <v>157</v>
      </c>
      <c r="C53" s="334" t="s">
        <v>46</v>
      </c>
      <c r="D53" s="334">
        <v>7567</v>
      </c>
      <c r="E53" s="334">
        <v>3319</v>
      </c>
      <c r="F53" s="334">
        <v>10886</v>
      </c>
      <c r="G53" s="333"/>
      <c r="H53" s="333"/>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137</v>
      </c>
      <c r="B54" s="334" t="s">
        <v>158</v>
      </c>
      <c r="C54" s="334" t="s">
        <v>15</v>
      </c>
      <c r="D54" s="334">
        <v>2889</v>
      </c>
      <c r="E54" s="334">
        <v>1691</v>
      </c>
      <c r="F54" s="334">
        <v>4580</v>
      </c>
      <c r="G54" s="333"/>
      <c r="H54" s="333"/>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159</v>
      </c>
      <c r="C55" s="334" t="s">
        <v>76</v>
      </c>
      <c r="D55" s="334">
        <v>854</v>
      </c>
      <c r="E55" s="334">
        <v>463</v>
      </c>
      <c r="F55" s="334">
        <v>1317</v>
      </c>
      <c r="G55" s="333"/>
      <c r="H55" s="333"/>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188</v>
      </c>
      <c r="B56" s="334" t="s">
        <v>160</v>
      </c>
      <c r="C56" s="334" t="s">
        <v>64</v>
      </c>
      <c r="D56" s="334">
        <v>1864</v>
      </c>
      <c r="E56" s="334">
        <v>929</v>
      </c>
      <c r="F56" s="334">
        <v>2793</v>
      </c>
      <c r="G56" s="333"/>
      <c r="H56" s="333"/>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189</v>
      </c>
      <c r="B57" s="334" t="s">
        <v>161</v>
      </c>
      <c r="C57" s="334" t="s">
        <v>77</v>
      </c>
      <c r="D57" s="334">
        <v>875</v>
      </c>
      <c r="E57" s="334">
        <v>333</v>
      </c>
      <c r="F57" s="334">
        <v>1208</v>
      </c>
      <c r="G57" s="333"/>
      <c r="H57" s="333"/>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165</v>
      </c>
      <c r="B58" s="334" t="s">
        <v>162</v>
      </c>
      <c r="C58" s="334" t="s">
        <v>48</v>
      </c>
      <c r="D58" s="334">
        <v>4478</v>
      </c>
      <c r="E58" s="334">
        <v>1677</v>
      </c>
      <c r="F58" s="334">
        <v>6155</v>
      </c>
      <c r="G58" s="333"/>
      <c r="H58" s="333"/>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141</v>
      </c>
      <c r="B59" s="334" t="s">
        <v>163</v>
      </c>
      <c r="C59" s="334" t="s">
        <v>28</v>
      </c>
      <c r="D59" s="334">
        <v>3111</v>
      </c>
      <c r="E59" s="334">
        <v>1605</v>
      </c>
      <c r="F59" s="334">
        <v>4716</v>
      </c>
      <c r="G59" s="333"/>
      <c r="H59" s="333"/>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157</v>
      </c>
      <c r="B60" s="334" t="s">
        <v>164</v>
      </c>
      <c r="C60" s="334" t="s">
        <v>38</v>
      </c>
      <c r="D60" s="334">
        <v>2461</v>
      </c>
      <c r="E60" s="334">
        <v>1493</v>
      </c>
      <c r="F60" s="334">
        <v>3954</v>
      </c>
      <c r="G60" s="333"/>
      <c r="H60" s="333"/>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165</v>
      </c>
      <c r="C61" s="334" t="s">
        <v>39</v>
      </c>
      <c r="D61" s="334">
        <v>1125</v>
      </c>
      <c r="E61" s="334">
        <v>748</v>
      </c>
      <c r="F61" s="334">
        <v>1873</v>
      </c>
      <c r="G61" s="333"/>
      <c r="H61" s="333"/>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165</v>
      </c>
      <c r="B62" s="334" t="s">
        <v>166</v>
      </c>
      <c r="C62" s="334" t="s">
        <v>49</v>
      </c>
      <c r="D62" s="334">
        <v>1435</v>
      </c>
      <c r="E62" s="334">
        <v>1245</v>
      </c>
      <c r="F62" s="334">
        <v>2680</v>
      </c>
      <c r="G62" s="333"/>
      <c r="H62" s="333"/>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157</v>
      </c>
      <c r="B63" s="334" t="s">
        <v>167</v>
      </c>
      <c r="C63" s="334" t="s">
        <v>40</v>
      </c>
      <c r="D63" s="334">
        <v>5428</v>
      </c>
      <c r="E63" s="334">
        <v>1191</v>
      </c>
      <c r="F63" s="334">
        <v>6619</v>
      </c>
      <c r="G63" s="333"/>
      <c r="H63" s="333"/>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168</v>
      </c>
      <c r="C64" s="334" t="s">
        <v>41</v>
      </c>
      <c r="D64" s="334">
        <v>956</v>
      </c>
      <c r="E64" s="334">
        <v>374</v>
      </c>
      <c r="F64" s="334">
        <v>1330</v>
      </c>
      <c r="G64" s="333"/>
      <c r="H64" s="333"/>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166</v>
      </c>
      <c r="B65" s="334" t="s">
        <v>169</v>
      </c>
      <c r="C65" s="334" t="s">
        <v>56</v>
      </c>
      <c r="D65" s="334">
        <v>4112</v>
      </c>
      <c r="E65" s="334">
        <v>2097</v>
      </c>
      <c r="F65" s="334">
        <v>6209</v>
      </c>
      <c r="G65" s="333"/>
      <c r="H65" s="333"/>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157</v>
      </c>
      <c r="B66" s="334" t="s">
        <v>170</v>
      </c>
      <c r="C66" s="334" t="s">
        <v>42</v>
      </c>
      <c r="D66" s="334">
        <v>4885</v>
      </c>
      <c r="E66" s="334">
        <v>1787</v>
      </c>
      <c r="F66" s="334">
        <v>6672</v>
      </c>
      <c r="G66" s="333"/>
      <c r="H66" s="333"/>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140</v>
      </c>
      <c r="B67" s="334" t="s">
        <v>171</v>
      </c>
      <c r="C67" s="334" t="s">
        <v>20</v>
      </c>
      <c r="D67" s="334">
        <v>1667</v>
      </c>
      <c r="E67" s="334">
        <v>692</v>
      </c>
      <c r="F67" s="334">
        <v>2359</v>
      </c>
      <c r="G67" s="333"/>
      <c r="H67" s="333"/>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145</v>
      </c>
      <c r="B68" s="334" t="s">
        <v>172</v>
      </c>
      <c r="C68" s="334" t="s">
        <v>32</v>
      </c>
      <c r="D68" s="334">
        <v>16944</v>
      </c>
      <c r="E68" s="334">
        <v>6433</v>
      </c>
      <c r="F68" s="334">
        <v>23377</v>
      </c>
      <c r="G68" s="333"/>
      <c r="H68" s="333"/>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173</v>
      </c>
      <c r="C69" s="334" t="s">
        <v>33</v>
      </c>
      <c r="D69" s="334">
        <v>5647</v>
      </c>
      <c r="E69" s="334">
        <v>2203</v>
      </c>
      <c r="F69" s="334">
        <v>7850</v>
      </c>
      <c r="G69" s="333"/>
      <c r="H69" s="333"/>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141</v>
      </c>
      <c r="B70" s="334" t="s">
        <v>174</v>
      </c>
      <c r="C70" s="334" t="s">
        <v>29</v>
      </c>
      <c r="D70" s="334">
        <v>1726</v>
      </c>
      <c r="E70" s="334">
        <v>825</v>
      </c>
      <c r="F70" s="334">
        <v>2551</v>
      </c>
      <c r="G70" s="333"/>
      <c r="H70" s="333"/>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145</v>
      </c>
      <c r="B71" s="334" t="s">
        <v>175</v>
      </c>
      <c r="C71" s="334" t="s">
        <v>34</v>
      </c>
      <c r="D71" s="334">
        <v>8751</v>
      </c>
      <c r="E71" s="334">
        <v>3419</v>
      </c>
      <c r="F71" s="334">
        <v>12170</v>
      </c>
      <c r="G71" s="333"/>
      <c r="H71" s="333"/>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197</v>
      </c>
      <c r="B72" s="334" t="s">
        <v>176</v>
      </c>
      <c r="C72" s="334" t="s">
        <v>91</v>
      </c>
      <c r="D72" s="334">
        <v>3135</v>
      </c>
      <c r="E72" s="334">
        <v>1985</v>
      </c>
      <c r="F72" s="334">
        <v>5120</v>
      </c>
      <c r="G72" s="333"/>
      <c r="H72" s="333"/>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188</v>
      </c>
      <c r="B73" s="334" t="s">
        <v>177</v>
      </c>
      <c r="C73" s="334" t="s">
        <v>65</v>
      </c>
      <c r="D73" s="334">
        <v>3261</v>
      </c>
      <c r="E73" s="334">
        <v>1705</v>
      </c>
      <c r="F73" s="334">
        <v>4966</v>
      </c>
      <c r="G73" s="333"/>
      <c r="H73" s="333"/>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189</v>
      </c>
      <c r="B74" s="334" t="s">
        <v>178</v>
      </c>
      <c r="C74" s="334" t="s">
        <v>78</v>
      </c>
      <c r="D74" s="334">
        <v>1475</v>
      </c>
      <c r="E74" s="334">
        <v>524</v>
      </c>
      <c r="F74" s="334">
        <v>1999</v>
      </c>
      <c r="G74" s="333"/>
      <c r="H74" s="333"/>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189</v>
      </c>
      <c r="B75" s="334" t="s">
        <v>179</v>
      </c>
      <c r="C75" s="334" t="s">
        <v>79</v>
      </c>
      <c r="D75" s="334">
        <v>2615</v>
      </c>
      <c r="E75" s="334">
        <v>919</v>
      </c>
      <c r="F75" s="334">
        <v>3534</v>
      </c>
      <c r="G75" s="333"/>
      <c r="H75" s="333"/>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157</v>
      </c>
      <c r="B76" s="334" t="s">
        <v>180</v>
      </c>
      <c r="C76" s="334" t="s">
        <v>43</v>
      </c>
      <c r="D76" s="334">
        <v>5426</v>
      </c>
      <c r="E76" s="334">
        <v>2785</v>
      </c>
      <c r="F76" s="334">
        <v>8211</v>
      </c>
      <c r="G76" s="333"/>
      <c r="H76" s="333"/>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157</v>
      </c>
      <c r="B77" s="334" t="s">
        <v>181</v>
      </c>
      <c r="C77" s="334" t="s">
        <v>44</v>
      </c>
      <c r="D77" s="334">
        <v>5424</v>
      </c>
      <c r="E77" s="334">
        <v>2529</v>
      </c>
      <c r="F77" s="334">
        <v>7953</v>
      </c>
      <c r="G77" s="333"/>
      <c r="H77" s="333"/>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182</v>
      </c>
      <c r="C78" s="334" t="s">
        <v>93</v>
      </c>
      <c r="D78" s="334">
        <v>10789</v>
      </c>
      <c r="E78" s="334">
        <v>5632</v>
      </c>
      <c r="F78" s="334">
        <v>16421</v>
      </c>
      <c r="G78" s="333"/>
      <c r="H78" s="333"/>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197</v>
      </c>
      <c r="B79" s="334" t="s">
        <v>92</v>
      </c>
      <c r="C79" s="334" t="s">
        <v>114</v>
      </c>
      <c r="D79" s="334">
        <v>2434</v>
      </c>
      <c r="E79" s="334">
        <v>1587</v>
      </c>
      <c r="F79" s="334">
        <v>4021</v>
      </c>
      <c r="G79" s="333"/>
      <c r="H79" s="333"/>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197</v>
      </c>
      <c r="B80" s="334" t="s">
        <v>94</v>
      </c>
      <c r="C80" s="334" t="s">
        <v>95</v>
      </c>
      <c r="D80" s="334">
        <v>8355</v>
      </c>
      <c r="E80" s="334">
        <v>4045</v>
      </c>
      <c r="F80" s="334">
        <v>12400</v>
      </c>
      <c r="G80" s="333"/>
      <c r="H80" s="333"/>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140</v>
      </c>
      <c r="B81" s="334" t="s">
        <v>183</v>
      </c>
      <c r="C81" s="334" t="s">
        <v>21</v>
      </c>
      <c r="D81" s="334">
        <v>1186</v>
      </c>
      <c r="E81" s="334">
        <v>424</v>
      </c>
      <c r="F81" s="334">
        <v>1610</v>
      </c>
      <c r="G81" s="333"/>
      <c r="H81" s="333"/>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140</v>
      </c>
      <c r="B82" s="334" t="s">
        <v>184</v>
      </c>
      <c r="C82" s="334" t="s">
        <v>22</v>
      </c>
      <c r="D82" s="334">
        <v>3424</v>
      </c>
      <c r="E82" s="334">
        <v>2404</v>
      </c>
      <c r="F82" s="334">
        <v>5828</v>
      </c>
      <c r="G82" s="333"/>
      <c r="H82" s="333"/>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165</v>
      </c>
      <c r="B83" s="334" t="s">
        <v>185</v>
      </c>
      <c r="C83" s="334" t="s">
        <v>50</v>
      </c>
      <c r="D83" s="334">
        <v>3093</v>
      </c>
      <c r="E83" s="334">
        <v>1359</v>
      </c>
      <c r="F83" s="334">
        <v>4452</v>
      </c>
      <c r="G83" s="333"/>
      <c r="H83" s="333"/>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197</v>
      </c>
      <c r="B84" s="334" t="s">
        <v>186</v>
      </c>
      <c r="C84" s="334" t="s">
        <v>96</v>
      </c>
      <c r="D84" s="334">
        <v>2670</v>
      </c>
      <c r="E84" s="334">
        <v>1056</v>
      </c>
      <c r="F84" s="334">
        <v>3726</v>
      </c>
      <c r="G84" s="333"/>
      <c r="H84" s="333"/>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197</v>
      </c>
      <c r="B85" s="334" t="s">
        <v>187</v>
      </c>
      <c r="C85" s="334" t="s">
        <v>97</v>
      </c>
      <c r="D85" s="334">
        <v>4234</v>
      </c>
      <c r="E85" s="334">
        <v>1466</v>
      </c>
      <c r="F85" s="334">
        <v>5700</v>
      </c>
      <c r="G85" s="333"/>
      <c r="H85" s="333"/>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188</v>
      </c>
      <c r="C86" s="334" t="s">
        <v>0</v>
      </c>
      <c r="D86" s="334">
        <v>8882</v>
      </c>
      <c r="E86" s="334">
        <v>5480</v>
      </c>
      <c r="F86" s="334">
        <v>14362</v>
      </c>
      <c r="G86" s="333"/>
      <c r="H86" s="333"/>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141</v>
      </c>
      <c r="B87" s="334" t="s">
        <v>189</v>
      </c>
      <c r="C87" s="334" t="s">
        <v>30</v>
      </c>
      <c r="D87" s="334">
        <v>5716</v>
      </c>
      <c r="E87" s="334">
        <v>3246</v>
      </c>
      <c r="F87" s="334">
        <v>8962</v>
      </c>
      <c r="G87" s="333"/>
      <c r="H87" s="333"/>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125</v>
      </c>
      <c r="B88" s="334" t="s">
        <v>190</v>
      </c>
      <c r="C88" s="334" t="s">
        <v>2</v>
      </c>
      <c r="D88" s="334">
        <v>4387</v>
      </c>
      <c r="E88" s="334">
        <v>3562</v>
      </c>
      <c r="F88" s="334">
        <v>7949</v>
      </c>
      <c r="G88" s="333"/>
      <c r="H88" s="333"/>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125</v>
      </c>
      <c r="B89" s="334" t="s">
        <v>191</v>
      </c>
      <c r="C89" s="334" t="s">
        <v>3</v>
      </c>
      <c r="D89" s="334">
        <v>5391</v>
      </c>
      <c r="E89" s="334">
        <v>3310</v>
      </c>
      <c r="F89" s="334">
        <v>8701</v>
      </c>
      <c r="G89" s="333"/>
      <c r="H89" s="333"/>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188</v>
      </c>
      <c r="B90" s="334" t="s">
        <v>192</v>
      </c>
      <c r="C90" s="334" t="s">
        <v>66</v>
      </c>
      <c r="D90" s="334">
        <v>2809</v>
      </c>
      <c r="E90" s="334">
        <v>1170</v>
      </c>
      <c r="F90" s="334">
        <v>3979</v>
      </c>
      <c r="G90" s="333"/>
      <c r="H90" s="333"/>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145</v>
      </c>
      <c r="B91" s="334" t="s">
        <v>193</v>
      </c>
      <c r="C91" s="334" t="s">
        <v>35</v>
      </c>
      <c r="D91" s="334">
        <v>3495</v>
      </c>
      <c r="E91" s="334">
        <v>1503</v>
      </c>
      <c r="F91" s="334">
        <v>4998</v>
      </c>
      <c r="G91" s="333"/>
      <c r="H91" s="333"/>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189</v>
      </c>
      <c r="B92" s="334" t="s">
        <v>194</v>
      </c>
      <c r="C92" s="334" t="s">
        <v>80</v>
      </c>
      <c r="D92" s="334">
        <v>2263</v>
      </c>
      <c r="E92" s="334">
        <v>1492</v>
      </c>
      <c r="F92" s="334">
        <v>3755</v>
      </c>
      <c r="G92" s="333"/>
      <c r="H92" s="333"/>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189</v>
      </c>
      <c r="B93" s="334" t="s">
        <v>195</v>
      </c>
      <c r="C93" s="334" t="s">
        <v>81</v>
      </c>
      <c r="D93" s="334">
        <v>1682</v>
      </c>
      <c r="E93" s="334">
        <v>748</v>
      </c>
      <c r="F93" s="334">
        <v>2430</v>
      </c>
      <c r="G93" s="333"/>
      <c r="H93" s="333"/>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206</v>
      </c>
      <c r="B94" s="334" t="s">
        <v>196</v>
      </c>
      <c r="C94" s="334" t="s">
        <v>102</v>
      </c>
      <c r="D94" s="334">
        <v>6084</v>
      </c>
      <c r="E94" s="334">
        <v>1869</v>
      </c>
      <c r="F94" s="334">
        <v>7953</v>
      </c>
      <c r="G94" s="333"/>
      <c r="H94" s="333"/>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206</v>
      </c>
      <c r="B95" s="334" t="s">
        <v>197</v>
      </c>
      <c r="C95" s="334" t="s">
        <v>103</v>
      </c>
      <c r="D95" s="334">
        <v>2589</v>
      </c>
      <c r="E95" s="334">
        <v>971</v>
      </c>
      <c r="F95" s="334">
        <v>3560</v>
      </c>
      <c r="G95" s="333"/>
      <c r="H95" s="333"/>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165</v>
      </c>
      <c r="B96" s="334" t="s">
        <v>198</v>
      </c>
      <c r="C96" s="334" t="s">
        <v>51</v>
      </c>
      <c r="D96" s="334">
        <v>3982</v>
      </c>
      <c r="E96" s="334">
        <v>1663</v>
      </c>
      <c r="F96" s="334">
        <v>5645</v>
      </c>
      <c r="G96" s="333"/>
      <c r="H96" s="333"/>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188</v>
      </c>
      <c r="B97" s="334" t="s">
        <v>199</v>
      </c>
      <c r="C97" s="334" t="s">
        <v>67</v>
      </c>
      <c r="D97" s="334">
        <v>2147</v>
      </c>
      <c r="E97" s="334">
        <v>1151</v>
      </c>
      <c r="F97" s="334">
        <v>3298</v>
      </c>
      <c r="G97" s="333"/>
      <c r="H97" s="333"/>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188</v>
      </c>
      <c r="B98" s="334" t="s">
        <v>200</v>
      </c>
      <c r="C98" s="334" t="s">
        <v>68</v>
      </c>
      <c r="D98" s="334">
        <v>2264</v>
      </c>
      <c r="E98" s="334">
        <v>1140</v>
      </c>
      <c r="F98" s="334">
        <v>3404</v>
      </c>
      <c r="G98" s="333"/>
      <c r="H98" s="333"/>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157</v>
      </c>
      <c r="B99" s="334" t="s">
        <v>201</v>
      </c>
      <c r="C99" s="334" t="s">
        <v>45</v>
      </c>
      <c r="D99" s="334">
        <v>2255</v>
      </c>
      <c r="E99" s="334">
        <v>965</v>
      </c>
      <c r="F99" s="334">
        <v>3220</v>
      </c>
      <c r="G99" s="333"/>
      <c r="H99" s="333"/>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140</v>
      </c>
      <c r="B100" s="334" t="s">
        <v>202</v>
      </c>
      <c r="C100" s="334" t="s">
        <v>23</v>
      </c>
      <c r="D100" s="334">
        <v>1810</v>
      </c>
      <c r="E100" s="334">
        <v>1037</v>
      </c>
      <c r="F100" s="334">
        <v>2847</v>
      </c>
      <c r="G100" s="333"/>
      <c r="H100" s="333"/>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140</v>
      </c>
      <c r="B101" s="334" t="s">
        <v>203</v>
      </c>
      <c r="C101" s="334" t="s">
        <v>24</v>
      </c>
      <c r="D101" s="334">
        <v>997</v>
      </c>
      <c r="E101" s="334">
        <v>224</v>
      </c>
      <c r="F101" s="334">
        <v>1221</v>
      </c>
      <c r="G101" s="333"/>
      <c r="H101" s="333"/>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204</v>
      </c>
      <c r="C102" s="334" t="s">
        <v>4</v>
      </c>
      <c r="D102" s="334">
        <v>5392</v>
      </c>
      <c r="E102" s="334">
        <v>2644</v>
      </c>
      <c r="F102" s="334">
        <v>8036</v>
      </c>
      <c r="G102" s="333"/>
      <c r="H102" s="333"/>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205</v>
      </c>
      <c r="C103" s="334" t="s">
        <v>5</v>
      </c>
      <c r="D103" s="334">
        <v>4649</v>
      </c>
      <c r="E103" s="334">
        <v>2864</v>
      </c>
      <c r="F103" s="334">
        <v>7513</v>
      </c>
      <c r="G103" s="333"/>
      <c r="H103" s="333"/>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206</v>
      </c>
      <c r="C104" s="334" t="s">
        <v>6</v>
      </c>
      <c r="D104" s="334">
        <v>7870</v>
      </c>
      <c r="E104" s="334">
        <v>3442</v>
      </c>
      <c r="F104" s="334">
        <v>11312</v>
      </c>
      <c r="G104" s="333"/>
      <c r="H104" s="333"/>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125</v>
      </c>
      <c r="B105" s="334" t="s">
        <v>207</v>
      </c>
      <c r="C105" s="334" t="s">
        <v>7</v>
      </c>
      <c r="D105" s="334">
        <v>5191</v>
      </c>
      <c r="E105" s="334">
        <v>2781</v>
      </c>
      <c r="F105" s="334">
        <v>7972</v>
      </c>
      <c r="G105" s="333"/>
      <c r="H105" s="333"/>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125</v>
      </c>
      <c r="B106" s="334" t="s">
        <v>208</v>
      </c>
      <c r="C106" s="334" t="s">
        <v>8</v>
      </c>
      <c r="D106" s="334">
        <v>5594</v>
      </c>
      <c r="E106" s="334">
        <v>1968</v>
      </c>
      <c r="F106" s="334">
        <v>7562</v>
      </c>
      <c r="G106" s="333"/>
      <c r="H106" s="333"/>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448</v>
      </c>
      <c r="B107" s="334" t="s">
        <v>209</v>
      </c>
      <c r="C107" s="334" t="s">
        <v>109</v>
      </c>
      <c r="D107" s="334">
        <v>3223</v>
      </c>
      <c r="E107" s="334">
        <v>462</v>
      </c>
      <c r="F107" s="334">
        <v>3685</v>
      </c>
      <c r="G107" s="333"/>
      <c r="H107" s="333"/>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449</v>
      </c>
      <c r="B108" s="334" t="s">
        <v>210</v>
      </c>
      <c r="C108" s="334" t="s">
        <v>110</v>
      </c>
      <c r="D108" s="334">
        <v>2800</v>
      </c>
      <c r="E108" s="334">
        <v>260</v>
      </c>
      <c r="F108" s="334">
        <v>3060</v>
      </c>
      <c r="G108" s="333"/>
      <c r="H108" s="333"/>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34" t="s">
        <v>450</v>
      </c>
      <c r="B109" s="334" t="s">
        <v>211</v>
      </c>
      <c r="C109" s="334" t="s">
        <v>111</v>
      </c>
      <c r="D109" s="334">
        <v>768</v>
      </c>
      <c r="E109" s="334">
        <v>65</v>
      </c>
      <c r="F109" s="334">
        <v>833</v>
      </c>
      <c r="G109" s="333"/>
      <c r="H109" s="333"/>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34" t="s">
        <v>451</v>
      </c>
      <c r="B110" s="334" t="s">
        <v>212</v>
      </c>
      <c r="C110" s="334" t="s">
        <v>112</v>
      </c>
      <c r="D110" s="334">
        <v>6107</v>
      </c>
      <c r="E110" s="334">
        <v>1643</v>
      </c>
      <c r="F110" s="334">
        <v>7750</v>
      </c>
      <c r="G110" s="333"/>
      <c r="H110" s="333"/>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223</v>
      </c>
      <c r="B111" s="374"/>
      <c r="C111" s="374"/>
      <c r="D111" s="335">
        <v>359299</v>
      </c>
      <c r="E111" s="335">
        <v>157445</v>
      </c>
      <c r="F111" s="335">
        <v>516744</v>
      </c>
      <c r="G111" s="333"/>
      <c r="H111" s="333"/>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74" t="s">
        <v>224</v>
      </c>
      <c r="B112" s="374"/>
      <c r="C112" s="374"/>
      <c r="D112" s="335">
        <v>12898</v>
      </c>
      <c r="E112" s="335">
        <v>2430</v>
      </c>
      <c r="F112" s="335">
        <v>15328</v>
      </c>
      <c r="G112" s="333"/>
      <c r="H112" s="333"/>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74" t="s">
        <v>225</v>
      </c>
      <c r="B113" s="374"/>
      <c r="C113" s="374"/>
      <c r="D113" s="335">
        <v>372197</v>
      </c>
      <c r="E113" s="335">
        <v>159875</v>
      </c>
      <c r="F113" s="335">
        <v>532072</v>
      </c>
      <c r="G113" s="333"/>
      <c r="H113" s="333"/>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3"/>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x14ac:dyDescent="0.25">
      <c r="A116" s="336" t="s">
        <v>326</v>
      </c>
      <c r="B116" s="333"/>
      <c r="C116" s="333"/>
      <c r="D116" s="333"/>
      <c r="E116" s="333"/>
      <c r="F116" s="333"/>
      <c r="G116" s="333"/>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3"/>
      <c r="B117" s="333"/>
      <c r="C117" s="333"/>
      <c r="D117" s="333"/>
      <c r="E117" s="333"/>
      <c r="F117" s="333"/>
      <c r="G117" s="333"/>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ht="35.1" customHeight="1" x14ac:dyDescent="0.25">
      <c r="A118" s="332" t="s">
        <v>377</v>
      </c>
      <c r="B118" s="376" t="s">
        <v>214</v>
      </c>
      <c r="C118" s="376" t="s">
        <v>452</v>
      </c>
      <c r="D118" s="332" t="s">
        <v>288</v>
      </c>
      <c r="E118" s="332" t="s">
        <v>289</v>
      </c>
      <c r="F118" s="332" t="s">
        <v>455</v>
      </c>
      <c r="G118" s="333"/>
      <c r="H118" s="333"/>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197</v>
      </c>
      <c r="B119" s="373" t="s">
        <v>83</v>
      </c>
      <c r="C119" s="373"/>
      <c r="D119" s="334">
        <v>47417</v>
      </c>
      <c r="E119" s="334">
        <v>20988</v>
      </c>
      <c r="F119" s="334">
        <v>68405</v>
      </c>
      <c r="G119" s="333"/>
      <c r="H119" s="333"/>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140</v>
      </c>
      <c r="B120" s="373" t="s">
        <v>17</v>
      </c>
      <c r="C120" s="373"/>
      <c r="D120" s="334">
        <v>18355</v>
      </c>
      <c r="E120" s="334">
        <v>8346</v>
      </c>
      <c r="F120" s="334">
        <v>26701</v>
      </c>
      <c r="G120" s="333"/>
      <c r="H120" s="333"/>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166</v>
      </c>
      <c r="B121" s="373" t="s">
        <v>53</v>
      </c>
      <c r="C121" s="373"/>
      <c r="D121" s="334">
        <v>19782</v>
      </c>
      <c r="E121" s="334">
        <v>8996</v>
      </c>
      <c r="F121" s="334">
        <v>28778</v>
      </c>
      <c r="G121" s="333"/>
      <c r="H121" s="333"/>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137</v>
      </c>
      <c r="B122" s="373" t="s">
        <v>10</v>
      </c>
      <c r="C122" s="373"/>
      <c r="D122" s="334">
        <v>14006</v>
      </c>
      <c r="E122" s="334">
        <v>7426</v>
      </c>
      <c r="F122" s="334">
        <v>21432</v>
      </c>
      <c r="G122" s="333"/>
      <c r="H122" s="333"/>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207</v>
      </c>
      <c r="B123" s="373" t="s">
        <v>106</v>
      </c>
      <c r="C123" s="373"/>
      <c r="D123" s="334">
        <v>3441</v>
      </c>
      <c r="E123" s="334">
        <v>445</v>
      </c>
      <c r="F123" s="334">
        <v>3886</v>
      </c>
      <c r="G123" s="333"/>
      <c r="H123" s="333"/>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157</v>
      </c>
      <c r="B124" s="373" t="s">
        <v>219</v>
      </c>
      <c r="C124" s="373"/>
      <c r="D124" s="334">
        <v>31659</v>
      </c>
      <c r="E124" s="334">
        <v>13433</v>
      </c>
      <c r="F124" s="334">
        <v>45092</v>
      </c>
      <c r="G124" s="333"/>
      <c r="H124" s="333"/>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145</v>
      </c>
      <c r="B125" s="373" t="s">
        <v>220</v>
      </c>
      <c r="C125" s="373"/>
      <c r="D125" s="334">
        <v>37961</v>
      </c>
      <c r="E125" s="334">
        <v>14888</v>
      </c>
      <c r="F125" s="334">
        <v>52849</v>
      </c>
      <c r="G125" s="333"/>
      <c r="H125" s="333"/>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125</v>
      </c>
      <c r="B126" s="373" t="s">
        <v>1</v>
      </c>
      <c r="C126" s="373"/>
      <c r="D126" s="334">
        <v>47356</v>
      </c>
      <c r="E126" s="334">
        <v>26051</v>
      </c>
      <c r="F126" s="334">
        <v>73407</v>
      </c>
      <c r="G126" s="333"/>
      <c r="H126" s="333"/>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141</v>
      </c>
      <c r="B127" s="373" t="s">
        <v>26</v>
      </c>
      <c r="C127" s="373"/>
      <c r="D127" s="334">
        <v>17601</v>
      </c>
      <c r="E127" s="334">
        <v>8739</v>
      </c>
      <c r="F127" s="334">
        <v>26340</v>
      </c>
      <c r="G127" s="333"/>
      <c r="H127" s="333"/>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188</v>
      </c>
      <c r="B128" s="373" t="s">
        <v>221</v>
      </c>
      <c r="C128" s="373"/>
      <c r="D128" s="334">
        <v>33576</v>
      </c>
      <c r="E128" s="334">
        <v>16607</v>
      </c>
      <c r="F128" s="334">
        <v>50183</v>
      </c>
      <c r="G128" s="333"/>
      <c r="H128" s="333"/>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189</v>
      </c>
      <c r="B129" s="373" t="s">
        <v>222</v>
      </c>
      <c r="C129" s="373"/>
      <c r="D129" s="334">
        <v>37661</v>
      </c>
      <c r="E129" s="334">
        <v>13060</v>
      </c>
      <c r="F129" s="334">
        <v>50721</v>
      </c>
      <c r="G129" s="333"/>
      <c r="H129" s="333"/>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34" t="s">
        <v>165</v>
      </c>
      <c r="B130" s="373" t="s">
        <v>47</v>
      </c>
      <c r="C130" s="373"/>
      <c r="D130" s="334">
        <v>20555</v>
      </c>
      <c r="E130" s="334">
        <v>9263</v>
      </c>
      <c r="F130" s="334">
        <v>29818</v>
      </c>
      <c r="G130" s="333"/>
      <c r="H130" s="333"/>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206</v>
      </c>
      <c r="B131" s="373" t="s">
        <v>113</v>
      </c>
      <c r="C131" s="373"/>
      <c r="D131" s="334">
        <v>29929</v>
      </c>
      <c r="E131" s="334">
        <v>9203</v>
      </c>
      <c r="F131" s="334">
        <v>39132</v>
      </c>
      <c r="G131" s="333"/>
      <c r="H131" s="333"/>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74" t="s">
        <v>223</v>
      </c>
      <c r="B132" s="374" t="s">
        <v>223</v>
      </c>
      <c r="C132" s="374"/>
      <c r="D132" s="335">
        <v>359299</v>
      </c>
      <c r="E132" s="335">
        <v>157445</v>
      </c>
      <c r="F132" s="335">
        <v>516744</v>
      </c>
      <c r="G132" s="333"/>
      <c r="H132" s="333"/>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448</v>
      </c>
      <c r="B133" s="373" t="s">
        <v>109</v>
      </c>
      <c r="C133" s="373"/>
      <c r="D133" s="334">
        <v>3223</v>
      </c>
      <c r="E133" s="334">
        <v>462</v>
      </c>
      <c r="F133" s="334">
        <v>3685</v>
      </c>
      <c r="G133" s="333"/>
      <c r="H133" s="333"/>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449</v>
      </c>
      <c r="B134" s="373" t="s">
        <v>110</v>
      </c>
      <c r="C134" s="373"/>
      <c r="D134" s="334">
        <v>2800</v>
      </c>
      <c r="E134" s="334">
        <v>260</v>
      </c>
      <c r="F134" s="334">
        <v>3060</v>
      </c>
      <c r="G134" s="333"/>
      <c r="H134" s="333"/>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34" t="s">
        <v>450</v>
      </c>
      <c r="B135" s="373" t="s">
        <v>111</v>
      </c>
      <c r="C135" s="373"/>
      <c r="D135" s="334">
        <v>768</v>
      </c>
      <c r="E135" s="334">
        <v>65</v>
      </c>
      <c r="F135" s="334">
        <v>833</v>
      </c>
      <c r="G135" s="333"/>
      <c r="H135" s="333"/>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34" t="s">
        <v>451</v>
      </c>
      <c r="B136" s="373" t="s">
        <v>112</v>
      </c>
      <c r="C136" s="373"/>
      <c r="D136" s="334">
        <v>6107</v>
      </c>
      <c r="E136" s="334">
        <v>1643</v>
      </c>
      <c r="F136" s="334">
        <v>7750</v>
      </c>
      <c r="G136" s="333"/>
      <c r="H136" s="333"/>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74" t="s">
        <v>224</v>
      </c>
      <c r="B137" s="374" t="s">
        <v>224</v>
      </c>
      <c r="C137" s="374"/>
      <c r="D137" s="335">
        <v>12898</v>
      </c>
      <c r="E137" s="335">
        <v>2430</v>
      </c>
      <c r="F137" s="335">
        <v>15328</v>
      </c>
      <c r="G137" s="333"/>
      <c r="H137" s="333"/>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74" t="s">
        <v>225</v>
      </c>
      <c r="B138" s="374" t="s">
        <v>225</v>
      </c>
      <c r="C138" s="374"/>
      <c r="D138" s="335">
        <v>372197</v>
      </c>
      <c r="E138" s="335">
        <v>159875</v>
      </c>
      <c r="F138" s="335">
        <v>532072</v>
      </c>
      <c r="G138" s="333"/>
      <c r="H138" s="333"/>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row r="145" spans="1:26" customFormat="1" x14ac:dyDescent="0.25">
      <c r="A145" s="333"/>
      <c r="B145" s="333"/>
      <c r="C145" s="333"/>
      <c r="D145" s="333"/>
      <c r="E145" s="333"/>
      <c r="F145" s="333"/>
      <c r="G145" s="333"/>
      <c r="H145" s="333"/>
      <c r="I145" s="333"/>
      <c r="J145" s="333"/>
      <c r="K145" s="333"/>
      <c r="L145" s="333"/>
      <c r="M145" s="333"/>
      <c r="N145" s="333"/>
      <c r="O145" s="333"/>
      <c r="P145" s="333"/>
      <c r="Q145" s="333"/>
      <c r="R145" s="333"/>
      <c r="S145" s="333"/>
      <c r="T145" s="333"/>
      <c r="U145" s="333"/>
      <c r="V145" s="333"/>
      <c r="W145" s="333"/>
      <c r="X145" s="333"/>
      <c r="Y145" s="333"/>
      <c r="Z145" s="333"/>
    </row>
    <row r="146" spans="1:26" customFormat="1" x14ac:dyDescent="0.25">
      <c r="A146" s="333"/>
      <c r="B146" s="333"/>
      <c r="C146" s="333"/>
      <c r="D146" s="333"/>
      <c r="E146" s="333"/>
      <c r="F146" s="333"/>
      <c r="G146" s="333"/>
      <c r="H146" s="333"/>
      <c r="I146" s="333"/>
      <c r="J146" s="333"/>
      <c r="K146" s="333"/>
      <c r="L146" s="333"/>
      <c r="M146" s="333"/>
      <c r="N146" s="333"/>
      <c r="O146" s="333"/>
      <c r="P146" s="333"/>
      <c r="Q146" s="333"/>
      <c r="R146" s="333"/>
      <c r="S146" s="333"/>
      <c r="T146" s="333"/>
      <c r="U146" s="333"/>
      <c r="V146" s="333"/>
      <c r="W146" s="333"/>
      <c r="X146" s="333"/>
      <c r="Y146" s="333"/>
      <c r="Z146" s="333"/>
    </row>
    <row r="147" spans="1:26" customFormat="1" x14ac:dyDescent="0.25">
      <c r="A147" s="333"/>
      <c r="B147" s="333"/>
      <c r="C147" s="333"/>
      <c r="D147" s="333"/>
      <c r="E147" s="333"/>
      <c r="F147" s="333"/>
      <c r="G147" s="333"/>
      <c r="H147" s="333"/>
      <c r="I147" s="333"/>
      <c r="J147" s="333"/>
      <c r="K147" s="333"/>
      <c r="L147" s="333"/>
      <c r="M147" s="333"/>
      <c r="N147" s="333"/>
      <c r="O147" s="333"/>
      <c r="P147" s="333"/>
      <c r="Q147" s="333"/>
      <c r="R147" s="333"/>
      <c r="S147" s="333"/>
      <c r="T147" s="333"/>
      <c r="U147" s="333"/>
      <c r="V147" s="333"/>
      <c r="W147" s="333"/>
      <c r="X147" s="333"/>
      <c r="Y147" s="333"/>
      <c r="Z147" s="333"/>
    </row>
    <row r="148" spans="1:26" customFormat="1" x14ac:dyDescent="0.25">
      <c r="A148" s="333"/>
      <c r="B148" s="333"/>
      <c r="C148" s="333"/>
      <c r="D148" s="333"/>
      <c r="E148" s="333"/>
      <c r="F148" s="333"/>
      <c r="G148" s="333"/>
      <c r="H148" s="333"/>
      <c r="I148" s="333"/>
      <c r="J148" s="333"/>
      <c r="K148" s="333"/>
      <c r="L148" s="333"/>
      <c r="M148" s="333"/>
      <c r="N148" s="333"/>
      <c r="O148" s="333"/>
      <c r="P148" s="333"/>
      <c r="Q148" s="333"/>
      <c r="R148" s="333"/>
      <c r="S148" s="333"/>
      <c r="T148" s="333"/>
      <c r="U148" s="333"/>
      <c r="V148" s="333"/>
      <c r="W148" s="333"/>
      <c r="X148" s="333"/>
      <c r="Y148" s="333"/>
      <c r="Z148" s="333"/>
    </row>
    <row r="149" spans="1:26" customFormat="1" x14ac:dyDescent="0.25">
      <c r="A149" s="333"/>
      <c r="B149" s="333"/>
      <c r="C149" s="333"/>
      <c r="D149" s="333"/>
      <c r="E149" s="333"/>
      <c r="F149" s="333"/>
      <c r="G149" s="333"/>
      <c r="H149" s="333"/>
      <c r="I149" s="333"/>
      <c r="J149" s="333"/>
      <c r="K149" s="333"/>
      <c r="L149" s="333"/>
      <c r="M149" s="333"/>
      <c r="N149" s="333"/>
      <c r="O149" s="333"/>
      <c r="P149" s="333"/>
      <c r="Q149" s="333"/>
      <c r="R149" s="333"/>
      <c r="S149" s="333"/>
      <c r="T149" s="333"/>
      <c r="U149" s="333"/>
      <c r="V149" s="333"/>
      <c r="W149" s="333"/>
      <c r="X149" s="333"/>
      <c r="Y149" s="333"/>
      <c r="Z149" s="333"/>
    </row>
    <row r="150" spans="1:26" customFormat="1" x14ac:dyDescent="0.25">
      <c r="A150" s="333"/>
      <c r="B150" s="333"/>
      <c r="C150" s="333"/>
      <c r="D150" s="333"/>
      <c r="E150" s="333"/>
      <c r="F150" s="333"/>
      <c r="G150" s="333"/>
      <c r="H150" s="333"/>
      <c r="I150" s="333"/>
      <c r="J150" s="333"/>
      <c r="K150" s="333"/>
      <c r="L150" s="333"/>
      <c r="M150" s="333"/>
      <c r="N150" s="333"/>
      <c r="O150" s="333"/>
      <c r="P150" s="333"/>
      <c r="Q150" s="333"/>
      <c r="R150" s="333"/>
      <c r="S150" s="333"/>
      <c r="T150" s="333"/>
      <c r="U150" s="333"/>
      <c r="V150" s="333"/>
      <c r="W150" s="333"/>
      <c r="X150" s="333"/>
      <c r="Y150" s="333"/>
      <c r="Z150" s="333"/>
    </row>
    <row r="151" spans="1:26" customFormat="1" x14ac:dyDescent="0.25">
      <c r="A151" s="333"/>
      <c r="B151" s="333"/>
      <c r="C151" s="333"/>
      <c r="D151" s="333"/>
      <c r="E151" s="333"/>
      <c r="F151" s="333"/>
      <c r="G151" s="333"/>
      <c r="H151" s="333"/>
      <c r="I151" s="333"/>
      <c r="J151" s="333"/>
      <c r="K151" s="333"/>
      <c r="L151" s="333"/>
      <c r="M151" s="333"/>
      <c r="N151" s="333"/>
      <c r="O151" s="333"/>
      <c r="P151" s="333"/>
      <c r="Q151" s="333"/>
      <c r="R151" s="333"/>
      <c r="S151" s="333"/>
      <c r="T151" s="333"/>
      <c r="U151" s="333"/>
      <c r="V151" s="333"/>
      <c r="W151" s="333"/>
      <c r="X151" s="333"/>
      <c r="Y151" s="333"/>
      <c r="Z151" s="333"/>
    </row>
  </sheetData>
  <mergeCells count="27">
    <mergeCell ref="B122:C122"/>
    <mergeCell ref="B123:C123"/>
    <mergeCell ref="A113:C113"/>
    <mergeCell ref="B118:C118"/>
    <mergeCell ref="B119:C119"/>
    <mergeCell ref="B120:C120"/>
    <mergeCell ref="B121:C121"/>
    <mergeCell ref="A2:D2"/>
    <mergeCell ref="A7:F7"/>
    <mergeCell ref="A111:C111"/>
    <mergeCell ref="A112:C112"/>
    <mergeCell ref="A5:O5"/>
    <mergeCell ref="B124:C124"/>
    <mergeCell ref="B125:C125"/>
    <mergeCell ref="B126:C126"/>
    <mergeCell ref="B127:C127"/>
    <mergeCell ref="B128:C128"/>
    <mergeCell ref="B134:C134"/>
    <mergeCell ref="B135:C135"/>
    <mergeCell ref="B136:C136"/>
    <mergeCell ref="A138:C138"/>
    <mergeCell ref="B129:C129"/>
    <mergeCell ref="B130:C130"/>
    <mergeCell ref="B131:C131"/>
    <mergeCell ref="A132:C132"/>
    <mergeCell ref="B133:C133"/>
    <mergeCell ref="A137:C137"/>
  </mergeCells>
  <hyperlinks>
    <hyperlink ref="H1" location="Sommaire!A1" display="Retour au sommaire" xr:uid="{00000000-0004-0000-0700-000000000000}"/>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Z144"/>
  <sheetViews>
    <sheetView zoomScaleNormal="100" workbookViewId="0">
      <selection activeCell="E15" sqref="E15"/>
    </sheetView>
  </sheetViews>
  <sheetFormatPr baseColWidth="10" defaultColWidth="14" defaultRowHeight="15" x14ac:dyDescent="0.25"/>
  <cols>
    <col min="1" max="1" width="7.42578125" style="254" customWidth="1"/>
    <col min="2" max="2" width="14.28515625" style="257" customWidth="1"/>
    <col min="3" max="3" width="27.140625" style="264" customWidth="1"/>
    <col min="4" max="6" width="22.42578125" style="257" customWidth="1"/>
    <col min="7" max="7" width="22.42578125" style="254" customWidth="1"/>
    <col min="8" max="16384" width="14" style="254"/>
  </cols>
  <sheetData>
    <row r="1" spans="1:26" s="4" customFormat="1" ht="29.25" customHeight="1" x14ac:dyDescent="0.25">
      <c r="A1" s="381" t="s">
        <v>330</v>
      </c>
      <c r="B1" s="381"/>
      <c r="C1" s="381"/>
      <c r="D1" s="381"/>
      <c r="E1" s="381"/>
      <c r="F1" s="381"/>
      <c r="G1" s="381"/>
      <c r="H1" s="2" t="s">
        <v>253</v>
      </c>
    </row>
    <row r="2" spans="1:26" s="7" customFormat="1" x14ac:dyDescent="0.25">
      <c r="A2" s="375" t="s">
        <v>309</v>
      </c>
      <c r="B2" s="375"/>
      <c r="C2" s="375"/>
      <c r="D2" s="375"/>
      <c r="E2" s="375"/>
      <c r="F2" s="265"/>
    </row>
    <row r="3" spans="1:26" s="7" customFormat="1" x14ac:dyDescent="0.25">
      <c r="A3" s="375" t="s">
        <v>251</v>
      </c>
      <c r="B3" s="375"/>
      <c r="C3" s="375"/>
      <c r="D3" s="375"/>
      <c r="E3" s="375"/>
      <c r="F3" s="265"/>
    </row>
    <row r="4" spans="1:26" s="4" customFormat="1" x14ac:dyDescent="0.25">
      <c r="A4" s="222" t="s">
        <v>291</v>
      </c>
      <c r="B4" s="222"/>
      <c r="C4" s="222"/>
      <c r="D4" s="222"/>
      <c r="E4" s="222"/>
      <c r="F4" s="222"/>
      <c r="G4" s="222"/>
      <c r="H4" s="222"/>
      <c r="I4" s="222"/>
      <c r="J4" s="222"/>
      <c r="K4" s="222"/>
      <c r="L4" s="222"/>
      <c r="M4" s="222"/>
      <c r="N4" s="222"/>
      <c r="O4" s="222"/>
    </row>
    <row r="5" spans="1:26" s="7" customFormat="1" x14ac:dyDescent="0.25">
      <c r="A5" s="63"/>
      <c r="B5" s="63"/>
      <c r="C5" s="63"/>
      <c r="D5" s="63"/>
      <c r="E5" s="263"/>
      <c r="F5" s="265"/>
    </row>
    <row r="6" spans="1:26" customFormat="1" ht="35.1" customHeight="1" x14ac:dyDescent="0.25">
      <c r="A6" s="332" t="s">
        <v>377</v>
      </c>
      <c r="B6" s="332" t="s">
        <v>371</v>
      </c>
      <c r="C6" s="332" t="s">
        <v>213</v>
      </c>
      <c r="D6" s="332" t="s">
        <v>292</v>
      </c>
      <c r="E6" s="332" t="s">
        <v>237</v>
      </c>
      <c r="F6" s="332" t="s">
        <v>456</v>
      </c>
      <c r="G6" s="332" t="s">
        <v>288</v>
      </c>
      <c r="H6" s="333"/>
      <c r="I6" s="333"/>
      <c r="J6" s="333"/>
      <c r="K6" s="333"/>
      <c r="L6" s="333"/>
      <c r="M6" s="333"/>
      <c r="N6" s="333"/>
      <c r="O6" s="333"/>
      <c r="P6" s="333"/>
      <c r="Q6" s="333"/>
      <c r="R6" s="333"/>
      <c r="S6" s="333"/>
      <c r="T6" s="333"/>
      <c r="U6" s="333"/>
      <c r="V6" s="333"/>
      <c r="W6" s="333"/>
      <c r="X6" s="333"/>
      <c r="Y6" s="333"/>
      <c r="Z6" s="333"/>
    </row>
    <row r="7" spans="1:26" customFormat="1" x14ac:dyDescent="0.25">
      <c r="A7" s="334" t="s">
        <v>197</v>
      </c>
      <c r="B7" s="334" t="s">
        <v>115</v>
      </c>
      <c r="C7" s="334" t="s">
        <v>82</v>
      </c>
      <c r="D7" s="334">
        <v>275</v>
      </c>
      <c r="E7" s="334">
        <v>2742</v>
      </c>
      <c r="F7" s="334">
        <v>48</v>
      </c>
      <c r="G7" s="334">
        <v>3065</v>
      </c>
      <c r="H7" s="333"/>
      <c r="I7" s="333"/>
      <c r="J7" s="333"/>
      <c r="K7" s="333"/>
      <c r="L7" s="333"/>
      <c r="M7" s="333"/>
      <c r="N7" s="333"/>
      <c r="O7" s="333"/>
      <c r="P7" s="333"/>
      <c r="Q7" s="333"/>
      <c r="R7" s="333"/>
      <c r="S7" s="333"/>
      <c r="T7" s="333"/>
      <c r="U7" s="333"/>
      <c r="V7" s="333"/>
      <c r="W7" s="333"/>
      <c r="X7" s="333"/>
      <c r="Y7" s="333"/>
      <c r="Z7" s="333"/>
    </row>
    <row r="8" spans="1:26" customFormat="1" x14ac:dyDescent="0.25">
      <c r="A8" s="334" t="s">
        <v>145</v>
      </c>
      <c r="B8" s="334" t="s">
        <v>116</v>
      </c>
      <c r="C8" s="334" t="s">
        <v>31</v>
      </c>
      <c r="D8" s="334">
        <v>687</v>
      </c>
      <c r="E8" s="334">
        <v>2435</v>
      </c>
      <c r="F8" s="334">
        <v>2</v>
      </c>
      <c r="G8" s="334">
        <v>3124</v>
      </c>
      <c r="H8" s="333"/>
      <c r="I8" s="333"/>
      <c r="J8" s="333"/>
      <c r="K8" s="333"/>
      <c r="L8" s="333"/>
      <c r="M8" s="333"/>
      <c r="N8" s="333"/>
      <c r="O8" s="333"/>
      <c r="P8" s="333"/>
      <c r="Q8" s="333"/>
      <c r="R8" s="333"/>
      <c r="S8" s="333"/>
      <c r="T8" s="333"/>
      <c r="U8" s="333"/>
      <c r="V8" s="333"/>
      <c r="W8" s="333"/>
      <c r="X8" s="333"/>
      <c r="Y8" s="333"/>
      <c r="Z8" s="333"/>
    </row>
    <row r="9" spans="1:26" customFormat="1" x14ac:dyDescent="0.25">
      <c r="A9" s="334" t="s">
        <v>197</v>
      </c>
      <c r="B9" s="334" t="s">
        <v>117</v>
      </c>
      <c r="C9" s="334" t="s">
        <v>84</v>
      </c>
      <c r="D9" s="334">
        <v>299</v>
      </c>
      <c r="E9" s="334">
        <v>1794</v>
      </c>
      <c r="F9" s="334">
        <v>1</v>
      </c>
      <c r="G9" s="334">
        <v>2094</v>
      </c>
      <c r="H9" s="333"/>
      <c r="I9" s="333"/>
      <c r="J9" s="333"/>
      <c r="K9" s="333"/>
      <c r="L9" s="333"/>
      <c r="M9" s="333"/>
      <c r="N9" s="333"/>
      <c r="O9" s="333"/>
      <c r="P9" s="333"/>
      <c r="Q9" s="333"/>
      <c r="R9" s="333"/>
      <c r="S9" s="333"/>
      <c r="T9" s="333"/>
      <c r="U9" s="333"/>
      <c r="V9" s="333"/>
      <c r="W9" s="333"/>
      <c r="X9" s="333"/>
      <c r="Y9" s="333"/>
      <c r="Z9" s="333"/>
    </row>
    <row r="10" spans="1:26" customFormat="1" x14ac:dyDescent="0.25">
      <c r="A10" s="334" t="s">
        <v>206</v>
      </c>
      <c r="B10" s="334" t="s">
        <v>118</v>
      </c>
      <c r="C10" s="334" t="s">
        <v>98</v>
      </c>
      <c r="D10" s="334">
        <v>86</v>
      </c>
      <c r="E10" s="334">
        <v>750</v>
      </c>
      <c r="F10" s="334">
        <v>245</v>
      </c>
      <c r="G10" s="334">
        <v>1081</v>
      </c>
      <c r="H10" s="333"/>
      <c r="I10" s="333"/>
      <c r="J10" s="333"/>
      <c r="K10" s="333"/>
      <c r="L10" s="333"/>
      <c r="M10" s="333"/>
      <c r="N10" s="333"/>
      <c r="O10" s="333"/>
      <c r="P10" s="333"/>
      <c r="Q10" s="333"/>
      <c r="R10" s="333"/>
      <c r="S10" s="333"/>
      <c r="T10" s="333"/>
      <c r="U10" s="333"/>
      <c r="V10" s="333"/>
      <c r="W10" s="333"/>
      <c r="X10" s="333"/>
      <c r="Y10" s="333"/>
      <c r="Z10" s="333"/>
    </row>
    <row r="11" spans="1:26" customFormat="1" x14ac:dyDescent="0.25">
      <c r="A11" s="334" t="s">
        <v>206</v>
      </c>
      <c r="B11" s="334" t="s">
        <v>119</v>
      </c>
      <c r="C11" s="334" t="s">
        <v>99</v>
      </c>
      <c r="D11" s="334">
        <v>123</v>
      </c>
      <c r="E11" s="334">
        <v>554</v>
      </c>
      <c r="F11" s="334">
        <v>138</v>
      </c>
      <c r="G11" s="334">
        <v>815</v>
      </c>
      <c r="H11" s="333"/>
      <c r="I11" s="333"/>
      <c r="J11" s="333"/>
      <c r="K11" s="333"/>
      <c r="L11" s="333"/>
      <c r="M11" s="333"/>
      <c r="N11" s="333"/>
      <c r="O11" s="333"/>
      <c r="P11" s="333"/>
      <c r="Q11" s="333"/>
      <c r="R11" s="333"/>
      <c r="S11" s="333"/>
      <c r="T11" s="333"/>
      <c r="U11" s="333"/>
      <c r="V11" s="333"/>
      <c r="W11" s="333"/>
      <c r="X11" s="333"/>
      <c r="Y11" s="333"/>
      <c r="Z11" s="333"/>
    </row>
    <row r="12" spans="1:26" customFormat="1" x14ac:dyDescent="0.25">
      <c r="A12" s="334" t="s">
        <v>206</v>
      </c>
      <c r="B12" s="334" t="s">
        <v>120</v>
      </c>
      <c r="C12" s="334" t="s">
        <v>100</v>
      </c>
      <c r="D12" s="334">
        <v>1366</v>
      </c>
      <c r="E12" s="334">
        <v>6870</v>
      </c>
      <c r="F12" s="334">
        <v>871</v>
      </c>
      <c r="G12" s="334">
        <v>9107</v>
      </c>
      <c r="H12" s="333"/>
      <c r="I12" s="333"/>
      <c r="J12" s="333"/>
      <c r="K12" s="333"/>
      <c r="L12" s="333"/>
      <c r="M12" s="333"/>
      <c r="N12" s="333"/>
      <c r="O12" s="333"/>
      <c r="P12" s="333"/>
      <c r="Q12" s="333"/>
      <c r="R12" s="333"/>
      <c r="S12" s="333"/>
      <c r="T12" s="333"/>
      <c r="U12" s="333"/>
      <c r="V12" s="333"/>
      <c r="W12" s="333"/>
      <c r="X12" s="333"/>
      <c r="Y12" s="333"/>
      <c r="Z12" s="333"/>
    </row>
    <row r="13" spans="1:26" customFormat="1" x14ac:dyDescent="0.25">
      <c r="A13" s="334" t="s">
        <v>197</v>
      </c>
      <c r="B13" s="334" t="s">
        <v>121</v>
      </c>
      <c r="C13" s="334" t="s">
        <v>85</v>
      </c>
      <c r="D13" s="334">
        <v>137</v>
      </c>
      <c r="E13" s="334">
        <v>1552</v>
      </c>
      <c r="F13" s="334">
        <v>455</v>
      </c>
      <c r="G13" s="334">
        <v>2144</v>
      </c>
      <c r="H13" s="333"/>
      <c r="I13" s="333"/>
      <c r="J13" s="333"/>
      <c r="K13" s="333"/>
      <c r="L13" s="333"/>
      <c r="M13" s="333"/>
      <c r="N13" s="333"/>
      <c r="O13" s="333"/>
      <c r="P13" s="333"/>
      <c r="Q13" s="333"/>
      <c r="R13" s="333"/>
      <c r="S13" s="333"/>
      <c r="T13" s="333"/>
      <c r="U13" s="333"/>
      <c r="V13" s="333"/>
      <c r="W13" s="333"/>
      <c r="X13" s="333"/>
      <c r="Y13" s="333"/>
      <c r="Z13" s="333"/>
    </row>
    <row r="14" spans="1:26" customFormat="1" x14ac:dyDescent="0.25">
      <c r="A14" s="334" t="s">
        <v>157</v>
      </c>
      <c r="B14" s="334" t="s">
        <v>122</v>
      </c>
      <c r="C14" s="334" t="s">
        <v>36</v>
      </c>
      <c r="D14" s="334">
        <v>575</v>
      </c>
      <c r="E14" s="334">
        <v>1241</v>
      </c>
      <c r="F14" s="334">
        <v>181</v>
      </c>
      <c r="G14" s="334">
        <v>1997</v>
      </c>
      <c r="H14" s="333"/>
      <c r="I14" s="333"/>
      <c r="J14" s="333"/>
      <c r="K14" s="333"/>
      <c r="L14" s="333"/>
      <c r="M14" s="333"/>
      <c r="N14" s="333"/>
      <c r="O14" s="333"/>
      <c r="P14" s="333"/>
      <c r="Q14" s="333"/>
      <c r="R14" s="333"/>
      <c r="S14" s="333"/>
      <c r="T14" s="333"/>
      <c r="U14" s="333"/>
      <c r="V14" s="333"/>
      <c r="W14" s="333"/>
      <c r="X14" s="333"/>
      <c r="Y14" s="333"/>
      <c r="Z14" s="333"/>
    </row>
    <row r="15" spans="1:26" customFormat="1" x14ac:dyDescent="0.25">
      <c r="A15" s="334" t="s">
        <v>189</v>
      </c>
      <c r="B15" s="334" t="s">
        <v>123</v>
      </c>
      <c r="C15" s="334" t="s">
        <v>69</v>
      </c>
      <c r="D15" s="334">
        <v>154</v>
      </c>
      <c r="E15" s="334">
        <v>714</v>
      </c>
      <c r="F15" s="334">
        <v>1</v>
      </c>
      <c r="G15" s="334">
        <v>869</v>
      </c>
      <c r="H15" s="333"/>
      <c r="I15" s="333"/>
      <c r="J15" s="333"/>
      <c r="K15" s="333"/>
      <c r="L15" s="333"/>
      <c r="M15" s="333"/>
      <c r="N15" s="333"/>
      <c r="O15" s="333"/>
      <c r="P15" s="333"/>
      <c r="Q15" s="333"/>
      <c r="R15" s="333"/>
      <c r="S15" s="333"/>
      <c r="T15" s="333"/>
      <c r="U15" s="333"/>
      <c r="V15" s="333"/>
      <c r="W15" s="333"/>
      <c r="X15" s="333"/>
      <c r="Y15" s="333"/>
      <c r="Z15" s="333"/>
    </row>
    <row r="16" spans="1:26" customFormat="1" x14ac:dyDescent="0.25">
      <c r="A16" s="334" t="s">
        <v>157</v>
      </c>
      <c r="B16" s="334" t="s">
        <v>124</v>
      </c>
      <c r="C16" s="334" t="s">
        <v>37</v>
      </c>
      <c r="D16" s="334">
        <v>177</v>
      </c>
      <c r="E16" s="334">
        <v>1340</v>
      </c>
      <c r="F16" s="334">
        <v>185</v>
      </c>
      <c r="G16" s="334">
        <v>1702</v>
      </c>
      <c r="H16" s="333"/>
      <c r="I16" s="333"/>
      <c r="J16" s="333"/>
      <c r="K16" s="333"/>
      <c r="L16" s="333"/>
      <c r="M16" s="333"/>
      <c r="N16" s="333"/>
      <c r="O16" s="333"/>
      <c r="P16" s="333"/>
      <c r="Q16" s="333"/>
      <c r="R16" s="333"/>
      <c r="S16" s="333"/>
      <c r="T16" s="333"/>
      <c r="U16" s="333"/>
      <c r="V16" s="333"/>
      <c r="W16" s="333"/>
      <c r="X16" s="333"/>
      <c r="Y16" s="333"/>
      <c r="Z16" s="333"/>
    </row>
    <row r="17" spans="1:26" customFormat="1" x14ac:dyDescent="0.25">
      <c r="A17" s="334" t="s">
        <v>189</v>
      </c>
      <c r="B17" s="334" t="s">
        <v>125</v>
      </c>
      <c r="C17" s="334" t="s">
        <v>70</v>
      </c>
      <c r="D17" s="334">
        <v>345</v>
      </c>
      <c r="E17" s="334">
        <v>3756</v>
      </c>
      <c r="F17" s="334">
        <v>406</v>
      </c>
      <c r="G17" s="334">
        <v>4507</v>
      </c>
      <c r="H17" s="333"/>
      <c r="I17" s="333"/>
      <c r="J17" s="333"/>
      <c r="K17" s="333"/>
      <c r="L17" s="333"/>
      <c r="M17" s="333"/>
      <c r="N17" s="333"/>
      <c r="O17" s="333"/>
      <c r="P17" s="333"/>
      <c r="Q17" s="333"/>
      <c r="R17" s="333"/>
      <c r="S17" s="333"/>
      <c r="T17" s="333"/>
      <c r="U17" s="333"/>
      <c r="V17" s="333"/>
      <c r="W17" s="333"/>
      <c r="X17" s="333"/>
      <c r="Y17" s="333"/>
      <c r="Z17" s="333"/>
    </row>
    <row r="18" spans="1:26" customFormat="1" x14ac:dyDescent="0.25">
      <c r="A18" s="334" t="s">
        <v>189</v>
      </c>
      <c r="B18" s="334" t="s">
        <v>126</v>
      </c>
      <c r="C18" s="334" t="s">
        <v>71</v>
      </c>
      <c r="D18" s="334">
        <v>161</v>
      </c>
      <c r="E18" s="334">
        <v>1681</v>
      </c>
      <c r="F18" s="334">
        <v>31</v>
      </c>
      <c r="G18" s="334">
        <v>1873</v>
      </c>
      <c r="H18" s="333"/>
      <c r="I18" s="333"/>
      <c r="J18" s="333"/>
      <c r="K18" s="333"/>
      <c r="L18" s="333"/>
      <c r="M18" s="333"/>
      <c r="N18" s="333"/>
      <c r="O18" s="333"/>
      <c r="P18" s="333"/>
      <c r="Q18" s="333"/>
      <c r="R18" s="333"/>
      <c r="S18" s="333"/>
      <c r="T18" s="333"/>
      <c r="U18" s="333"/>
      <c r="V18" s="333"/>
      <c r="W18" s="333"/>
      <c r="X18" s="333"/>
      <c r="Y18" s="333"/>
      <c r="Z18" s="333"/>
    </row>
    <row r="19" spans="1:26" customFormat="1" x14ac:dyDescent="0.25">
      <c r="A19" s="334" t="s">
        <v>206</v>
      </c>
      <c r="B19" s="334" t="s">
        <v>127</v>
      </c>
      <c r="C19" s="334" t="s">
        <v>101</v>
      </c>
      <c r="D19" s="334">
        <v>1212</v>
      </c>
      <c r="E19" s="334">
        <v>7686</v>
      </c>
      <c r="F19" s="334">
        <v>1355</v>
      </c>
      <c r="G19" s="334">
        <v>10253</v>
      </c>
      <c r="H19" s="333"/>
      <c r="I19" s="333"/>
      <c r="J19" s="333"/>
      <c r="K19" s="333"/>
      <c r="L19" s="333"/>
      <c r="M19" s="333"/>
      <c r="N19" s="333"/>
      <c r="O19" s="333"/>
      <c r="P19" s="333"/>
      <c r="Q19" s="333"/>
      <c r="R19" s="333"/>
      <c r="S19" s="333"/>
      <c r="T19" s="333"/>
      <c r="U19" s="333"/>
      <c r="V19" s="333"/>
      <c r="W19" s="333"/>
      <c r="X19" s="333"/>
      <c r="Y19" s="333"/>
      <c r="Z19" s="333"/>
    </row>
    <row r="20" spans="1:26" customFormat="1" x14ac:dyDescent="0.25">
      <c r="A20" s="334" t="s">
        <v>141</v>
      </c>
      <c r="B20" s="334" t="s">
        <v>128</v>
      </c>
      <c r="C20" s="334" t="s">
        <v>25</v>
      </c>
      <c r="D20" s="334">
        <v>562</v>
      </c>
      <c r="E20" s="334">
        <v>2288</v>
      </c>
      <c r="F20" s="334">
        <v>494</v>
      </c>
      <c r="G20" s="334">
        <v>3344</v>
      </c>
      <c r="H20" s="333"/>
      <c r="I20" s="333"/>
      <c r="J20" s="333"/>
      <c r="K20" s="333"/>
      <c r="L20" s="333"/>
      <c r="M20" s="333"/>
      <c r="N20" s="333"/>
      <c r="O20" s="333"/>
      <c r="P20" s="333"/>
      <c r="Q20" s="333"/>
      <c r="R20" s="333"/>
      <c r="S20" s="333"/>
      <c r="T20" s="333"/>
      <c r="U20" s="333"/>
      <c r="V20" s="333"/>
      <c r="W20" s="333"/>
      <c r="X20" s="333"/>
      <c r="Y20" s="333"/>
      <c r="Z20" s="333"/>
    </row>
    <row r="21" spans="1:26" customFormat="1" x14ac:dyDescent="0.25">
      <c r="A21" s="334" t="s">
        <v>197</v>
      </c>
      <c r="B21" s="334" t="s">
        <v>129</v>
      </c>
      <c r="C21" s="334" t="s">
        <v>86</v>
      </c>
      <c r="D21" s="334">
        <v>127</v>
      </c>
      <c r="E21" s="334">
        <v>798</v>
      </c>
      <c r="F21" s="334">
        <v>33</v>
      </c>
      <c r="G21" s="334">
        <v>958</v>
      </c>
      <c r="H21" s="333"/>
      <c r="I21" s="333"/>
      <c r="J21" s="333"/>
      <c r="K21" s="333"/>
      <c r="L21" s="333"/>
      <c r="M21" s="333"/>
      <c r="N21" s="333"/>
      <c r="O21" s="333"/>
      <c r="P21" s="333"/>
      <c r="Q21" s="333"/>
      <c r="R21" s="333"/>
      <c r="S21" s="333"/>
      <c r="T21" s="333"/>
      <c r="U21" s="333"/>
      <c r="V21" s="333"/>
      <c r="W21" s="333"/>
      <c r="X21" s="333"/>
      <c r="Y21" s="333"/>
      <c r="Z21" s="333"/>
    </row>
    <row r="22" spans="1:26" customFormat="1" x14ac:dyDescent="0.25">
      <c r="A22" s="334" t="s">
        <v>188</v>
      </c>
      <c r="B22" s="334" t="s">
        <v>130</v>
      </c>
      <c r="C22" s="334" t="s">
        <v>57</v>
      </c>
      <c r="D22" s="334">
        <v>242</v>
      </c>
      <c r="E22" s="334">
        <v>1995</v>
      </c>
      <c r="F22" s="334">
        <v>15</v>
      </c>
      <c r="G22" s="334">
        <v>2252</v>
      </c>
      <c r="H22" s="333"/>
      <c r="I22" s="333"/>
      <c r="J22" s="333"/>
      <c r="K22" s="333"/>
      <c r="L22" s="333"/>
      <c r="M22" s="333"/>
      <c r="N22" s="333"/>
      <c r="O22" s="333"/>
      <c r="P22" s="333"/>
      <c r="Q22" s="333"/>
      <c r="R22" s="333"/>
      <c r="S22" s="333"/>
      <c r="T22" s="333"/>
      <c r="U22" s="333"/>
      <c r="V22" s="333"/>
      <c r="W22" s="333"/>
      <c r="X22" s="333"/>
      <c r="Y22" s="333"/>
      <c r="Z22" s="333"/>
    </row>
    <row r="23" spans="1:26" customFormat="1" x14ac:dyDescent="0.25">
      <c r="A23" s="334" t="s">
        <v>188</v>
      </c>
      <c r="B23" s="334" t="s">
        <v>131</v>
      </c>
      <c r="C23" s="334" t="s">
        <v>58</v>
      </c>
      <c r="D23" s="334">
        <v>626</v>
      </c>
      <c r="E23" s="334">
        <v>3271</v>
      </c>
      <c r="F23" s="334">
        <v>489</v>
      </c>
      <c r="G23" s="334">
        <v>4386</v>
      </c>
      <c r="H23" s="333"/>
      <c r="I23" s="333"/>
      <c r="J23" s="333"/>
      <c r="K23" s="333"/>
      <c r="L23" s="333"/>
      <c r="M23" s="333"/>
      <c r="N23" s="333"/>
      <c r="O23" s="333"/>
      <c r="P23" s="333"/>
      <c r="Q23" s="333"/>
      <c r="R23" s="333"/>
      <c r="S23" s="333"/>
      <c r="T23" s="333"/>
      <c r="U23" s="333"/>
      <c r="V23" s="333"/>
      <c r="W23" s="333"/>
      <c r="X23" s="333"/>
      <c r="Y23" s="333"/>
      <c r="Z23" s="333"/>
    </row>
    <row r="24" spans="1:26" customFormat="1" x14ac:dyDescent="0.25">
      <c r="A24" s="334" t="s">
        <v>137</v>
      </c>
      <c r="B24" s="334" t="s">
        <v>132</v>
      </c>
      <c r="C24" s="334" t="s">
        <v>9</v>
      </c>
      <c r="D24" s="334">
        <v>369</v>
      </c>
      <c r="E24" s="334">
        <v>2200</v>
      </c>
      <c r="F24" s="334">
        <v>140</v>
      </c>
      <c r="G24" s="334">
        <v>2709</v>
      </c>
      <c r="H24" s="333"/>
      <c r="I24" s="333"/>
      <c r="J24" s="333"/>
      <c r="K24" s="333"/>
      <c r="L24" s="333"/>
      <c r="M24" s="333"/>
      <c r="N24" s="333"/>
      <c r="O24" s="333"/>
      <c r="P24" s="333"/>
      <c r="Q24" s="333"/>
      <c r="R24" s="333"/>
      <c r="S24" s="333"/>
      <c r="T24" s="333"/>
      <c r="U24" s="333"/>
      <c r="V24" s="333"/>
      <c r="W24" s="333"/>
      <c r="X24" s="333"/>
      <c r="Y24" s="333"/>
      <c r="Z24" s="333"/>
    </row>
    <row r="25" spans="1:26" customFormat="1" x14ac:dyDescent="0.25">
      <c r="A25" s="334" t="s">
        <v>188</v>
      </c>
      <c r="B25" s="334" t="s">
        <v>133</v>
      </c>
      <c r="C25" s="334" t="s">
        <v>59</v>
      </c>
      <c r="D25" s="334">
        <v>122</v>
      </c>
      <c r="E25" s="334">
        <v>773</v>
      </c>
      <c r="F25" s="334">
        <v>21</v>
      </c>
      <c r="G25" s="334">
        <v>916</v>
      </c>
      <c r="H25" s="333"/>
      <c r="I25" s="333"/>
      <c r="J25" s="333"/>
      <c r="K25" s="333"/>
      <c r="L25" s="333"/>
      <c r="M25" s="333"/>
      <c r="N25" s="333"/>
      <c r="O25" s="333"/>
      <c r="P25" s="333"/>
      <c r="Q25" s="333"/>
      <c r="R25" s="333"/>
      <c r="S25" s="333"/>
      <c r="T25" s="333"/>
      <c r="U25" s="333"/>
      <c r="V25" s="333"/>
      <c r="W25" s="333"/>
      <c r="X25" s="333"/>
      <c r="Y25" s="333"/>
      <c r="Z25" s="333"/>
    </row>
    <row r="26" spans="1:26" customFormat="1" x14ac:dyDescent="0.25">
      <c r="A26" s="334" t="s">
        <v>207</v>
      </c>
      <c r="B26" s="334" t="s">
        <v>104</v>
      </c>
      <c r="C26" s="334" t="s">
        <v>105</v>
      </c>
      <c r="D26" s="334">
        <v>623</v>
      </c>
      <c r="E26" s="334">
        <v>1397</v>
      </c>
      <c r="F26" s="334">
        <v>3</v>
      </c>
      <c r="G26" s="334">
        <v>2023</v>
      </c>
      <c r="H26" s="333"/>
      <c r="I26" s="333"/>
      <c r="J26" s="333"/>
      <c r="K26" s="333"/>
      <c r="L26" s="333"/>
      <c r="M26" s="333"/>
      <c r="N26" s="333"/>
      <c r="O26" s="333"/>
      <c r="P26" s="333"/>
      <c r="Q26" s="333"/>
      <c r="R26" s="333"/>
      <c r="S26" s="333"/>
      <c r="T26" s="333"/>
      <c r="U26" s="333"/>
      <c r="V26" s="333"/>
      <c r="W26" s="333"/>
      <c r="X26" s="333"/>
      <c r="Y26" s="333"/>
      <c r="Z26" s="333"/>
    </row>
    <row r="27" spans="1:26" customFormat="1" x14ac:dyDescent="0.25">
      <c r="A27" s="334" t="s">
        <v>207</v>
      </c>
      <c r="B27" s="334" t="s">
        <v>107</v>
      </c>
      <c r="C27" s="334" t="s">
        <v>108</v>
      </c>
      <c r="D27" s="334">
        <v>309</v>
      </c>
      <c r="E27" s="334">
        <v>1080</v>
      </c>
      <c r="F27" s="334">
        <v>29</v>
      </c>
      <c r="G27" s="334">
        <v>1418</v>
      </c>
      <c r="H27" s="333"/>
      <c r="I27" s="333"/>
      <c r="J27" s="333"/>
      <c r="K27" s="333"/>
      <c r="L27" s="333"/>
      <c r="M27" s="333"/>
      <c r="N27" s="333"/>
      <c r="O27" s="333"/>
      <c r="P27" s="333"/>
      <c r="Q27" s="333"/>
      <c r="R27" s="333"/>
      <c r="S27" s="333"/>
      <c r="T27" s="333"/>
      <c r="U27" s="333"/>
      <c r="V27" s="333"/>
      <c r="W27" s="333"/>
      <c r="X27" s="333"/>
      <c r="Y27" s="333"/>
      <c r="Z27" s="333"/>
    </row>
    <row r="28" spans="1:26" customFormat="1" x14ac:dyDescent="0.25">
      <c r="A28" s="334" t="s">
        <v>140</v>
      </c>
      <c r="B28" s="334" t="s">
        <v>134</v>
      </c>
      <c r="C28" s="334" t="s">
        <v>16</v>
      </c>
      <c r="D28" s="334">
        <v>268</v>
      </c>
      <c r="E28" s="334">
        <v>2765</v>
      </c>
      <c r="F28" s="334">
        <v>0</v>
      </c>
      <c r="G28" s="334">
        <v>3033</v>
      </c>
      <c r="H28" s="333"/>
      <c r="I28" s="333"/>
      <c r="J28" s="333"/>
      <c r="K28" s="333"/>
      <c r="L28" s="333"/>
      <c r="M28" s="333"/>
      <c r="N28" s="333"/>
      <c r="O28" s="333"/>
      <c r="P28" s="333"/>
      <c r="Q28" s="333"/>
      <c r="R28" s="333"/>
      <c r="S28" s="333"/>
      <c r="T28" s="333"/>
      <c r="U28" s="333"/>
      <c r="V28" s="333"/>
      <c r="W28" s="333"/>
      <c r="X28" s="333"/>
      <c r="Y28" s="333"/>
      <c r="Z28" s="333"/>
    </row>
    <row r="29" spans="1:26" customFormat="1" x14ac:dyDescent="0.25">
      <c r="A29" s="334" t="s">
        <v>166</v>
      </c>
      <c r="B29" s="334" t="s">
        <v>135</v>
      </c>
      <c r="C29" s="334" t="s">
        <v>52</v>
      </c>
      <c r="D29" s="334">
        <v>446</v>
      </c>
      <c r="E29" s="334">
        <v>2444</v>
      </c>
      <c r="F29" s="334">
        <v>88</v>
      </c>
      <c r="G29" s="334">
        <v>2978</v>
      </c>
      <c r="H29" s="333"/>
      <c r="I29" s="333"/>
      <c r="J29" s="333"/>
      <c r="K29" s="333"/>
      <c r="L29" s="333"/>
      <c r="M29" s="333"/>
      <c r="N29" s="333"/>
      <c r="O29" s="333"/>
      <c r="P29" s="333"/>
      <c r="Q29" s="333"/>
      <c r="R29" s="333"/>
      <c r="S29" s="333"/>
      <c r="T29" s="333"/>
      <c r="U29" s="333"/>
      <c r="V29" s="333"/>
      <c r="W29" s="333"/>
      <c r="X29" s="333"/>
      <c r="Y29" s="333"/>
      <c r="Z29" s="333"/>
    </row>
    <row r="30" spans="1:26" customFormat="1" x14ac:dyDescent="0.25">
      <c r="A30" s="334" t="s">
        <v>188</v>
      </c>
      <c r="B30" s="334" t="s">
        <v>136</v>
      </c>
      <c r="C30" s="334" t="s">
        <v>60</v>
      </c>
      <c r="D30" s="334">
        <v>117</v>
      </c>
      <c r="E30" s="334">
        <v>687</v>
      </c>
      <c r="F30" s="334">
        <v>14</v>
      </c>
      <c r="G30" s="334">
        <v>818</v>
      </c>
      <c r="H30" s="333"/>
      <c r="I30" s="333"/>
      <c r="J30" s="333"/>
      <c r="K30" s="333"/>
      <c r="L30" s="333"/>
      <c r="M30" s="333"/>
      <c r="N30" s="333"/>
      <c r="O30" s="333"/>
      <c r="P30" s="333"/>
      <c r="Q30" s="333"/>
      <c r="R30" s="333"/>
      <c r="S30" s="333"/>
      <c r="T30" s="333"/>
      <c r="U30" s="333"/>
      <c r="V30" s="333"/>
      <c r="W30" s="333"/>
      <c r="X30" s="333"/>
      <c r="Y30" s="333"/>
      <c r="Z30" s="333"/>
    </row>
    <row r="31" spans="1:26" customFormat="1" x14ac:dyDescent="0.25">
      <c r="A31" s="334" t="s">
        <v>188</v>
      </c>
      <c r="B31" s="334" t="s">
        <v>137</v>
      </c>
      <c r="C31" s="334" t="s">
        <v>61</v>
      </c>
      <c r="D31" s="334">
        <v>319</v>
      </c>
      <c r="E31" s="334">
        <v>1609</v>
      </c>
      <c r="F31" s="334">
        <v>63</v>
      </c>
      <c r="G31" s="334">
        <v>1991</v>
      </c>
      <c r="H31" s="333"/>
      <c r="I31" s="333"/>
      <c r="J31" s="333"/>
      <c r="K31" s="333"/>
      <c r="L31" s="333"/>
      <c r="M31" s="333"/>
      <c r="N31" s="333"/>
      <c r="O31" s="333"/>
      <c r="P31" s="333"/>
      <c r="Q31" s="333"/>
      <c r="R31" s="333"/>
      <c r="S31" s="333"/>
      <c r="T31" s="333"/>
      <c r="U31" s="333"/>
      <c r="V31" s="333"/>
      <c r="W31" s="333"/>
      <c r="X31" s="333"/>
      <c r="Y31" s="333"/>
      <c r="Z31" s="333"/>
    </row>
    <row r="32" spans="1:26" customFormat="1" x14ac:dyDescent="0.25">
      <c r="A32" s="334" t="s">
        <v>140</v>
      </c>
      <c r="B32" s="334" t="s">
        <v>138</v>
      </c>
      <c r="C32" s="334" t="s">
        <v>18</v>
      </c>
      <c r="D32" s="334">
        <v>352</v>
      </c>
      <c r="E32" s="334">
        <v>4024</v>
      </c>
      <c r="F32" s="334">
        <v>191</v>
      </c>
      <c r="G32" s="334">
        <v>4567</v>
      </c>
      <c r="H32" s="333"/>
      <c r="I32" s="333"/>
      <c r="J32" s="333"/>
      <c r="K32" s="333"/>
      <c r="L32" s="333"/>
      <c r="M32" s="333"/>
      <c r="N32" s="333"/>
      <c r="O32" s="333"/>
      <c r="P32" s="333"/>
      <c r="Q32" s="333"/>
      <c r="R32" s="333"/>
      <c r="S32" s="333"/>
      <c r="T32" s="333"/>
      <c r="U32" s="333"/>
      <c r="V32" s="333"/>
      <c r="W32" s="333"/>
      <c r="X32" s="333"/>
      <c r="Y32" s="333"/>
      <c r="Z32" s="333"/>
    </row>
    <row r="33" spans="1:26" customFormat="1" x14ac:dyDescent="0.25">
      <c r="A33" s="334" t="s">
        <v>197</v>
      </c>
      <c r="B33" s="334" t="s">
        <v>139</v>
      </c>
      <c r="C33" s="334" t="s">
        <v>87</v>
      </c>
      <c r="D33" s="334">
        <v>280</v>
      </c>
      <c r="E33" s="334">
        <v>3331</v>
      </c>
      <c r="F33" s="334">
        <v>22</v>
      </c>
      <c r="G33" s="334">
        <v>3633</v>
      </c>
      <c r="H33" s="333"/>
      <c r="I33" s="333"/>
      <c r="J33" s="333"/>
      <c r="K33" s="333"/>
      <c r="L33" s="333"/>
      <c r="M33" s="333"/>
      <c r="N33" s="333"/>
      <c r="O33" s="333"/>
      <c r="P33" s="333"/>
      <c r="Q33" s="333"/>
      <c r="R33" s="333"/>
      <c r="S33" s="333"/>
      <c r="T33" s="333"/>
      <c r="U33" s="333"/>
      <c r="V33" s="333"/>
      <c r="W33" s="333"/>
      <c r="X33" s="333"/>
      <c r="Y33" s="333"/>
      <c r="Z33" s="333"/>
    </row>
    <row r="34" spans="1:26" customFormat="1" x14ac:dyDescent="0.25">
      <c r="A34" s="334" t="s">
        <v>141</v>
      </c>
      <c r="B34" s="334" t="s">
        <v>140</v>
      </c>
      <c r="C34" s="334" t="s">
        <v>27</v>
      </c>
      <c r="D34" s="334">
        <v>551</v>
      </c>
      <c r="E34" s="334">
        <v>3131</v>
      </c>
      <c r="F34" s="334">
        <v>22</v>
      </c>
      <c r="G34" s="334">
        <v>3704</v>
      </c>
      <c r="H34" s="333"/>
      <c r="I34" s="333"/>
      <c r="J34" s="333"/>
      <c r="K34" s="333"/>
      <c r="L34" s="333"/>
      <c r="M34" s="333"/>
      <c r="N34" s="333"/>
      <c r="O34" s="333"/>
      <c r="P34" s="333"/>
      <c r="Q34" s="333"/>
      <c r="R34" s="333"/>
      <c r="S34" s="333"/>
      <c r="T34" s="333"/>
      <c r="U34" s="333"/>
      <c r="V34" s="333"/>
      <c r="W34" s="333"/>
      <c r="X34" s="333"/>
      <c r="Y34" s="333"/>
      <c r="Z34" s="333"/>
    </row>
    <row r="35" spans="1:26" customFormat="1" x14ac:dyDescent="0.25">
      <c r="A35" s="334" t="s">
        <v>137</v>
      </c>
      <c r="B35" s="334" t="s">
        <v>141</v>
      </c>
      <c r="C35" s="334" t="s">
        <v>11</v>
      </c>
      <c r="D35" s="334">
        <v>217</v>
      </c>
      <c r="E35" s="334">
        <v>1768</v>
      </c>
      <c r="F35" s="334">
        <v>0</v>
      </c>
      <c r="G35" s="334">
        <v>1985</v>
      </c>
      <c r="H35" s="333"/>
      <c r="I35" s="333"/>
      <c r="J35" s="333"/>
      <c r="K35" s="333"/>
      <c r="L35" s="333"/>
      <c r="M35" s="333"/>
      <c r="N35" s="333"/>
      <c r="O35" s="333"/>
      <c r="P35" s="333"/>
      <c r="Q35" s="333"/>
      <c r="R35" s="333"/>
      <c r="S35" s="333"/>
      <c r="T35" s="333"/>
      <c r="U35" s="333"/>
      <c r="V35" s="333"/>
      <c r="W35" s="333"/>
      <c r="X35" s="333"/>
      <c r="Y35" s="333"/>
      <c r="Z35" s="333"/>
    </row>
    <row r="36" spans="1:26" customFormat="1" x14ac:dyDescent="0.25">
      <c r="A36" s="334" t="s">
        <v>166</v>
      </c>
      <c r="B36" s="334" t="s">
        <v>142</v>
      </c>
      <c r="C36" s="334" t="s">
        <v>54</v>
      </c>
      <c r="D36" s="334">
        <v>538</v>
      </c>
      <c r="E36" s="334">
        <v>5285</v>
      </c>
      <c r="F36" s="334">
        <v>1089</v>
      </c>
      <c r="G36" s="334">
        <v>6912</v>
      </c>
      <c r="H36" s="333"/>
      <c r="I36" s="333"/>
      <c r="J36" s="333"/>
      <c r="K36" s="333"/>
      <c r="L36" s="333"/>
      <c r="M36" s="333"/>
      <c r="N36" s="333"/>
      <c r="O36" s="333"/>
      <c r="P36" s="333"/>
      <c r="Q36" s="333"/>
      <c r="R36" s="333"/>
      <c r="S36" s="333"/>
      <c r="T36" s="333"/>
      <c r="U36" s="333"/>
      <c r="V36" s="333"/>
      <c r="W36" s="333"/>
      <c r="X36" s="333"/>
      <c r="Y36" s="333"/>
      <c r="Z36" s="333"/>
    </row>
    <row r="37" spans="1:26" customFormat="1" x14ac:dyDescent="0.25">
      <c r="A37" s="334" t="s">
        <v>189</v>
      </c>
      <c r="B37" s="334" t="s">
        <v>143</v>
      </c>
      <c r="C37" s="334" t="s">
        <v>72</v>
      </c>
      <c r="D37" s="334">
        <v>484</v>
      </c>
      <c r="E37" s="334">
        <v>2855</v>
      </c>
      <c r="F37" s="334">
        <v>452</v>
      </c>
      <c r="G37" s="334">
        <v>3791</v>
      </c>
      <c r="H37" s="333"/>
      <c r="I37" s="333"/>
      <c r="J37" s="333"/>
      <c r="K37" s="333"/>
      <c r="L37" s="333"/>
      <c r="M37" s="333"/>
      <c r="N37" s="333"/>
      <c r="O37" s="333"/>
      <c r="P37" s="333"/>
      <c r="Q37" s="333"/>
      <c r="R37" s="333"/>
      <c r="S37" s="333"/>
      <c r="T37" s="333"/>
      <c r="U37" s="333"/>
      <c r="V37" s="333"/>
      <c r="W37" s="333"/>
      <c r="X37" s="333"/>
      <c r="Y37" s="333"/>
      <c r="Z37" s="333"/>
    </row>
    <row r="38" spans="1:26" customFormat="1" x14ac:dyDescent="0.25">
      <c r="A38" s="334" t="s">
        <v>189</v>
      </c>
      <c r="B38" s="334" t="s">
        <v>144</v>
      </c>
      <c r="C38" s="334" t="s">
        <v>73</v>
      </c>
      <c r="D38" s="334">
        <v>1010</v>
      </c>
      <c r="E38" s="334">
        <v>7113</v>
      </c>
      <c r="F38" s="334">
        <v>46</v>
      </c>
      <c r="G38" s="334">
        <v>8169</v>
      </c>
      <c r="H38" s="333"/>
      <c r="I38" s="333"/>
      <c r="J38" s="333"/>
      <c r="K38" s="333"/>
      <c r="L38" s="333"/>
      <c r="M38" s="333"/>
      <c r="N38" s="333"/>
      <c r="O38" s="333"/>
      <c r="P38" s="333"/>
      <c r="Q38" s="333"/>
      <c r="R38" s="333"/>
      <c r="S38" s="333"/>
      <c r="T38" s="333"/>
      <c r="U38" s="333"/>
      <c r="V38" s="333"/>
      <c r="W38" s="333"/>
      <c r="X38" s="333"/>
      <c r="Y38" s="333"/>
      <c r="Z38" s="333"/>
    </row>
    <row r="39" spans="1:26" customFormat="1" x14ac:dyDescent="0.25">
      <c r="A39" s="334" t="s">
        <v>189</v>
      </c>
      <c r="B39" s="334" t="s">
        <v>145</v>
      </c>
      <c r="C39" s="334" t="s">
        <v>74</v>
      </c>
      <c r="D39" s="334">
        <v>150</v>
      </c>
      <c r="E39" s="334">
        <v>1204</v>
      </c>
      <c r="F39" s="334">
        <v>45</v>
      </c>
      <c r="G39" s="334">
        <v>1399</v>
      </c>
      <c r="H39" s="333"/>
      <c r="I39" s="333"/>
      <c r="J39" s="333"/>
      <c r="K39" s="333"/>
      <c r="L39" s="333"/>
      <c r="M39" s="333"/>
      <c r="N39" s="333"/>
      <c r="O39" s="333"/>
      <c r="P39" s="333"/>
      <c r="Q39" s="333"/>
      <c r="R39" s="333"/>
      <c r="S39" s="333"/>
      <c r="T39" s="333"/>
      <c r="U39" s="333"/>
      <c r="V39" s="333"/>
      <c r="W39" s="333"/>
      <c r="X39" s="333"/>
      <c r="Y39" s="333"/>
      <c r="Z39" s="333"/>
    </row>
    <row r="40" spans="1:26" customFormat="1" x14ac:dyDescent="0.25">
      <c r="A40" s="334" t="s">
        <v>188</v>
      </c>
      <c r="B40" s="334" t="s">
        <v>146</v>
      </c>
      <c r="C40" s="334" t="s">
        <v>62</v>
      </c>
      <c r="D40" s="334">
        <v>994</v>
      </c>
      <c r="E40" s="334">
        <v>7946</v>
      </c>
      <c r="F40" s="334">
        <v>172</v>
      </c>
      <c r="G40" s="334">
        <v>9112</v>
      </c>
      <c r="H40" s="333"/>
      <c r="I40" s="333"/>
      <c r="J40" s="333"/>
      <c r="K40" s="333"/>
      <c r="L40" s="333"/>
      <c r="M40" s="333"/>
      <c r="N40" s="333"/>
      <c r="O40" s="333"/>
      <c r="P40" s="333"/>
      <c r="Q40" s="333"/>
      <c r="R40" s="333"/>
      <c r="S40" s="333"/>
      <c r="T40" s="333"/>
      <c r="U40" s="333"/>
      <c r="V40" s="333"/>
      <c r="W40" s="333"/>
      <c r="X40" s="333"/>
      <c r="Y40" s="333"/>
      <c r="Z40" s="333"/>
    </row>
    <row r="41" spans="1:26" customFormat="1" x14ac:dyDescent="0.25">
      <c r="A41" s="334" t="s">
        <v>189</v>
      </c>
      <c r="B41" s="334" t="s">
        <v>147</v>
      </c>
      <c r="C41" s="334" t="s">
        <v>75</v>
      </c>
      <c r="D41" s="334">
        <v>893</v>
      </c>
      <c r="E41" s="334">
        <v>5392</v>
      </c>
      <c r="F41" s="334">
        <v>1004</v>
      </c>
      <c r="G41" s="334">
        <v>7289</v>
      </c>
      <c r="H41" s="333"/>
      <c r="I41" s="333"/>
      <c r="J41" s="333"/>
      <c r="K41" s="333"/>
      <c r="L41" s="333"/>
      <c r="M41" s="333"/>
      <c r="N41" s="333"/>
      <c r="O41" s="333"/>
      <c r="P41" s="333"/>
      <c r="Q41" s="333"/>
      <c r="R41" s="333"/>
      <c r="S41" s="333"/>
      <c r="T41" s="333"/>
      <c r="U41" s="333"/>
      <c r="V41" s="333"/>
      <c r="W41" s="333"/>
      <c r="X41" s="333"/>
      <c r="Y41" s="333"/>
      <c r="Z41" s="333"/>
    </row>
    <row r="42" spans="1:26" customFormat="1" x14ac:dyDescent="0.25">
      <c r="A42" s="334" t="s">
        <v>166</v>
      </c>
      <c r="B42" s="334" t="s">
        <v>148</v>
      </c>
      <c r="C42" s="334" t="s">
        <v>55</v>
      </c>
      <c r="D42" s="334">
        <v>574</v>
      </c>
      <c r="E42" s="334">
        <v>3995</v>
      </c>
      <c r="F42" s="334">
        <v>1211</v>
      </c>
      <c r="G42" s="334">
        <v>5780</v>
      </c>
      <c r="H42" s="333"/>
      <c r="I42" s="333"/>
      <c r="J42" s="333"/>
      <c r="K42" s="333"/>
      <c r="L42" s="333"/>
      <c r="M42" s="333"/>
      <c r="N42" s="333"/>
      <c r="O42" s="333"/>
      <c r="P42" s="333"/>
      <c r="Q42" s="333"/>
      <c r="R42" s="333"/>
      <c r="S42" s="333"/>
      <c r="T42" s="333"/>
      <c r="U42" s="333"/>
      <c r="V42" s="333"/>
      <c r="W42" s="333"/>
      <c r="X42" s="333"/>
      <c r="Y42" s="333"/>
      <c r="Z42" s="333"/>
    </row>
    <row r="43" spans="1:26" customFormat="1" x14ac:dyDescent="0.25">
      <c r="A43" s="334" t="s">
        <v>137</v>
      </c>
      <c r="B43" s="334" t="s">
        <v>149</v>
      </c>
      <c r="C43" s="334" t="s">
        <v>12</v>
      </c>
      <c r="D43" s="334">
        <v>203</v>
      </c>
      <c r="E43" s="334">
        <v>1209</v>
      </c>
      <c r="F43" s="334">
        <v>6</v>
      </c>
      <c r="G43" s="334">
        <v>1418</v>
      </c>
      <c r="H43" s="333"/>
      <c r="I43" s="333"/>
      <c r="J43" s="333"/>
      <c r="K43" s="333"/>
      <c r="L43" s="333"/>
      <c r="M43" s="333"/>
      <c r="N43" s="333"/>
      <c r="O43" s="333"/>
      <c r="P43" s="333"/>
      <c r="Q43" s="333"/>
      <c r="R43" s="333"/>
      <c r="S43" s="333"/>
      <c r="T43" s="333"/>
      <c r="U43" s="333"/>
      <c r="V43" s="333"/>
      <c r="W43" s="333"/>
      <c r="X43" s="333"/>
      <c r="Y43" s="333"/>
      <c r="Z43" s="333"/>
    </row>
    <row r="44" spans="1:26" customFormat="1" x14ac:dyDescent="0.25">
      <c r="A44" s="334" t="s">
        <v>137</v>
      </c>
      <c r="B44" s="334" t="s">
        <v>150</v>
      </c>
      <c r="C44" s="334" t="s">
        <v>13</v>
      </c>
      <c r="D44" s="334">
        <v>253</v>
      </c>
      <c r="E44" s="334">
        <v>2388</v>
      </c>
      <c r="F44" s="334">
        <v>150</v>
      </c>
      <c r="G44" s="334">
        <v>2791</v>
      </c>
      <c r="H44" s="333"/>
      <c r="I44" s="333"/>
      <c r="J44" s="333"/>
      <c r="K44" s="333"/>
      <c r="L44" s="333"/>
      <c r="M44" s="333"/>
      <c r="N44" s="333"/>
      <c r="O44" s="333"/>
      <c r="P44" s="333"/>
      <c r="Q44" s="333"/>
      <c r="R44" s="333"/>
      <c r="S44" s="333"/>
      <c r="T44" s="333"/>
      <c r="U44" s="333"/>
      <c r="V44" s="333"/>
      <c r="W44" s="333"/>
      <c r="X44" s="333"/>
      <c r="Y44" s="333"/>
      <c r="Z44" s="333"/>
    </row>
    <row r="45" spans="1:26" customFormat="1" x14ac:dyDescent="0.25">
      <c r="A45" s="334" t="s">
        <v>197</v>
      </c>
      <c r="B45" s="334" t="s">
        <v>151</v>
      </c>
      <c r="C45" s="334" t="s">
        <v>88</v>
      </c>
      <c r="D45" s="334">
        <v>677</v>
      </c>
      <c r="E45" s="334">
        <v>6992</v>
      </c>
      <c r="F45" s="334">
        <v>152</v>
      </c>
      <c r="G45" s="334">
        <v>7821</v>
      </c>
      <c r="H45" s="333"/>
      <c r="I45" s="333"/>
      <c r="J45" s="333"/>
      <c r="K45" s="333"/>
      <c r="L45" s="333"/>
      <c r="M45" s="333"/>
      <c r="N45" s="333"/>
      <c r="O45" s="333"/>
      <c r="P45" s="333"/>
      <c r="Q45" s="333"/>
      <c r="R45" s="333"/>
      <c r="S45" s="333"/>
      <c r="T45" s="333"/>
      <c r="U45" s="333"/>
      <c r="V45" s="333"/>
      <c r="W45" s="333"/>
      <c r="X45" s="333"/>
      <c r="Y45" s="333"/>
      <c r="Z45" s="333"/>
    </row>
    <row r="46" spans="1:26" customFormat="1" x14ac:dyDescent="0.25">
      <c r="A46" s="334" t="s">
        <v>140</v>
      </c>
      <c r="B46" s="334" t="s">
        <v>152</v>
      </c>
      <c r="C46" s="334" t="s">
        <v>19</v>
      </c>
      <c r="D46" s="334">
        <v>98</v>
      </c>
      <c r="E46" s="334">
        <v>1571</v>
      </c>
      <c r="F46" s="334">
        <v>2</v>
      </c>
      <c r="G46" s="334">
        <v>1671</v>
      </c>
      <c r="H46" s="333"/>
      <c r="I46" s="333"/>
      <c r="J46" s="333"/>
      <c r="K46" s="333"/>
      <c r="L46" s="333"/>
      <c r="M46" s="333"/>
      <c r="N46" s="333"/>
      <c r="O46" s="333"/>
      <c r="P46" s="333"/>
      <c r="Q46" s="333"/>
      <c r="R46" s="333"/>
      <c r="S46" s="333"/>
      <c r="T46" s="333"/>
      <c r="U46" s="333"/>
      <c r="V46" s="333"/>
      <c r="W46" s="333"/>
      <c r="X46" s="333"/>
      <c r="Y46" s="333"/>
      <c r="Z46" s="333"/>
    </row>
    <row r="47" spans="1:26" customFormat="1" x14ac:dyDescent="0.25">
      <c r="A47" s="334" t="s">
        <v>188</v>
      </c>
      <c r="B47" s="334" t="s">
        <v>153</v>
      </c>
      <c r="C47" s="334" t="s">
        <v>63</v>
      </c>
      <c r="D47" s="334">
        <v>206</v>
      </c>
      <c r="E47" s="334">
        <v>1270</v>
      </c>
      <c r="F47" s="334">
        <v>280</v>
      </c>
      <c r="G47" s="334">
        <v>1756</v>
      </c>
      <c r="H47" s="333"/>
      <c r="I47" s="333"/>
      <c r="J47" s="333"/>
      <c r="K47" s="333"/>
      <c r="L47" s="333"/>
      <c r="M47" s="333"/>
      <c r="N47" s="333"/>
      <c r="O47" s="333"/>
      <c r="P47" s="333"/>
      <c r="Q47" s="333"/>
      <c r="R47" s="333"/>
      <c r="S47" s="333"/>
      <c r="T47" s="333"/>
      <c r="U47" s="333"/>
      <c r="V47" s="333"/>
      <c r="W47" s="333"/>
      <c r="X47" s="333"/>
      <c r="Y47" s="333"/>
      <c r="Z47" s="333"/>
    </row>
    <row r="48" spans="1:26" customFormat="1" x14ac:dyDescent="0.25">
      <c r="A48" s="334" t="s">
        <v>137</v>
      </c>
      <c r="B48" s="334" t="s">
        <v>154</v>
      </c>
      <c r="C48" s="334" t="s">
        <v>14</v>
      </c>
      <c r="D48" s="334">
        <v>188</v>
      </c>
      <c r="E48" s="334">
        <v>2010</v>
      </c>
      <c r="F48" s="334">
        <v>16</v>
      </c>
      <c r="G48" s="334">
        <v>2214</v>
      </c>
      <c r="H48" s="333"/>
      <c r="I48" s="333"/>
      <c r="J48" s="333"/>
      <c r="K48" s="333"/>
      <c r="L48" s="333"/>
      <c r="M48" s="333"/>
      <c r="N48" s="333"/>
      <c r="O48" s="333"/>
      <c r="P48" s="333"/>
      <c r="Q48" s="333"/>
      <c r="R48" s="333"/>
      <c r="S48" s="333"/>
      <c r="T48" s="333"/>
      <c r="U48" s="333"/>
      <c r="V48" s="333"/>
      <c r="W48" s="333"/>
      <c r="X48" s="333"/>
      <c r="Y48" s="333"/>
      <c r="Z48" s="333"/>
    </row>
    <row r="49" spans="1:26" customFormat="1" x14ac:dyDescent="0.25">
      <c r="A49" s="334" t="s">
        <v>197</v>
      </c>
      <c r="B49" s="334" t="s">
        <v>155</v>
      </c>
      <c r="C49" s="334" t="s">
        <v>89</v>
      </c>
      <c r="D49" s="334">
        <v>932</v>
      </c>
      <c r="E49" s="334">
        <v>3795</v>
      </c>
      <c r="F49" s="334">
        <v>296</v>
      </c>
      <c r="G49" s="334">
        <v>5023</v>
      </c>
      <c r="H49" s="333"/>
      <c r="I49" s="333"/>
      <c r="J49" s="333"/>
      <c r="K49" s="333"/>
      <c r="L49" s="333"/>
      <c r="M49" s="333"/>
      <c r="N49" s="333"/>
      <c r="O49" s="333"/>
      <c r="P49" s="333"/>
      <c r="Q49" s="333"/>
      <c r="R49" s="333"/>
      <c r="S49" s="333"/>
      <c r="T49" s="333"/>
      <c r="U49" s="333"/>
      <c r="V49" s="333"/>
      <c r="W49" s="333"/>
      <c r="X49" s="333"/>
      <c r="Y49" s="333"/>
      <c r="Z49" s="333"/>
    </row>
    <row r="50" spans="1:26" customFormat="1" x14ac:dyDescent="0.25">
      <c r="A50" s="334" t="s">
        <v>197</v>
      </c>
      <c r="B50" s="334" t="s">
        <v>156</v>
      </c>
      <c r="C50" s="334" t="s">
        <v>90</v>
      </c>
      <c r="D50" s="334">
        <v>196</v>
      </c>
      <c r="E50" s="334">
        <v>1644</v>
      </c>
      <c r="F50" s="334">
        <v>11</v>
      </c>
      <c r="G50" s="334">
        <v>1851</v>
      </c>
      <c r="H50" s="333"/>
      <c r="I50" s="333"/>
      <c r="J50" s="333"/>
      <c r="K50" s="333"/>
      <c r="L50" s="333"/>
      <c r="M50" s="333"/>
      <c r="N50" s="333"/>
      <c r="O50" s="333"/>
      <c r="P50" s="333"/>
      <c r="Q50" s="333"/>
      <c r="R50" s="333"/>
      <c r="S50" s="333"/>
      <c r="T50" s="333"/>
      <c r="U50" s="333"/>
      <c r="V50" s="333"/>
      <c r="W50" s="333"/>
      <c r="X50" s="333"/>
      <c r="Y50" s="333"/>
      <c r="Z50" s="333"/>
    </row>
    <row r="51" spans="1:26" customFormat="1" x14ac:dyDescent="0.25">
      <c r="A51" s="334" t="s">
        <v>165</v>
      </c>
      <c r="B51" s="334" t="s">
        <v>157</v>
      </c>
      <c r="C51" s="334" t="s">
        <v>46</v>
      </c>
      <c r="D51" s="334">
        <v>536</v>
      </c>
      <c r="E51" s="334">
        <v>6251</v>
      </c>
      <c r="F51" s="334">
        <v>780</v>
      </c>
      <c r="G51" s="334">
        <v>7567</v>
      </c>
      <c r="H51" s="333"/>
      <c r="I51" s="333"/>
      <c r="J51" s="333"/>
      <c r="K51" s="333"/>
      <c r="L51" s="333"/>
      <c r="M51" s="333"/>
      <c r="N51" s="333"/>
      <c r="O51" s="333"/>
      <c r="P51" s="333"/>
      <c r="Q51" s="333"/>
      <c r="R51" s="333"/>
      <c r="S51" s="333"/>
      <c r="T51" s="333"/>
      <c r="U51" s="333"/>
      <c r="V51" s="333"/>
      <c r="W51" s="333"/>
      <c r="X51" s="333"/>
      <c r="Y51" s="333"/>
      <c r="Z51" s="333"/>
    </row>
    <row r="52" spans="1:26" customFormat="1" x14ac:dyDescent="0.25">
      <c r="A52" s="334" t="s">
        <v>137</v>
      </c>
      <c r="B52" s="334" t="s">
        <v>158</v>
      </c>
      <c r="C52" s="334" t="s">
        <v>15</v>
      </c>
      <c r="D52" s="334">
        <v>428</v>
      </c>
      <c r="E52" s="334">
        <v>2446</v>
      </c>
      <c r="F52" s="334">
        <v>15</v>
      </c>
      <c r="G52" s="334">
        <v>2889</v>
      </c>
      <c r="H52" s="333"/>
      <c r="I52" s="333"/>
      <c r="J52" s="333"/>
      <c r="K52" s="333"/>
      <c r="L52" s="333"/>
      <c r="M52" s="333"/>
      <c r="N52" s="333"/>
      <c r="O52" s="333"/>
      <c r="P52" s="333"/>
      <c r="Q52" s="333"/>
      <c r="R52" s="333"/>
      <c r="S52" s="333"/>
      <c r="T52" s="333"/>
      <c r="U52" s="333"/>
      <c r="V52" s="333"/>
      <c r="W52" s="333"/>
      <c r="X52" s="333"/>
      <c r="Y52" s="333"/>
      <c r="Z52" s="333"/>
    </row>
    <row r="53" spans="1:26" customFormat="1" x14ac:dyDescent="0.25">
      <c r="A53" s="334" t="s">
        <v>189</v>
      </c>
      <c r="B53" s="334" t="s">
        <v>159</v>
      </c>
      <c r="C53" s="334" t="s">
        <v>76</v>
      </c>
      <c r="D53" s="334">
        <v>121</v>
      </c>
      <c r="E53" s="334">
        <v>733</v>
      </c>
      <c r="F53" s="334">
        <v>0</v>
      </c>
      <c r="G53" s="334">
        <v>854</v>
      </c>
      <c r="H53" s="333"/>
      <c r="I53" s="333"/>
      <c r="J53" s="333"/>
      <c r="K53" s="333"/>
      <c r="L53" s="333"/>
      <c r="M53" s="333"/>
      <c r="N53" s="333"/>
      <c r="O53" s="333"/>
      <c r="P53" s="333"/>
      <c r="Q53" s="333"/>
      <c r="R53" s="333"/>
      <c r="S53" s="333"/>
      <c r="T53" s="333"/>
      <c r="U53" s="333"/>
      <c r="V53" s="333"/>
      <c r="W53" s="333"/>
      <c r="X53" s="333"/>
      <c r="Y53" s="333"/>
      <c r="Z53" s="333"/>
    </row>
    <row r="54" spans="1:26" customFormat="1" x14ac:dyDescent="0.25">
      <c r="A54" s="334" t="s">
        <v>188</v>
      </c>
      <c r="B54" s="334" t="s">
        <v>160</v>
      </c>
      <c r="C54" s="334" t="s">
        <v>64</v>
      </c>
      <c r="D54" s="334">
        <v>264</v>
      </c>
      <c r="E54" s="334">
        <v>1227</v>
      </c>
      <c r="F54" s="334">
        <v>373</v>
      </c>
      <c r="G54" s="334">
        <v>1864</v>
      </c>
      <c r="H54" s="333"/>
      <c r="I54" s="333"/>
      <c r="J54" s="333"/>
      <c r="K54" s="333"/>
      <c r="L54" s="333"/>
      <c r="M54" s="333"/>
      <c r="N54" s="333"/>
      <c r="O54" s="333"/>
      <c r="P54" s="333"/>
      <c r="Q54" s="333"/>
      <c r="R54" s="333"/>
      <c r="S54" s="333"/>
      <c r="T54" s="333"/>
      <c r="U54" s="333"/>
      <c r="V54" s="333"/>
      <c r="W54" s="333"/>
      <c r="X54" s="333"/>
      <c r="Y54" s="333"/>
      <c r="Z54" s="333"/>
    </row>
    <row r="55" spans="1:26" customFormat="1" x14ac:dyDescent="0.25">
      <c r="A55" s="334" t="s">
        <v>189</v>
      </c>
      <c r="B55" s="334" t="s">
        <v>161</v>
      </c>
      <c r="C55" s="334" t="s">
        <v>77</v>
      </c>
      <c r="D55" s="334">
        <v>75</v>
      </c>
      <c r="E55" s="334">
        <v>796</v>
      </c>
      <c r="F55" s="334">
        <v>4</v>
      </c>
      <c r="G55" s="334">
        <v>875</v>
      </c>
      <c r="H55" s="333"/>
      <c r="I55" s="333"/>
      <c r="J55" s="333"/>
      <c r="K55" s="333"/>
      <c r="L55" s="333"/>
      <c r="M55" s="333"/>
      <c r="N55" s="333"/>
      <c r="O55" s="333"/>
      <c r="P55" s="333"/>
      <c r="Q55" s="333"/>
      <c r="R55" s="333"/>
      <c r="S55" s="333"/>
      <c r="T55" s="333"/>
      <c r="U55" s="333"/>
      <c r="V55" s="333"/>
      <c r="W55" s="333"/>
      <c r="X55" s="333"/>
      <c r="Y55" s="333"/>
      <c r="Z55" s="333"/>
    </row>
    <row r="56" spans="1:26" customFormat="1" x14ac:dyDescent="0.25">
      <c r="A56" s="334" t="s">
        <v>165</v>
      </c>
      <c r="B56" s="334" t="s">
        <v>162</v>
      </c>
      <c r="C56" s="334" t="s">
        <v>48</v>
      </c>
      <c r="D56" s="334">
        <v>357</v>
      </c>
      <c r="E56" s="334">
        <v>3761</v>
      </c>
      <c r="F56" s="334">
        <v>360</v>
      </c>
      <c r="G56" s="334">
        <v>4478</v>
      </c>
      <c r="H56" s="333"/>
      <c r="I56" s="333"/>
      <c r="J56" s="333"/>
      <c r="K56" s="333"/>
      <c r="L56" s="333"/>
      <c r="M56" s="333"/>
      <c r="N56" s="333"/>
      <c r="O56" s="333"/>
      <c r="P56" s="333"/>
      <c r="Q56" s="333"/>
      <c r="R56" s="333"/>
      <c r="S56" s="333"/>
      <c r="T56" s="333"/>
      <c r="U56" s="333"/>
      <c r="V56" s="333"/>
      <c r="W56" s="333"/>
      <c r="X56" s="333"/>
      <c r="Y56" s="333"/>
      <c r="Z56" s="333"/>
    </row>
    <row r="57" spans="1:26" customFormat="1" x14ac:dyDescent="0.25">
      <c r="A57" s="334" t="s">
        <v>141</v>
      </c>
      <c r="B57" s="334" t="s">
        <v>163</v>
      </c>
      <c r="C57" s="334" t="s">
        <v>28</v>
      </c>
      <c r="D57" s="334">
        <v>479</v>
      </c>
      <c r="E57" s="334">
        <v>1812</v>
      </c>
      <c r="F57" s="334">
        <v>820</v>
      </c>
      <c r="G57" s="334">
        <v>3111</v>
      </c>
      <c r="H57" s="333"/>
      <c r="I57" s="333"/>
      <c r="J57" s="333"/>
      <c r="K57" s="333"/>
      <c r="L57" s="333"/>
      <c r="M57" s="333"/>
      <c r="N57" s="333"/>
      <c r="O57" s="333"/>
      <c r="P57" s="333"/>
      <c r="Q57" s="333"/>
      <c r="R57" s="333"/>
      <c r="S57" s="333"/>
      <c r="T57" s="333"/>
      <c r="U57" s="333"/>
      <c r="V57" s="333"/>
      <c r="W57" s="333"/>
      <c r="X57" s="333"/>
      <c r="Y57" s="333"/>
      <c r="Z57" s="333"/>
    </row>
    <row r="58" spans="1:26" customFormat="1" x14ac:dyDescent="0.25">
      <c r="A58" s="334" t="s">
        <v>157</v>
      </c>
      <c r="B58" s="334" t="s">
        <v>164</v>
      </c>
      <c r="C58" s="334" t="s">
        <v>38</v>
      </c>
      <c r="D58" s="334">
        <v>576</v>
      </c>
      <c r="E58" s="334">
        <v>1694</v>
      </c>
      <c r="F58" s="334">
        <v>191</v>
      </c>
      <c r="G58" s="334">
        <v>2461</v>
      </c>
      <c r="H58" s="333"/>
      <c r="I58" s="333"/>
      <c r="J58" s="333"/>
      <c r="K58" s="333"/>
      <c r="L58" s="333"/>
      <c r="M58" s="333"/>
      <c r="N58" s="333"/>
      <c r="O58" s="333"/>
      <c r="P58" s="333"/>
      <c r="Q58" s="333"/>
      <c r="R58" s="333"/>
      <c r="S58" s="333"/>
      <c r="T58" s="333"/>
      <c r="U58" s="333"/>
      <c r="V58" s="333"/>
      <c r="W58" s="333"/>
      <c r="X58" s="333"/>
      <c r="Y58" s="333"/>
      <c r="Z58" s="333"/>
    </row>
    <row r="59" spans="1:26" customFormat="1" x14ac:dyDescent="0.25">
      <c r="A59" s="334" t="s">
        <v>157</v>
      </c>
      <c r="B59" s="334" t="s">
        <v>165</v>
      </c>
      <c r="C59" s="334" t="s">
        <v>39</v>
      </c>
      <c r="D59" s="334">
        <v>217</v>
      </c>
      <c r="E59" s="334">
        <v>905</v>
      </c>
      <c r="F59" s="334">
        <v>3</v>
      </c>
      <c r="G59" s="334">
        <v>1125</v>
      </c>
      <c r="H59" s="333"/>
      <c r="I59" s="333"/>
      <c r="J59" s="333"/>
      <c r="K59" s="333"/>
      <c r="L59" s="333"/>
      <c r="M59" s="333"/>
      <c r="N59" s="333"/>
      <c r="O59" s="333"/>
      <c r="P59" s="333"/>
      <c r="Q59" s="333"/>
      <c r="R59" s="333"/>
      <c r="S59" s="333"/>
      <c r="T59" s="333"/>
      <c r="U59" s="333"/>
      <c r="V59" s="333"/>
      <c r="W59" s="333"/>
      <c r="X59" s="333"/>
      <c r="Y59" s="333"/>
      <c r="Z59" s="333"/>
    </row>
    <row r="60" spans="1:26" customFormat="1" x14ac:dyDescent="0.25">
      <c r="A60" s="334" t="s">
        <v>165</v>
      </c>
      <c r="B60" s="334" t="s">
        <v>166</v>
      </c>
      <c r="C60" s="334" t="s">
        <v>49</v>
      </c>
      <c r="D60" s="334">
        <v>149</v>
      </c>
      <c r="E60" s="334">
        <v>1228</v>
      </c>
      <c r="F60" s="334">
        <v>58</v>
      </c>
      <c r="G60" s="334">
        <v>1435</v>
      </c>
      <c r="H60" s="333"/>
      <c r="I60" s="333"/>
      <c r="J60" s="333"/>
      <c r="K60" s="333"/>
      <c r="L60" s="333"/>
      <c r="M60" s="333"/>
      <c r="N60" s="333"/>
      <c r="O60" s="333"/>
      <c r="P60" s="333"/>
      <c r="Q60" s="333"/>
      <c r="R60" s="333"/>
      <c r="S60" s="333"/>
      <c r="T60" s="333"/>
      <c r="U60" s="333"/>
      <c r="V60" s="333"/>
      <c r="W60" s="333"/>
      <c r="X60" s="333"/>
      <c r="Y60" s="333"/>
      <c r="Z60" s="333"/>
    </row>
    <row r="61" spans="1:26" customFormat="1" x14ac:dyDescent="0.25">
      <c r="A61" s="334" t="s">
        <v>157</v>
      </c>
      <c r="B61" s="334" t="s">
        <v>167</v>
      </c>
      <c r="C61" s="334" t="s">
        <v>40</v>
      </c>
      <c r="D61" s="334">
        <v>696</v>
      </c>
      <c r="E61" s="334">
        <v>4625</v>
      </c>
      <c r="F61" s="334">
        <v>107</v>
      </c>
      <c r="G61" s="334">
        <v>5428</v>
      </c>
      <c r="H61" s="333"/>
      <c r="I61" s="333"/>
      <c r="J61" s="333"/>
      <c r="K61" s="333"/>
      <c r="L61" s="333"/>
      <c r="M61" s="333"/>
      <c r="N61" s="333"/>
      <c r="O61" s="333"/>
      <c r="P61" s="333"/>
      <c r="Q61" s="333"/>
      <c r="R61" s="333"/>
      <c r="S61" s="333"/>
      <c r="T61" s="333"/>
      <c r="U61" s="333"/>
      <c r="V61" s="333"/>
      <c r="W61" s="333"/>
      <c r="X61" s="333"/>
      <c r="Y61" s="333"/>
      <c r="Z61" s="333"/>
    </row>
    <row r="62" spans="1:26" customFormat="1" x14ac:dyDescent="0.25">
      <c r="A62" s="334" t="s">
        <v>157</v>
      </c>
      <c r="B62" s="334" t="s">
        <v>168</v>
      </c>
      <c r="C62" s="334" t="s">
        <v>41</v>
      </c>
      <c r="D62" s="334">
        <v>114</v>
      </c>
      <c r="E62" s="334">
        <v>842</v>
      </c>
      <c r="F62" s="334">
        <v>0</v>
      </c>
      <c r="G62" s="334">
        <v>956</v>
      </c>
      <c r="H62" s="333"/>
      <c r="I62" s="333"/>
      <c r="J62" s="333"/>
      <c r="K62" s="333"/>
      <c r="L62" s="333"/>
      <c r="M62" s="333"/>
      <c r="N62" s="333"/>
      <c r="O62" s="333"/>
      <c r="P62" s="333"/>
      <c r="Q62" s="333"/>
      <c r="R62" s="333"/>
      <c r="S62" s="333"/>
      <c r="T62" s="333"/>
      <c r="U62" s="333"/>
      <c r="V62" s="333"/>
      <c r="W62" s="333"/>
      <c r="X62" s="333"/>
      <c r="Y62" s="333"/>
      <c r="Z62" s="333"/>
    </row>
    <row r="63" spans="1:26" customFormat="1" x14ac:dyDescent="0.25">
      <c r="A63" s="334" t="s">
        <v>166</v>
      </c>
      <c r="B63" s="334" t="s">
        <v>169</v>
      </c>
      <c r="C63" s="334" t="s">
        <v>56</v>
      </c>
      <c r="D63" s="334">
        <v>492</v>
      </c>
      <c r="E63" s="334">
        <v>3201</v>
      </c>
      <c r="F63" s="334">
        <v>419</v>
      </c>
      <c r="G63" s="334">
        <v>4112</v>
      </c>
      <c r="H63" s="333"/>
      <c r="I63" s="333"/>
      <c r="J63" s="333"/>
      <c r="K63" s="333"/>
      <c r="L63" s="333"/>
      <c r="M63" s="333"/>
      <c r="N63" s="333"/>
      <c r="O63" s="333"/>
      <c r="P63" s="333"/>
      <c r="Q63" s="333"/>
      <c r="R63" s="333"/>
      <c r="S63" s="333"/>
      <c r="T63" s="333"/>
      <c r="U63" s="333"/>
      <c r="V63" s="333"/>
      <c r="W63" s="333"/>
      <c r="X63" s="333"/>
      <c r="Y63" s="333"/>
      <c r="Z63" s="333"/>
    </row>
    <row r="64" spans="1:26" customFormat="1" x14ac:dyDescent="0.25">
      <c r="A64" s="334" t="s">
        <v>157</v>
      </c>
      <c r="B64" s="334" t="s">
        <v>170</v>
      </c>
      <c r="C64" s="334" t="s">
        <v>42</v>
      </c>
      <c r="D64" s="334">
        <v>988</v>
      </c>
      <c r="E64" s="334">
        <v>3508</v>
      </c>
      <c r="F64" s="334">
        <v>389</v>
      </c>
      <c r="G64" s="334">
        <v>4885</v>
      </c>
      <c r="H64" s="333"/>
      <c r="I64" s="333"/>
      <c r="J64" s="333"/>
      <c r="K64" s="333"/>
      <c r="L64" s="333"/>
      <c r="M64" s="333"/>
      <c r="N64" s="333"/>
      <c r="O64" s="333"/>
      <c r="P64" s="333"/>
      <c r="Q64" s="333"/>
      <c r="R64" s="333"/>
      <c r="S64" s="333"/>
      <c r="T64" s="333"/>
      <c r="U64" s="333"/>
      <c r="V64" s="333"/>
      <c r="W64" s="333"/>
      <c r="X64" s="333"/>
      <c r="Y64" s="333"/>
      <c r="Z64" s="333"/>
    </row>
    <row r="65" spans="1:26" customFormat="1" x14ac:dyDescent="0.25">
      <c r="A65" s="334" t="s">
        <v>140</v>
      </c>
      <c r="B65" s="334" t="s">
        <v>171</v>
      </c>
      <c r="C65" s="334" t="s">
        <v>20</v>
      </c>
      <c r="D65" s="334">
        <v>302</v>
      </c>
      <c r="E65" s="334">
        <v>1357</v>
      </c>
      <c r="F65" s="334">
        <v>8</v>
      </c>
      <c r="G65" s="334">
        <v>1667</v>
      </c>
      <c r="H65" s="333"/>
      <c r="I65" s="333"/>
      <c r="J65" s="333"/>
      <c r="K65" s="333"/>
      <c r="L65" s="333"/>
      <c r="M65" s="333"/>
      <c r="N65" s="333"/>
      <c r="O65" s="333"/>
      <c r="P65" s="333"/>
      <c r="Q65" s="333"/>
      <c r="R65" s="333"/>
      <c r="S65" s="333"/>
      <c r="T65" s="333"/>
      <c r="U65" s="333"/>
      <c r="V65" s="333"/>
      <c r="W65" s="333"/>
      <c r="X65" s="333"/>
      <c r="Y65" s="333"/>
      <c r="Z65" s="333"/>
    </row>
    <row r="66" spans="1:26" customFormat="1" x14ac:dyDescent="0.25">
      <c r="A66" s="334" t="s">
        <v>145</v>
      </c>
      <c r="B66" s="334" t="s">
        <v>172</v>
      </c>
      <c r="C66" s="334" t="s">
        <v>32</v>
      </c>
      <c r="D66" s="334">
        <v>2004</v>
      </c>
      <c r="E66" s="334">
        <v>14530</v>
      </c>
      <c r="F66" s="334">
        <v>410</v>
      </c>
      <c r="G66" s="334">
        <v>16944</v>
      </c>
      <c r="H66" s="333"/>
      <c r="I66" s="333"/>
      <c r="J66" s="333"/>
      <c r="K66" s="333"/>
      <c r="L66" s="333"/>
      <c r="M66" s="333"/>
      <c r="N66" s="333"/>
      <c r="O66" s="333"/>
      <c r="P66" s="333"/>
      <c r="Q66" s="333"/>
      <c r="R66" s="333"/>
      <c r="S66" s="333"/>
      <c r="T66" s="333"/>
      <c r="U66" s="333"/>
      <c r="V66" s="333"/>
      <c r="W66" s="333"/>
      <c r="X66" s="333"/>
      <c r="Y66" s="333"/>
      <c r="Z66" s="333"/>
    </row>
    <row r="67" spans="1:26" customFormat="1" x14ac:dyDescent="0.25">
      <c r="A67" s="334" t="s">
        <v>145</v>
      </c>
      <c r="B67" s="334" t="s">
        <v>173</v>
      </c>
      <c r="C67" s="334" t="s">
        <v>33</v>
      </c>
      <c r="D67" s="334">
        <v>550</v>
      </c>
      <c r="E67" s="334">
        <v>5026</v>
      </c>
      <c r="F67" s="334">
        <v>71</v>
      </c>
      <c r="G67" s="334">
        <v>5647</v>
      </c>
      <c r="H67" s="333"/>
      <c r="I67" s="333"/>
      <c r="J67" s="333"/>
      <c r="K67" s="333"/>
      <c r="L67" s="333"/>
      <c r="M67" s="333"/>
      <c r="N67" s="333"/>
      <c r="O67" s="333"/>
      <c r="P67" s="333"/>
      <c r="Q67" s="333"/>
      <c r="R67" s="333"/>
      <c r="S67" s="333"/>
      <c r="T67" s="333"/>
      <c r="U67" s="333"/>
      <c r="V67" s="333"/>
      <c r="W67" s="333"/>
      <c r="X67" s="333"/>
      <c r="Y67" s="333"/>
      <c r="Z67" s="333"/>
    </row>
    <row r="68" spans="1:26" customFormat="1" x14ac:dyDescent="0.25">
      <c r="A68" s="334" t="s">
        <v>141</v>
      </c>
      <c r="B68" s="334" t="s">
        <v>174</v>
      </c>
      <c r="C68" s="334" t="s">
        <v>29</v>
      </c>
      <c r="D68" s="334">
        <v>238</v>
      </c>
      <c r="E68" s="334">
        <v>1394</v>
      </c>
      <c r="F68" s="334">
        <v>94</v>
      </c>
      <c r="G68" s="334">
        <v>1726</v>
      </c>
      <c r="H68" s="333"/>
      <c r="I68" s="333"/>
      <c r="J68" s="333"/>
      <c r="K68" s="333"/>
      <c r="L68" s="333"/>
      <c r="M68" s="333"/>
      <c r="N68" s="333"/>
      <c r="O68" s="333"/>
      <c r="P68" s="333"/>
      <c r="Q68" s="333"/>
      <c r="R68" s="333"/>
      <c r="S68" s="333"/>
      <c r="T68" s="333"/>
      <c r="U68" s="333"/>
      <c r="V68" s="333"/>
      <c r="W68" s="333"/>
      <c r="X68" s="333"/>
      <c r="Y68" s="333"/>
      <c r="Z68" s="333"/>
    </row>
    <row r="69" spans="1:26" customFormat="1" x14ac:dyDescent="0.25">
      <c r="A69" s="334" t="s">
        <v>145</v>
      </c>
      <c r="B69" s="334" t="s">
        <v>175</v>
      </c>
      <c r="C69" s="334" t="s">
        <v>34</v>
      </c>
      <c r="D69" s="334">
        <v>1413</v>
      </c>
      <c r="E69" s="334">
        <v>7028</v>
      </c>
      <c r="F69" s="334">
        <v>310</v>
      </c>
      <c r="G69" s="334">
        <v>8751</v>
      </c>
      <c r="H69" s="333"/>
      <c r="I69" s="333"/>
      <c r="J69" s="333"/>
      <c r="K69" s="333"/>
      <c r="L69" s="333"/>
      <c r="M69" s="333"/>
      <c r="N69" s="333"/>
      <c r="O69" s="333"/>
      <c r="P69" s="333"/>
      <c r="Q69" s="333"/>
      <c r="R69" s="333"/>
      <c r="S69" s="333"/>
      <c r="T69" s="333"/>
      <c r="U69" s="333"/>
      <c r="V69" s="333"/>
      <c r="W69" s="333"/>
      <c r="X69" s="333"/>
      <c r="Y69" s="333"/>
      <c r="Z69" s="333"/>
    </row>
    <row r="70" spans="1:26" customFormat="1" x14ac:dyDescent="0.25">
      <c r="A70" s="334" t="s">
        <v>197</v>
      </c>
      <c r="B70" s="334" t="s">
        <v>176</v>
      </c>
      <c r="C70" s="334" t="s">
        <v>91</v>
      </c>
      <c r="D70" s="334">
        <v>426</v>
      </c>
      <c r="E70" s="334">
        <v>2622</v>
      </c>
      <c r="F70" s="334">
        <v>87</v>
      </c>
      <c r="G70" s="334">
        <v>3135</v>
      </c>
      <c r="H70" s="333"/>
      <c r="I70" s="333"/>
      <c r="J70" s="333"/>
      <c r="K70" s="333"/>
      <c r="L70" s="333"/>
      <c r="M70" s="333"/>
      <c r="N70" s="333"/>
      <c r="O70" s="333"/>
      <c r="P70" s="333"/>
      <c r="Q70" s="333"/>
      <c r="R70" s="333"/>
      <c r="S70" s="333"/>
      <c r="T70" s="333"/>
      <c r="U70" s="333"/>
      <c r="V70" s="333"/>
      <c r="W70" s="333"/>
      <c r="X70" s="333"/>
      <c r="Y70" s="333"/>
      <c r="Z70" s="333"/>
    </row>
    <row r="71" spans="1:26" customFormat="1" x14ac:dyDescent="0.25">
      <c r="A71" s="334" t="s">
        <v>188</v>
      </c>
      <c r="B71" s="334" t="s">
        <v>177</v>
      </c>
      <c r="C71" s="334" t="s">
        <v>65</v>
      </c>
      <c r="D71" s="334">
        <v>536</v>
      </c>
      <c r="E71" s="334">
        <v>2498</v>
      </c>
      <c r="F71" s="334">
        <v>227</v>
      </c>
      <c r="G71" s="334">
        <v>3261</v>
      </c>
      <c r="H71" s="333"/>
      <c r="I71" s="333"/>
      <c r="J71" s="333"/>
      <c r="K71" s="333"/>
      <c r="L71" s="333"/>
      <c r="M71" s="333"/>
      <c r="N71" s="333"/>
      <c r="O71" s="333"/>
      <c r="P71" s="333"/>
      <c r="Q71" s="333"/>
      <c r="R71" s="333"/>
      <c r="S71" s="333"/>
      <c r="T71" s="333"/>
      <c r="U71" s="333"/>
      <c r="V71" s="333"/>
      <c r="W71" s="333"/>
      <c r="X71" s="333"/>
      <c r="Y71" s="333"/>
      <c r="Z71" s="333"/>
    </row>
    <row r="72" spans="1:26" customFormat="1" x14ac:dyDescent="0.25">
      <c r="A72" s="334" t="s">
        <v>189</v>
      </c>
      <c r="B72" s="334" t="s">
        <v>178</v>
      </c>
      <c r="C72" s="334" t="s">
        <v>78</v>
      </c>
      <c r="D72" s="334">
        <v>269</v>
      </c>
      <c r="E72" s="334">
        <v>923</v>
      </c>
      <c r="F72" s="334">
        <v>283</v>
      </c>
      <c r="G72" s="334">
        <v>1475</v>
      </c>
      <c r="H72" s="333"/>
      <c r="I72" s="333"/>
      <c r="J72" s="333"/>
      <c r="K72" s="333"/>
      <c r="L72" s="333"/>
      <c r="M72" s="333"/>
      <c r="N72" s="333"/>
      <c r="O72" s="333"/>
      <c r="P72" s="333"/>
      <c r="Q72" s="333"/>
      <c r="R72" s="333"/>
      <c r="S72" s="333"/>
      <c r="T72" s="333"/>
      <c r="U72" s="333"/>
      <c r="V72" s="333"/>
      <c r="W72" s="333"/>
      <c r="X72" s="333"/>
      <c r="Y72" s="333"/>
      <c r="Z72" s="333"/>
    </row>
    <row r="73" spans="1:26" customFormat="1" x14ac:dyDescent="0.25">
      <c r="A73" s="334" t="s">
        <v>189</v>
      </c>
      <c r="B73" s="334" t="s">
        <v>179</v>
      </c>
      <c r="C73" s="334" t="s">
        <v>79</v>
      </c>
      <c r="D73" s="334">
        <v>491</v>
      </c>
      <c r="E73" s="334">
        <v>1948</v>
      </c>
      <c r="F73" s="334">
        <v>176</v>
      </c>
      <c r="G73" s="334">
        <v>2615</v>
      </c>
      <c r="H73" s="333"/>
      <c r="I73" s="333"/>
      <c r="J73" s="333"/>
      <c r="K73" s="333"/>
      <c r="L73" s="333"/>
      <c r="M73" s="333"/>
      <c r="N73" s="333"/>
      <c r="O73" s="333"/>
      <c r="P73" s="333"/>
      <c r="Q73" s="333"/>
      <c r="R73" s="333"/>
      <c r="S73" s="333"/>
      <c r="T73" s="333"/>
      <c r="U73" s="333"/>
      <c r="V73" s="333"/>
      <c r="W73" s="333"/>
      <c r="X73" s="333"/>
      <c r="Y73" s="333"/>
      <c r="Z73" s="333"/>
    </row>
    <row r="74" spans="1:26" customFormat="1" x14ac:dyDescent="0.25">
      <c r="A74" s="334" t="s">
        <v>157</v>
      </c>
      <c r="B74" s="334" t="s">
        <v>180</v>
      </c>
      <c r="C74" s="334" t="s">
        <v>43</v>
      </c>
      <c r="D74" s="334">
        <v>866</v>
      </c>
      <c r="E74" s="334">
        <v>4396</v>
      </c>
      <c r="F74" s="334">
        <v>164</v>
      </c>
      <c r="G74" s="334">
        <v>5426</v>
      </c>
      <c r="H74" s="333"/>
      <c r="I74" s="333"/>
      <c r="J74" s="333"/>
      <c r="K74" s="333"/>
      <c r="L74" s="333"/>
      <c r="M74" s="333"/>
      <c r="N74" s="333"/>
      <c r="O74" s="333"/>
      <c r="P74" s="333"/>
      <c r="Q74" s="333"/>
      <c r="R74" s="333"/>
      <c r="S74" s="333"/>
      <c r="T74" s="333"/>
      <c r="U74" s="333"/>
      <c r="V74" s="333"/>
      <c r="W74" s="333"/>
      <c r="X74" s="333"/>
      <c r="Y74" s="333"/>
      <c r="Z74" s="333"/>
    </row>
    <row r="75" spans="1:26" customFormat="1" x14ac:dyDescent="0.25">
      <c r="A75" s="334" t="s">
        <v>157</v>
      </c>
      <c r="B75" s="334" t="s">
        <v>181</v>
      </c>
      <c r="C75" s="334" t="s">
        <v>44</v>
      </c>
      <c r="D75" s="334">
        <v>683</v>
      </c>
      <c r="E75" s="334">
        <v>4355</v>
      </c>
      <c r="F75" s="334">
        <v>386</v>
      </c>
      <c r="G75" s="334">
        <v>5424</v>
      </c>
      <c r="H75" s="333"/>
      <c r="I75" s="333"/>
      <c r="J75" s="333"/>
      <c r="K75" s="333"/>
      <c r="L75" s="333"/>
      <c r="M75" s="333"/>
      <c r="N75" s="333"/>
      <c r="O75" s="333"/>
      <c r="P75" s="333"/>
      <c r="Q75" s="333"/>
      <c r="R75" s="333"/>
      <c r="S75" s="333"/>
      <c r="T75" s="333"/>
      <c r="U75" s="333"/>
      <c r="V75" s="333"/>
      <c r="W75" s="333"/>
      <c r="X75" s="333"/>
      <c r="Y75" s="333"/>
      <c r="Z75" s="333"/>
    </row>
    <row r="76" spans="1:26" customFormat="1" x14ac:dyDescent="0.25">
      <c r="A76" s="334" t="s">
        <v>197</v>
      </c>
      <c r="B76" s="334" t="s">
        <v>182</v>
      </c>
      <c r="C76" s="334" t="s">
        <v>93</v>
      </c>
      <c r="D76" s="334">
        <v>1225</v>
      </c>
      <c r="E76" s="334">
        <v>9362</v>
      </c>
      <c r="F76" s="334">
        <v>202</v>
      </c>
      <c r="G76" s="334">
        <v>10789</v>
      </c>
      <c r="H76" s="333"/>
      <c r="I76" s="333"/>
      <c r="J76" s="333"/>
      <c r="K76" s="333"/>
      <c r="L76" s="333"/>
      <c r="M76" s="333"/>
      <c r="N76" s="333"/>
      <c r="O76" s="333"/>
      <c r="P76" s="333"/>
      <c r="Q76" s="333"/>
      <c r="R76" s="333"/>
      <c r="S76" s="333"/>
      <c r="T76" s="333"/>
      <c r="U76" s="333"/>
      <c r="V76" s="333"/>
      <c r="W76" s="333"/>
      <c r="X76" s="333"/>
      <c r="Y76" s="333"/>
      <c r="Z76" s="333"/>
    </row>
    <row r="77" spans="1:26" customFormat="1" x14ac:dyDescent="0.25">
      <c r="A77" s="334" t="s">
        <v>197</v>
      </c>
      <c r="B77" s="334" t="s">
        <v>92</v>
      </c>
      <c r="C77" s="334" t="s">
        <v>114</v>
      </c>
      <c r="D77" s="334">
        <v>221</v>
      </c>
      <c r="E77" s="334">
        <v>2197</v>
      </c>
      <c r="F77" s="334">
        <v>16</v>
      </c>
      <c r="G77" s="334">
        <v>2434</v>
      </c>
      <c r="H77" s="333"/>
      <c r="I77" s="333"/>
      <c r="J77" s="333"/>
      <c r="K77" s="333"/>
      <c r="L77" s="333"/>
      <c r="M77" s="333"/>
      <c r="N77" s="333"/>
      <c r="O77" s="333"/>
      <c r="P77" s="333"/>
      <c r="Q77" s="333"/>
      <c r="R77" s="333"/>
      <c r="S77" s="333"/>
      <c r="T77" s="333"/>
      <c r="U77" s="333"/>
      <c r="V77" s="333"/>
      <c r="W77" s="333"/>
      <c r="X77" s="333"/>
      <c r="Y77" s="333"/>
      <c r="Z77" s="333"/>
    </row>
    <row r="78" spans="1:26" customFormat="1" x14ac:dyDescent="0.25">
      <c r="A78" s="334" t="s">
        <v>197</v>
      </c>
      <c r="B78" s="334" t="s">
        <v>94</v>
      </c>
      <c r="C78" s="334" t="s">
        <v>95</v>
      </c>
      <c r="D78" s="334">
        <v>1004</v>
      </c>
      <c r="E78" s="334">
        <v>7165</v>
      </c>
      <c r="F78" s="334">
        <v>186</v>
      </c>
      <c r="G78" s="334">
        <v>8355</v>
      </c>
      <c r="H78" s="333"/>
      <c r="I78" s="333"/>
      <c r="J78" s="333"/>
      <c r="K78" s="333"/>
      <c r="L78" s="333"/>
      <c r="M78" s="333"/>
      <c r="N78" s="333"/>
      <c r="O78" s="333"/>
      <c r="P78" s="333"/>
      <c r="Q78" s="333"/>
      <c r="R78" s="333"/>
      <c r="S78" s="333"/>
      <c r="T78" s="333"/>
      <c r="U78" s="333"/>
      <c r="V78" s="333"/>
      <c r="W78" s="333"/>
      <c r="X78" s="333"/>
      <c r="Y78" s="333"/>
      <c r="Z78" s="333"/>
    </row>
    <row r="79" spans="1:26" customFormat="1" x14ac:dyDescent="0.25">
      <c r="A79" s="334" t="s">
        <v>140</v>
      </c>
      <c r="B79" s="334" t="s">
        <v>183</v>
      </c>
      <c r="C79" s="334" t="s">
        <v>21</v>
      </c>
      <c r="D79" s="334">
        <v>167</v>
      </c>
      <c r="E79" s="334">
        <v>1012</v>
      </c>
      <c r="F79" s="334">
        <v>7</v>
      </c>
      <c r="G79" s="334">
        <v>1186</v>
      </c>
      <c r="H79" s="333"/>
      <c r="I79" s="333"/>
      <c r="J79" s="333"/>
      <c r="K79" s="333"/>
      <c r="L79" s="333"/>
      <c r="M79" s="333"/>
      <c r="N79" s="333"/>
      <c r="O79" s="333"/>
      <c r="P79" s="333"/>
      <c r="Q79" s="333"/>
      <c r="R79" s="333"/>
      <c r="S79" s="333"/>
      <c r="T79" s="333"/>
      <c r="U79" s="333"/>
      <c r="V79" s="333"/>
      <c r="W79" s="333"/>
      <c r="X79" s="333"/>
      <c r="Y79" s="333"/>
      <c r="Z79" s="333"/>
    </row>
    <row r="80" spans="1:26" customFormat="1" x14ac:dyDescent="0.25">
      <c r="A80" s="334" t="s">
        <v>140</v>
      </c>
      <c r="B80" s="334" t="s">
        <v>184</v>
      </c>
      <c r="C80" s="334" t="s">
        <v>22</v>
      </c>
      <c r="D80" s="334">
        <v>378</v>
      </c>
      <c r="E80" s="334">
        <v>3030</v>
      </c>
      <c r="F80" s="334">
        <v>16</v>
      </c>
      <c r="G80" s="334">
        <v>3424</v>
      </c>
      <c r="H80" s="333"/>
      <c r="I80" s="333"/>
      <c r="J80" s="333"/>
      <c r="K80" s="333"/>
      <c r="L80" s="333"/>
      <c r="M80" s="333"/>
      <c r="N80" s="333"/>
      <c r="O80" s="333"/>
      <c r="P80" s="333"/>
      <c r="Q80" s="333"/>
      <c r="R80" s="333"/>
      <c r="S80" s="333"/>
      <c r="T80" s="333"/>
      <c r="U80" s="333"/>
      <c r="V80" s="333"/>
      <c r="W80" s="333"/>
      <c r="X80" s="333"/>
      <c r="Y80" s="333"/>
      <c r="Z80" s="333"/>
    </row>
    <row r="81" spans="1:26" customFormat="1" x14ac:dyDescent="0.25">
      <c r="A81" s="334" t="s">
        <v>165</v>
      </c>
      <c r="B81" s="334" t="s">
        <v>185</v>
      </c>
      <c r="C81" s="334" t="s">
        <v>50</v>
      </c>
      <c r="D81" s="334">
        <v>400</v>
      </c>
      <c r="E81" s="334">
        <v>2689</v>
      </c>
      <c r="F81" s="334">
        <v>4</v>
      </c>
      <c r="G81" s="334">
        <v>3093</v>
      </c>
      <c r="H81" s="333"/>
      <c r="I81" s="333"/>
      <c r="J81" s="333"/>
      <c r="K81" s="333"/>
      <c r="L81" s="333"/>
      <c r="M81" s="333"/>
      <c r="N81" s="333"/>
      <c r="O81" s="333"/>
      <c r="P81" s="333"/>
      <c r="Q81" s="333"/>
      <c r="R81" s="333"/>
      <c r="S81" s="333"/>
      <c r="T81" s="333"/>
      <c r="U81" s="333"/>
      <c r="V81" s="333"/>
      <c r="W81" s="333"/>
      <c r="X81" s="333"/>
      <c r="Y81" s="333"/>
      <c r="Z81" s="333"/>
    </row>
    <row r="82" spans="1:26" customFormat="1" x14ac:dyDescent="0.25">
      <c r="A82" s="334" t="s">
        <v>197</v>
      </c>
      <c r="B82" s="334" t="s">
        <v>186</v>
      </c>
      <c r="C82" s="334" t="s">
        <v>96</v>
      </c>
      <c r="D82" s="334">
        <v>212</v>
      </c>
      <c r="E82" s="334">
        <v>2215</v>
      </c>
      <c r="F82" s="334">
        <v>243</v>
      </c>
      <c r="G82" s="334">
        <v>2670</v>
      </c>
      <c r="H82" s="333"/>
      <c r="I82" s="333"/>
      <c r="J82" s="333"/>
      <c r="K82" s="333"/>
      <c r="L82" s="333"/>
      <c r="M82" s="333"/>
      <c r="N82" s="333"/>
      <c r="O82" s="333"/>
      <c r="P82" s="333"/>
      <c r="Q82" s="333"/>
      <c r="R82" s="333"/>
      <c r="S82" s="333"/>
      <c r="T82" s="333"/>
      <c r="U82" s="333"/>
      <c r="V82" s="333"/>
      <c r="W82" s="333"/>
      <c r="X82" s="333"/>
      <c r="Y82" s="333"/>
      <c r="Z82" s="333"/>
    </row>
    <row r="83" spans="1:26" customFormat="1" x14ac:dyDescent="0.25">
      <c r="A83" s="334" t="s">
        <v>197</v>
      </c>
      <c r="B83" s="334" t="s">
        <v>187</v>
      </c>
      <c r="C83" s="334" t="s">
        <v>97</v>
      </c>
      <c r="D83" s="334">
        <v>214</v>
      </c>
      <c r="E83" s="334">
        <v>3966</v>
      </c>
      <c r="F83" s="334">
        <v>54</v>
      </c>
      <c r="G83" s="334">
        <v>4234</v>
      </c>
      <c r="H83" s="333"/>
      <c r="I83" s="333"/>
      <c r="J83" s="333"/>
      <c r="K83" s="333"/>
      <c r="L83" s="333"/>
      <c r="M83" s="333"/>
      <c r="N83" s="333"/>
      <c r="O83" s="333"/>
      <c r="P83" s="333"/>
      <c r="Q83" s="333"/>
      <c r="R83" s="333"/>
      <c r="S83" s="333"/>
      <c r="T83" s="333"/>
      <c r="U83" s="333"/>
      <c r="V83" s="333"/>
      <c r="W83" s="333"/>
      <c r="X83" s="333"/>
      <c r="Y83" s="333"/>
      <c r="Z83" s="333"/>
    </row>
    <row r="84" spans="1:26" customFormat="1" x14ac:dyDescent="0.25">
      <c r="A84" s="334" t="s">
        <v>125</v>
      </c>
      <c r="B84" s="334" t="s">
        <v>188</v>
      </c>
      <c r="C84" s="334" t="s">
        <v>0</v>
      </c>
      <c r="D84" s="334">
        <v>2004</v>
      </c>
      <c r="E84" s="334">
        <v>5718</v>
      </c>
      <c r="F84" s="334">
        <v>1160</v>
      </c>
      <c r="G84" s="334">
        <v>8882</v>
      </c>
      <c r="H84" s="333"/>
      <c r="I84" s="333"/>
      <c r="J84" s="333"/>
      <c r="K84" s="333"/>
      <c r="L84" s="333"/>
      <c r="M84" s="333"/>
      <c r="N84" s="333"/>
      <c r="O84" s="333"/>
      <c r="P84" s="333"/>
      <c r="Q84" s="333"/>
      <c r="R84" s="333"/>
      <c r="S84" s="333"/>
      <c r="T84" s="333"/>
      <c r="U84" s="333"/>
      <c r="V84" s="333"/>
      <c r="W84" s="333"/>
      <c r="X84" s="333"/>
      <c r="Y84" s="333"/>
      <c r="Z84" s="333"/>
    </row>
    <row r="85" spans="1:26" customFormat="1" x14ac:dyDescent="0.25">
      <c r="A85" s="334" t="s">
        <v>141</v>
      </c>
      <c r="B85" s="334" t="s">
        <v>189</v>
      </c>
      <c r="C85" s="334" t="s">
        <v>30</v>
      </c>
      <c r="D85" s="334">
        <v>1110</v>
      </c>
      <c r="E85" s="334">
        <v>4446</v>
      </c>
      <c r="F85" s="334">
        <v>160</v>
      </c>
      <c r="G85" s="334">
        <v>5716</v>
      </c>
      <c r="H85" s="333"/>
      <c r="I85" s="333"/>
      <c r="J85" s="333"/>
      <c r="K85" s="333"/>
      <c r="L85" s="333"/>
      <c r="M85" s="333"/>
      <c r="N85" s="333"/>
      <c r="O85" s="333"/>
      <c r="P85" s="333"/>
      <c r="Q85" s="333"/>
      <c r="R85" s="333"/>
      <c r="S85" s="333"/>
      <c r="T85" s="333"/>
      <c r="U85" s="333"/>
      <c r="V85" s="333"/>
      <c r="W85" s="333"/>
      <c r="X85" s="333"/>
      <c r="Y85" s="333"/>
      <c r="Z85" s="333"/>
    </row>
    <row r="86" spans="1:26" customFormat="1" x14ac:dyDescent="0.25">
      <c r="A86" s="334" t="s">
        <v>125</v>
      </c>
      <c r="B86" s="334" t="s">
        <v>190</v>
      </c>
      <c r="C86" s="334" t="s">
        <v>2</v>
      </c>
      <c r="D86" s="334">
        <v>778</v>
      </c>
      <c r="E86" s="334">
        <v>3536</v>
      </c>
      <c r="F86" s="334">
        <v>73</v>
      </c>
      <c r="G86" s="334">
        <v>4387</v>
      </c>
      <c r="H86" s="333"/>
      <c r="I86" s="333"/>
      <c r="J86" s="333"/>
      <c r="K86" s="333"/>
      <c r="L86" s="333"/>
      <c r="M86" s="333"/>
      <c r="N86" s="333"/>
      <c r="O86" s="333"/>
      <c r="P86" s="333"/>
      <c r="Q86" s="333"/>
      <c r="R86" s="333"/>
      <c r="S86" s="333"/>
      <c r="T86" s="333"/>
      <c r="U86" s="333"/>
      <c r="V86" s="333"/>
      <c r="W86" s="333"/>
      <c r="X86" s="333"/>
      <c r="Y86" s="333"/>
      <c r="Z86" s="333"/>
    </row>
    <row r="87" spans="1:26" customFormat="1" x14ac:dyDescent="0.25">
      <c r="A87" s="334" t="s">
        <v>125</v>
      </c>
      <c r="B87" s="334" t="s">
        <v>191</v>
      </c>
      <c r="C87" s="334" t="s">
        <v>3</v>
      </c>
      <c r="D87" s="334">
        <v>760</v>
      </c>
      <c r="E87" s="334">
        <v>4530</v>
      </c>
      <c r="F87" s="334">
        <v>101</v>
      </c>
      <c r="G87" s="334">
        <v>5391</v>
      </c>
      <c r="H87" s="333"/>
      <c r="I87" s="333"/>
      <c r="J87" s="333"/>
      <c r="K87" s="333"/>
      <c r="L87" s="333"/>
      <c r="M87" s="333"/>
      <c r="N87" s="333"/>
      <c r="O87" s="333"/>
      <c r="P87" s="333"/>
      <c r="Q87" s="333"/>
      <c r="R87" s="333"/>
      <c r="S87" s="333"/>
      <c r="T87" s="333"/>
      <c r="U87" s="333"/>
      <c r="V87" s="333"/>
      <c r="W87" s="333"/>
      <c r="X87" s="333"/>
      <c r="Y87" s="333"/>
      <c r="Z87" s="333"/>
    </row>
    <row r="88" spans="1:26" customFormat="1" x14ac:dyDescent="0.25">
      <c r="A88" s="334" t="s">
        <v>188</v>
      </c>
      <c r="B88" s="334" t="s">
        <v>192</v>
      </c>
      <c r="C88" s="334" t="s">
        <v>66</v>
      </c>
      <c r="D88" s="334">
        <v>228</v>
      </c>
      <c r="E88" s="334">
        <v>2295</v>
      </c>
      <c r="F88" s="334">
        <v>286</v>
      </c>
      <c r="G88" s="334">
        <v>2809</v>
      </c>
      <c r="H88" s="333"/>
      <c r="I88" s="333"/>
      <c r="J88" s="333"/>
      <c r="K88" s="333"/>
      <c r="L88" s="333"/>
      <c r="M88" s="333"/>
      <c r="N88" s="333"/>
      <c r="O88" s="333"/>
      <c r="P88" s="333"/>
      <c r="Q88" s="333"/>
      <c r="R88" s="333"/>
      <c r="S88" s="333"/>
      <c r="T88" s="333"/>
      <c r="U88" s="333"/>
      <c r="V88" s="333"/>
      <c r="W88" s="333"/>
      <c r="X88" s="333"/>
      <c r="Y88" s="333"/>
      <c r="Z88" s="333"/>
    </row>
    <row r="89" spans="1:26" customFormat="1" x14ac:dyDescent="0.25">
      <c r="A89" s="334" t="s">
        <v>145</v>
      </c>
      <c r="B89" s="334" t="s">
        <v>193</v>
      </c>
      <c r="C89" s="334" t="s">
        <v>35</v>
      </c>
      <c r="D89" s="334">
        <v>583</v>
      </c>
      <c r="E89" s="334">
        <v>2648</v>
      </c>
      <c r="F89" s="334">
        <v>264</v>
      </c>
      <c r="G89" s="334">
        <v>3495</v>
      </c>
      <c r="H89" s="333"/>
      <c r="I89" s="333"/>
      <c r="J89" s="333"/>
      <c r="K89" s="333"/>
      <c r="L89" s="333"/>
      <c r="M89" s="333"/>
      <c r="N89" s="333"/>
      <c r="O89" s="333"/>
      <c r="P89" s="333"/>
      <c r="Q89" s="333"/>
      <c r="R89" s="333"/>
      <c r="S89" s="333"/>
      <c r="T89" s="333"/>
      <c r="U89" s="333"/>
      <c r="V89" s="333"/>
      <c r="W89" s="333"/>
      <c r="X89" s="333"/>
      <c r="Y89" s="333"/>
      <c r="Z89" s="333"/>
    </row>
    <row r="90" spans="1:26" customFormat="1" x14ac:dyDescent="0.25">
      <c r="A90" s="334" t="s">
        <v>189</v>
      </c>
      <c r="B90" s="334" t="s">
        <v>194</v>
      </c>
      <c r="C90" s="334" t="s">
        <v>80</v>
      </c>
      <c r="D90" s="334">
        <v>385</v>
      </c>
      <c r="E90" s="334">
        <v>1853</v>
      </c>
      <c r="F90" s="334">
        <v>25</v>
      </c>
      <c r="G90" s="334">
        <v>2263</v>
      </c>
      <c r="H90" s="333"/>
      <c r="I90" s="333"/>
      <c r="J90" s="333"/>
      <c r="K90" s="333"/>
      <c r="L90" s="333"/>
      <c r="M90" s="333"/>
      <c r="N90" s="333"/>
      <c r="O90" s="333"/>
      <c r="P90" s="333"/>
      <c r="Q90" s="333"/>
      <c r="R90" s="333"/>
      <c r="S90" s="333"/>
      <c r="T90" s="333"/>
      <c r="U90" s="333"/>
      <c r="V90" s="333"/>
      <c r="W90" s="333"/>
      <c r="X90" s="333"/>
      <c r="Y90" s="333"/>
      <c r="Z90" s="333"/>
    </row>
    <row r="91" spans="1:26" customFormat="1" x14ac:dyDescent="0.25">
      <c r="A91" s="334" t="s">
        <v>189</v>
      </c>
      <c r="B91" s="334" t="s">
        <v>195</v>
      </c>
      <c r="C91" s="334" t="s">
        <v>81</v>
      </c>
      <c r="D91" s="334">
        <v>209</v>
      </c>
      <c r="E91" s="334">
        <v>1472</v>
      </c>
      <c r="F91" s="334">
        <v>1</v>
      </c>
      <c r="G91" s="334">
        <v>1682</v>
      </c>
      <c r="H91" s="333"/>
      <c r="I91" s="333"/>
      <c r="J91" s="333"/>
      <c r="K91" s="333"/>
      <c r="L91" s="333"/>
      <c r="M91" s="333"/>
      <c r="N91" s="333"/>
      <c r="O91" s="333"/>
      <c r="P91" s="333"/>
      <c r="Q91" s="333"/>
      <c r="R91" s="333"/>
      <c r="S91" s="333"/>
      <c r="T91" s="333"/>
      <c r="U91" s="333"/>
      <c r="V91" s="333"/>
      <c r="W91" s="333"/>
      <c r="X91" s="333"/>
      <c r="Y91" s="333"/>
      <c r="Z91" s="333"/>
    </row>
    <row r="92" spans="1:26" customFormat="1" x14ac:dyDescent="0.25">
      <c r="A92" s="334" t="s">
        <v>206</v>
      </c>
      <c r="B92" s="334" t="s">
        <v>196</v>
      </c>
      <c r="C92" s="334" t="s">
        <v>102</v>
      </c>
      <c r="D92" s="334">
        <v>786</v>
      </c>
      <c r="E92" s="334">
        <v>5283</v>
      </c>
      <c r="F92" s="334">
        <v>15</v>
      </c>
      <c r="G92" s="334">
        <v>6084</v>
      </c>
      <c r="H92" s="333"/>
      <c r="I92" s="333"/>
      <c r="J92" s="333"/>
      <c r="K92" s="333"/>
      <c r="L92" s="333"/>
      <c r="M92" s="333"/>
      <c r="N92" s="333"/>
      <c r="O92" s="333"/>
      <c r="P92" s="333"/>
      <c r="Q92" s="333"/>
      <c r="R92" s="333"/>
      <c r="S92" s="333"/>
      <c r="T92" s="333"/>
      <c r="U92" s="333"/>
      <c r="V92" s="333"/>
      <c r="W92" s="333"/>
      <c r="X92" s="333"/>
      <c r="Y92" s="333"/>
      <c r="Z92" s="333"/>
    </row>
    <row r="93" spans="1:26" customFormat="1" x14ac:dyDescent="0.25">
      <c r="A93" s="334" t="s">
        <v>206</v>
      </c>
      <c r="B93" s="334" t="s">
        <v>197</v>
      </c>
      <c r="C93" s="334" t="s">
        <v>103</v>
      </c>
      <c r="D93" s="334">
        <v>295</v>
      </c>
      <c r="E93" s="334">
        <v>2038</v>
      </c>
      <c r="F93" s="334">
        <v>256</v>
      </c>
      <c r="G93" s="334">
        <v>2589</v>
      </c>
      <c r="H93" s="333"/>
      <c r="I93" s="333"/>
      <c r="J93" s="333"/>
      <c r="K93" s="333"/>
      <c r="L93" s="333"/>
      <c r="M93" s="333"/>
      <c r="N93" s="333"/>
      <c r="O93" s="333"/>
      <c r="P93" s="333"/>
      <c r="Q93" s="333"/>
      <c r="R93" s="333"/>
      <c r="S93" s="333"/>
      <c r="T93" s="333"/>
      <c r="U93" s="333"/>
      <c r="V93" s="333"/>
      <c r="W93" s="333"/>
      <c r="X93" s="333"/>
      <c r="Y93" s="333"/>
      <c r="Z93" s="333"/>
    </row>
    <row r="94" spans="1:26" customFormat="1" x14ac:dyDescent="0.25">
      <c r="A94" s="334" t="s">
        <v>165</v>
      </c>
      <c r="B94" s="334" t="s">
        <v>198</v>
      </c>
      <c r="C94" s="334" t="s">
        <v>51</v>
      </c>
      <c r="D94" s="334">
        <v>217</v>
      </c>
      <c r="E94" s="334">
        <v>3588</v>
      </c>
      <c r="F94" s="334">
        <v>177</v>
      </c>
      <c r="G94" s="334">
        <v>3982</v>
      </c>
      <c r="H94" s="333"/>
      <c r="I94" s="333"/>
      <c r="J94" s="333"/>
      <c r="K94" s="333"/>
      <c r="L94" s="333"/>
      <c r="M94" s="333"/>
      <c r="N94" s="333"/>
      <c r="O94" s="333"/>
      <c r="P94" s="333"/>
      <c r="Q94" s="333"/>
      <c r="R94" s="333"/>
      <c r="S94" s="333"/>
      <c r="T94" s="333"/>
      <c r="U94" s="333"/>
      <c r="V94" s="333"/>
      <c r="W94" s="333"/>
      <c r="X94" s="333"/>
      <c r="Y94" s="333"/>
      <c r="Z94" s="333"/>
    </row>
    <row r="95" spans="1:26" customFormat="1" x14ac:dyDescent="0.25">
      <c r="A95" s="334" t="s">
        <v>188</v>
      </c>
      <c r="B95" s="334" t="s">
        <v>199</v>
      </c>
      <c r="C95" s="334" t="s">
        <v>67</v>
      </c>
      <c r="D95" s="334">
        <v>213</v>
      </c>
      <c r="E95" s="334">
        <v>1759</v>
      </c>
      <c r="F95" s="334">
        <v>175</v>
      </c>
      <c r="G95" s="334">
        <v>2147</v>
      </c>
      <c r="H95" s="333"/>
      <c r="I95" s="333"/>
      <c r="J95" s="333"/>
      <c r="K95" s="333"/>
      <c r="L95" s="333"/>
      <c r="M95" s="333"/>
      <c r="N95" s="333"/>
      <c r="O95" s="333"/>
      <c r="P95" s="333"/>
      <c r="Q95" s="333"/>
      <c r="R95" s="333"/>
      <c r="S95" s="333"/>
      <c r="T95" s="333"/>
      <c r="U95" s="333"/>
      <c r="V95" s="333"/>
      <c r="W95" s="333"/>
      <c r="X95" s="333"/>
      <c r="Y95" s="333"/>
      <c r="Z95" s="333"/>
    </row>
    <row r="96" spans="1:26" customFormat="1" x14ac:dyDescent="0.25">
      <c r="A96" s="334" t="s">
        <v>188</v>
      </c>
      <c r="B96" s="334" t="s">
        <v>200</v>
      </c>
      <c r="C96" s="334" t="s">
        <v>68</v>
      </c>
      <c r="D96" s="334">
        <v>351</v>
      </c>
      <c r="E96" s="334">
        <v>1904</v>
      </c>
      <c r="F96" s="334">
        <v>9</v>
      </c>
      <c r="G96" s="334">
        <v>2264</v>
      </c>
      <c r="H96" s="333"/>
      <c r="I96" s="333"/>
      <c r="J96" s="333"/>
      <c r="K96" s="333"/>
      <c r="L96" s="333"/>
      <c r="M96" s="333"/>
      <c r="N96" s="333"/>
      <c r="O96" s="333"/>
      <c r="P96" s="333"/>
      <c r="Q96" s="333"/>
      <c r="R96" s="333"/>
      <c r="S96" s="333"/>
      <c r="T96" s="333"/>
      <c r="U96" s="333"/>
      <c r="V96" s="333"/>
      <c r="W96" s="333"/>
      <c r="X96" s="333"/>
      <c r="Y96" s="333"/>
      <c r="Z96" s="333"/>
    </row>
    <row r="97" spans="1:26" customFormat="1" x14ac:dyDescent="0.25">
      <c r="A97" s="334" t="s">
        <v>157</v>
      </c>
      <c r="B97" s="334" t="s">
        <v>201</v>
      </c>
      <c r="C97" s="334" t="s">
        <v>45</v>
      </c>
      <c r="D97" s="334">
        <v>355</v>
      </c>
      <c r="E97" s="334">
        <v>1834</v>
      </c>
      <c r="F97" s="334">
        <v>66</v>
      </c>
      <c r="G97" s="334">
        <v>2255</v>
      </c>
      <c r="H97" s="333"/>
      <c r="I97" s="333"/>
      <c r="J97" s="333"/>
      <c r="K97" s="333"/>
      <c r="L97" s="333"/>
      <c r="M97" s="333"/>
      <c r="N97" s="333"/>
      <c r="O97" s="333"/>
      <c r="P97" s="333"/>
      <c r="Q97" s="333"/>
      <c r="R97" s="333"/>
      <c r="S97" s="333"/>
      <c r="T97" s="333"/>
      <c r="U97" s="333"/>
      <c r="V97" s="333"/>
      <c r="W97" s="333"/>
      <c r="X97" s="333"/>
      <c r="Y97" s="333"/>
      <c r="Z97" s="333"/>
    </row>
    <row r="98" spans="1:26" customFormat="1" x14ac:dyDescent="0.25">
      <c r="A98" s="334" t="s">
        <v>140</v>
      </c>
      <c r="B98" s="334" t="s">
        <v>202</v>
      </c>
      <c r="C98" s="334" t="s">
        <v>23</v>
      </c>
      <c r="D98" s="334">
        <v>232</v>
      </c>
      <c r="E98" s="334">
        <v>1542</v>
      </c>
      <c r="F98" s="334">
        <v>36</v>
      </c>
      <c r="G98" s="334">
        <v>1810</v>
      </c>
      <c r="H98" s="333"/>
      <c r="I98" s="333"/>
      <c r="J98" s="333"/>
      <c r="K98" s="333"/>
      <c r="L98" s="333"/>
      <c r="M98" s="333"/>
      <c r="N98" s="333"/>
      <c r="O98" s="333"/>
      <c r="P98" s="333"/>
      <c r="Q98" s="333"/>
      <c r="R98" s="333"/>
      <c r="S98" s="333"/>
      <c r="T98" s="333"/>
      <c r="U98" s="333"/>
      <c r="V98" s="333"/>
      <c r="W98" s="333"/>
      <c r="X98" s="333"/>
      <c r="Y98" s="333"/>
      <c r="Z98" s="333"/>
    </row>
    <row r="99" spans="1:26" customFormat="1" x14ac:dyDescent="0.25">
      <c r="A99" s="334" t="s">
        <v>140</v>
      </c>
      <c r="B99" s="334" t="s">
        <v>203</v>
      </c>
      <c r="C99" s="334" t="s">
        <v>24</v>
      </c>
      <c r="D99" s="334">
        <v>61</v>
      </c>
      <c r="E99" s="334">
        <v>908</v>
      </c>
      <c r="F99" s="334">
        <v>28</v>
      </c>
      <c r="G99" s="334">
        <v>997</v>
      </c>
      <c r="H99" s="333"/>
      <c r="I99" s="333"/>
      <c r="J99" s="333"/>
      <c r="K99" s="333"/>
      <c r="L99" s="333"/>
      <c r="M99" s="333"/>
      <c r="N99" s="333"/>
      <c r="O99" s="333"/>
      <c r="P99" s="333"/>
      <c r="Q99" s="333"/>
      <c r="R99" s="333"/>
      <c r="S99" s="333"/>
      <c r="T99" s="333"/>
      <c r="U99" s="333"/>
      <c r="V99" s="333"/>
      <c r="W99" s="333"/>
      <c r="X99" s="333"/>
      <c r="Y99" s="333"/>
      <c r="Z99" s="333"/>
    </row>
    <row r="100" spans="1:26" customFormat="1" x14ac:dyDescent="0.25">
      <c r="A100" s="334" t="s">
        <v>125</v>
      </c>
      <c r="B100" s="334" t="s">
        <v>204</v>
      </c>
      <c r="C100" s="334" t="s">
        <v>4</v>
      </c>
      <c r="D100" s="334">
        <v>603</v>
      </c>
      <c r="E100" s="334">
        <v>4627</v>
      </c>
      <c r="F100" s="334">
        <v>162</v>
      </c>
      <c r="G100" s="334">
        <v>5392</v>
      </c>
      <c r="H100" s="333"/>
      <c r="I100" s="333"/>
      <c r="J100" s="333"/>
      <c r="K100" s="333"/>
      <c r="L100" s="333"/>
      <c r="M100" s="333"/>
      <c r="N100" s="333"/>
      <c r="O100" s="333"/>
      <c r="P100" s="333"/>
      <c r="Q100" s="333"/>
      <c r="R100" s="333"/>
      <c r="S100" s="333"/>
      <c r="T100" s="333"/>
      <c r="U100" s="333"/>
      <c r="V100" s="333"/>
      <c r="W100" s="333"/>
      <c r="X100" s="333"/>
      <c r="Y100" s="333"/>
      <c r="Z100" s="333"/>
    </row>
    <row r="101" spans="1:26" customFormat="1" x14ac:dyDescent="0.25">
      <c r="A101" s="334" t="s">
        <v>125</v>
      </c>
      <c r="B101" s="334" t="s">
        <v>205</v>
      </c>
      <c r="C101" s="334" t="s">
        <v>5</v>
      </c>
      <c r="D101" s="334">
        <v>1205</v>
      </c>
      <c r="E101" s="334">
        <v>3257</v>
      </c>
      <c r="F101" s="334">
        <v>187</v>
      </c>
      <c r="G101" s="334">
        <v>4649</v>
      </c>
      <c r="H101" s="333"/>
      <c r="I101" s="333"/>
      <c r="J101" s="333"/>
      <c r="K101" s="333"/>
      <c r="L101" s="333"/>
      <c r="M101" s="333"/>
      <c r="N101" s="333"/>
      <c r="O101" s="333"/>
      <c r="P101" s="333"/>
      <c r="Q101" s="333"/>
      <c r="R101" s="333"/>
      <c r="S101" s="333"/>
      <c r="T101" s="333"/>
      <c r="U101" s="333"/>
      <c r="V101" s="333"/>
      <c r="W101" s="333"/>
      <c r="X101" s="333"/>
      <c r="Y101" s="333"/>
      <c r="Z101" s="333"/>
    </row>
    <row r="102" spans="1:26" customFormat="1" x14ac:dyDescent="0.25">
      <c r="A102" s="334" t="s">
        <v>125</v>
      </c>
      <c r="B102" s="334" t="s">
        <v>206</v>
      </c>
      <c r="C102" s="334" t="s">
        <v>6</v>
      </c>
      <c r="D102" s="334">
        <v>1427</v>
      </c>
      <c r="E102" s="334">
        <v>6262</v>
      </c>
      <c r="F102" s="334">
        <v>181</v>
      </c>
      <c r="G102" s="334">
        <v>7870</v>
      </c>
      <c r="H102" s="333"/>
      <c r="I102" s="333"/>
      <c r="J102" s="333"/>
      <c r="K102" s="333"/>
      <c r="L102" s="333"/>
      <c r="M102" s="333"/>
      <c r="N102" s="333"/>
      <c r="O102" s="333"/>
      <c r="P102" s="333"/>
      <c r="Q102" s="333"/>
      <c r="R102" s="333"/>
      <c r="S102" s="333"/>
      <c r="T102" s="333"/>
      <c r="U102" s="333"/>
      <c r="V102" s="333"/>
      <c r="W102" s="333"/>
      <c r="X102" s="333"/>
      <c r="Y102" s="333"/>
      <c r="Z102" s="333"/>
    </row>
    <row r="103" spans="1:26" customFormat="1" x14ac:dyDescent="0.25">
      <c r="A103" s="334" t="s">
        <v>125</v>
      </c>
      <c r="B103" s="334" t="s">
        <v>207</v>
      </c>
      <c r="C103" s="334" t="s">
        <v>7</v>
      </c>
      <c r="D103" s="334">
        <v>1480</v>
      </c>
      <c r="E103" s="334">
        <v>3152</v>
      </c>
      <c r="F103" s="334">
        <v>559</v>
      </c>
      <c r="G103" s="334">
        <v>5191</v>
      </c>
      <c r="H103" s="333"/>
      <c r="I103" s="333"/>
      <c r="J103" s="333"/>
      <c r="K103" s="333"/>
      <c r="L103" s="333"/>
      <c r="M103" s="333"/>
      <c r="N103" s="333"/>
      <c r="O103" s="333"/>
      <c r="P103" s="333"/>
      <c r="Q103" s="333"/>
      <c r="R103" s="333"/>
      <c r="S103" s="333"/>
      <c r="T103" s="333"/>
      <c r="U103" s="333"/>
      <c r="V103" s="333"/>
      <c r="W103" s="333"/>
      <c r="X103" s="333"/>
      <c r="Y103" s="333"/>
      <c r="Z103" s="333"/>
    </row>
    <row r="104" spans="1:26" customFormat="1" x14ac:dyDescent="0.25">
      <c r="A104" s="334" t="s">
        <v>125</v>
      </c>
      <c r="B104" s="334" t="s">
        <v>208</v>
      </c>
      <c r="C104" s="334" t="s">
        <v>8</v>
      </c>
      <c r="D104" s="334">
        <v>723</v>
      </c>
      <c r="E104" s="334">
        <v>4867</v>
      </c>
      <c r="F104" s="334">
        <v>4</v>
      </c>
      <c r="G104" s="334">
        <v>5594</v>
      </c>
      <c r="H104" s="333"/>
      <c r="I104" s="333"/>
      <c r="J104" s="333"/>
      <c r="K104" s="333"/>
      <c r="L104" s="333"/>
      <c r="M104" s="333"/>
      <c r="N104" s="333"/>
      <c r="O104" s="333"/>
      <c r="P104" s="333"/>
      <c r="Q104" s="333"/>
      <c r="R104" s="333"/>
      <c r="S104" s="333"/>
      <c r="T104" s="333"/>
      <c r="U104" s="333"/>
      <c r="V104" s="333"/>
      <c r="W104" s="333"/>
      <c r="X104" s="333"/>
      <c r="Y104" s="333"/>
      <c r="Z104" s="333"/>
    </row>
    <row r="105" spans="1:26" customFormat="1" x14ac:dyDescent="0.25">
      <c r="A105" s="334" t="s">
        <v>448</v>
      </c>
      <c r="B105" s="334" t="s">
        <v>209</v>
      </c>
      <c r="C105" s="334" t="s">
        <v>109</v>
      </c>
      <c r="D105" s="334">
        <v>570</v>
      </c>
      <c r="E105" s="334">
        <v>2653</v>
      </c>
      <c r="F105" s="334">
        <v>0</v>
      </c>
      <c r="G105" s="334">
        <v>3223</v>
      </c>
      <c r="H105" s="333"/>
      <c r="I105" s="333"/>
      <c r="J105" s="333"/>
      <c r="K105" s="333"/>
      <c r="L105" s="333"/>
      <c r="M105" s="333"/>
      <c r="N105" s="333"/>
      <c r="O105" s="333"/>
      <c r="P105" s="333"/>
      <c r="Q105" s="333"/>
      <c r="R105" s="333"/>
      <c r="S105" s="333"/>
      <c r="T105" s="333"/>
      <c r="U105" s="333"/>
      <c r="V105" s="333"/>
      <c r="W105" s="333"/>
      <c r="X105" s="333"/>
      <c r="Y105" s="333"/>
      <c r="Z105" s="333"/>
    </row>
    <row r="106" spans="1:26" customFormat="1" x14ac:dyDescent="0.25">
      <c r="A106" s="334" t="s">
        <v>449</v>
      </c>
      <c r="B106" s="334" t="s">
        <v>210</v>
      </c>
      <c r="C106" s="334" t="s">
        <v>110</v>
      </c>
      <c r="D106" s="334">
        <v>695</v>
      </c>
      <c r="E106" s="334">
        <v>2101</v>
      </c>
      <c r="F106" s="334">
        <v>4</v>
      </c>
      <c r="G106" s="334">
        <v>2800</v>
      </c>
      <c r="H106" s="333"/>
      <c r="I106" s="333"/>
      <c r="J106" s="333"/>
      <c r="K106" s="333"/>
      <c r="L106" s="333"/>
      <c r="M106" s="333"/>
      <c r="N106" s="333"/>
      <c r="O106" s="333"/>
      <c r="P106" s="333"/>
      <c r="Q106" s="333"/>
      <c r="R106" s="333"/>
      <c r="S106" s="333"/>
      <c r="T106" s="333"/>
      <c r="U106" s="333"/>
      <c r="V106" s="333"/>
      <c r="W106" s="333"/>
      <c r="X106" s="333"/>
      <c r="Y106" s="333"/>
      <c r="Z106" s="333"/>
    </row>
    <row r="107" spans="1:26" customFormat="1" x14ac:dyDescent="0.25">
      <c r="A107" s="334" t="s">
        <v>450</v>
      </c>
      <c r="B107" s="334" t="s">
        <v>211</v>
      </c>
      <c r="C107" s="334" t="s">
        <v>111</v>
      </c>
      <c r="D107" s="334">
        <v>137</v>
      </c>
      <c r="E107" s="334">
        <v>631</v>
      </c>
      <c r="F107" s="334">
        <v>0</v>
      </c>
      <c r="G107" s="334">
        <v>768</v>
      </c>
      <c r="H107" s="333"/>
      <c r="I107" s="333"/>
      <c r="J107" s="333"/>
      <c r="K107" s="333"/>
      <c r="L107" s="333"/>
      <c r="M107" s="333"/>
      <c r="N107" s="333"/>
      <c r="O107" s="333"/>
      <c r="P107" s="333"/>
      <c r="Q107" s="333"/>
      <c r="R107" s="333"/>
      <c r="S107" s="333"/>
      <c r="T107" s="333"/>
      <c r="U107" s="333"/>
      <c r="V107" s="333"/>
      <c r="W107" s="333"/>
      <c r="X107" s="333"/>
      <c r="Y107" s="333"/>
      <c r="Z107" s="333"/>
    </row>
    <row r="108" spans="1:26" customFormat="1" x14ac:dyDescent="0.25">
      <c r="A108" s="334" t="s">
        <v>451</v>
      </c>
      <c r="B108" s="334" t="s">
        <v>212</v>
      </c>
      <c r="C108" s="334" t="s">
        <v>112</v>
      </c>
      <c r="D108" s="334">
        <v>1382</v>
      </c>
      <c r="E108" s="334">
        <v>3845</v>
      </c>
      <c r="F108" s="334">
        <v>880</v>
      </c>
      <c r="G108" s="334">
        <v>6107</v>
      </c>
      <c r="H108" s="333"/>
      <c r="I108" s="333"/>
      <c r="J108" s="333"/>
      <c r="K108" s="333"/>
      <c r="L108" s="333"/>
      <c r="M108" s="333"/>
      <c r="N108" s="333"/>
      <c r="O108" s="333"/>
      <c r="P108" s="333"/>
      <c r="Q108" s="333"/>
      <c r="R108" s="333"/>
      <c r="S108" s="333"/>
      <c r="T108" s="333"/>
      <c r="U108" s="333"/>
      <c r="V108" s="333"/>
      <c r="W108" s="333"/>
      <c r="X108" s="333"/>
      <c r="Y108" s="333"/>
      <c r="Z108" s="333"/>
    </row>
    <row r="109" spans="1:26" customFormat="1" x14ac:dyDescent="0.25">
      <c r="A109" s="374" t="s">
        <v>223</v>
      </c>
      <c r="B109" s="374"/>
      <c r="C109" s="374"/>
      <c r="D109" s="335">
        <v>48394</v>
      </c>
      <c r="E109" s="335">
        <v>290244</v>
      </c>
      <c r="F109" s="335">
        <v>20661</v>
      </c>
      <c r="G109" s="335">
        <v>359299</v>
      </c>
      <c r="H109" s="333"/>
      <c r="I109" s="333"/>
      <c r="J109" s="333"/>
      <c r="K109" s="333"/>
      <c r="L109" s="333"/>
      <c r="M109" s="333"/>
      <c r="N109" s="333"/>
      <c r="O109" s="333"/>
      <c r="P109" s="333"/>
      <c r="Q109" s="333"/>
      <c r="R109" s="333"/>
      <c r="S109" s="333"/>
      <c r="T109" s="333"/>
      <c r="U109" s="333"/>
      <c r="V109" s="333"/>
      <c r="W109" s="333"/>
      <c r="X109" s="333"/>
      <c r="Y109" s="333"/>
      <c r="Z109" s="333"/>
    </row>
    <row r="110" spans="1:26" customFormat="1" x14ac:dyDescent="0.25">
      <c r="A110" s="374" t="s">
        <v>224</v>
      </c>
      <c r="B110" s="374"/>
      <c r="C110" s="374"/>
      <c r="D110" s="335">
        <v>2784</v>
      </c>
      <c r="E110" s="335">
        <v>9230</v>
      </c>
      <c r="F110" s="335">
        <v>884</v>
      </c>
      <c r="G110" s="335">
        <v>12898</v>
      </c>
      <c r="H110" s="333"/>
      <c r="I110" s="333"/>
      <c r="J110" s="333"/>
      <c r="K110" s="333"/>
      <c r="L110" s="333"/>
      <c r="M110" s="333"/>
      <c r="N110" s="333"/>
      <c r="O110" s="333"/>
      <c r="P110" s="333"/>
      <c r="Q110" s="333"/>
      <c r="R110" s="333"/>
      <c r="S110" s="333"/>
      <c r="T110" s="333"/>
      <c r="U110" s="333"/>
      <c r="V110" s="333"/>
      <c r="W110" s="333"/>
      <c r="X110" s="333"/>
      <c r="Y110" s="333"/>
      <c r="Z110" s="333"/>
    </row>
    <row r="111" spans="1:26" customFormat="1" x14ac:dyDescent="0.25">
      <c r="A111" s="374" t="s">
        <v>225</v>
      </c>
      <c r="B111" s="374"/>
      <c r="C111" s="374"/>
      <c r="D111" s="335">
        <v>51178</v>
      </c>
      <c r="E111" s="335">
        <v>299474</v>
      </c>
      <c r="F111" s="335">
        <v>21545</v>
      </c>
      <c r="G111" s="335">
        <v>372197</v>
      </c>
      <c r="H111" s="333"/>
      <c r="I111" s="333"/>
      <c r="J111" s="333"/>
      <c r="K111" s="333"/>
      <c r="L111" s="333"/>
      <c r="M111" s="333"/>
      <c r="N111" s="333"/>
      <c r="O111" s="333"/>
      <c r="P111" s="333"/>
      <c r="Q111" s="333"/>
      <c r="R111" s="333"/>
      <c r="S111" s="333"/>
      <c r="T111" s="333"/>
      <c r="U111" s="333"/>
      <c r="V111" s="333"/>
      <c r="W111" s="333"/>
      <c r="X111" s="333"/>
      <c r="Y111" s="333"/>
      <c r="Z111" s="333"/>
    </row>
    <row r="112" spans="1:26" customFormat="1" x14ac:dyDescent="0.25">
      <c r="A112" s="333"/>
      <c r="B112" s="333"/>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row>
    <row r="113" spans="1:26" customFormat="1" x14ac:dyDescent="0.25">
      <c r="A113" s="333"/>
      <c r="B113" s="333"/>
      <c r="C113" s="333"/>
      <c r="D113" s="333"/>
      <c r="E113" s="333"/>
      <c r="F113" s="333"/>
      <c r="G113" s="333"/>
      <c r="H113" s="333"/>
      <c r="I113" s="333"/>
      <c r="J113" s="333"/>
      <c r="K113" s="333"/>
      <c r="L113" s="333"/>
      <c r="M113" s="333"/>
      <c r="N113" s="333"/>
      <c r="O113" s="333"/>
      <c r="P113" s="333"/>
      <c r="Q113" s="333"/>
      <c r="R113" s="333"/>
      <c r="S113" s="333"/>
      <c r="T113" s="333"/>
      <c r="U113" s="333"/>
      <c r="V113" s="333"/>
      <c r="W113" s="333"/>
      <c r="X113" s="333"/>
      <c r="Y113" s="333"/>
      <c r="Z113" s="333"/>
    </row>
    <row r="114" spans="1:26" customFormat="1" x14ac:dyDescent="0.25">
      <c r="A114" s="336" t="s">
        <v>457</v>
      </c>
      <c r="B114" s="333"/>
      <c r="C114" s="333"/>
      <c r="D114" s="333"/>
      <c r="E114" s="333"/>
      <c r="F114" s="333"/>
      <c r="G114" s="333"/>
      <c r="H114" s="333"/>
      <c r="I114" s="333"/>
      <c r="J114" s="333"/>
      <c r="K114" s="333"/>
      <c r="L114" s="333"/>
      <c r="M114" s="333"/>
      <c r="N114" s="333"/>
      <c r="O114" s="333"/>
      <c r="P114" s="333"/>
      <c r="Q114" s="333"/>
      <c r="R114" s="333"/>
      <c r="S114" s="333"/>
      <c r="T114" s="333"/>
      <c r="U114" s="333"/>
      <c r="V114" s="333"/>
      <c r="W114" s="333"/>
      <c r="X114" s="333"/>
      <c r="Y114" s="333"/>
      <c r="Z114" s="333"/>
    </row>
    <row r="115" spans="1:26" customFormat="1" x14ac:dyDescent="0.25">
      <c r="A115" s="333"/>
      <c r="B115" s="333"/>
      <c r="C115" s="333"/>
      <c r="D115" s="333"/>
      <c r="E115" s="333"/>
      <c r="F115" s="333"/>
      <c r="G115" s="333"/>
      <c r="H115" s="333"/>
      <c r="I115" s="333"/>
      <c r="J115" s="333"/>
      <c r="K115" s="333"/>
      <c r="L115" s="333"/>
      <c r="M115" s="333"/>
      <c r="N115" s="333"/>
      <c r="O115" s="333"/>
      <c r="P115" s="333"/>
      <c r="Q115" s="333"/>
      <c r="R115" s="333"/>
      <c r="S115" s="333"/>
      <c r="T115" s="333"/>
      <c r="U115" s="333"/>
      <c r="V115" s="333"/>
      <c r="W115" s="333"/>
      <c r="X115" s="333"/>
      <c r="Y115" s="333"/>
      <c r="Z115" s="333"/>
    </row>
    <row r="116" spans="1:26" customFormat="1" ht="35.1" customHeight="1" x14ac:dyDescent="0.25">
      <c r="A116" s="332" t="s">
        <v>377</v>
      </c>
      <c r="B116" s="376" t="s">
        <v>214</v>
      </c>
      <c r="C116" s="376" t="s">
        <v>452</v>
      </c>
      <c r="D116" s="332" t="s">
        <v>292</v>
      </c>
      <c r="E116" s="332" t="s">
        <v>237</v>
      </c>
      <c r="F116" s="332" t="s">
        <v>456</v>
      </c>
      <c r="G116" s="332" t="s">
        <v>288</v>
      </c>
      <c r="H116" s="333"/>
      <c r="I116" s="333"/>
      <c r="J116" s="333"/>
      <c r="K116" s="333"/>
      <c r="L116" s="333"/>
      <c r="M116" s="333"/>
      <c r="N116" s="333"/>
      <c r="O116" s="333"/>
      <c r="P116" s="333"/>
      <c r="Q116" s="333"/>
      <c r="R116" s="333"/>
      <c r="S116" s="333"/>
      <c r="T116" s="333"/>
      <c r="U116" s="333"/>
      <c r="V116" s="333"/>
      <c r="W116" s="333"/>
      <c r="X116" s="333"/>
      <c r="Y116" s="333"/>
      <c r="Z116" s="333"/>
    </row>
    <row r="117" spans="1:26" customFormat="1" x14ac:dyDescent="0.25">
      <c r="A117" s="334" t="s">
        <v>197</v>
      </c>
      <c r="B117" s="373" t="s">
        <v>83</v>
      </c>
      <c r="C117" s="373"/>
      <c r="D117" s="334">
        <v>5000</v>
      </c>
      <c r="E117" s="334">
        <v>40813</v>
      </c>
      <c r="F117" s="334">
        <v>1604</v>
      </c>
      <c r="G117" s="334">
        <v>47417</v>
      </c>
      <c r="H117" s="333"/>
      <c r="I117" s="333"/>
      <c r="J117" s="333"/>
      <c r="K117" s="333"/>
      <c r="L117" s="333"/>
      <c r="M117" s="333"/>
      <c r="N117" s="333"/>
      <c r="O117" s="333"/>
      <c r="P117" s="333"/>
      <c r="Q117" s="333"/>
      <c r="R117" s="333"/>
      <c r="S117" s="333"/>
      <c r="T117" s="333"/>
      <c r="U117" s="333"/>
      <c r="V117" s="333"/>
      <c r="W117" s="333"/>
      <c r="X117" s="333"/>
      <c r="Y117" s="333"/>
      <c r="Z117" s="333"/>
    </row>
    <row r="118" spans="1:26" customFormat="1" x14ac:dyDescent="0.25">
      <c r="A118" s="334" t="s">
        <v>140</v>
      </c>
      <c r="B118" s="373" t="s">
        <v>17</v>
      </c>
      <c r="C118" s="373"/>
      <c r="D118" s="334">
        <v>1858</v>
      </c>
      <c r="E118" s="334">
        <v>16209</v>
      </c>
      <c r="F118" s="334">
        <v>288</v>
      </c>
      <c r="G118" s="334">
        <v>18355</v>
      </c>
      <c r="H118" s="333"/>
      <c r="I118" s="333"/>
      <c r="J118" s="333"/>
      <c r="K118" s="333"/>
      <c r="L118" s="333"/>
      <c r="M118" s="333"/>
      <c r="N118" s="333"/>
      <c r="O118" s="333"/>
      <c r="P118" s="333"/>
      <c r="Q118" s="333"/>
      <c r="R118" s="333"/>
      <c r="S118" s="333"/>
      <c r="T118" s="333"/>
      <c r="U118" s="333"/>
      <c r="V118" s="333"/>
      <c r="W118" s="333"/>
      <c r="X118" s="333"/>
      <c r="Y118" s="333"/>
      <c r="Z118" s="333"/>
    </row>
    <row r="119" spans="1:26" customFormat="1" x14ac:dyDescent="0.25">
      <c r="A119" s="334" t="s">
        <v>166</v>
      </c>
      <c r="B119" s="373" t="s">
        <v>53</v>
      </c>
      <c r="C119" s="373"/>
      <c r="D119" s="334">
        <v>2050</v>
      </c>
      <c r="E119" s="334">
        <v>14925</v>
      </c>
      <c r="F119" s="334">
        <v>2807</v>
      </c>
      <c r="G119" s="334">
        <v>19782</v>
      </c>
      <c r="H119" s="333"/>
      <c r="I119" s="333"/>
      <c r="J119" s="333"/>
      <c r="K119" s="333"/>
      <c r="L119" s="333"/>
      <c r="M119" s="333"/>
      <c r="N119" s="333"/>
      <c r="O119" s="333"/>
      <c r="P119" s="333"/>
      <c r="Q119" s="333"/>
      <c r="R119" s="333"/>
      <c r="S119" s="333"/>
      <c r="T119" s="333"/>
      <c r="U119" s="333"/>
      <c r="V119" s="333"/>
      <c r="W119" s="333"/>
      <c r="X119" s="333"/>
      <c r="Y119" s="333"/>
      <c r="Z119" s="333"/>
    </row>
    <row r="120" spans="1:26" customFormat="1" x14ac:dyDescent="0.25">
      <c r="A120" s="334" t="s">
        <v>137</v>
      </c>
      <c r="B120" s="373" t="s">
        <v>10</v>
      </c>
      <c r="C120" s="373"/>
      <c r="D120" s="334">
        <v>1658</v>
      </c>
      <c r="E120" s="334">
        <v>12021</v>
      </c>
      <c r="F120" s="334">
        <v>327</v>
      </c>
      <c r="G120" s="334">
        <v>14006</v>
      </c>
      <c r="H120" s="333"/>
      <c r="I120" s="333"/>
      <c r="J120" s="333"/>
      <c r="K120" s="333"/>
      <c r="L120" s="333"/>
      <c r="M120" s="333"/>
      <c r="N120" s="333"/>
      <c r="O120" s="333"/>
      <c r="P120" s="333"/>
      <c r="Q120" s="333"/>
      <c r="R120" s="333"/>
      <c r="S120" s="333"/>
      <c r="T120" s="333"/>
      <c r="U120" s="333"/>
      <c r="V120" s="333"/>
      <c r="W120" s="333"/>
      <c r="X120" s="333"/>
      <c r="Y120" s="333"/>
      <c r="Z120" s="333"/>
    </row>
    <row r="121" spans="1:26" customFormat="1" x14ac:dyDescent="0.25">
      <c r="A121" s="334" t="s">
        <v>207</v>
      </c>
      <c r="B121" s="373" t="s">
        <v>106</v>
      </c>
      <c r="C121" s="373"/>
      <c r="D121" s="334">
        <v>932</v>
      </c>
      <c r="E121" s="334">
        <v>2477</v>
      </c>
      <c r="F121" s="334">
        <v>32</v>
      </c>
      <c r="G121" s="334">
        <v>3441</v>
      </c>
      <c r="H121" s="333"/>
      <c r="I121" s="333"/>
      <c r="J121" s="333"/>
      <c r="K121" s="333"/>
      <c r="L121" s="333"/>
      <c r="M121" s="333"/>
      <c r="N121" s="333"/>
      <c r="O121" s="333"/>
      <c r="P121" s="333"/>
      <c r="Q121" s="333"/>
      <c r="R121" s="333"/>
      <c r="S121" s="333"/>
      <c r="T121" s="333"/>
      <c r="U121" s="333"/>
      <c r="V121" s="333"/>
      <c r="W121" s="333"/>
      <c r="X121" s="333"/>
      <c r="Y121" s="333"/>
      <c r="Z121" s="333"/>
    </row>
    <row r="122" spans="1:26" customFormat="1" x14ac:dyDescent="0.25">
      <c r="A122" s="334" t="s">
        <v>157</v>
      </c>
      <c r="B122" s="373" t="s">
        <v>219</v>
      </c>
      <c r="C122" s="373"/>
      <c r="D122" s="334">
        <v>5247</v>
      </c>
      <c r="E122" s="334">
        <v>24740</v>
      </c>
      <c r="F122" s="334">
        <v>1672</v>
      </c>
      <c r="G122" s="334">
        <v>31659</v>
      </c>
      <c r="H122" s="333"/>
      <c r="I122" s="333"/>
      <c r="J122" s="333"/>
      <c r="K122" s="333"/>
      <c r="L122" s="333"/>
      <c r="M122" s="333"/>
      <c r="N122" s="333"/>
      <c r="O122" s="333"/>
      <c r="P122" s="333"/>
      <c r="Q122" s="333"/>
      <c r="R122" s="333"/>
      <c r="S122" s="333"/>
      <c r="T122" s="333"/>
      <c r="U122" s="333"/>
      <c r="V122" s="333"/>
      <c r="W122" s="333"/>
      <c r="X122" s="333"/>
      <c r="Y122" s="333"/>
      <c r="Z122" s="333"/>
    </row>
    <row r="123" spans="1:26" customFormat="1" x14ac:dyDescent="0.25">
      <c r="A123" s="334" t="s">
        <v>145</v>
      </c>
      <c r="B123" s="373" t="s">
        <v>220</v>
      </c>
      <c r="C123" s="373"/>
      <c r="D123" s="334">
        <v>5237</v>
      </c>
      <c r="E123" s="334">
        <v>31667</v>
      </c>
      <c r="F123" s="334">
        <v>1057</v>
      </c>
      <c r="G123" s="334">
        <v>37961</v>
      </c>
      <c r="H123" s="333"/>
      <c r="I123" s="333"/>
      <c r="J123" s="333"/>
      <c r="K123" s="333"/>
      <c r="L123" s="333"/>
      <c r="M123" s="333"/>
      <c r="N123" s="333"/>
      <c r="O123" s="333"/>
      <c r="P123" s="333"/>
      <c r="Q123" s="333"/>
      <c r="R123" s="333"/>
      <c r="S123" s="333"/>
      <c r="T123" s="333"/>
      <c r="U123" s="333"/>
      <c r="V123" s="333"/>
      <c r="W123" s="333"/>
      <c r="X123" s="333"/>
      <c r="Y123" s="333"/>
      <c r="Z123" s="333"/>
    </row>
    <row r="124" spans="1:26" customFormat="1" x14ac:dyDescent="0.25">
      <c r="A124" s="334" t="s">
        <v>125</v>
      </c>
      <c r="B124" s="373" t="s">
        <v>1</v>
      </c>
      <c r="C124" s="373"/>
      <c r="D124" s="334">
        <v>8980</v>
      </c>
      <c r="E124" s="334">
        <v>35949</v>
      </c>
      <c r="F124" s="334">
        <v>2427</v>
      </c>
      <c r="G124" s="334">
        <v>47356</v>
      </c>
      <c r="H124" s="333"/>
      <c r="I124" s="333"/>
      <c r="J124" s="333"/>
      <c r="K124" s="333"/>
      <c r="L124" s="333"/>
      <c r="M124" s="333"/>
      <c r="N124" s="333"/>
      <c r="O124" s="333"/>
      <c r="P124" s="333"/>
      <c r="Q124" s="333"/>
      <c r="R124" s="333"/>
      <c r="S124" s="333"/>
      <c r="T124" s="333"/>
      <c r="U124" s="333"/>
      <c r="V124" s="333"/>
      <c r="W124" s="333"/>
      <c r="X124" s="333"/>
      <c r="Y124" s="333"/>
      <c r="Z124" s="333"/>
    </row>
    <row r="125" spans="1:26" customFormat="1" x14ac:dyDescent="0.25">
      <c r="A125" s="334" t="s">
        <v>141</v>
      </c>
      <c r="B125" s="373" t="s">
        <v>26</v>
      </c>
      <c r="C125" s="373"/>
      <c r="D125" s="334">
        <v>2940</v>
      </c>
      <c r="E125" s="334">
        <v>13071</v>
      </c>
      <c r="F125" s="334">
        <v>1590</v>
      </c>
      <c r="G125" s="334">
        <v>17601</v>
      </c>
      <c r="H125" s="333"/>
      <c r="I125" s="333"/>
      <c r="J125" s="333"/>
      <c r="K125" s="333"/>
      <c r="L125" s="333"/>
      <c r="M125" s="333"/>
      <c r="N125" s="333"/>
      <c r="O125" s="333"/>
      <c r="P125" s="333"/>
      <c r="Q125" s="333"/>
      <c r="R125" s="333"/>
      <c r="S125" s="333"/>
      <c r="T125" s="333"/>
      <c r="U125" s="333"/>
      <c r="V125" s="333"/>
      <c r="W125" s="333"/>
      <c r="X125" s="333"/>
      <c r="Y125" s="333"/>
      <c r="Z125" s="333"/>
    </row>
    <row r="126" spans="1:26" customFormat="1" x14ac:dyDescent="0.25">
      <c r="A126" s="334" t="s">
        <v>188</v>
      </c>
      <c r="B126" s="373" t="s">
        <v>221</v>
      </c>
      <c r="C126" s="373"/>
      <c r="D126" s="334">
        <v>4218</v>
      </c>
      <c r="E126" s="334">
        <v>27234</v>
      </c>
      <c r="F126" s="334">
        <v>2124</v>
      </c>
      <c r="G126" s="334">
        <v>33576</v>
      </c>
      <c r="H126" s="333"/>
      <c r="I126" s="333"/>
      <c r="J126" s="333"/>
      <c r="K126" s="333"/>
      <c r="L126" s="333"/>
      <c r="M126" s="333"/>
      <c r="N126" s="333"/>
      <c r="O126" s="333"/>
      <c r="P126" s="333"/>
      <c r="Q126" s="333"/>
      <c r="R126" s="333"/>
      <c r="S126" s="333"/>
      <c r="T126" s="333"/>
      <c r="U126" s="333"/>
      <c r="V126" s="333"/>
      <c r="W126" s="333"/>
      <c r="X126" s="333"/>
      <c r="Y126" s="333"/>
      <c r="Z126" s="333"/>
    </row>
    <row r="127" spans="1:26" customFormat="1" x14ac:dyDescent="0.25">
      <c r="A127" s="334" t="s">
        <v>189</v>
      </c>
      <c r="B127" s="373" t="s">
        <v>222</v>
      </c>
      <c r="C127" s="373"/>
      <c r="D127" s="334">
        <v>4747</v>
      </c>
      <c r="E127" s="334">
        <v>30440</v>
      </c>
      <c r="F127" s="334">
        <v>2474</v>
      </c>
      <c r="G127" s="334">
        <v>37661</v>
      </c>
      <c r="H127" s="333"/>
      <c r="I127" s="333"/>
      <c r="J127" s="333"/>
      <c r="K127" s="333"/>
      <c r="L127" s="333"/>
      <c r="M127" s="333"/>
      <c r="N127" s="333"/>
      <c r="O127" s="333"/>
      <c r="P127" s="333"/>
      <c r="Q127" s="333"/>
      <c r="R127" s="333"/>
      <c r="S127" s="333"/>
      <c r="T127" s="333"/>
      <c r="U127" s="333"/>
      <c r="V127" s="333"/>
      <c r="W127" s="333"/>
      <c r="X127" s="333"/>
      <c r="Y127" s="333"/>
      <c r="Z127" s="333"/>
    </row>
    <row r="128" spans="1:26" customFormat="1" x14ac:dyDescent="0.25">
      <c r="A128" s="334" t="s">
        <v>165</v>
      </c>
      <c r="B128" s="373" t="s">
        <v>47</v>
      </c>
      <c r="C128" s="373"/>
      <c r="D128" s="334">
        <v>1659</v>
      </c>
      <c r="E128" s="334">
        <v>17517</v>
      </c>
      <c r="F128" s="334">
        <v>1379</v>
      </c>
      <c r="G128" s="334">
        <v>20555</v>
      </c>
      <c r="H128" s="333"/>
      <c r="I128" s="333"/>
      <c r="J128" s="333"/>
      <c r="K128" s="333"/>
      <c r="L128" s="333"/>
      <c r="M128" s="333"/>
      <c r="N128" s="333"/>
      <c r="O128" s="333"/>
      <c r="P128" s="333"/>
      <c r="Q128" s="333"/>
      <c r="R128" s="333"/>
      <c r="S128" s="333"/>
      <c r="T128" s="333"/>
      <c r="U128" s="333"/>
      <c r="V128" s="333"/>
      <c r="W128" s="333"/>
      <c r="X128" s="333"/>
      <c r="Y128" s="333"/>
      <c r="Z128" s="333"/>
    </row>
    <row r="129" spans="1:26" customFormat="1" x14ac:dyDescent="0.25">
      <c r="A129" s="334" t="s">
        <v>206</v>
      </c>
      <c r="B129" s="373" t="s">
        <v>113</v>
      </c>
      <c r="C129" s="373"/>
      <c r="D129" s="334">
        <v>3868</v>
      </c>
      <c r="E129" s="334">
        <v>23181</v>
      </c>
      <c r="F129" s="334">
        <v>2880</v>
      </c>
      <c r="G129" s="334">
        <v>29929</v>
      </c>
      <c r="H129" s="333"/>
      <c r="I129" s="333"/>
      <c r="J129" s="333"/>
      <c r="K129" s="333"/>
      <c r="L129" s="333"/>
      <c r="M129" s="333"/>
      <c r="N129" s="333"/>
      <c r="O129" s="333"/>
      <c r="P129" s="333"/>
      <c r="Q129" s="333"/>
      <c r="R129" s="333"/>
      <c r="S129" s="333"/>
      <c r="T129" s="333"/>
      <c r="U129" s="333"/>
      <c r="V129" s="333"/>
      <c r="W129" s="333"/>
      <c r="X129" s="333"/>
      <c r="Y129" s="333"/>
      <c r="Z129" s="333"/>
    </row>
    <row r="130" spans="1:26" customFormat="1" x14ac:dyDescent="0.25">
      <c r="A130" s="374" t="s">
        <v>223</v>
      </c>
      <c r="B130" s="374" t="s">
        <v>223</v>
      </c>
      <c r="C130" s="374"/>
      <c r="D130" s="335">
        <v>48394</v>
      </c>
      <c r="E130" s="335">
        <v>290244</v>
      </c>
      <c r="F130" s="335">
        <v>20661</v>
      </c>
      <c r="G130" s="335">
        <v>359299</v>
      </c>
      <c r="H130" s="333"/>
      <c r="I130" s="333"/>
      <c r="J130" s="333"/>
      <c r="K130" s="333"/>
      <c r="L130" s="333"/>
      <c r="M130" s="333"/>
      <c r="N130" s="333"/>
      <c r="O130" s="333"/>
      <c r="P130" s="333"/>
      <c r="Q130" s="333"/>
      <c r="R130" s="333"/>
      <c r="S130" s="333"/>
      <c r="T130" s="333"/>
      <c r="U130" s="333"/>
      <c r="V130" s="333"/>
      <c r="W130" s="333"/>
      <c r="X130" s="333"/>
      <c r="Y130" s="333"/>
      <c r="Z130" s="333"/>
    </row>
    <row r="131" spans="1:26" customFormat="1" x14ac:dyDescent="0.25">
      <c r="A131" s="334" t="s">
        <v>448</v>
      </c>
      <c r="B131" s="373" t="s">
        <v>109</v>
      </c>
      <c r="C131" s="373"/>
      <c r="D131" s="334">
        <v>570</v>
      </c>
      <c r="E131" s="334">
        <v>2653</v>
      </c>
      <c r="F131" s="334">
        <v>0</v>
      </c>
      <c r="G131" s="334">
        <v>3223</v>
      </c>
      <c r="H131" s="333"/>
      <c r="I131" s="333"/>
      <c r="J131" s="333"/>
      <c r="K131" s="333"/>
      <c r="L131" s="333"/>
      <c r="M131" s="333"/>
      <c r="N131" s="333"/>
      <c r="O131" s="333"/>
      <c r="P131" s="333"/>
      <c r="Q131" s="333"/>
      <c r="R131" s="333"/>
      <c r="S131" s="333"/>
      <c r="T131" s="333"/>
      <c r="U131" s="333"/>
      <c r="V131" s="333"/>
      <c r="W131" s="333"/>
      <c r="X131" s="333"/>
      <c r="Y131" s="333"/>
      <c r="Z131" s="333"/>
    </row>
    <row r="132" spans="1:26" customFormat="1" x14ac:dyDescent="0.25">
      <c r="A132" s="334" t="s">
        <v>449</v>
      </c>
      <c r="B132" s="373" t="s">
        <v>110</v>
      </c>
      <c r="C132" s="373"/>
      <c r="D132" s="334">
        <v>695</v>
      </c>
      <c r="E132" s="334">
        <v>2101</v>
      </c>
      <c r="F132" s="334">
        <v>4</v>
      </c>
      <c r="G132" s="334">
        <v>2800</v>
      </c>
      <c r="H132" s="333"/>
      <c r="I132" s="333"/>
      <c r="J132" s="333"/>
      <c r="K132" s="333"/>
      <c r="L132" s="333"/>
      <c r="M132" s="333"/>
      <c r="N132" s="333"/>
      <c r="O132" s="333"/>
      <c r="P132" s="333"/>
      <c r="Q132" s="333"/>
      <c r="R132" s="333"/>
      <c r="S132" s="333"/>
      <c r="T132" s="333"/>
      <c r="U132" s="333"/>
      <c r="V132" s="333"/>
      <c r="W132" s="333"/>
      <c r="X132" s="333"/>
      <c r="Y132" s="333"/>
      <c r="Z132" s="333"/>
    </row>
    <row r="133" spans="1:26" customFormat="1" x14ac:dyDescent="0.25">
      <c r="A133" s="334" t="s">
        <v>450</v>
      </c>
      <c r="B133" s="373" t="s">
        <v>111</v>
      </c>
      <c r="C133" s="373"/>
      <c r="D133" s="334">
        <v>137</v>
      </c>
      <c r="E133" s="334">
        <v>631</v>
      </c>
      <c r="F133" s="334">
        <v>0</v>
      </c>
      <c r="G133" s="334">
        <v>768</v>
      </c>
      <c r="H133" s="333"/>
      <c r="I133" s="333"/>
      <c r="J133" s="333"/>
      <c r="K133" s="333"/>
      <c r="L133" s="333"/>
      <c r="M133" s="333"/>
      <c r="N133" s="333"/>
      <c r="O133" s="333"/>
      <c r="P133" s="333"/>
      <c r="Q133" s="333"/>
      <c r="R133" s="333"/>
      <c r="S133" s="333"/>
      <c r="T133" s="333"/>
      <c r="U133" s="333"/>
      <c r="V133" s="333"/>
      <c r="W133" s="333"/>
      <c r="X133" s="333"/>
      <c r="Y133" s="333"/>
      <c r="Z133" s="333"/>
    </row>
    <row r="134" spans="1:26" customFormat="1" x14ac:dyDescent="0.25">
      <c r="A134" s="334" t="s">
        <v>451</v>
      </c>
      <c r="B134" s="373" t="s">
        <v>112</v>
      </c>
      <c r="C134" s="373"/>
      <c r="D134" s="334">
        <v>1382</v>
      </c>
      <c r="E134" s="334">
        <v>3845</v>
      </c>
      <c r="F134" s="334">
        <v>880</v>
      </c>
      <c r="G134" s="334">
        <v>6107</v>
      </c>
      <c r="H134" s="333"/>
      <c r="I134" s="333"/>
      <c r="J134" s="333"/>
      <c r="K134" s="333"/>
      <c r="L134" s="333"/>
      <c r="M134" s="333"/>
      <c r="N134" s="333"/>
      <c r="O134" s="333"/>
      <c r="P134" s="333"/>
      <c r="Q134" s="333"/>
      <c r="R134" s="333"/>
      <c r="S134" s="333"/>
      <c r="T134" s="333"/>
      <c r="U134" s="333"/>
      <c r="V134" s="333"/>
      <c r="W134" s="333"/>
      <c r="X134" s="333"/>
      <c r="Y134" s="333"/>
      <c r="Z134" s="333"/>
    </row>
    <row r="135" spans="1:26" customFormat="1" x14ac:dyDescent="0.25">
      <c r="A135" s="374" t="s">
        <v>224</v>
      </c>
      <c r="B135" s="374" t="s">
        <v>224</v>
      </c>
      <c r="C135" s="374"/>
      <c r="D135" s="335">
        <v>2784</v>
      </c>
      <c r="E135" s="335">
        <v>9230</v>
      </c>
      <c r="F135" s="335">
        <v>884</v>
      </c>
      <c r="G135" s="335">
        <v>12898</v>
      </c>
      <c r="H135" s="333"/>
      <c r="I135" s="333"/>
      <c r="J135" s="333"/>
      <c r="K135" s="333"/>
      <c r="L135" s="333"/>
      <c r="M135" s="333"/>
      <c r="N135" s="333"/>
      <c r="O135" s="333"/>
      <c r="P135" s="333"/>
      <c r="Q135" s="333"/>
      <c r="R135" s="333"/>
      <c r="S135" s="333"/>
      <c r="T135" s="333"/>
      <c r="U135" s="333"/>
      <c r="V135" s="333"/>
      <c r="W135" s="333"/>
      <c r="X135" s="333"/>
      <c r="Y135" s="333"/>
      <c r="Z135" s="333"/>
    </row>
    <row r="136" spans="1:26" customFormat="1" x14ac:dyDescent="0.25">
      <c r="A136" s="374" t="s">
        <v>225</v>
      </c>
      <c r="B136" s="374" t="s">
        <v>225</v>
      </c>
      <c r="C136" s="374"/>
      <c r="D136" s="335">
        <v>51178</v>
      </c>
      <c r="E136" s="335">
        <v>299474</v>
      </c>
      <c r="F136" s="335">
        <v>21545</v>
      </c>
      <c r="G136" s="335">
        <v>372197</v>
      </c>
      <c r="H136" s="333"/>
      <c r="I136" s="333"/>
      <c r="J136" s="333"/>
      <c r="K136" s="333"/>
      <c r="L136" s="333"/>
      <c r="M136" s="333"/>
      <c r="N136" s="333"/>
      <c r="O136" s="333"/>
      <c r="P136" s="333"/>
      <c r="Q136" s="333"/>
      <c r="R136" s="333"/>
      <c r="S136" s="333"/>
      <c r="T136" s="333"/>
      <c r="U136" s="333"/>
      <c r="V136" s="333"/>
      <c r="W136" s="333"/>
      <c r="X136" s="333"/>
      <c r="Y136" s="333"/>
      <c r="Z136" s="333"/>
    </row>
    <row r="137" spans="1:26" customFormat="1" x14ac:dyDescent="0.25">
      <c r="A137" s="333"/>
      <c r="B137" s="333"/>
      <c r="C137" s="333"/>
      <c r="D137" s="333"/>
      <c r="E137" s="333"/>
      <c r="F137" s="333"/>
      <c r="G137" s="333"/>
      <c r="H137" s="333"/>
      <c r="I137" s="333"/>
      <c r="J137" s="333"/>
      <c r="K137" s="333"/>
      <c r="L137" s="333"/>
      <c r="M137" s="333"/>
      <c r="N137" s="333"/>
      <c r="O137" s="333"/>
      <c r="P137" s="333"/>
      <c r="Q137" s="333"/>
      <c r="R137" s="333"/>
      <c r="S137" s="333"/>
      <c r="T137" s="333"/>
      <c r="U137" s="333"/>
      <c r="V137" s="333"/>
      <c r="W137" s="333"/>
      <c r="X137" s="333"/>
      <c r="Y137" s="333"/>
      <c r="Z137" s="333"/>
    </row>
    <row r="138" spans="1:26" customFormat="1" x14ac:dyDescent="0.25">
      <c r="A138" s="333"/>
      <c r="B138" s="333"/>
      <c r="C138" s="333"/>
      <c r="D138" s="333"/>
      <c r="E138" s="333"/>
      <c r="F138" s="333"/>
      <c r="G138" s="333"/>
      <c r="H138" s="333"/>
      <c r="I138" s="333"/>
      <c r="J138" s="333"/>
      <c r="K138" s="333"/>
      <c r="L138" s="333"/>
      <c r="M138" s="333"/>
      <c r="N138" s="333"/>
      <c r="O138" s="333"/>
      <c r="P138" s="333"/>
      <c r="Q138" s="333"/>
      <c r="R138" s="333"/>
      <c r="S138" s="333"/>
      <c r="T138" s="333"/>
      <c r="U138" s="333"/>
      <c r="V138" s="333"/>
      <c r="W138" s="333"/>
      <c r="X138" s="333"/>
      <c r="Y138" s="333"/>
      <c r="Z138" s="333"/>
    </row>
    <row r="139" spans="1:26" customFormat="1" x14ac:dyDescent="0.25">
      <c r="A139" s="333"/>
      <c r="B139" s="333"/>
      <c r="C139" s="333"/>
      <c r="D139" s="333"/>
      <c r="E139" s="333"/>
      <c r="F139" s="333"/>
      <c r="G139" s="333"/>
      <c r="H139" s="333"/>
      <c r="I139" s="333"/>
      <c r="J139" s="333"/>
      <c r="K139" s="333"/>
      <c r="L139" s="333"/>
      <c r="M139" s="333"/>
      <c r="N139" s="333"/>
      <c r="O139" s="333"/>
      <c r="P139" s="333"/>
      <c r="Q139" s="333"/>
      <c r="R139" s="333"/>
      <c r="S139" s="333"/>
      <c r="T139" s="333"/>
      <c r="U139" s="333"/>
      <c r="V139" s="333"/>
      <c r="W139" s="333"/>
      <c r="X139" s="333"/>
      <c r="Y139" s="333"/>
      <c r="Z139" s="333"/>
    </row>
    <row r="140" spans="1:26" customFormat="1" x14ac:dyDescent="0.25">
      <c r="A140" s="333"/>
      <c r="B140" s="333"/>
      <c r="C140" s="333"/>
      <c r="D140" s="333"/>
      <c r="E140" s="333"/>
      <c r="F140" s="333"/>
      <c r="G140" s="333"/>
      <c r="H140" s="333"/>
      <c r="I140" s="333"/>
      <c r="J140" s="333"/>
      <c r="K140" s="333"/>
      <c r="L140" s="333"/>
      <c r="M140" s="333"/>
      <c r="N140" s="333"/>
      <c r="O140" s="333"/>
      <c r="P140" s="333"/>
      <c r="Q140" s="333"/>
      <c r="R140" s="333"/>
      <c r="S140" s="333"/>
      <c r="T140" s="333"/>
      <c r="U140" s="333"/>
      <c r="V140" s="333"/>
      <c r="W140" s="333"/>
      <c r="X140" s="333"/>
      <c r="Y140" s="333"/>
      <c r="Z140" s="333"/>
    </row>
    <row r="141" spans="1:26" customFormat="1" x14ac:dyDescent="0.25">
      <c r="A141" s="333"/>
      <c r="B141" s="333"/>
      <c r="C141" s="333"/>
      <c r="D141" s="333"/>
      <c r="E141" s="333"/>
      <c r="F141" s="333"/>
      <c r="G141" s="333"/>
      <c r="H141" s="333"/>
      <c r="I141" s="333"/>
      <c r="J141" s="333"/>
      <c r="K141" s="333"/>
      <c r="L141" s="333"/>
      <c r="M141" s="333"/>
      <c r="N141" s="333"/>
      <c r="O141" s="333"/>
      <c r="P141" s="333"/>
      <c r="Q141" s="333"/>
      <c r="R141" s="333"/>
      <c r="S141" s="333"/>
      <c r="T141" s="333"/>
      <c r="U141" s="333"/>
      <c r="V141" s="333"/>
      <c r="W141" s="333"/>
      <c r="X141" s="333"/>
      <c r="Y141" s="333"/>
      <c r="Z141" s="333"/>
    </row>
    <row r="142" spans="1:26" customFormat="1" x14ac:dyDescent="0.25">
      <c r="A142" s="333"/>
      <c r="B142" s="333"/>
      <c r="C142" s="333"/>
      <c r="D142" s="333"/>
      <c r="E142" s="333"/>
      <c r="F142" s="333"/>
      <c r="G142" s="333"/>
      <c r="H142" s="333"/>
      <c r="I142" s="333"/>
      <c r="J142" s="333"/>
      <c r="K142" s="333"/>
      <c r="L142" s="333"/>
      <c r="M142" s="333"/>
      <c r="N142" s="333"/>
      <c r="O142" s="333"/>
      <c r="P142" s="333"/>
      <c r="Q142" s="333"/>
      <c r="R142" s="333"/>
      <c r="S142" s="333"/>
      <c r="T142" s="333"/>
      <c r="U142" s="333"/>
      <c r="V142" s="333"/>
      <c r="W142" s="333"/>
      <c r="X142" s="333"/>
      <c r="Y142" s="333"/>
      <c r="Z142" s="333"/>
    </row>
    <row r="143" spans="1:26" customFormat="1" x14ac:dyDescent="0.25">
      <c r="A143" s="333"/>
      <c r="B143" s="333"/>
      <c r="C143" s="333"/>
      <c r="D143" s="333"/>
      <c r="E143" s="333"/>
      <c r="F143" s="333"/>
      <c r="G143" s="333"/>
      <c r="H143" s="333"/>
      <c r="I143" s="333"/>
      <c r="J143" s="333"/>
      <c r="K143" s="333"/>
      <c r="L143" s="333"/>
      <c r="M143" s="333"/>
      <c r="N143" s="333"/>
      <c r="O143" s="333"/>
      <c r="P143" s="333"/>
      <c r="Q143" s="333"/>
      <c r="R143" s="333"/>
      <c r="S143" s="333"/>
      <c r="T143" s="333"/>
      <c r="U143" s="333"/>
      <c r="V143" s="333"/>
      <c r="W143" s="333"/>
      <c r="X143" s="333"/>
      <c r="Y143" s="333"/>
      <c r="Z143" s="333"/>
    </row>
    <row r="144" spans="1:26" customFormat="1" x14ac:dyDescent="0.25">
      <c r="A144" s="333"/>
      <c r="B144" s="333"/>
      <c r="C144" s="333"/>
      <c r="D144" s="333"/>
      <c r="E144" s="333"/>
      <c r="F144" s="333"/>
      <c r="G144" s="333"/>
      <c r="H144" s="333"/>
      <c r="I144" s="333"/>
      <c r="J144" s="333"/>
      <c r="K144" s="333"/>
      <c r="L144" s="333"/>
      <c r="M144" s="333"/>
      <c r="N144" s="333"/>
      <c r="O144" s="333"/>
      <c r="P144" s="333"/>
      <c r="Q144" s="333"/>
      <c r="R144" s="333"/>
      <c r="S144" s="333"/>
      <c r="T144" s="333"/>
      <c r="U144" s="333"/>
      <c r="V144" s="333"/>
      <c r="W144" s="333"/>
      <c r="X144" s="333"/>
      <c r="Y144" s="333"/>
      <c r="Z144" s="333"/>
    </row>
  </sheetData>
  <mergeCells count="27">
    <mergeCell ref="B120:C120"/>
    <mergeCell ref="B121:C121"/>
    <mergeCell ref="B122:C122"/>
    <mergeCell ref="B123:C123"/>
    <mergeCell ref="A111:C111"/>
    <mergeCell ref="B116:C116"/>
    <mergeCell ref="B117:C117"/>
    <mergeCell ref="B118:C118"/>
    <mergeCell ref="B119:C119"/>
    <mergeCell ref="A2:E2"/>
    <mergeCell ref="A3:E3"/>
    <mergeCell ref="A109:C109"/>
    <mergeCell ref="A1:G1"/>
    <mergeCell ref="A110:C110"/>
    <mergeCell ref="B124:C124"/>
    <mergeCell ref="B125:C125"/>
    <mergeCell ref="B126:C126"/>
    <mergeCell ref="B127:C127"/>
    <mergeCell ref="B128:C128"/>
    <mergeCell ref="B134:C134"/>
    <mergeCell ref="A136:C136"/>
    <mergeCell ref="B129:C129"/>
    <mergeCell ref="A130:C130"/>
    <mergeCell ref="B131:C131"/>
    <mergeCell ref="B132:C132"/>
    <mergeCell ref="B133:C133"/>
    <mergeCell ref="A135:C135"/>
  </mergeCells>
  <hyperlinks>
    <hyperlink ref="H1" location="Sommaire!A1" display="Retour au sommaire" xr:uid="{00000000-0004-0000-0800-000000000000}"/>
  </hyperlinks>
  <printOptions horizontalCentered="1"/>
  <pageMargins left="0.19685039370078741" right="0.15748031496062992" top="0.67" bottom="0.43307086614173229" header="0.23622047244094491" footer="0.15748031496062992"/>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5</vt:i4>
      </vt:variant>
    </vt:vector>
  </HeadingPairs>
  <TitlesOfParts>
    <vt:vector size="27" baseType="lpstr">
      <vt:lpstr>Présentation et méthode</vt:lpstr>
      <vt:lpstr>Sommaire</vt:lpstr>
      <vt:lpstr>Données nationales</vt:lpstr>
      <vt:lpstr>tab1-pa</vt:lpstr>
      <vt:lpstr>tab2-pa</vt:lpstr>
      <vt:lpstr>tab3-pa</vt:lpstr>
      <vt:lpstr>tab4-pa</vt:lpstr>
      <vt:lpstr>Tab1-ph</vt:lpstr>
      <vt:lpstr>Tab2-ph</vt:lpstr>
      <vt:lpstr>Tab3-ph</vt:lpstr>
      <vt:lpstr>Tab4-ph</vt:lpstr>
      <vt:lpstr>Tab5-ph</vt:lpstr>
      <vt:lpstr>Tab1-ase</vt:lpstr>
      <vt:lpstr>Tab2-ase</vt:lpstr>
      <vt:lpstr>Tab3-ase</vt:lpstr>
      <vt:lpstr>Tab4-ase</vt:lpstr>
      <vt:lpstr>Tab5-ase</vt:lpstr>
      <vt:lpstr>Tab6-ase</vt:lpstr>
      <vt:lpstr>Tab7-ase</vt:lpstr>
      <vt:lpstr>Tab8-ase</vt:lpstr>
      <vt:lpstr>Tab9-ase</vt:lpstr>
      <vt:lpstr>Tab10-ase</vt:lpstr>
      <vt:lpstr>'Tab1-ase'!Zone_d_impression</vt:lpstr>
      <vt:lpstr>'Tab2-ph'!Zone_d_impression</vt:lpstr>
      <vt:lpstr>'Tab3-ph'!Zone_d_impression</vt:lpstr>
      <vt:lpstr>'Tab4-ph'!Zone_d_impression</vt:lpstr>
      <vt:lpstr>'Tab5-ph'!Zone_d_impression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 bénéficiaires de l'aide sociale départementale en 2016.xlsx</dc:title>
  <dc:creator>ABDOUNI, Sarah (DREES/OS/BCL)</dc:creator>
  <cp:lastModifiedBy>anonyme</cp:lastModifiedBy>
  <cp:lastPrinted>2017-05-09T12:29:59Z</cp:lastPrinted>
  <dcterms:created xsi:type="dcterms:W3CDTF">2017-03-02T12:44:09Z</dcterms:created>
  <dcterms:modified xsi:type="dcterms:W3CDTF">2022-05-16T16:03:57Z</dcterms:modified>
</cp:coreProperties>
</file>