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24226"/>
  <mc:AlternateContent xmlns:mc="http://schemas.openxmlformats.org/markup-compatibility/2006">
    <mc:Choice Requires="x15">
      <x15ac:absPath xmlns:x15ac="http://schemas.microsoft.com/office/spreadsheetml/2010/11/ac" url="C:\Users\Richmond\Desktop\"/>
    </mc:Choice>
  </mc:AlternateContent>
  <xr:revisionPtr revIDLastSave="0" documentId="13_ncr:1_{79F94F02-26FD-4F83-9A83-37A05317075A}" xr6:coauthVersionLast="45" xr6:coauthVersionMax="45" xr10:uidLastSave="{00000000-0000-0000-0000-000000000000}"/>
  <bookViews>
    <workbookView xWindow="-108" yWindow="-108" windowWidth="23256" windowHeight="13176" activeTab="7" xr2:uid="{00000000-000D-0000-FFFF-FFFF00000000}"/>
  </bookViews>
  <sheets>
    <sheet name="DataSheet" sheetId="2" r:id="rId1"/>
    <sheet name="Problem" sheetId="33" r:id="rId2"/>
    <sheet name="Gender" sheetId="27" r:id="rId3"/>
    <sheet name="Intenal" sheetId="28" r:id="rId4"/>
    <sheet name="Sick Leave" sheetId="29" r:id="rId5"/>
    <sheet name="Occupation" sheetId="30" r:id="rId6"/>
    <sheet name="Correlation" sheetId="32" r:id="rId7"/>
    <sheet name="Dashboard" sheetId="31" r:id="rId8"/>
    <sheet name="vol_tenure" sheetId="23" state="hidden" r:id="rId9"/>
    <sheet name="z" sheetId="25" state="hidden" r:id="rId10"/>
  </sheets>
  <definedNames>
    <definedName name="_xlnm._FilterDatabase" localSheetId="6" hidden="1">Correlation!$C$1:$C$110</definedName>
    <definedName name="_xlnm._FilterDatabase" localSheetId="0" hidden="1">DataSheet!$A$1:$O$101</definedName>
    <definedName name="Slicer_Performance_Rating_Y_2017">#N/A</definedName>
    <definedName name="Slicer_Reason_for_leaving">#N/A</definedName>
    <definedName name="Slicer_Reason_for_leaving1">#N/A</definedName>
  </definedNames>
  <calcPr calcId="191028"/>
  <pivotCaches>
    <pivotCache cacheId="2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55" i="2" l="1"/>
  <c r="O57" i="2"/>
  <c r="O85" i="2"/>
  <c r="O60" i="2"/>
  <c r="O23" i="2"/>
  <c r="O20" i="2"/>
  <c r="O63" i="2"/>
  <c r="O70" i="2"/>
  <c r="O100" i="2"/>
  <c r="O5" i="2"/>
  <c r="O53" i="2"/>
  <c r="O65" i="2"/>
  <c r="O8" i="2"/>
  <c r="O99" i="2"/>
  <c r="O3" i="2"/>
  <c r="O75" i="2"/>
  <c r="O87" i="2"/>
  <c r="O96" i="2"/>
  <c r="O41" i="2"/>
  <c r="O33" i="2"/>
  <c r="O36" i="2"/>
  <c r="O12" i="2"/>
  <c r="O101" i="2"/>
  <c r="O94" i="2"/>
  <c r="O18" i="2"/>
  <c r="O2" i="2"/>
  <c r="O42" i="2"/>
  <c r="O90" i="2"/>
  <c r="O37" i="2"/>
  <c r="O93" i="2"/>
  <c r="O81" i="2"/>
  <c r="O49" i="2"/>
  <c r="O39" i="2"/>
  <c r="O30" i="2"/>
  <c r="O71" i="2"/>
  <c r="O22" i="2"/>
  <c r="O29" i="2"/>
  <c r="O34" i="2"/>
  <c r="O58" i="2"/>
  <c r="O95" i="2"/>
  <c r="O40" i="2"/>
  <c r="O45" i="2"/>
  <c r="O64" i="2"/>
  <c r="O43" i="2"/>
  <c r="O50" i="2"/>
  <c r="O66" i="2"/>
  <c r="O31" i="2"/>
  <c r="O82" i="2"/>
  <c r="O76" i="2"/>
  <c r="O7" i="2"/>
  <c r="O25" i="2"/>
  <c r="O46" i="2"/>
  <c r="O13" i="2"/>
  <c r="O44" i="2"/>
  <c r="O16" i="2"/>
  <c r="O56" i="2"/>
  <c r="O84" i="2"/>
  <c r="O88" i="2"/>
  <c r="O27" i="2"/>
  <c r="O72" i="2"/>
  <c r="O14" i="2"/>
  <c r="O11" i="2"/>
  <c r="O67" i="2"/>
  <c r="O38" i="2"/>
  <c r="O78" i="2"/>
  <c r="O47" i="2"/>
  <c r="O91" i="2"/>
  <c r="O97" i="2"/>
  <c r="O9" i="2"/>
  <c r="O86" i="2"/>
  <c r="O89" i="2"/>
  <c r="O4" i="2"/>
  <c r="O19" i="2"/>
  <c r="O48" i="2"/>
  <c r="O51" i="2"/>
  <c r="O68" i="2"/>
  <c r="O77" i="2"/>
  <c r="O59" i="2"/>
  <c r="O69" i="2"/>
  <c r="O15" i="2"/>
  <c r="O73" i="2"/>
  <c r="O52" i="2"/>
  <c r="O35" i="2"/>
  <c r="O32" i="2"/>
  <c r="O21" i="2"/>
  <c r="O83" i="2"/>
  <c r="O26" i="2"/>
  <c r="O79" i="2"/>
  <c r="O61" i="2"/>
  <c r="O62" i="2"/>
  <c r="O80" i="2"/>
  <c r="O10" i="2"/>
  <c r="O28" i="2"/>
  <c r="O92" i="2"/>
  <c r="O74" i="2"/>
  <c r="O54" i="2"/>
  <c r="O6" i="2"/>
  <c r="O98" i="2"/>
  <c r="O24" i="2"/>
  <c r="O17" i="2"/>
  <c r="D4" i="31"/>
  <c r="F4" i="31"/>
  <c r="E4" i="31"/>
  <c r="C24" i="23" l="1"/>
  <c r="I77" i="2"/>
  <c r="I85" i="2"/>
  <c r="I99" i="2"/>
  <c r="I28" i="2"/>
  <c r="I52" i="2"/>
  <c r="I87" i="2"/>
  <c r="I89" i="2"/>
  <c r="I54" i="2"/>
  <c r="I17" i="2"/>
  <c r="I37" i="2"/>
  <c r="I41" i="2"/>
  <c r="I78" i="2"/>
  <c r="I48" i="2"/>
  <c r="I64" i="2"/>
  <c r="I46" i="2"/>
  <c r="I65" i="2"/>
  <c r="I51" i="2"/>
  <c r="I21" i="2"/>
  <c r="I24" i="2"/>
  <c r="I59" i="2"/>
  <c r="I30" i="2"/>
  <c r="I98" i="2"/>
  <c r="I26" i="2"/>
  <c r="I22" i="2"/>
  <c r="I76" i="2"/>
  <c r="I35" i="2"/>
  <c r="I73" i="2"/>
  <c r="I81" i="2"/>
  <c r="I18" i="2"/>
  <c r="I42" i="2"/>
  <c r="I92" i="2"/>
  <c r="I33" i="2"/>
  <c r="I5" i="2"/>
  <c r="I44" i="2"/>
  <c r="I69" i="2"/>
  <c r="I80" i="2"/>
  <c r="I88" i="2"/>
  <c r="I14" i="2"/>
  <c r="I11" i="2"/>
  <c r="I32" i="2"/>
  <c r="I70" i="2"/>
  <c r="I96" i="2"/>
  <c r="I49" i="2"/>
  <c r="I72" i="2"/>
  <c r="I67" i="2"/>
  <c r="I83" i="2"/>
  <c r="I16" i="2"/>
  <c r="I97" i="2"/>
  <c r="I39" i="2"/>
  <c r="I62" i="2"/>
  <c r="I43" i="2"/>
  <c r="I45" i="2"/>
  <c r="I47" i="2"/>
  <c r="I27" i="2"/>
  <c r="I38" i="2"/>
  <c r="I94" i="2"/>
  <c r="I15" i="2"/>
  <c r="I91" i="2"/>
  <c r="I101" i="2"/>
  <c r="I4" i="2"/>
  <c r="I36" i="2"/>
  <c r="I53" i="2"/>
  <c r="I100" i="2"/>
  <c r="I20" i="2"/>
  <c r="I25" i="2"/>
  <c r="I13" i="2"/>
  <c r="I6" i="2"/>
  <c r="I3" i="2"/>
  <c r="I58" i="2"/>
  <c r="I61" i="2"/>
  <c r="I23" i="2"/>
  <c r="I74" i="2"/>
  <c r="I68" i="2"/>
  <c r="I12" i="2"/>
  <c r="I75" i="2"/>
  <c r="I95" i="2"/>
  <c r="I34" i="2"/>
  <c r="I56" i="2"/>
  <c r="I60" i="2"/>
  <c r="I19" i="2"/>
  <c r="I93" i="2"/>
  <c r="I66" i="2"/>
  <c r="I10" i="2"/>
  <c r="I29" i="2"/>
  <c r="I55" i="2"/>
  <c r="I40" i="2"/>
  <c r="I57" i="2"/>
  <c r="I82" i="2"/>
  <c r="I84" i="2"/>
  <c r="I79" i="2"/>
  <c r="I50" i="2"/>
  <c r="I8" i="2"/>
  <c r="I7" i="2"/>
  <c r="I71" i="2"/>
  <c r="I90" i="2"/>
  <c r="I31" i="2"/>
  <c r="I86" i="2"/>
  <c r="I9" i="2"/>
  <c r="I2" i="2"/>
  <c r="I63" i="2"/>
</calcChain>
</file>

<file path=xl/sharedStrings.xml><?xml version="1.0" encoding="utf-8"?>
<sst xmlns="http://schemas.openxmlformats.org/spreadsheetml/2006/main" count="845" uniqueCount="201">
  <si>
    <t>Employee Code</t>
  </si>
  <si>
    <t>Occupation</t>
  </si>
  <si>
    <t>Level</t>
  </si>
  <si>
    <t>Gender</t>
  </si>
  <si>
    <t>Age</t>
  </si>
  <si>
    <t>Performance Rating Y 2017</t>
  </si>
  <si>
    <t>Internal years of exp</t>
  </si>
  <si>
    <t>External years of exp</t>
  </si>
  <si>
    <t>Total years of exp</t>
  </si>
  <si>
    <t>entitled leaves</t>
  </si>
  <si>
    <t>Month of leaving</t>
  </si>
  <si>
    <t>Reason for leaving</t>
  </si>
  <si>
    <t>Function</t>
  </si>
  <si>
    <t>No of Sick leaves from 01.04.2016 till the date they left</t>
  </si>
  <si>
    <t>AAA_1</t>
  </si>
  <si>
    <t>Trainee</t>
  </si>
  <si>
    <t>Female</t>
  </si>
  <si>
    <t>NA</t>
  </si>
  <si>
    <t>10 months</t>
  </si>
  <si>
    <t>September 2016</t>
  </si>
  <si>
    <t>Better opportunity</t>
  </si>
  <si>
    <t>SCM</t>
  </si>
  <si>
    <t>AAA_10</t>
  </si>
  <si>
    <t>Male</t>
  </si>
  <si>
    <t>3 months</t>
  </si>
  <si>
    <t>March 2017</t>
  </si>
  <si>
    <t>Background Check Failure</t>
  </si>
  <si>
    <t>Sales &amp; Promotion</t>
  </si>
  <si>
    <t>AAA_100</t>
  </si>
  <si>
    <t>Senior Manager</t>
  </si>
  <si>
    <t>June 2016</t>
  </si>
  <si>
    <t>Relation with superior</t>
  </si>
  <si>
    <t>Quality Assurance &amp; Control</t>
  </si>
  <si>
    <t>AAA_11</t>
  </si>
  <si>
    <t>December 2016</t>
  </si>
  <si>
    <t>Asked to Leave: Ethics code violation</t>
  </si>
  <si>
    <t>Research &amp; Development</t>
  </si>
  <si>
    <t>AAA_12</t>
  </si>
  <si>
    <t>AAA_13</t>
  </si>
  <si>
    <t>October 2016</t>
  </si>
  <si>
    <t>Admin</t>
  </si>
  <si>
    <t>AAA_14</t>
  </si>
  <si>
    <t>4 months</t>
  </si>
  <si>
    <t>Further Studies</t>
  </si>
  <si>
    <t>Warehouse</t>
  </si>
  <si>
    <t>AAA_15</t>
  </si>
  <si>
    <t>11 months</t>
  </si>
  <si>
    <t>Family Reason</t>
  </si>
  <si>
    <t>HR</t>
  </si>
  <si>
    <t>AAA_16</t>
  </si>
  <si>
    <t>November 2016</t>
  </si>
  <si>
    <t>AAA_17</t>
  </si>
  <si>
    <t>9 months</t>
  </si>
  <si>
    <t>February 2017</t>
  </si>
  <si>
    <t>AAA_18</t>
  </si>
  <si>
    <t>1 month</t>
  </si>
  <si>
    <t>May 2016</t>
  </si>
  <si>
    <t>AAA_19</t>
  </si>
  <si>
    <t>Production</t>
  </si>
  <si>
    <t>AAA_2</t>
  </si>
  <si>
    <t>Director</t>
  </si>
  <si>
    <t>Finance</t>
  </si>
  <si>
    <t>AAA_20</t>
  </si>
  <si>
    <t>A+</t>
  </si>
  <si>
    <t>July 2016</t>
  </si>
  <si>
    <t>Moving abroad within the company</t>
  </si>
  <si>
    <t>AAA_21</t>
  </si>
  <si>
    <t>January 2017</t>
  </si>
  <si>
    <t>Strategy</t>
  </si>
  <si>
    <t>AAA_22</t>
  </si>
  <si>
    <t>Program Director</t>
  </si>
  <si>
    <t>April 2016</t>
  </si>
  <si>
    <t>Death</t>
  </si>
  <si>
    <t>AAA_23</t>
  </si>
  <si>
    <t>A</t>
  </si>
  <si>
    <t>Better Salary Hike</t>
  </si>
  <si>
    <t>AAA_24</t>
  </si>
  <si>
    <t>Retirement</t>
  </si>
  <si>
    <t>AAA_25</t>
  </si>
  <si>
    <t>Z</t>
  </si>
  <si>
    <t>Poor Performance</t>
  </si>
  <si>
    <t>AAA_26</t>
  </si>
  <si>
    <t>August 2016</t>
  </si>
  <si>
    <t>AAA_27</t>
  </si>
  <si>
    <t>Executive</t>
  </si>
  <si>
    <t>AAA_28</t>
  </si>
  <si>
    <t>Data Scientist</t>
  </si>
  <si>
    <t>AAA_29</t>
  </si>
  <si>
    <t>Principal Biostatistician</t>
  </si>
  <si>
    <t>Limited growth</t>
  </si>
  <si>
    <t>IT</t>
  </si>
  <si>
    <t>AAA_3</t>
  </si>
  <si>
    <t>Manager</t>
  </si>
  <si>
    <t>Job dissatisfaction</t>
  </si>
  <si>
    <t>Legal</t>
  </si>
  <si>
    <t>AAA_30</t>
  </si>
  <si>
    <t>Analyst</t>
  </si>
  <si>
    <t>AAA_31</t>
  </si>
  <si>
    <t>AAA_32</t>
  </si>
  <si>
    <t>AAA_33</t>
  </si>
  <si>
    <t>AAA_34</t>
  </si>
  <si>
    <t>AAA_35</t>
  </si>
  <si>
    <t>AAA_36</t>
  </si>
  <si>
    <t>AAA_37</t>
  </si>
  <si>
    <t>Junior Executive</t>
  </si>
  <si>
    <t>Bored and unchallenged by the work itself</t>
  </si>
  <si>
    <t>AAA_38</t>
  </si>
  <si>
    <t>AAA_39</t>
  </si>
  <si>
    <t>AAA_4</t>
  </si>
  <si>
    <t>AAA_40</t>
  </si>
  <si>
    <t>Internal Audit</t>
  </si>
  <si>
    <t>AAA_41</t>
  </si>
  <si>
    <t>AAA_42</t>
  </si>
  <si>
    <t>AAA_43</t>
  </si>
  <si>
    <t>AAA_44</t>
  </si>
  <si>
    <t>Did not return from pregnancy</t>
  </si>
  <si>
    <t>AAA_45</t>
  </si>
  <si>
    <t>AAA_46</t>
  </si>
  <si>
    <t>AAA_47</t>
  </si>
  <si>
    <t>AAA_48</t>
  </si>
  <si>
    <t>AAA_49</t>
  </si>
  <si>
    <t>AAA_5</t>
  </si>
  <si>
    <t>Senior Scientist</t>
  </si>
  <si>
    <t>AAA_50</t>
  </si>
  <si>
    <t>AAA_51</t>
  </si>
  <si>
    <t>Scientist</t>
  </si>
  <si>
    <t>AAA_52</t>
  </si>
  <si>
    <t>AAA_53</t>
  </si>
  <si>
    <t>AAA_54</t>
  </si>
  <si>
    <t>AAA_55</t>
  </si>
  <si>
    <t>2 months</t>
  </si>
  <si>
    <t>AAA_56</t>
  </si>
  <si>
    <t>AAA_57</t>
  </si>
  <si>
    <t>AAA_58</t>
  </si>
  <si>
    <t>AAA_59</t>
  </si>
  <si>
    <t>AAA_6</t>
  </si>
  <si>
    <t>AAA_60</t>
  </si>
  <si>
    <t>AAA_61</t>
  </si>
  <si>
    <t>AAA_62</t>
  </si>
  <si>
    <t>AAA_63</t>
  </si>
  <si>
    <t>AAA_64</t>
  </si>
  <si>
    <t>AAA_65</t>
  </si>
  <si>
    <t>AAA_66</t>
  </si>
  <si>
    <t>AAA_67</t>
  </si>
  <si>
    <t>AAA_68</t>
  </si>
  <si>
    <t>AAA_69</t>
  </si>
  <si>
    <t>AAA_7</t>
  </si>
  <si>
    <t>AAA_70</t>
  </si>
  <si>
    <t>AAA_71</t>
  </si>
  <si>
    <t>AAA_72</t>
  </si>
  <si>
    <t>AAA_73</t>
  </si>
  <si>
    <t>Biostatistician</t>
  </si>
  <si>
    <t>AAA_74</t>
  </si>
  <si>
    <t>AAA_75</t>
  </si>
  <si>
    <t>AAA_76</t>
  </si>
  <si>
    <t>AAA_77</t>
  </si>
  <si>
    <t>AAA_78</t>
  </si>
  <si>
    <t>AAA_79</t>
  </si>
  <si>
    <t>AAA_8</t>
  </si>
  <si>
    <t>AAA_80</t>
  </si>
  <si>
    <t>Senior Legal Counsel</t>
  </si>
  <si>
    <t>AAA_81</t>
  </si>
  <si>
    <t>AAA_82</t>
  </si>
  <si>
    <t>AAA_83</t>
  </si>
  <si>
    <t>AAA_84</t>
  </si>
  <si>
    <t>AAA_85</t>
  </si>
  <si>
    <t>AAA_86</t>
  </si>
  <si>
    <t>AAA_87</t>
  </si>
  <si>
    <t>AAA_88</t>
  </si>
  <si>
    <t>AAA_89</t>
  </si>
  <si>
    <t>AAA_9</t>
  </si>
  <si>
    <t>AAA_90</t>
  </si>
  <si>
    <t>AAA_91</t>
  </si>
  <si>
    <t>AAA_92</t>
  </si>
  <si>
    <t>AAA_93</t>
  </si>
  <si>
    <t>AAA_94</t>
  </si>
  <si>
    <t>AAA_95</t>
  </si>
  <si>
    <t>AAA_96</t>
  </si>
  <si>
    <t>AAA_97</t>
  </si>
  <si>
    <t>AAA_98</t>
  </si>
  <si>
    <t>AAA_99</t>
  </si>
  <si>
    <t>Row Labels</t>
  </si>
  <si>
    <t>Count of Employee Code</t>
  </si>
  <si>
    <t>1 year</t>
  </si>
  <si>
    <t>Years of experience</t>
  </si>
  <si>
    <t>No of employees</t>
  </si>
  <si>
    <t>0.1-5.0</t>
  </si>
  <si>
    <t>5.1-10.0</t>
  </si>
  <si>
    <t>10.1-15.0</t>
  </si>
  <si>
    <t>20.1-25.0</t>
  </si>
  <si>
    <t>25.1-30.1</t>
  </si>
  <si>
    <t>Total</t>
  </si>
  <si>
    <t>Grand Total</t>
  </si>
  <si>
    <t>Excess Leave</t>
  </si>
  <si>
    <t>Average of No of Sick leaves from 01.04.2016 till the date they left</t>
  </si>
  <si>
    <t>Average of Age</t>
  </si>
  <si>
    <t>Headcount</t>
  </si>
  <si>
    <t>Why are trainees leaving? What can be done  by managers to improve the situation?</t>
  </si>
  <si>
    <t>How predictive analysis can be used to forecast "which type of employees would leave".</t>
  </si>
  <si>
    <t>Is  there any correlation between excess leave taken  and internal years of experience for voluntary attrition?</t>
  </si>
  <si>
    <t>Why are women leaving? How can we  improve the percentage of women rejoining after maternity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</si>
</sst>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font>
    <font>
      <sz val="11"/>
      <color rgb="FF000000"/>
      <name val="Times New Roman"/>
      <family val="1"/>
    </font>
    <font>
      <b/>
      <sz val="11"/>
      <color theme="0"/>
      <name val="Times New Roman"/>
      <family val="1"/>
    </font>
    <font>
      <sz val="11"/>
      <color theme="1"/>
      <name val="Calibri"/>
      <family val="2"/>
      <scheme val="minor"/>
    </font>
    <font>
      <b/>
      <sz val="11"/>
      <color theme="1"/>
      <name val="Calibri"/>
      <family val="2"/>
      <scheme val="minor"/>
    </font>
    <font>
      <b/>
      <sz val="11"/>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rgb="FF92D050"/>
        <bgColor indexed="64"/>
      </patternFill>
    </fill>
    <fill>
      <patternFill patternType="solid">
        <fgColor rgb="FFDBE5F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41">
    <xf numFmtId="0" fontId="0" fillId="0" borderId="0" xfId="0"/>
    <xf numFmtId="0" fontId="1" fillId="2" borderId="1" xfId="0" applyFont="1" applyFill="1" applyBorder="1"/>
    <xf numFmtId="2" fontId="1" fillId="2" borderId="1" xfId="0" applyNumberFormat="1" applyFont="1" applyFill="1" applyBorder="1"/>
    <xf numFmtId="2" fontId="1" fillId="2" borderId="1" xfId="0" quotePrefix="1" applyNumberFormat="1" applyFont="1" applyFill="1" applyBorder="1"/>
    <xf numFmtId="0" fontId="1" fillId="2" borderId="1" xfId="0" applyFont="1" applyFill="1" applyBorder="1" applyAlignment="1">
      <alignment horizontal="left"/>
    </xf>
    <xf numFmtId="0" fontId="2" fillId="2" borderId="1" xfId="0" applyFont="1" applyFill="1" applyBorder="1"/>
    <xf numFmtId="0" fontId="0" fillId="0" borderId="0" xfId="0" applyAlignment="1">
      <alignment horizontal="left"/>
    </xf>
    <xf numFmtId="0" fontId="0" fillId="0" borderId="0" xfId="0" applyNumberFormat="1"/>
    <xf numFmtId="0" fontId="5" fillId="4" borderId="2" xfId="0" applyFont="1" applyFill="1" applyBorder="1"/>
    <xf numFmtId="0" fontId="5" fillId="4" borderId="3" xfId="0" applyFont="1" applyFill="1" applyBorder="1" applyAlignment="1">
      <alignment horizontal="left"/>
    </xf>
    <xf numFmtId="0" fontId="5" fillId="4" borderId="3" xfId="0" applyNumberFormat="1" applyFont="1" applyFill="1" applyBorder="1"/>
    <xf numFmtId="0" fontId="1" fillId="2" borderId="0" xfId="0" applyFont="1" applyFill="1" applyBorder="1"/>
    <xf numFmtId="1" fontId="1" fillId="2" borderId="1" xfId="0" applyNumberFormat="1" applyFont="1" applyFill="1" applyBorder="1"/>
    <xf numFmtId="0" fontId="0" fillId="2" borderId="0" xfId="0" applyFill="1"/>
    <xf numFmtId="0" fontId="0" fillId="2" borderId="0" xfId="0" applyFill="1" applyAlignment="1">
      <alignment horizontal="left"/>
    </xf>
    <xf numFmtId="0" fontId="0" fillId="2" borderId="0" xfId="0" applyNumberFormat="1" applyFill="1"/>
    <xf numFmtId="0" fontId="5" fillId="5" borderId="2" xfId="0" applyFont="1" applyFill="1" applyBorder="1"/>
    <xf numFmtId="0" fontId="5" fillId="5" borderId="3" xfId="0" applyFont="1" applyFill="1" applyBorder="1" applyAlignment="1">
      <alignment horizontal="left"/>
    </xf>
    <xf numFmtId="0" fontId="5" fillId="5" borderId="3" xfId="0" applyNumberFormat="1" applyFont="1" applyFill="1" applyBorder="1"/>
    <xf numFmtId="0" fontId="0" fillId="6" borderId="0" xfId="0" applyFill="1" applyAlignment="1">
      <alignment horizontal="left"/>
    </xf>
    <xf numFmtId="0" fontId="0" fillId="6" borderId="0" xfId="0" applyNumberFormat="1" applyFill="1"/>
    <xf numFmtId="0" fontId="0" fillId="6" borderId="0" xfId="0" applyFill="1"/>
    <xf numFmtId="0" fontId="6" fillId="7" borderId="4" xfId="0" applyFont="1" applyFill="1" applyBorder="1" applyAlignment="1">
      <alignment horizontal="justify"/>
    </xf>
    <xf numFmtId="0" fontId="6" fillId="7" borderId="5" xfId="0" applyFont="1" applyFill="1" applyBorder="1" applyAlignment="1">
      <alignment horizontal="justify"/>
    </xf>
    <xf numFmtId="0" fontId="2" fillId="0" borderId="6" xfId="0" applyFont="1" applyBorder="1" applyAlignment="1">
      <alignment horizontal="justify"/>
    </xf>
    <xf numFmtId="0" fontId="2" fillId="0" borderId="7" xfId="0" applyFont="1" applyBorder="1" applyAlignment="1">
      <alignment horizontal="center"/>
    </xf>
    <xf numFmtId="0" fontId="6" fillId="7" borderId="6" xfId="0" applyFont="1" applyFill="1" applyBorder="1" applyAlignment="1">
      <alignment horizontal="justify"/>
    </xf>
    <xf numFmtId="0" fontId="6" fillId="7" borderId="7" xfId="0" applyFont="1" applyFill="1" applyBorder="1" applyAlignment="1">
      <alignment horizont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2" borderId="0" xfId="0" applyFill="1" applyBorder="1"/>
    <xf numFmtId="9" fontId="1" fillId="2" borderId="0" xfId="1" applyFont="1" applyFill="1" applyBorder="1"/>
    <xf numFmtId="0" fontId="3" fillId="3" borderId="8" xfId="0" applyFont="1" applyFill="1" applyBorder="1" applyAlignment="1">
      <alignment horizontal="center" vertical="center" wrapText="1"/>
    </xf>
    <xf numFmtId="0" fontId="1" fillId="2" borderId="8" xfId="0" applyFont="1" applyFill="1" applyBorder="1"/>
    <xf numFmtId="0" fontId="0" fillId="0" borderId="0" xfId="0" pivotButton="1"/>
    <xf numFmtId="2" fontId="0" fillId="0" borderId="0" xfId="0" applyNumberFormat="1"/>
    <xf numFmtId="0" fontId="5" fillId="0" borderId="0" xfId="0" applyFont="1" applyAlignment="1">
      <alignment horizontal="center"/>
    </xf>
    <xf numFmtId="0" fontId="5" fillId="0" borderId="0" xfId="0" applyFont="1" applyAlignment="1">
      <alignment horizontal="center"/>
    </xf>
    <xf numFmtId="2" fontId="3" fillId="3" borderId="1" xfId="0" applyNumberFormat="1" applyFont="1" applyFill="1" applyBorder="1" applyAlignment="1">
      <alignment horizontal="center" vertical="center" wrapText="1"/>
    </xf>
    <xf numFmtId="0" fontId="5" fillId="0" borderId="0" xfId="0" applyFont="1"/>
  </cellXfs>
  <cellStyles count="2">
    <cellStyle name="Normal" xfId="0" builtinId="0"/>
    <cellStyle name="Percent" xfId="1" builtinId="5"/>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LMS(MAIN).xlsx]Gender!Gender</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Profile</a:t>
            </a:r>
          </a:p>
        </c:rich>
      </c:tx>
      <c:layout>
        <c:manualLayout>
          <c:xMode val="edge"/>
          <c:yMode val="edge"/>
          <c:x val="0.31048600174978125"/>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Gender!$B$3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BA-4DFC-B20A-9A7EA02A82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BA-4DFC-B20A-9A7EA02A82F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11</c:v>
                </c:pt>
                <c:pt idx="1">
                  <c:v>25</c:v>
                </c:pt>
              </c:numCache>
            </c:numRef>
          </c:val>
          <c:extLst>
            <c:ext xmlns:c16="http://schemas.microsoft.com/office/drawing/2014/chart" uri="{C3380CC4-5D6E-409C-BE32-E72D297353CC}">
              <c16:uniqueId val="{00000000-BD79-4FE7-8EA9-B3DAC33D9E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Correlation</a:t>
            </a:r>
            <a:r>
              <a:rPr lang="en-US" baseline="0"/>
              <a:t> between internal years of exp &amp; excess leave taken for Voluntary attrition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Correlation!$B$1</c:f>
              <c:strCache>
                <c:ptCount val="1"/>
                <c:pt idx="0">
                  <c:v>Excess Leave</c:v>
                </c:pt>
              </c:strCache>
            </c:strRef>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trendline>
            <c:spPr>
              <a:ln w="9525" cap="rnd">
                <a:solidFill>
                  <a:schemeClr val="accent1"/>
                </a:solidFill>
              </a:ln>
              <a:effectLst/>
            </c:spPr>
            <c:trendlineType val="linear"/>
            <c:dispRSqr val="0"/>
            <c:dispEq val="0"/>
          </c:trendline>
          <c:xVal>
            <c:numRef>
              <c:f>Correlation!$A$2:$A$101</c:f>
              <c:numCache>
                <c:formatCode>General</c:formatCode>
                <c:ptCount val="69"/>
                <c:pt idx="0" formatCode="0.00">
                  <c:v>0.83</c:v>
                </c:pt>
                <c:pt idx="1">
                  <c:v>9</c:v>
                </c:pt>
                <c:pt idx="2" formatCode="0.00">
                  <c:v>0.33</c:v>
                </c:pt>
                <c:pt idx="3" formatCode="0.00">
                  <c:v>0.92</c:v>
                </c:pt>
                <c:pt idx="4" formatCode="0.00">
                  <c:v>0.92</c:v>
                </c:pt>
                <c:pt idx="5" formatCode="0.00">
                  <c:v>0.75</c:v>
                </c:pt>
                <c:pt idx="6" formatCode="0.00">
                  <c:v>0.08</c:v>
                </c:pt>
                <c:pt idx="7" formatCode="0">
                  <c:v>1</c:v>
                </c:pt>
                <c:pt idx="8">
                  <c:v>15</c:v>
                </c:pt>
                <c:pt idx="9">
                  <c:v>21</c:v>
                </c:pt>
                <c:pt idx="10">
                  <c:v>12</c:v>
                </c:pt>
                <c:pt idx="11">
                  <c:v>5</c:v>
                </c:pt>
                <c:pt idx="12">
                  <c:v>4</c:v>
                </c:pt>
                <c:pt idx="13" formatCode="0">
                  <c:v>1</c:v>
                </c:pt>
                <c:pt idx="14" formatCode="0">
                  <c:v>1</c:v>
                </c:pt>
                <c:pt idx="15">
                  <c:v>4</c:v>
                </c:pt>
                <c:pt idx="16">
                  <c:v>5</c:v>
                </c:pt>
                <c:pt idx="17">
                  <c:v>2</c:v>
                </c:pt>
                <c:pt idx="18">
                  <c:v>2</c:v>
                </c:pt>
                <c:pt idx="19">
                  <c:v>3</c:v>
                </c:pt>
                <c:pt idx="20">
                  <c:v>2</c:v>
                </c:pt>
                <c:pt idx="21" formatCode="0">
                  <c:v>1</c:v>
                </c:pt>
                <c:pt idx="22">
                  <c:v>8</c:v>
                </c:pt>
                <c:pt idx="23">
                  <c:v>27</c:v>
                </c:pt>
                <c:pt idx="24">
                  <c:v>7</c:v>
                </c:pt>
                <c:pt idx="25">
                  <c:v>6</c:v>
                </c:pt>
                <c:pt idx="26">
                  <c:v>3</c:v>
                </c:pt>
                <c:pt idx="27">
                  <c:v>2</c:v>
                </c:pt>
                <c:pt idx="28" formatCode="0.00">
                  <c:v>0.08</c:v>
                </c:pt>
                <c:pt idx="29">
                  <c:v>3</c:v>
                </c:pt>
                <c:pt idx="30" formatCode="0">
                  <c:v>5</c:v>
                </c:pt>
                <c:pt idx="31">
                  <c:v>3</c:v>
                </c:pt>
                <c:pt idx="32" formatCode="0">
                  <c:v>1</c:v>
                </c:pt>
                <c:pt idx="33">
                  <c:v>3</c:v>
                </c:pt>
                <c:pt idx="34" formatCode="0.00">
                  <c:v>0.17</c:v>
                </c:pt>
                <c:pt idx="35">
                  <c:v>7</c:v>
                </c:pt>
                <c:pt idx="36">
                  <c:v>2</c:v>
                </c:pt>
                <c:pt idx="37" formatCode="0.00">
                  <c:v>0.25</c:v>
                </c:pt>
                <c:pt idx="38">
                  <c:v>1</c:v>
                </c:pt>
                <c:pt idx="39">
                  <c:v>3</c:v>
                </c:pt>
                <c:pt idx="40">
                  <c:v>2</c:v>
                </c:pt>
                <c:pt idx="41">
                  <c:v>3</c:v>
                </c:pt>
                <c:pt idx="42">
                  <c:v>5</c:v>
                </c:pt>
                <c:pt idx="43" formatCode="0.00">
                  <c:v>1</c:v>
                </c:pt>
                <c:pt idx="44">
                  <c:v>5</c:v>
                </c:pt>
                <c:pt idx="45">
                  <c:v>2</c:v>
                </c:pt>
                <c:pt idx="46">
                  <c:v>2</c:v>
                </c:pt>
                <c:pt idx="47">
                  <c:v>9</c:v>
                </c:pt>
                <c:pt idx="48" formatCode="0.00">
                  <c:v>1</c:v>
                </c:pt>
                <c:pt idx="49">
                  <c:v>2</c:v>
                </c:pt>
                <c:pt idx="50">
                  <c:v>2</c:v>
                </c:pt>
                <c:pt idx="51" formatCode="0.00">
                  <c:v>1</c:v>
                </c:pt>
                <c:pt idx="52">
                  <c:v>3</c:v>
                </c:pt>
                <c:pt idx="53">
                  <c:v>11</c:v>
                </c:pt>
                <c:pt idx="54">
                  <c:v>6</c:v>
                </c:pt>
                <c:pt idx="55">
                  <c:v>2</c:v>
                </c:pt>
                <c:pt idx="56">
                  <c:v>11</c:v>
                </c:pt>
                <c:pt idx="57">
                  <c:v>6</c:v>
                </c:pt>
                <c:pt idx="58">
                  <c:v>7</c:v>
                </c:pt>
                <c:pt idx="59" formatCode="0.00">
                  <c:v>0.08</c:v>
                </c:pt>
                <c:pt idx="60" formatCode="0.00">
                  <c:v>1</c:v>
                </c:pt>
                <c:pt idx="61">
                  <c:v>8</c:v>
                </c:pt>
                <c:pt idx="62" formatCode="0.00">
                  <c:v>1</c:v>
                </c:pt>
                <c:pt idx="63">
                  <c:v>2</c:v>
                </c:pt>
                <c:pt idx="64">
                  <c:v>3</c:v>
                </c:pt>
                <c:pt idx="65">
                  <c:v>3</c:v>
                </c:pt>
                <c:pt idx="66">
                  <c:v>8</c:v>
                </c:pt>
                <c:pt idx="67">
                  <c:v>8</c:v>
                </c:pt>
                <c:pt idx="68">
                  <c:v>10</c:v>
                </c:pt>
              </c:numCache>
            </c:numRef>
          </c:xVal>
          <c:yVal>
            <c:numRef>
              <c:f>Correlation!$B$2:$B$101</c:f>
              <c:numCache>
                <c:formatCode>0.00</c:formatCode>
                <c:ptCount val="69"/>
                <c:pt idx="0">
                  <c:v>-11</c:v>
                </c:pt>
                <c:pt idx="1">
                  <c:v>3.5</c:v>
                </c:pt>
                <c:pt idx="2">
                  <c:v>-10.5</c:v>
                </c:pt>
                <c:pt idx="3">
                  <c:v>5</c:v>
                </c:pt>
                <c:pt idx="4">
                  <c:v>7</c:v>
                </c:pt>
                <c:pt idx="5">
                  <c:v>24.5</c:v>
                </c:pt>
                <c:pt idx="6">
                  <c:v>-24</c:v>
                </c:pt>
                <c:pt idx="7">
                  <c:v>6.5</c:v>
                </c:pt>
                <c:pt idx="8">
                  <c:v>24</c:v>
                </c:pt>
                <c:pt idx="9">
                  <c:v>10.5</c:v>
                </c:pt>
                <c:pt idx="10">
                  <c:v>-2.5</c:v>
                </c:pt>
                <c:pt idx="11">
                  <c:v>-4.5</c:v>
                </c:pt>
                <c:pt idx="12">
                  <c:v>-4</c:v>
                </c:pt>
                <c:pt idx="13">
                  <c:v>-12.5</c:v>
                </c:pt>
                <c:pt idx="14">
                  <c:v>28</c:v>
                </c:pt>
                <c:pt idx="15">
                  <c:v>22.5</c:v>
                </c:pt>
                <c:pt idx="16">
                  <c:v>-11</c:v>
                </c:pt>
                <c:pt idx="17">
                  <c:v>-2.5</c:v>
                </c:pt>
                <c:pt idx="18">
                  <c:v>20.5</c:v>
                </c:pt>
                <c:pt idx="19">
                  <c:v>-4</c:v>
                </c:pt>
                <c:pt idx="20">
                  <c:v>22</c:v>
                </c:pt>
                <c:pt idx="21">
                  <c:v>12.5</c:v>
                </c:pt>
                <c:pt idx="22">
                  <c:v>-3.5</c:v>
                </c:pt>
                <c:pt idx="23">
                  <c:v>-5.5</c:v>
                </c:pt>
                <c:pt idx="24">
                  <c:v>-10</c:v>
                </c:pt>
                <c:pt idx="25">
                  <c:v>-7</c:v>
                </c:pt>
                <c:pt idx="26">
                  <c:v>-4.5</c:v>
                </c:pt>
                <c:pt idx="27">
                  <c:v>3.5</c:v>
                </c:pt>
                <c:pt idx="28">
                  <c:v>22.5</c:v>
                </c:pt>
                <c:pt idx="29">
                  <c:v>-3</c:v>
                </c:pt>
                <c:pt idx="30">
                  <c:v>0</c:v>
                </c:pt>
                <c:pt idx="31">
                  <c:v>-5</c:v>
                </c:pt>
                <c:pt idx="32">
                  <c:v>12.5</c:v>
                </c:pt>
                <c:pt idx="33">
                  <c:v>-20.5</c:v>
                </c:pt>
                <c:pt idx="34">
                  <c:v>-8.5</c:v>
                </c:pt>
                <c:pt idx="35">
                  <c:v>-1.5</c:v>
                </c:pt>
                <c:pt idx="36">
                  <c:v>-2</c:v>
                </c:pt>
                <c:pt idx="37">
                  <c:v>3</c:v>
                </c:pt>
                <c:pt idx="38">
                  <c:v>14.5</c:v>
                </c:pt>
                <c:pt idx="39">
                  <c:v>18</c:v>
                </c:pt>
                <c:pt idx="40">
                  <c:v>-8</c:v>
                </c:pt>
                <c:pt idx="41">
                  <c:v>-13.5</c:v>
                </c:pt>
                <c:pt idx="42">
                  <c:v>6.5</c:v>
                </c:pt>
                <c:pt idx="43">
                  <c:v>-4</c:v>
                </c:pt>
                <c:pt idx="44">
                  <c:v>-1</c:v>
                </c:pt>
                <c:pt idx="45">
                  <c:v>20.5</c:v>
                </c:pt>
                <c:pt idx="46">
                  <c:v>23</c:v>
                </c:pt>
                <c:pt idx="47">
                  <c:v>18.5</c:v>
                </c:pt>
                <c:pt idx="48">
                  <c:v>-11</c:v>
                </c:pt>
                <c:pt idx="49">
                  <c:v>0.5</c:v>
                </c:pt>
                <c:pt idx="50">
                  <c:v>6.5</c:v>
                </c:pt>
                <c:pt idx="51">
                  <c:v>10.5</c:v>
                </c:pt>
                <c:pt idx="52">
                  <c:v>3.5</c:v>
                </c:pt>
                <c:pt idx="53">
                  <c:v>6.5</c:v>
                </c:pt>
                <c:pt idx="54">
                  <c:v>9</c:v>
                </c:pt>
                <c:pt idx="55">
                  <c:v>-4.5</c:v>
                </c:pt>
                <c:pt idx="56">
                  <c:v>-5</c:v>
                </c:pt>
                <c:pt idx="57">
                  <c:v>13.5</c:v>
                </c:pt>
                <c:pt idx="58">
                  <c:v>11</c:v>
                </c:pt>
                <c:pt idx="59">
                  <c:v>4</c:v>
                </c:pt>
                <c:pt idx="60">
                  <c:v>4.5</c:v>
                </c:pt>
                <c:pt idx="61">
                  <c:v>11</c:v>
                </c:pt>
                <c:pt idx="62">
                  <c:v>-8</c:v>
                </c:pt>
                <c:pt idx="63">
                  <c:v>21</c:v>
                </c:pt>
                <c:pt idx="64">
                  <c:v>10</c:v>
                </c:pt>
                <c:pt idx="65">
                  <c:v>1.5</c:v>
                </c:pt>
                <c:pt idx="66">
                  <c:v>-22.5</c:v>
                </c:pt>
                <c:pt idx="67">
                  <c:v>23</c:v>
                </c:pt>
                <c:pt idx="68">
                  <c:v>-9.5</c:v>
                </c:pt>
              </c:numCache>
            </c:numRef>
          </c:yVal>
          <c:smooth val="0"/>
          <c:extLst>
            <c:ext xmlns:c16="http://schemas.microsoft.com/office/drawing/2014/chart" uri="{C3380CC4-5D6E-409C-BE32-E72D297353CC}">
              <c16:uniqueId val="{00000001-0BB4-4016-B9A5-F35A23FE9C23}"/>
            </c:ext>
          </c:extLst>
        </c:ser>
        <c:dLbls>
          <c:showLegendKey val="0"/>
          <c:showVal val="0"/>
          <c:showCatName val="0"/>
          <c:showSerName val="0"/>
          <c:showPercent val="0"/>
          <c:showBubbleSize val="0"/>
        </c:dLbls>
        <c:axId val="850632816"/>
        <c:axId val="1002268400"/>
      </c:scatterChart>
      <c:valAx>
        <c:axId val="85063281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aseline="0"/>
                  <a:t>Count of internal years of experience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268400"/>
        <c:crosses val="autoZero"/>
        <c:crossBetween val="midCat"/>
      </c:valAx>
      <c:valAx>
        <c:axId val="1002268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Amount</a:t>
                </a:r>
                <a:r>
                  <a:rPr lang="en-US" baseline="0"/>
                  <a:t> of excess leave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632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LMS(MAIN).xlsx]Intenal!Internal X</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Internal</a:t>
            </a:r>
            <a:r>
              <a:rPr lang="en-US" b="1" baseline="0"/>
              <a:t> Years of Experience of Employees Leaving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Intenal!$B$3</c:f>
              <c:strCache>
                <c:ptCount val="1"/>
                <c:pt idx="0">
                  <c:v>Total</c:v>
                </c:pt>
              </c:strCache>
            </c:strRef>
          </c:tx>
          <c:spPr>
            <a:ln w="28575" cap="rnd">
              <a:solidFill>
                <a:schemeClr val="accent1"/>
              </a:solidFill>
              <a:round/>
            </a:ln>
            <a:effectLst/>
          </c:spPr>
          <c:marker>
            <c:symbol val="none"/>
          </c:marker>
          <c:cat>
            <c:strRef>
              <c:f>Intenal!$A$4:$A$18</c:f>
              <c:strCache>
                <c:ptCount val="14"/>
                <c:pt idx="0">
                  <c:v>1</c:v>
                </c:pt>
                <c:pt idx="1">
                  <c:v>2</c:v>
                </c:pt>
                <c:pt idx="2">
                  <c:v>3</c:v>
                </c:pt>
                <c:pt idx="3">
                  <c:v>4</c:v>
                </c:pt>
                <c:pt idx="4">
                  <c:v>5</c:v>
                </c:pt>
                <c:pt idx="5">
                  <c:v>6</c:v>
                </c:pt>
                <c:pt idx="6">
                  <c:v>7</c:v>
                </c:pt>
                <c:pt idx="7">
                  <c:v>8</c:v>
                </c:pt>
                <c:pt idx="8">
                  <c:v>9</c:v>
                </c:pt>
                <c:pt idx="9">
                  <c:v>11</c:v>
                </c:pt>
                <c:pt idx="10">
                  <c:v>12</c:v>
                </c:pt>
                <c:pt idx="11">
                  <c:v>15</c:v>
                </c:pt>
                <c:pt idx="12">
                  <c:v>21</c:v>
                </c:pt>
                <c:pt idx="13">
                  <c:v>26</c:v>
                </c:pt>
              </c:strCache>
            </c:strRef>
          </c:cat>
          <c:val>
            <c:numRef>
              <c:f>Intenal!$B$4:$B$18</c:f>
              <c:numCache>
                <c:formatCode>General</c:formatCode>
                <c:ptCount val="14"/>
                <c:pt idx="0">
                  <c:v>1</c:v>
                </c:pt>
                <c:pt idx="1">
                  <c:v>9</c:v>
                </c:pt>
                <c:pt idx="2">
                  <c:v>7</c:v>
                </c:pt>
                <c:pt idx="3">
                  <c:v>2</c:v>
                </c:pt>
                <c:pt idx="4">
                  <c:v>4</c:v>
                </c:pt>
                <c:pt idx="5">
                  <c:v>2</c:v>
                </c:pt>
                <c:pt idx="6">
                  <c:v>3</c:v>
                </c:pt>
                <c:pt idx="7">
                  <c:v>2</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B629-41DA-B35E-6095683EA192}"/>
            </c:ext>
          </c:extLst>
        </c:ser>
        <c:dLbls>
          <c:showLegendKey val="0"/>
          <c:showVal val="0"/>
          <c:showCatName val="0"/>
          <c:showSerName val="0"/>
          <c:showPercent val="0"/>
          <c:showBubbleSize val="0"/>
        </c:dLbls>
        <c:smooth val="0"/>
        <c:axId val="988960048"/>
        <c:axId val="992076720"/>
      </c:lineChart>
      <c:catAx>
        <c:axId val="9889600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Years</a:t>
                </a:r>
                <a:r>
                  <a:rPr lang="en-US" b="1" baseline="0"/>
                  <a:t> of Experience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76720"/>
        <c:crosses val="autoZero"/>
        <c:auto val="1"/>
        <c:lblAlgn val="ctr"/>
        <c:lblOffset val="100"/>
        <c:noMultiLvlLbl val="0"/>
      </c:catAx>
      <c:valAx>
        <c:axId val="99207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r>
                  <a:rPr lang="en-US" b="1" baseline="0"/>
                  <a:t> of Employees Leaving</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6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[Case Attrition Analysis for LMS(MAIN).xlsx]Sick Leave!Sick Leave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Number of Sick Leaves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'Sick Leave'!$B$3</c:f>
              <c:strCache>
                <c:ptCount val="1"/>
                <c:pt idx="0">
                  <c:v>Average of No of Sick leaves from 01.04.2016 till the date they left</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'Sick Leave'!$A$4:$A$6</c:f>
              <c:strCache>
                <c:ptCount val="2"/>
                <c:pt idx="0">
                  <c:v>Female</c:v>
                </c:pt>
                <c:pt idx="1">
                  <c:v>Male</c:v>
                </c:pt>
              </c:strCache>
            </c:strRef>
          </c:cat>
          <c:val>
            <c:numRef>
              <c:f>'Sick Leave'!$B$4:$B$6</c:f>
              <c:numCache>
                <c:formatCode>0.00</c:formatCode>
                <c:ptCount val="2"/>
                <c:pt idx="0">
                  <c:v>16.518518518518519</c:v>
                </c:pt>
                <c:pt idx="1">
                  <c:v>14.863013698630137</c:v>
                </c:pt>
              </c:numCache>
            </c:numRef>
          </c:val>
          <c:extLst>
            <c:ext xmlns:c16="http://schemas.microsoft.com/office/drawing/2014/chart" uri="{C3380CC4-5D6E-409C-BE32-E72D297353CC}">
              <c16:uniqueId val="{00000000-4157-44F8-9659-65F84E587F92}"/>
            </c:ext>
          </c:extLst>
        </c:ser>
        <c:ser>
          <c:idx val="1"/>
          <c:order val="1"/>
          <c:tx>
            <c:strRef>
              <c:f>'Sick Leave'!$C$3</c:f>
              <c:strCache>
                <c:ptCount val="1"/>
                <c:pt idx="0">
                  <c:v>Average of Age</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'Sick Leave'!$A$4:$A$6</c:f>
              <c:strCache>
                <c:ptCount val="2"/>
                <c:pt idx="0">
                  <c:v>Female</c:v>
                </c:pt>
                <c:pt idx="1">
                  <c:v>Male</c:v>
                </c:pt>
              </c:strCache>
            </c:strRef>
          </c:cat>
          <c:val>
            <c:numRef>
              <c:f>'Sick Leave'!$C$4:$C$6</c:f>
              <c:numCache>
                <c:formatCode>0.00</c:formatCode>
                <c:ptCount val="2"/>
                <c:pt idx="0">
                  <c:v>32.25925925925926</c:v>
                </c:pt>
                <c:pt idx="1">
                  <c:v>38.123287671232873</c:v>
                </c:pt>
              </c:numCache>
            </c:numRef>
          </c:val>
          <c:extLst>
            <c:ext xmlns:c16="http://schemas.microsoft.com/office/drawing/2014/chart" uri="{C3380CC4-5D6E-409C-BE32-E72D297353CC}">
              <c16:uniqueId val="{00000001-4157-44F8-9659-65F84E587F92}"/>
            </c:ext>
          </c:extLst>
        </c:ser>
        <c:dLbls>
          <c:dLblPos val="inEnd"/>
          <c:showLegendKey val="0"/>
          <c:showVal val="1"/>
          <c:showCatName val="0"/>
          <c:showSerName val="0"/>
          <c:showPercent val="0"/>
          <c:showBubbleSize val="0"/>
        </c:dLbls>
        <c:gapWidth val="65"/>
        <c:axId val="853616128"/>
        <c:axId val="817952512"/>
      </c:barChart>
      <c:catAx>
        <c:axId val="853616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952512"/>
        <c:crosses val="autoZero"/>
        <c:auto val="1"/>
        <c:lblAlgn val="ctr"/>
        <c:lblOffset val="100"/>
        <c:noMultiLvlLbl val="0"/>
      </c:catAx>
      <c:valAx>
        <c:axId val="817952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sick leaves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none"/>
        <c:minorTickMark val="none"/>
        <c:tickLblPos val="nextTo"/>
        <c:crossAx val="853616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LMS(MAIN).xlsx]Occupation!Trainee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Occupation!$A$4:$A$7</c:f>
              <c:strCache>
                <c:ptCount val="3"/>
                <c:pt idx="0">
                  <c:v>Executive</c:v>
                </c:pt>
                <c:pt idx="1">
                  <c:v>Manager</c:v>
                </c:pt>
                <c:pt idx="2">
                  <c:v>Trainee</c:v>
                </c:pt>
              </c:strCache>
            </c:strRef>
          </c:cat>
          <c:val>
            <c:numRef>
              <c:f>Occupation!$B$4:$B$7</c:f>
              <c:numCache>
                <c:formatCode>General</c:formatCode>
                <c:ptCount val="3"/>
                <c:pt idx="0">
                  <c:v>2</c:v>
                </c:pt>
                <c:pt idx="1">
                  <c:v>2</c:v>
                </c:pt>
                <c:pt idx="2">
                  <c:v>5</c:v>
                </c:pt>
              </c:numCache>
            </c:numRef>
          </c:val>
          <c:extLst>
            <c:ext xmlns:c16="http://schemas.microsoft.com/office/drawing/2014/chart" uri="{C3380CC4-5D6E-409C-BE32-E72D297353CC}">
              <c16:uniqueId val="{00000000-1EF5-451A-985E-D345A4A23C58}"/>
            </c:ext>
          </c:extLst>
        </c:ser>
        <c:dLbls>
          <c:dLblPos val="inEnd"/>
          <c:showLegendKey val="0"/>
          <c:showVal val="1"/>
          <c:showCatName val="0"/>
          <c:showSerName val="0"/>
          <c:showPercent val="0"/>
          <c:showBubbleSize val="0"/>
        </c:dLbls>
        <c:gapWidth val="65"/>
        <c:axId val="743182240"/>
        <c:axId val="850732432"/>
      </c:barChart>
      <c:catAx>
        <c:axId val="743182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0732432"/>
        <c:crosses val="autoZero"/>
        <c:auto val="1"/>
        <c:lblAlgn val="ctr"/>
        <c:lblOffset val="100"/>
        <c:noMultiLvlLbl val="0"/>
      </c:catAx>
      <c:valAx>
        <c:axId val="8507324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r>
                  <a:rPr lang="en-US" baseline="0"/>
                  <a:t> of Employees Leaving</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318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Correlation!$B$1</c:f>
              <c:strCache>
                <c:ptCount val="1"/>
                <c:pt idx="0">
                  <c:v>Excess Leave</c:v>
                </c:pt>
              </c:strCache>
            </c:strRef>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trendline>
            <c:spPr>
              <a:ln w="9525" cap="rnd">
                <a:solidFill>
                  <a:schemeClr val="accent1"/>
                </a:solidFill>
              </a:ln>
              <a:effectLst/>
            </c:spPr>
            <c:trendlineType val="linear"/>
            <c:dispRSqr val="0"/>
            <c:dispEq val="0"/>
          </c:trendline>
          <c:xVal>
            <c:numRef>
              <c:f>Correlation!$A$2:$A$101</c:f>
              <c:numCache>
                <c:formatCode>General</c:formatCode>
                <c:ptCount val="69"/>
                <c:pt idx="0" formatCode="0.00">
                  <c:v>0.83</c:v>
                </c:pt>
                <c:pt idx="1">
                  <c:v>9</c:v>
                </c:pt>
                <c:pt idx="2" formatCode="0.00">
                  <c:v>0.33</c:v>
                </c:pt>
                <c:pt idx="3" formatCode="0.00">
                  <c:v>0.92</c:v>
                </c:pt>
                <c:pt idx="4" formatCode="0.00">
                  <c:v>0.92</c:v>
                </c:pt>
                <c:pt idx="5" formatCode="0.00">
                  <c:v>0.75</c:v>
                </c:pt>
                <c:pt idx="6" formatCode="0.00">
                  <c:v>0.08</c:v>
                </c:pt>
                <c:pt idx="7" formatCode="0">
                  <c:v>1</c:v>
                </c:pt>
                <c:pt idx="8">
                  <c:v>15</c:v>
                </c:pt>
                <c:pt idx="9">
                  <c:v>21</c:v>
                </c:pt>
                <c:pt idx="10">
                  <c:v>12</c:v>
                </c:pt>
                <c:pt idx="11">
                  <c:v>5</c:v>
                </c:pt>
                <c:pt idx="12">
                  <c:v>4</c:v>
                </c:pt>
                <c:pt idx="13" formatCode="0">
                  <c:v>1</c:v>
                </c:pt>
                <c:pt idx="14" formatCode="0">
                  <c:v>1</c:v>
                </c:pt>
                <c:pt idx="15">
                  <c:v>4</c:v>
                </c:pt>
                <c:pt idx="16">
                  <c:v>5</c:v>
                </c:pt>
                <c:pt idx="17">
                  <c:v>2</c:v>
                </c:pt>
                <c:pt idx="18">
                  <c:v>2</c:v>
                </c:pt>
                <c:pt idx="19">
                  <c:v>3</c:v>
                </c:pt>
                <c:pt idx="20">
                  <c:v>2</c:v>
                </c:pt>
                <c:pt idx="21" formatCode="0">
                  <c:v>1</c:v>
                </c:pt>
                <c:pt idx="22">
                  <c:v>8</c:v>
                </c:pt>
                <c:pt idx="23">
                  <c:v>27</c:v>
                </c:pt>
                <c:pt idx="24">
                  <c:v>7</c:v>
                </c:pt>
                <c:pt idx="25">
                  <c:v>6</c:v>
                </c:pt>
                <c:pt idx="26">
                  <c:v>3</c:v>
                </c:pt>
                <c:pt idx="27">
                  <c:v>2</c:v>
                </c:pt>
                <c:pt idx="28" formatCode="0.00">
                  <c:v>0.08</c:v>
                </c:pt>
                <c:pt idx="29">
                  <c:v>3</c:v>
                </c:pt>
                <c:pt idx="30" formatCode="0">
                  <c:v>5</c:v>
                </c:pt>
                <c:pt idx="31">
                  <c:v>3</c:v>
                </c:pt>
                <c:pt idx="32" formatCode="0">
                  <c:v>1</c:v>
                </c:pt>
                <c:pt idx="33">
                  <c:v>3</c:v>
                </c:pt>
                <c:pt idx="34" formatCode="0.00">
                  <c:v>0.17</c:v>
                </c:pt>
                <c:pt idx="35">
                  <c:v>7</c:v>
                </c:pt>
                <c:pt idx="36">
                  <c:v>2</c:v>
                </c:pt>
                <c:pt idx="37" formatCode="0.00">
                  <c:v>0.25</c:v>
                </c:pt>
                <c:pt idx="38">
                  <c:v>1</c:v>
                </c:pt>
                <c:pt idx="39">
                  <c:v>3</c:v>
                </c:pt>
                <c:pt idx="40">
                  <c:v>2</c:v>
                </c:pt>
                <c:pt idx="41">
                  <c:v>3</c:v>
                </c:pt>
                <c:pt idx="42">
                  <c:v>5</c:v>
                </c:pt>
                <c:pt idx="43" formatCode="0.00">
                  <c:v>1</c:v>
                </c:pt>
                <c:pt idx="44">
                  <c:v>5</c:v>
                </c:pt>
                <c:pt idx="45">
                  <c:v>2</c:v>
                </c:pt>
                <c:pt idx="46">
                  <c:v>2</c:v>
                </c:pt>
                <c:pt idx="47">
                  <c:v>9</c:v>
                </c:pt>
                <c:pt idx="48" formatCode="0.00">
                  <c:v>1</c:v>
                </c:pt>
                <c:pt idx="49">
                  <c:v>2</c:v>
                </c:pt>
                <c:pt idx="50">
                  <c:v>2</c:v>
                </c:pt>
                <c:pt idx="51" formatCode="0.00">
                  <c:v>1</c:v>
                </c:pt>
                <c:pt idx="52">
                  <c:v>3</c:v>
                </c:pt>
                <c:pt idx="53">
                  <c:v>11</c:v>
                </c:pt>
                <c:pt idx="54">
                  <c:v>6</c:v>
                </c:pt>
                <c:pt idx="55">
                  <c:v>2</c:v>
                </c:pt>
                <c:pt idx="56">
                  <c:v>11</c:v>
                </c:pt>
                <c:pt idx="57">
                  <c:v>6</c:v>
                </c:pt>
                <c:pt idx="58">
                  <c:v>7</c:v>
                </c:pt>
                <c:pt idx="59" formatCode="0.00">
                  <c:v>0.08</c:v>
                </c:pt>
                <c:pt idx="60" formatCode="0.00">
                  <c:v>1</c:v>
                </c:pt>
                <c:pt idx="61">
                  <c:v>8</c:v>
                </c:pt>
                <c:pt idx="62" formatCode="0.00">
                  <c:v>1</c:v>
                </c:pt>
                <c:pt idx="63">
                  <c:v>2</c:v>
                </c:pt>
                <c:pt idx="64">
                  <c:v>3</c:v>
                </c:pt>
                <c:pt idx="65">
                  <c:v>3</c:v>
                </c:pt>
                <c:pt idx="66">
                  <c:v>8</c:v>
                </c:pt>
                <c:pt idx="67">
                  <c:v>8</c:v>
                </c:pt>
                <c:pt idx="68">
                  <c:v>10</c:v>
                </c:pt>
              </c:numCache>
            </c:numRef>
          </c:xVal>
          <c:yVal>
            <c:numRef>
              <c:f>Correlation!$B$2:$B$101</c:f>
              <c:numCache>
                <c:formatCode>0.00</c:formatCode>
                <c:ptCount val="69"/>
                <c:pt idx="0">
                  <c:v>-11</c:v>
                </c:pt>
                <c:pt idx="1">
                  <c:v>3.5</c:v>
                </c:pt>
                <c:pt idx="2">
                  <c:v>-10.5</c:v>
                </c:pt>
                <c:pt idx="3">
                  <c:v>5</c:v>
                </c:pt>
                <c:pt idx="4">
                  <c:v>7</c:v>
                </c:pt>
                <c:pt idx="5">
                  <c:v>24.5</c:v>
                </c:pt>
                <c:pt idx="6">
                  <c:v>-24</c:v>
                </c:pt>
                <c:pt idx="7">
                  <c:v>6.5</c:v>
                </c:pt>
                <c:pt idx="8">
                  <c:v>24</c:v>
                </c:pt>
                <c:pt idx="9">
                  <c:v>10.5</c:v>
                </c:pt>
                <c:pt idx="10">
                  <c:v>-2.5</c:v>
                </c:pt>
                <c:pt idx="11">
                  <c:v>-4.5</c:v>
                </c:pt>
                <c:pt idx="12">
                  <c:v>-4</c:v>
                </c:pt>
                <c:pt idx="13">
                  <c:v>-12.5</c:v>
                </c:pt>
                <c:pt idx="14">
                  <c:v>28</c:v>
                </c:pt>
                <c:pt idx="15">
                  <c:v>22.5</c:v>
                </c:pt>
                <c:pt idx="16">
                  <c:v>-11</c:v>
                </c:pt>
                <c:pt idx="17">
                  <c:v>-2.5</c:v>
                </c:pt>
                <c:pt idx="18">
                  <c:v>20.5</c:v>
                </c:pt>
                <c:pt idx="19">
                  <c:v>-4</c:v>
                </c:pt>
                <c:pt idx="20">
                  <c:v>22</c:v>
                </c:pt>
                <c:pt idx="21">
                  <c:v>12.5</c:v>
                </c:pt>
                <c:pt idx="22">
                  <c:v>-3.5</c:v>
                </c:pt>
                <c:pt idx="23">
                  <c:v>-5.5</c:v>
                </c:pt>
                <c:pt idx="24">
                  <c:v>-10</c:v>
                </c:pt>
                <c:pt idx="25">
                  <c:v>-7</c:v>
                </c:pt>
                <c:pt idx="26">
                  <c:v>-4.5</c:v>
                </c:pt>
                <c:pt idx="27">
                  <c:v>3.5</c:v>
                </c:pt>
                <c:pt idx="28">
                  <c:v>22.5</c:v>
                </c:pt>
                <c:pt idx="29">
                  <c:v>-3</c:v>
                </c:pt>
                <c:pt idx="30">
                  <c:v>0</c:v>
                </c:pt>
                <c:pt idx="31">
                  <c:v>-5</c:v>
                </c:pt>
                <c:pt idx="32">
                  <c:v>12.5</c:v>
                </c:pt>
                <c:pt idx="33">
                  <c:v>-20.5</c:v>
                </c:pt>
                <c:pt idx="34">
                  <c:v>-8.5</c:v>
                </c:pt>
                <c:pt idx="35">
                  <c:v>-1.5</c:v>
                </c:pt>
                <c:pt idx="36">
                  <c:v>-2</c:v>
                </c:pt>
                <c:pt idx="37">
                  <c:v>3</c:v>
                </c:pt>
                <c:pt idx="38">
                  <c:v>14.5</c:v>
                </c:pt>
                <c:pt idx="39">
                  <c:v>18</c:v>
                </c:pt>
                <c:pt idx="40">
                  <c:v>-8</c:v>
                </c:pt>
                <c:pt idx="41">
                  <c:v>-13.5</c:v>
                </c:pt>
                <c:pt idx="42">
                  <c:v>6.5</c:v>
                </c:pt>
                <c:pt idx="43">
                  <c:v>-4</c:v>
                </c:pt>
                <c:pt idx="44">
                  <c:v>-1</c:v>
                </c:pt>
                <c:pt idx="45">
                  <c:v>20.5</c:v>
                </c:pt>
                <c:pt idx="46">
                  <c:v>23</c:v>
                </c:pt>
                <c:pt idx="47">
                  <c:v>18.5</c:v>
                </c:pt>
                <c:pt idx="48">
                  <c:v>-11</c:v>
                </c:pt>
                <c:pt idx="49">
                  <c:v>0.5</c:v>
                </c:pt>
                <c:pt idx="50">
                  <c:v>6.5</c:v>
                </c:pt>
                <c:pt idx="51">
                  <c:v>10.5</c:v>
                </c:pt>
                <c:pt idx="52">
                  <c:v>3.5</c:v>
                </c:pt>
                <c:pt idx="53">
                  <c:v>6.5</c:v>
                </c:pt>
                <c:pt idx="54">
                  <c:v>9</c:v>
                </c:pt>
                <c:pt idx="55">
                  <c:v>-4.5</c:v>
                </c:pt>
                <c:pt idx="56">
                  <c:v>-5</c:v>
                </c:pt>
                <c:pt idx="57">
                  <c:v>13.5</c:v>
                </c:pt>
                <c:pt idx="58">
                  <c:v>11</c:v>
                </c:pt>
                <c:pt idx="59">
                  <c:v>4</c:v>
                </c:pt>
                <c:pt idx="60">
                  <c:v>4.5</c:v>
                </c:pt>
                <c:pt idx="61">
                  <c:v>11</c:v>
                </c:pt>
                <c:pt idx="62">
                  <c:v>-8</c:v>
                </c:pt>
                <c:pt idx="63">
                  <c:v>21</c:v>
                </c:pt>
                <c:pt idx="64">
                  <c:v>10</c:v>
                </c:pt>
                <c:pt idx="65">
                  <c:v>1.5</c:v>
                </c:pt>
                <c:pt idx="66">
                  <c:v>-22.5</c:v>
                </c:pt>
                <c:pt idx="67">
                  <c:v>23</c:v>
                </c:pt>
                <c:pt idx="68">
                  <c:v>-9.5</c:v>
                </c:pt>
              </c:numCache>
            </c:numRef>
          </c:yVal>
          <c:smooth val="0"/>
          <c:extLst>
            <c:ext xmlns:c16="http://schemas.microsoft.com/office/drawing/2014/chart" uri="{C3380CC4-5D6E-409C-BE32-E72D297353CC}">
              <c16:uniqueId val="{00000000-1E4A-4E74-BF07-7F5E27E76336}"/>
            </c:ext>
          </c:extLst>
        </c:ser>
        <c:dLbls>
          <c:showLegendKey val="0"/>
          <c:showVal val="0"/>
          <c:showCatName val="0"/>
          <c:showSerName val="0"/>
          <c:showPercent val="0"/>
          <c:showBubbleSize val="0"/>
        </c:dLbls>
        <c:axId val="850632816"/>
        <c:axId val="1002268400"/>
      </c:scatterChart>
      <c:valAx>
        <c:axId val="85063281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aseline="0"/>
                  <a:t>Count of internal years of experience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2268400"/>
        <c:crosses val="autoZero"/>
        <c:crossBetween val="midCat"/>
      </c:valAx>
      <c:valAx>
        <c:axId val="1002268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Amount</a:t>
                </a:r>
                <a:r>
                  <a:rPr lang="en-US" baseline="0"/>
                  <a:t> of excess leave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0632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LMS(MAIN).xlsx]Gender!Gender</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Profile</a:t>
            </a:r>
          </a:p>
        </c:rich>
      </c:tx>
      <c:layout>
        <c:manualLayout>
          <c:xMode val="edge"/>
          <c:yMode val="edge"/>
          <c:x val="0.31048600174978125"/>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Gender!$B$3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77C-4F75-BFCD-F937F2F1C22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77C-4F75-BFCD-F937F2F1C2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General</c:formatCode>
                <c:ptCount val="2"/>
                <c:pt idx="0">
                  <c:v>11</c:v>
                </c:pt>
                <c:pt idx="1">
                  <c:v>25</c:v>
                </c:pt>
              </c:numCache>
            </c:numRef>
          </c:val>
          <c:extLst>
            <c:ext xmlns:c16="http://schemas.microsoft.com/office/drawing/2014/chart" uri="{C3380CC4-5D6E-409C-BE32-E72D297353CC}">
              <c16:uniqueId val="{00000004-077C-4F75-BFCD-F937F2F1C2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LMS(MAIN).xlsx]Intenal!Internal X</c:name>
    <c:fmtId val="2"/>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Internal Years of Experience of Employees Leaving</a:t>
            </a:r>
          </a:p>
        </c:rich>
      </c:tx>
      <c:layout>
        <c:manualLayout>
          <c:xMode val="edge"/>
          <c:yMode val="edge"/>
          <c:x val="0.15495822397200351"/>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Intenal!$B$3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Intenal!$A$4:$A$18</c:f>
              <c:strCache>
                <c:ptCount val="14"/>
                <c:pt idx="0">
                  <c:v>1</c:v>
                </c:pt>
                <c:pt idx="1">
                  <c:v>2</c:v>
                </c:pt>
                <c:pt idx="2">
                  <c:v>3</c:v>
                </c:pt>
                <c:pt idx="3">
                  <c:v>4</c:v>
                </c:pt>
                <c:pt idx="4">
                  <c:v>5</c:v>
                </c:pt>
                <c:pt idx="5">
                  <c:v>6</c:v>
                </c:pt>
                <c:pt idx="6">
                  <c:v>7</c:v>
                </c:pt>
                <c:pt idx="7">
                  <c:v>8</c:v>
                </c:pt>
                <c:pt idx="8">
                  <c:v>9</c:v>
                </c:pt>
                <c:pt idx="9">
                  <c:v>11</c:v>
                </c:pt>
                <c:pt idx="10">
                  <c:v>12</c:v>
                </c:pt>
                <c:pt idx="11">
                  <c:v>15</c:v>
                </c:pt>
                <c:pt idx="12">
                  <c:v>21</c:v>
                </c:pt>
                <c:pt idx="13">
                  <c:v>26</c:v>
                </c:pt>
              </c:strCache>
            </c:strRef>
          </c:cat>
          <c:val>
            <c:numRef>
              <c:f>Intenal!$B$4:$B$18</c:f>
              <c:numCache>
                <c:formatCode>General</c:formatCode>
                <c:ptCount val="14"/>
                <c:pt idx="0">
                  <c:v>1</c:v>
                </c:pt>
                <c:pt idx="1">
                  <c:v>9</c:v>
                </c:pt>
                <c:pt idx="2">
                  <c:v>7</c:v>
                </c:pt>
                <c:pt idx="3">
                  <c:v>2</c:v>
                </c:pt>
                <c:pt idx="4">
                  <c:v>4</c:v>
                </c:pt>
                <c:pt idx="5">
                  <c:v>2</c:v>
                </c:pt>
                <c:pt idx="6">
                  <c:v>3</c:v>
                </c:pt>
                <c:pt idx="7">
                  <c:v>2</c:v>
                </c:pt>
                <c:pt idx="8">
                  <c:v>1</c:v>
                </c:pt>
                <c:pt idx="9">
                  <c:v>1</c:v>
                </c:pt>
                <c:pt idx="10">
                  <c:v>1</c:v>
                </c:pt>
                <c:pt idx="11">
                  <c:v>1</c:v>
                </c:pt>
                <c:pt idx="12">
                  <c:v>1</c:v>
                </c:pt>
                <c:pt idx="13">
                  <c:v>1</c:v>
                </c:pt>
              </c:numCache>
            </c:numRef>
          </c:val>
          <c:smooth val="0"/>
          <c:extLst>
            <c:ext xmlns:c16="http://schemas.microsoft.com/office/drawing/2014/chart" uri="{C3380CC4-5D6E-409C-BE32-E72D297353CC}">
              <c16:uniqueId val="{00000000-C4BA-4710-99C3-3C1DA239AF06}"/>
            </c:ext>
          </c:extLst>
        </c:ser>
        <c:dLbls>
          <c:showLegendKey val="0"/>
          <c:showVal val="0"/>
          <c:showCatName val="0"/>
          <c:showSerName val="0"/>
          <c:showPercent val="0"/>
          <c:showBubbleSize val="0"/>
        </c:dLbls>
        <c:marker val="1"/>
        <c:smooth val="0"/>
        <c:axId val="988960048"/>
        <c:axId val="992076720"/>
      </c:lineChart>
      <c:catAx>
        <c:axId val="988960048"/>
        <c:scaling>
          <c:orientation val="minMax"/>
        </c:scaling>
        <c:delete val="0"/>
        <c:axPos val="b"/>
        <c:title>
          <c:tx>
            <c:rich>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sz="800" b="1"/>
                  <a:t>Years of Experience</a:t>
                </a:r>
              </a:p>
            </c:rich>
          </c:tx>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076720"/>
        <c:crosses val="autoZero"/>
        <c:auto val="1"/>
        <c:lblAlgn val="ctr"/>
        <c:lblOffset val="100"/>
        <c:noMultiLvlLbl val="0"/>
      </c:catAx>
      <c:valAx>
        <c:axId val="99207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r>
                  <a:rPr lang="en-US" sz="800" b="1"/>
                  <a:t>Count of Employees Leaving</a:t>
                </a:r>
              </a:p>
            </c:rich>
          </c:tx>
          <c:overlay val="0"/>
          <c:spPr>
            <a:noFill/>
            <a:ln>
              <a:noFill/>
            </a:ln>
            <a:effectLst/>
          </c:spPr>
          <c:txPr>
            <a:bodyPr rot="-54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6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95000"/>
            <a:shade val="30000"/>
            <a:satMod val="115000"/>
          </a:schemeClr>
        </a:gs>
        <a:gs pos="50000">
          <a:schemeClr val="bg1">
            <a:lumMod val="95000"/>
            <a:shade val="67500"/>
            <a:satMod val="115000"/>
          </a:schemeClr>
        </a:gs>
        <a:gs pos="100000">
          <a:schemeClr val="bg1">
            <a:lumMod val="95000"/>
            <a:shade val="100000"/>
            <a:satMod val="115000"/>
          </a:schemeClr>
        </a:gs>
      </a:gsLst>
      <a:lin ang="81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[Case Attrition Analysis for LMS(MAIN).xlsx]Sick Leave!Sick Leave</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Number of Sick Leaves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'Sick Leave'!$B$3</c:f>
              <c:strCache>
                <c:ptCount val="1"/>
                <c:pt idx="0">
                  <c:v>Average of No of Sick leaves from 01.04.2016 till the date they left</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'Sick Leave'!$A$4:$A$6</c:f>
              <c:strCache>
                <c:ptCount val="2"/>
                <c:pt idx="0">
                  <c:v>Female</c:v>
                </c:pt>
                <c:pt idx="1">
                  <c:v>Male</c:v>
                </c:pt>
              </c:strCache>
            </c:strRef>
          </c:cat>
          <c:val>
            <c:numRef>
              <c:f>'Sick Leave'!$B$4:$B$6</c:f>
              <c:numCache>
                <c:formatCode>0.00</c:formatCode>
                <c:ptCount val="2"/>
                <c:pt idx="0">
                  <c:v>16.518518518518519</c:v>
                </c:pt>
                <c:pt idx="1">
                  <c:v>14.863013698630137</c:v>
                </c:pt>
              </c:numCache>
            </c:numRef>
          </c:val>
          <c:extLst>
            <c:ext xmlns:c16="http://schemas.microsoft.com/office/drawing/2014/chart" uri="{C3380CC4-5D6E-409C-BE32-E72D297353CC}">
              <c16:uniqueId val="{00000000-6E61-4F09-8C30-277F83EB6730}"/>
            </c:ext>
          </c:extLst>
        </c:ser>
        <c:ser>
          <c:idx val="1"/>
          <c:order val="1"/>
          <c:tx>
            <c:strRef>
              <c:f>'Sick Leave'!$C$3</c:f>
              <c:strCache>
                <c:ptCount val="1"/>
                <c:pt idx="0">
                  <c:v>Average of Age</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'Sick Leave'!$A$4:$A$6</c:f>
              <c:strCache>
                <c:ptCount val="2"/>
                <c:pt idx="0">
                  <c:v>Female</c:v>
                </c:pt>
                <c:pt idx="1">
                  <c:v>Male</c:v>
                </c:pt>
              </c:strCache>
            </c:strRef>
          </c:cat>
          <c:val>
            <c:numRef>
              <c:f>'Sick Leave'!$C$4:$C$6</c:f>
              <c:numCache>
                <c:formatCode>0.00</c:formatCode>
                <c:ptCount val="2"/>
                <c:pt idx="0">
                  <c:v>32.25925925925926</c:v>
                </c:pt>
                <c:pt idx="1">
                  <c:v>38.123287671232873</c:v>
                </c:pt>
              </c:numCache>
            </c:numRef>
          </c:val>
          <c:extLst>
            <c:ext xmlns:c16="http://schemas.microsoft.com/office/drawing/2014/chart" uri="{C3380CC4-5D6E-409C-BE32-E72D297353CC}">
              <c16:uniqueId val="{00000001-6E61-4F09-8C30-277F83EB6730}"/>
            </c:ext>
          </c:extLst>
        </c:ser>
        <c:dLbls>
          <c:dLblPos val="inEnd"/>
          <c:showLegendKey val="0"/>
          <c:showVal val="1"/>
          <c:showCatName val="0"/>
          <c:showSerName val="0"/>
          <c:showPercent val="0"/>
          <c:showBubbleSize val="0"/>
        </c:dLbls>
        <c:gapWidth val="65"/>
        <c:axId val="853616128"/>
        <c:axId val="817952512"/>
      </c:barChart>
      <c:catAx>
        <c:axId val="8536161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817952512"/>
        <c:crosses val="autoZero"/>
        <c:auto val="1"/>
        <c:lblAlgn val="ctr"/>
        <c:lblOffset val="100"/>
        <c:noMultiLvlLbl val="0"/>
      </c:catAx>
      <c:valAx>
        <c:axId val="817952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8536161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Attrition Analysis for LMS(MAIN).xlsx]Occupation!Trainee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Occupation!$A$4:$A$7</c:f>
              <c:strCache>
                <c:ptCount val="3"/>
                <c:pt idx="0">
                  <c:v>Executive</c:v>
                </c:pt>
                <c:pt idx="1">
                  <c:v>Manager</c:v>
                </c:pt>
                <c:pt idx="2">
                  <c:v>Trainee</c:v>
                </c:pt>
              </c:strCache>
            </c:strRef>
          </c:cat>
          <c:val>
            <c:numRef>
              <c:f>Occupation!$B$4:$B$7</c:f>
              <c:numCache>
                <c:formatCode>General</c:formatCode>
                <c:ptCount val="3"/>
                <c:pt idx="0">
                  <c:v>2</c:v>
                </c:pt>
                <c:pt idx="1">
                  <c:v>2</c:v>
                </c:pt>
                <c:pt idx="2">
                  <c:v>5</c:v>
                </c:pt>
              </c:numCache>
            </c:numRef>
          </c:val>
          <c:extLst>
            <c:ext xmlns:c16="http://schemas.microsoft.com/office/drawing/2014/chart" uri="{C3380CC4-5D6E-409C-BE32-E72D297353CC}">
              <c16:uniqueId val="{00000000-944E-43C2-AC1A-1CE41EB70616}"/>
            </c:ext>
          </c:extLst>
        </c:ser>
        <c:dLbls>
          <c:dLblPos val="inEnd"/>
          <c:showLegendKey val="0"/>
          <c:showVal val="1"/>
          <c:showCatName val="0"/>
          <c:showSerName val="0"/>
          <c:showPercent val="0"/>
          <c:showBubbleSize val="0"/>
        </c:dLbls>
        <c:gapWidth val="65"/>
        <c:axId val="743182240"/>
        <c:axId val="850732432"/>
      </c:barChart>
      <c:catAx>
        <c:axId val="743182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0732432"/>
        <c:crosses val="autoZero"/>
        <c:auto val="1"/>
        <c:lblAlgn val="ctr"/>
        <c:lblOffset val="100"/>
        <c:noMultiLvlLbl val="0"/>
      </c:catAx>
      <c:valAx>
        <c:axId val="8507324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r>
                  <a:rPr lang="en-US" baseline="0"/>
                  <a:t> of Employees Leaving</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318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svg"/><Relationship Id="rId11" Type="http://schemas.openxmlformats.org/officeDocument/2006/relationships/chart" Target="../charts/chart10.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9.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137160</xdr:colOff>
      <xdr:row>8</xdr:row>
      <xdr:rowOff>15240</xdr:rowOff>
    </xdr:from>
    <xdr:to>
      <xdr:col>10</xdr:col>
      <xdr:colOff>441960</xdr:colOff>
      <xdr:row>23</xdr:row>
      <xdr:rowOff>15240</xdr:rowOff>
    </xdr:to>
    <xdr:graphicFrame macro="">
      <xdr:nvGraphicFramePr>
        <xdr:cNvPr id="2" name="Chart 1">
          <a:extLst>
            <a:ext uri="{FF2B5EF4-FFF2-40B4-BE49-F238E27FC236}">
              <a16:creationId xmlns:a16="http://schemas.microsoft.com/office/drawing/2014/main" id="{8FE0BDAC-6030-4B3F-968A-C59BBEFA7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7</xdr:row>
      <xdr:rowOff>7620</xdr:rowOff>
    </xdr:from>
    <xdr:to>
      <xdr:col>10</xdr:col>
      <xdr:colOff>0</xdr:colOff>
      <xdr:row>22</xdr:row>
      <xdr:rowOff>7620</xdr:rowOff>
    </xdr:to>
    <xdr:graphicFrame macro="">
      <xdr:nvGraphicFramePr>
        <xdr:cNvPr id="2" name="Chart 1">
          <a:extLst>
            <a:ext uri="{FF2B5EF4-FFF2-40B4-BE49-F238E27FC236}">
              <a16:creationId xmlns:a16="http://schemas.microsoft.com/office/drawing/2014/main" id="{57F11D32-B353-47C3-9A58-AC243CFCB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8</xdr:row>
      <xdr:rowOff>15240</xdr:rowOff>
    </xdr:from>
    <xdr:to>
      <xdr:col>2</xdr:col>
      <xdr:colOff>670560</xdr:colOff>
      <xdr:row>23</xdr:row>
      <xdr:rowOff>15240</xdr:rowOff>
    </xdr:to>
    <xdr:graphicFrame macro="">
      <xdr:nvGraphicFramePr>
        <xdr:cNvPr id="2" name="Chart 1">
          <a:extLst>
            <a:ext uri="{FF2B5EF4-FFF2-40B4-BE49-F238E27FC236}">
              <a16:creationId xmlns:a16="http://schemas.microsoft.com/office/drawing/2014/main" id="{A7B8B21E-955E-43E7-95F4-89FF694B1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327660</xdr:colOff>
      <xdr:row>2</xdr:row>
      <xdr:rowOff>38100</xdr:rowOff>
    </xdr:from>
    <xdr:to>
      <xdr:col>11</xdr:col>
      <xdr:colOff>144780</xdr:colOff>
      <xdr:row>22</xdr:row>
      <xdr:rowOff>121920</xdr:rowOff>
    </xdr:to>
    <xdr:graphicFrame macro="">
      <xdr:nvGraphicFramePr>
        <xdr:cNvPr id="2" name="Chart 1">
          <a:extLst>
            <a:ext uri="{FF2B5EF4-FFF2-40B4-BE49-F238E27FC236}">
              <a16:creationId xmlns:a16="http://schemas.microsoft.com/office/drawing/2014/main" id="{F7F1F556-E717-4E1C-9AA9-F570E7EA7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434340</xdr:colOff>
      <xdr:row>8</xdr:row>
      <xdr:rowOff>15240</xdr:rowOff>
    </xdr:from>
    <xdr:to>
      <xdr:col>13</xdr:col>
      <xdr:colOff>152400</xdr:colOff>
      <xdr:row>37</xdr:row>
      <xdr:rowOff>144780</xdr:rowOff>
    </xdr:to>
    <xdr:graphicFrame macro="">
      <xdr:nvGraphicFramePr>
        <xdr:cNvPr id="2" name="Chart 1">
          <a:extLst>
            <a:ext uri="{FF2B5EF4-FFF2-40B4-BE49-F238E27FC236}">
              <a16:creationId xmlns:a16="http://schemas.microsoft.com/office/drawing/2014/main" id="{F2BA1778-F2D6-476A-BB40-F41593B99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20</xdr:row>
      <xdr:rowOff>0</xdr:rowOff>
    </xdr:to>
    <xdr:graphicFrame macro="">
      <xdr:nvGraphicFramePr>
        <xdr:cNvPr id="2" name="Chart 1">
          <a:extLst>
            <a:ext uri="{FF2B5EF4-FFF2-40B4-BE49-F238E27FC236}">
              <a16:creationId xmlns:a16="http://schemas.microsoft.com/office/drawing/2014/main" id="{D97910F2-ACEA-4508-8A54-611B6DF37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5</xdr:row>
      <xdr:rowOff>0</xdr:rowOff>
    </xdr:from>
    <xdr:to>
      <xdr:col>15</xdr:col>
      <xdr:colOff>312420</xdr:colOff>
      <xdr:row>20</xdr:row>
      <xdr:rowOff>0</xdr:rowOff>
    </xdr:to>
    <xdr:graphicFrame macro="">
      <xdr:nvGraphicFramePr>
        <xdr:cNvPr id="3" name="Chart 2">
          <a:extLst>
            <a:ext uri="{FF2B5EF4-FFF2-40B4-BE49-F238E27FC236}">
              <a16:creationId xmlns:a16="http://schemas.microsoft.com/office/drawing/2014/main" id="{19462B00-C0DA-45F9-874A-B9F070913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0</xdr:rowOff>
    </xdr:from>
    <xdr:to>
      <xdr:col>7</xdr:col>
      <xdr:colOff>304800</xdr:colOff>
      <xdr:row>43</xdr:row>
      <xdr:rowOff>91440</xdr:rowOff>
    </xdr:to>
    <xdr:graphicFrame macro="">
      <xdr:nvGraphicFramePr>
        <xdr:cNvPr id="4" name="Chart 3">
          <a:extLst>
            <a:ext uri="{FF2B5EF4-FFF2-40B4-BE49-F238E27FC236}">
              <a16:creationId xmlns:a16="http://schemas.microsoft.com/office/drawing/2014/main" id="{93E9CC69-C992-4F5B-9DA3-ACE316F72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472440</xdr:colOff>
      <xdr:row>23</xdr:row>
      <xdr:rowOff>7620</xdr:rowOff>
    </xdr:from>
    <xdr:to>
      <xdr:col>19</xdr:col>
      <xdr:colOff>289560</xdr:colOff>
      <xdr:row>43</xdr:row>
      <xdr:rowOff>91440</xdr:rowOff>
    </xdr:to>
    <xdr:graphicFrame macro="">
      <xdr:nvGraphicFramePr>
        <xdr:cNvPr id="5" name="Chart 4">
          <a:extLst>
            <a:ext uri="{FF2B5EF4-FFF2-40B4-BE49-F238E27FC236}">
              <a16:creationId xmlns:a16="http://schemas.microsoft.com/office/drawing/2014/main" id="{811D49A4-8857-4B2D-B1EF-D581A2601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441960</xdr:colOff>
      <xdr:row>5</xdr:row>
      <xdr:rowOff>30480</xdr:rowOff>
    </xdr:from>
    <xdr:to>
      <xdr:col>18</xdr:col>
      <xdr:colOff>441960</xdr:colOff>
      <xdr:row>18</xdr:row>
      <xdr:rowOff>120015</xdr:rowOff>
    </xdr:to>
    <mc:AlternateContent xmlns:mc="http://schemas.openxmlformats.org/markup-compatibility/2006" xmlns:a14="http://schemas.microsoft.com/office/drawing/2010/main">
      <mc:Choice Requires="a14">
        <xdr:graphicFrame macro="">
          <xdr:nvGraphicFramePr>
            <xdr:cNvPr id="6" name="Performance Rating Y 2017">
              <a:extLst>
                <a:ext uri="{FF2B5EF4-FFF2-40B4-BE49-F238E27FC236}">
                  <a16:creationId xmlns:a16="http://schemas.microsoft.com/office/drawing/2014/main" id="{BD5B6CEB-F20D-4338-8CE8-C210AD8DC0BD}"/>
                </a:ext>
              </a:extLst>
            </xdr:cNvPr>
            <xdr:cNvGraphicFramePr/>
          </xdr:nvGraphicFramePr>
          <xdr:xfrm>
            <a:off x="0" y="0"/>
            <a:ext cx="0" cy="0"/>
          </xdr:xfrm>
          <a:graphic>
            <a:graphicData uri="http://schemas.microsoft.com/office/drawing/2010/slicer">
              <sle:slicer xmlns:sle="http://schemas.microsoft.com/office/drawing/2010/slicer" name="Performance Rating Y 2017"/>
            </a:graphicData>
          </a:graphic>
        </xdr:graphicFrame>
      </mc:Choice>
      <mc:Fallback xmlns="">
        <xdr:sp macro="" textlink="">
          <xdr:nvSpPr>
            <xdr:cNvPr id="0" name=""/>
            <xdr:cNvSpPr>
              <a:spLocks noTextEdit="1"/>
            </xdr:cNvSpPr>
          </xdr:nvSpPr>
          <xdr:spPr>
            <a:xfrm>
              <a:off x="9585960" y="944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xdr:colOff>
      <xdr:row>5</xdr:row>
      <xdr:rowOff>30480</xdr:rowOff>
    </xdr:from>
    <xdr:to>
      <xdr:col>22</xdr:col>
      <xdr:colOff>449580</xdr:colOff>
      <xdr:row>21</xdr:row>
      <xdr:rowOff>175260</xdr:rowOff>
    </xdr:to>
    <mc:AlternateContent xmlns:mc="http://schemas.openxmlformats.org/markup-compatibility/2006" xmlns:a14="http://schemas.microsoft.com/office/drawing/2010/main">
      <mc:Choice Requires="a14">
        <xdr:graphicFrame macro="">
          <xdr:nvGraphicFramePr>
            <xdr:cNvPr id="7" name="Reason for leaving">
              <a:extLst>
                <a:ext uri="{FF2B5EF4-FFF2-40B4-BE49-F238E27FC236}">
                  <a16:creationId xmlns:a16="http://schemas.microsoft.com/office/drawing/2014/main" id="{420B5AD6-93E8-4758-8931-ECD0E45A2477}"/>
                </a:ext>
              </a:extLst>
            </xdr:cNvPr>
            <xdr:cNvGraphicFramePr/>
          </xdr:nvGraphicFramePr>
          <xdr:xfrm>
            <a:off x="0" y="0"/>
            <a:ext cx="0" cy="0"/>
          </xdr:xfrm>
          <a:graphic>
            <a:graphicData uri="http://schemas.microsoft.com/office/drawing/2010/slicer">
              <sle:slicer xmlns:sle="http://schemas.microsoft.com/office/drawing/2010/slicer" name="Reason for leaving"/>
            </a:graphicData>
          </a:graphic>
        </xdr:graphicFrame>
      </mc:Choice>
      <mc:Fallback xmlns="">
        <xdr:sp macro="" textlink="">
          <xdr:nvSpPr>
            <xdr:cNvPr id="0" name=""/>
            <xdr:cNvSpPr>
              <a:spLocks noTextEdit="1"/>
            </xdr:cNvSpPr>
          </xdr:nvSpPr>
          <xdr:spPr>
            <a:xfrm>
              <a:off x="11612880" y="944880"/>
              <a:ext cx="1828800" cy="3070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121920</xdr:colOff>
      <xdr:row>0</xdr:row>
      <xdr:rowOff>175260</xdr:rowOff>
    </xdr:from>
    <xdr:to>
      <xdr:col>3</xdr:col>
      <xdr:colOff>495300</xdr:colOff>
      <xdr:row>3</xdr:row>
      <xdr:rowOff>0</xdr:rowOff>
    </xdr:to>
    <xdr:pic>
      <xdr:nvPicPr>
        <xdr:cNvPr id="9" name="Graphic 8" descr="Group of people">
          <a:extLst>
            <a:ext uri="{FF2B5EF4-FFF2-40B4-BE49-F238E27FC236}">
              <a16:creationId xmlns:a16="http://schemas.microsoft.com/office/drawing/2014/main" id="{048B76F0-545E-4387-91E9-2F15CFFD14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50720" y="175260"/>
          <a:ext cx="373380" cy="373380"/>
        </a:xfrm>
        <a:prstGeom prst="rect">
          <a:avLst/>
        </a:prstGeom>
      </xdr:spPr>
    </xdr:pic>
    <xdr:clientData/>
  </xdr:twoCellAnchor>
  <xdr:twoCellAnchor editAs="oneCell">
    <xdr:from>
      <xdr:col>4</xdr:col>
      <xdr:colOff>129540</xdr:colOff>
      <xdr:row>1</xdr:row>
      <xdr:rowOff>0</xdr:rowOff>
    </xdr:from>
    <xdr:to>
      <xdr:col>4</xdr:col>
      <xdr:colOff>495300</xdr:colOff>
      <xdr:row>3</xdr:row>
      <xdr:rowOff>0</xdr:rowOff>
    </xdr:to>
    <xdr:pic>
      <xdr:nvPicPr>
        <xdr:cNvPr id="11" name="Graphic 10" descr="Man">
          <a:extLst>
            <a:ext uri="{FF2B5EF4-FFF2-40B4-BE49-F238E27FC236}">
              <a16:creationId xmlns:a16="http://schemas.microsoft.com/office/drawing/2014/main" id="{9B2D152C-7110-4061-A928-BD55BC8AC0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567940" y="182880"/>
          <a:ext cx="365760" cy="365760"/>
        </a:xfrm>
        <a:prstGeom prst="rect">
          <a:avLst/>
        </a:prstGeom>
      </xdr:spPr>
    </xdr:pic>
    <xdr:clientData/>
  </xdr:twoCellAnchor>
  <xdr:twoCellAnchor editAs="oneCell">
    <xdr:from>
      <xdr:col>5</xdr:col>
      <xdr:colOff>129540</xdr:colOff>
      <xdr:row>1</xdr:row>
      <xdr:rowOff>7620</xdr:rowOff>
    </xdr:from>
    <xdr:to>
      <xdr:col>5</xdr:col>
      <xdr:colOff>480060</xdr:colOff>
      <xdr:row>2</xdr:row>
      <xdr:rowOff>175260</xdr:rowOff>
    </xdr:to>
    <xdr:pic>
      <xdr:nvPicPr>
        <xdr:cNvPr id="13" name="Graphic 12" descr="Woman">
          <a:extLst>
            <a:ext uri="{FF2B5EF4-FFF2-40B4-BE49-F238E27FC236}">
              <a16:creationId xmlns:a16="http://schemas.microsoft.com/office/drawing/2014/main" id="{F3BA1357-AEA4-4596-A8FB-FFFC5605995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77540" y="190500"/>
          <a:ext cx="350520" cy="350520"/>
        </a:xfrm>
        <a:prstGeom prst="rect">
          <a:avLst/>
        </a:prstGeom>
      </xdr:spPr>
    </xdr:pic>
    <xdr:clientData/>
  </xdr:twoCellAnchor>
  <xdr:twoCellAnchor editAs="oneCell">
    <xdr:from>
      <xdr:col>19</xdr:col>
      <xdr:colOff>312420</xdr:colOff>
      <xdr:row>23</xdr:row>
      <xdr:rowOff>7620</xdr:rowOff>
    </xdr:from>
    <xdr:to>
      <xdr:col>23</xdr:col>
      <xdr:colOff>160020</xdr:colOff>
      <xdr:row>42</xdr:row>
      <xdr:rowOff>91440</xdr:rowOff>
    </xdr:to>
    <mc:AlternateContent xmlns:mc="http://schemas.openxmlformats.org/markup-compatibility/2006">
      <mc:Choice xmlns:a14="http://schemas.microsoft.com/office/drawing/2010/main" Requires="a14">
        <xdr:graphicFrame macro="">
          <xdr:nvGraphicFramePr>
            <xdr:cNvPr id="15" name="Reason for leaving 1">
              <a:extLst>
                <a:ext uri="{FF2B5EF4-FFF2-40B4-BE49-F238E27FC236}">
                  <a16:creationId xmlns:a16="http://schemas.microsoft.com/office/drawing/2014/main" id="{B2358D41-929E-4DB9-8A23-1606012F9F1F}"/>
                </a:ext>
              </a:extLst>
            </xdr:cNvPr>
            <xdr:cNvGraphicFramePr/>
          </xdr:nvGraphicFramePr>
          <xdr:xfrm>
            <a:off x="0" y="0"/>
            <a:ext cx="0" cy="0"/>
          </xdr:xfrm>
          <a:graphic>
            <a:graphicData uri="http://schemas.microsoft.com/office/drawing/2010/slicer">
              <sle:slicer xmlns:sle="http://schemas.microsoft.com/office/drawing/2010/slicer" name="Reason for leaving 1"/>
            </a:graphicData>
          </a:graphic>
        </xdr:graphicFrame>
      </mc:Choice>
      <mc:Fallback>
        <xdr:sp macro="" textlink="">
          <xdr:nvSpPr>
            <xdr:cNvPr id="0" name=""/>
            <xdr:cNvSpPr>
              <a:spLocks noTextEdit="1"/>
            </xdr:cNvSpPr>
          </xdr:nvSpPr>
          <xdr:spPr>
            <a:xfrm>
              <a:off x="11894820" y="4213860"/>
              <a:ext cx="2286000" cy="3558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47</xdr:row>
      <xdr:rowOff>0</xdr:rowOff>
    </xdr:from>
    <xdr:to>
      <xdr:col>9</xdr:col>
      <xdr:colOff>327660</xdr:colOff>
      <xdr:row>68</xdr:row>
      <xdr:rowOff>129540</xdr:rowOff>
    </xdr:to>
    <xdr:graphicFrame macro="">
      <xdr:nvGraphicFramePr>
        <xdr:cNvPr id="12" name="Chart 11">
          <a:extLst>
            <a:ext uri="{FF2B5EF4-FFF2-40B4-BE49-F238E27FC236}">
              <a16:creationId xmlns:a16="http://schemas.microsoft.com/office/drawing/2014/main" id="{59F3165A-905A-400A-971F-3C361614D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365760</xdr:colOff>
      <xdr:row>23</xdr:row>
      <xdr:rowOff>7620</xdr:rowOff>
    </xdr:from>
    <xdr:to>
      <xdr:col>10</xdr:col>
      <xdr:colOff>365760</xdr:colOff>
      <xdr:row>43</xdr:row>
      <xdr:rowOff>91440</xdr:rowOff>
    </xdr:to>
    <mc:AlternateContent xmlns:mc="http://schemas.openxmlformats.org/markup-compatibility/2006">
      <mc:Choice xmlns:a14="http://schemas.microsoft.com/office/drawing/2010/main" Requires="a14">
        <xdr:graphicFrame macro="">
          <xdr:nvGraphicFramePr>
            <xdr:cNvPr id="8" name="Reason for leaving 2">
              <a:extLst>
                <a:ext uri="{FF2B5EF4-FFF2-40B4-BE49-F238E27FC236}">
                  <a16:creationId xmlns:a16="http://schemas.microsoft.com/office/drawing/2014/main" id="{0FC19858-FB51-49F6-9CF2-DCE8B6B69D58}"/>
                </a:ext>
              </a:extLst>
            </xdr:cNvPr>
            <xdr:cNvGraphicFramePr/>
          </xdr:nvGraphicFramePr>
          <xdr:xfrm>
            <a:off x="0" y="0"/>
            <a:ext cx="0" cy="0"/>
          </xdr:xfrm>
          <a:graphic>
            <a:graphicData uri="http://schemas.microsoft.com/office/drawing/2010/slicer">
              <sle:slicer xmlns:sle="http://schemas.microsoft.com/office/drawing/2010/slicer" name="Reason for leaving 2"/>
            </a:graphicData>
          </a:graphic>
        </xdr:graphicFrame>
      </mc:Choice>
      <mc:Fallback>
        <xdr:sp macro="" textlink="">
          <xdr:nvSpPr>
            <xdr:cNvPr id="0" name=""/>
            <xdr:cNvSpPr>
              <a:spLocks noTextEdit="1"/>
            </xdr:cNvSpPr>
          </xdr:nvSpPr>
          <xdr:spPr>
            <a:xfrm>
              <a:off x="4632960" y="4213860"/>
              <a:ext cx="1828800" cy="374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mond" refreshedDate="44484.219298958335" createdVersion="6" refreshedVersion="6" minRefreshableVersion="3" recordCount="100" xr:uid="{72DE29CD-9ACC-4A30-ADA5-83A5E63B558A}">
  <cacheSource type="worksheet">
    <worksheetSource ref="A1:O101" sheet="DataSheet"/>
  </cacheSource>
  <cacheFields count="15">
    <cacheField name="Employee Code" numFmtId="0">
      <sharedItems count="100">
        <s v="AAA_1"/>
        <s v="AAA_10"/>
        <s v="AAA_100"/>
        <s v="AAA_11"/>
        <s v="AAA_12"/>
        <s v="AAA_13"/>
        <s v="AAA_14"/>
        <s v="AAA_15"/>
        <s v="AAA_16"/>
        <s v="AAA_17"/>
        <s v="AAA_18"/>
        <s v="AAA_19"/>
        <s v="AAA_2"/>
        <s v="AAA_20"/>
        <s v="AAA_21"/>
        <s v="AAA_22"/>
        <s v="AAA_23"/>
        <s v="AAA_24"/>
        <s v="AAA_25"/>
        <s v="AAA_26"/>
        <s v="AAA_27"/>
        <s v="AAA_28"/>
        <s v="AAA_29"/>
        <s v="AAA_3"/>
        <s v="AAA_30"/>
        <s v="AAA_31"/>
        <s v="AAA_32"/>
        <s v="AAA_33"/>
        <s v="AAA_34"/>
        <s v="AAA_35"/>
        <s v="AAA_36"/>
        <s v="AAA_37"/>
        <s v="AAA_38"/>
        <s v="AAA_39"/>
        <s v="AAA_4"/>
        <s v="AAA_40"/>
        <s v="AAA_41"/>
        <s v="AAA_42"/>
        <s v="AAA_43"/>
        <s v="AAA_44"/>
        <s v="AAA_45"/>
        <s v="AAA_46"/>
        <s v="AAA_47"/>
        <s v="AAA_48"/>
        <s v="AAA_49"/>
        <s v="AAA_5"/>
        <s v="AAA_50"/>
        <s v="AAA_51"/>
        <s v="AAA_52"/>
        <s v="AAA_53"/>
        <s v="AAA_54"/>
        <s v="AAA_55"/>
        <s v="AAA_56"/>
        <s v="AAA_57"/>
        <s v="AAA_58"/>
        <s v="AAA_59"/>
        <s v="AAA_6"/>
        <s v="AAA_60"/>
        <s v="AAA_61"/>
        <s v="AAA_62"/>
        <s v="AAA_63"/>
        <s v="AAA_64"/>
        <s v="AAA_65"/>
        <s v="AAA_66"/>
        <s v="AAA_67"/>
        <s v="AAA_68"/>
        <s v="AAA_69"/>
        <s v="AAA_7"/>
        <s v="AAA_70"/>
        <s v="AAA_71"/>
        <s v="AAA_72"/>
        <s v="AAA_73"/>
        <s v="AAA_74"/>
        <s v="AAA_75"/>
        <s v="AAA_76"/>
        <s v="AAA_77"/>
        <s v="AAA_78"/>
        <s v="AAA_79"/>
        <s v="AAA_8"/>
        <s v="AAA_80"/>
        <s v="AAA_81"/>
        <s v="AAA_82"/>
        <s v="AAA_83"/>
        <s v="AAA_84"/>
        <s v="AAA_85"/>
        <s v="AAA_86"/>
        <s v="AAA_87"/>
        <s v="AAA_88"/>
        <s v="AAA_89"/>
        <s v="AAA_9"/>
        <s v="AAA_90"/>
        <s v="AAA_91"/>
        <s v="AAA_92"/>
        <s v="AAA_93"/>
        <s v="AAA_94"/>
        <s v="AAA_95"/>
        <s v="AAA_96"/>
        <s v="AAA_97"/>
        <s v="AAA_98"/>
        <s v="AAA_99"/>
      </sharedItems>
    </cacheField>
    <cacheField name="Occupation" numFmtId="0">
      <sharedItems count="14">
        <s v="Trainee"/>
        <s v="Senior Manager"/>
        <s v="Director"/>
        <s v="Program Director"/>
        <s v="Executive"/>
        <s v="Data Scientist"/>
        <s v="Principal Biostatistician"/>
        <s v="Manager"/>
        <s v="Analyst"/>
        <s v="Junior Executive"/>
        <s v="Senior Scientist"/>
        <s v="Scientist"/>
        <s v="Biostatistician"/>
        <s v="Senior Legal Counsel"/>
      </sharedItems>
    </cacheField>
    <cacheField name="Level" numFmtId="0">
      <sharedItems containsSemiMixedTypes="0" containsString="0" containsNumber="1" containsInteger="1" minValue="1" maxValue="8"/>
    </cacheField>
    <cacheField name="Gender" numFmtId="0">
      <sharedItems count="2">
        <s v="Female"/>
        <s v="Male"/>
      </sharedItems>
    </cacheField>
    <cacheField name="Age" numFmtId="0">
      <sharedItems containsSemiMixedTypes="0" containsString="0" containsNumber="1" containsInteger="1" minValue="18" maxValue="58"/>
    </cacheField>
    <cacheField name="Performance Rating Y 2017" numFmtId="0">
      <sharedItems containsBlank="1" count="5">
        <s v="NA"/>
        <m/>
        <s v="A+"/>
        <s v="A"/>
        <s v="Z"/>
      </sharedItems>
    </cacheField>
    <cacheField name="Internal years of exp" numFmtId="0">
      <sharedItems containsSemiMixedTypes="0" containsString="0" containsNumber="1" minValue="0.08" maxValue="33" count="27">
        <n v="0.83"/>
        <n v="0.25"/>
        <n v="9"/>
        <n v="0.42"/>
        <n v="0.33"/>
        <n v="0.92"/>
        <n v="0.75"/>
        <n v="0.08"/>
        <n v="1"/>
        <n v="26"/>
        <n v="15"/>
        <n v="33"/>
        <n v="21"/>
        <n v="7"/>
        <n v="17"/>
        <n v="12"/>
        <n v="5"/>
        <n v="4"/>
        <n v="3"/>
        <n v="2"/>
        <n v="8"/>
        <n v="27"/>
        <n v="6"/>
        <n v="0.57999999999999996"/>
        <n v="0.17"/>
        <n v="11"/>
        <n v="10"/>
      </sharedItems>
    </cacheField>
    <cacheField name="External years of exp" numFmtId="0">
      <sharedItems containsSemiMixedTypes="0" containsString="0" containsNumber="1" containsInteger="1" minValue="0" maxValue="32"/>
    </cacheField>
    <cacheField name="Total years of exp" numFmtId="2">
      <sharedItems containsSemiMixedTypes="0" containsString="0" containsNumber="1" minValue="0.08" maxValue="36"/>
    </cacheField>
    <cacheField name="entitled leaves" numFmtId="0">
      <sharedItems containsSemiMixedTypes="0" containsString="0" containsNumber="1" minValue="2.5" maxValue="30"/>
    </cacheField>
    <cacheField name="Month of leaving" numFmtId="2">
      <sharedItems/>
    </cacheField>
    <cacheField name="Reason for leaving" numFmtId="0">
      <sharedItems count="15">
        <s v="Better opportunity"/>
        <s v="Background Check Failure"/>
        <s v="Relation with superior"/>
        <s v="Asked to Leave: Ethics code violation"/>
        <s v="Further Studies"/>
        <s v="Family Reason"/>
        <s v="Moving abroad within the company"/>
        <s v="Death"/>
        <s v="Better Salary Hike"/>
        <s v="Retirement"/>
        <s v="Poor Performance"/>
        <s v="Limited growth"/>
        <s v="Job dissatisfaction"/>
        <s v="Bored and unchallenged by the work itself"/>
        <s v="Did not return from pregnancy"/>
      </sharedItems>
    </cacheField>
    <cacheField name="Function" numFmtId="0">
      <sharedItems/>
    </cacheField>
    <cacheField name="No of Sick leaves from 01.04.2016 till the date they left" numFmtId="0">
      <sharedItems containsSemiMixedTypes="0" containsString="0" containsNumber="1" containsInteger="1" minValue="0" maxValue="30"/>
    </cacheField>
    <cacheField name="Excess Leave" numFmtId="2">
      <sharedItems containsSemiMixedTypes="0" containsString="0" containsNumber="1" minValue="-27.5" maxValue="28" count="63">
        <n v="-11"/>
        <n v="2"/>
        <n v="3.5"/>
        <n v="15.5"/>
        <n v="4"/>
        <n v="-9.5"/>
        <n v="-10.5"/>
        <n v="5"/>
        <n v="7"/>
        <n v="24.5"/>
        <n v="-24"/>
        <n v="1"/>
        <n v="6.5"/>
        <n v="-15"/>
        <n v="24"/>
        <n v="-26.5"/>
        <n v="10.5"/>
        <n v="17"/>
        <n v="23"/>
        <n v="-2.5"/>
        <n v="-4.5"/>
        <n v="-4"/>
        <n v="-12.5"/>
        <n v="28"/>
        <n v="22.5"/>
        <n v="-27.5"/>
        <n v="20.5"/>
        <n v="22"/>
        <n v="12.5"/>
        <n v="0"/>
        <n v="-3.5"/>
        <n v="-5.5"/>
        <n v="8.5"/>
        <n v="-10"/>
        <n v="-7"/>
        <n v="-3"/>
        <n v="-1.5"/>
        <n v="6"/>
        <n v="-5"/>
        <n v="-20.5"/>
        <n v="-8.5"/>
        <n v="-2"/>
        <n v="-11.5"/>
        <n v="3"/>
        <n v="14.5"/>
        <n v="18"/>
        <n v="-8"/>
        <n v="9"/>
        <n v="-13.5"/>
        <n v="11"/>
        <n v="-1"/>
        <n v="16"/>
        <n v="18.5"/>
        <n v="-25"/>
        <n v="-0.5"/>
        <n v="0.5"/>
        <n v="13.5"/>
        <n v="4.5"/>
        <n v="-14"/>
        <n v="21"/>
        <n v="10"/>
        <n v="1.5"/>
        <n v="-22.5"/>
      </sharedItems>
    </cacheField>
  </cacheFields>
  <extLst>
    <ext xmlns:x14="http://schemas.microsoft.com/office/spreadsheetml/2009/9/main" uri="{725AE2AE-9491-48be-B2B4-4EB974FC3084}">
      <x14:pivotCacheDefinition pivotCacheId="723815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1"/>
    <x v="0"/>
    <n v="20"/>
    <x v="0"/>
    <x v="0"/>
    <n v="0"/>
    <n v="0.83"/>
    <n v="15"/>
    <s v="September 2016"/>
    <x v="0"/>
    <s v="SCM"/>
    <n v="4"/>
    <x v="0"/>
  </r>
  <r>
    <x v="1"/>
    <x v="0"/>
    <n v="1"/>
    <x v="1"/>
    <n v="22"/>
    <x v="0"/>
    <x v="1"/>
    <n v="0"/>
    <n v="0.25"/>
    <n v="30"/>
    <s v="March 2017"/>
    <x v="1"/>
    <s v="Sales &amp; Promotion"/>
    <n v="2"/>
    <x v="1"/>
  </r>
  <r>
    <x v="2"/>
    <x v="1"/>
    <n v="6"/>
    <x v="1"/>
    <n v="44"/>
    <x v="1"/>
    <x v="2"/>
    <n v="13"/>
    <n v="22"/>
    <n v="7.5"/>
    <s v="June 2016"/>
    <x v="2"/>
    <s v="Quality Assurance &amp; Control"/>
    <n v="26"/>
    <x v="2"/>
  </r>
  <r>
    <x v="3"/>
    <x v="0"/>
    <n v="1"/>
    <x v="1"/>
    <n v="19"/>
    <x v="0"/>
    <x v="1"/>
    <n v="0"/>
    <n v="0.25"/>
    <n v="22.5"/>
    <s v="December 2016"/>
    <x v="3"/>
    <s v="Research &amp; Development"/>
    <n v="23"/>
    <x v="3"/>
  </r>
  <r>
    <x v="4"/>
    <x v="0"/>
    <n v="1"/>
    <x v="1"/>
    <n v="24"/>
    <x v="0"/>
    <x v="1"/>
    <n v="0"/>
    <n v="0.25"/>
    <n v="30"/>
    <s v="March 2017"/>
    <x v="1"/>
    <s v="Quality Assurance &amp; Control"/>
    <n v="4"/>
    <x v="4"/>
  </r>
  <r>
    <x v="5"/>
    <x v="0"/>
    <n v="1"/>
    <x v="1"/>
    <n v="19"/>
    <x v="0"/>
    <x v="3"/>
    <n v="0"/>
    <n v="0.42"/>
    <n v="17.5"/>
    <s v="October 2016"/>
    <x v="1"/>
    <s v="Admin"/>
    <n v="3"/>
    <x v="5"/>
  </r>
  <r>
    <x v="6"/>
    <x v="0"/>
    <n v="1"/>
    <x v="1"/>
    <n v="20"/>
    <x v="0"/>
    <x v="4"/>
    <n v="0"/>
    <n v="0.33"/>
    <n v="17.5"/>
    <s v="October 2016"/>
    <x v="4"/>
    <s v="Warehouse"/>
    <n v="2"/>
    <x v="6"/>
  </r>
  <r>
    <x v="7"/>
    <x v="0"/>
    <n v="1"/>
    <x v="1"/>
    <n v="19"/>
    <x v="0"/>
    <x v="5"/>
    <n v="0"/>
    <n v="0.92"/>
    <n v="15"/>
    <s v="September 2016"/>
    <x v="5"/>
    <s v="HR"/>
    <n v="20"/>
    <x v="7"/>
  </r>
  <r>
    <x v="8"/>
    <x v="0"/>
    <n v="1"/>
    <x v="0"/>
    <n v="18"/>
    <x v="0"/>
    <x v="5"/>
    <n v="0"/>
    <n v="0.92"/>
    <n v="20"/>
    <s v="November 2016"/>
    <x v="5"/>
    <s v="Warehouse"/>
    <n v="17"/>
    <x v="8"/>
  </r>
  <r>
    <x v="9"/>
    <x v="0"/>
    <n v="1"/>
    <x v="1"/>
    <n v="23"/>
    <x v="0"/>
    <x v="6"/>
    <n v="0"/>
    <n v="0.75"/>
    <n v="27.5"/>
    <s v="February 2017"/>
    <x v="5"/>
    <s v="Quality Assurance &amp; Control"/>
    <n v="27"/>
    <x v="9"/>
  </r>
  <r>
    <x v="10"/>
    <x v="0"/>
    <n v="1"/>
    <x v="0"/>
    <n v="18"/>
    <x v="0"/>
    <x v="7"/>
    <n v="0"/>
    <n v="0.08"/>
    <n v="5"/>
    <s v="May 2016"/>
    <x v="5"/>
    <s v="Sales &amp; Promotion"/>
    <n v="1"/>
    <x v="10"/>
  </r>
  <r>
    <x v="11"/>
    <x v="0"/>
    <n v="1"/>
    <x v="1"/>
    <n v="22"/>
    <x v="0"/>
    <x v="1"/>
    <n v="0"/>
    <n v="0.25"/>
    <n v="30"/>
    <s v="March 2017"/>
    <x v="1"/>
    <s v="Production"/>
    <n v="1"/>
    <x v="11"/>
  </r>
  <r>
    <x v="12"/>
    <x v="2"/>
    <n v="7"/>
    <x v="1"/>
    <n v="46"/>
    <x v="0"/>
    <x v="8"/>
    <n v="23"/>
    <n v="24"/>
    <n v="27.5"/>
    <s v="February 2017"/>
    <x v="2"/>
    <s v="Finance"/>
    <n v="9"/>
    <x v="12"/>
  </r>
  <r>
    <x v="13"/>
    <x v="2"/>
    <n v="8"/>
    <x v="1"/>
    <n v="48"/>
    <x v="2"/>
    <x v="9"/>
    <n v="1"/>
    <n v="27"/>
    <n v="10"/>
    <s v="July 2016"/>
    <x v="6"/>
    <s v="Sales &amp; Promotion"/>
    <n v="5"/>
    <x v="13"/>
  </r>
  <r>
    <x v="14"/>
    <x v="2"/>
    <n v="7"/>
    <x v="1"/>
    <n v="47"/>
    <x v="2"/>
    <x v="10"/>
    <n v="10"/>
    <n v="25"/>
    <n v="25"/>
    <s v="January 2017"/>
    <x v="0"/>
    <s v="Strategy"/>
    <n v="29"/>
    <x v="14"/>
  </r>
  <r>
    <x v="15"/>
    <x v="3"/>
    <n v="7"/>
    <x v="1"/>
    <n v="55"/>
    <x v="1"/>
    <x v="11"/>
    <n v="2"/>
    <n v="35"/>
    <n v="2.5"/>
    <s v="April 2016"/>
    <x v="7"/>
    <s v="Research &amp; Development"/>
    <n v="1"/>
    <x v="15"/>
  </r>
  <r>
    <x v="16"/>
    <x v="2"/>
    <n v="7"/>
    <x v="1"/>
    <n v="57"/>
    <x v="3"/>
    <x v="12"/>
    <n v="14"/>
    <n v="35"/>
    <n v="22.5"/>
    <s v="December 2016"/>
    <x v="8"/>
    <s v="Strategy"/>
    <n v="18"/>
    <x v="16"/>
  </r>
  <r>
    <x v="17"/>
    <x v="2"/>
    <n v="8"/>
    <x v="0"/>
    <n v="58"/>
    <x v="3"/>
    <x v="13"/>
    <n v="28"/>
    <n v="35"/>
    <n v="20"/>
    <s v="November 2016"/>
    <x v="9"/>
    <s v="Strategy"/>
    <n v="27"/>
    <x v="17"/>
  </r>
  <r>
    <x v="18"/>
    <x v="2"/>
    <n v="8"/>
    <x v="1"/>
    <n v="56"/>
    <x v="4"/>
    <x v="14"/>
    <n v="17"/>
    <n v="34"/>
    <n v="30"/>
    <s v="March 2017"/>
    <x v="10"/>
    <s v="Strategy"/>
    <n v="23"/>
    <x v="18"/>
  </r>
  <r>
    <x v="19"/>
    <x v="2"/>
    <n v="7"/>
    <x v="1"/>
    <n v="47"/>
    <x v="1"/>
    <x v="15"/>
    <n v="13"/>
    <n v="25"/>
    <n v="12.5"/>
    <s v="August 2016"/>
    <x v="0"/>
    <s v="HR"/>
    <n v="15"/>
    <x v="19"/>
  </r>
  <r>
    <x v="20"/>
    <x v="4"/>
    <n v="4"/>
    <x v="1"/>
    <n v="31"/>
    <x v="2"/>
    <x v="16"/>
    <n v="4"/>
    <n v="9"/>
    <n v="22.5"/>
    <s v="December 2016"/>
    <x v="2"/>
    <s v="Finance"/>
    <n v="3"/>
    <x v="20"/>
  </r>
  <r>
    <x v="21"/>
    <x v="5"/>
    <n v="4"/>
    <x v="1"/>
    <n v="33"/>
    <x v="1"/>
    <x v="17"/>
    <n v="7"/>
    <n v="11"/>
    <n v="5"/>
    <s v="May 2016"/>
    <x v="0"/>
    <s v="Research &amp; Development"/>
    <n v="21"/>
    <x v="21"/>
  </r>
  <r>
    <x v="22"/>
    <x v="6"/>
    <n v="6"/>
    <x v="1"/>
    <n v="45"/>
    <x v="0"/>
    <x v="8"/>
    <n v="22"/>
    <n v="23"/>
    <n v="12.5"/>
    <s v="August 2016"/>
    <x v="11"/>
    <s v="IT"/>
    <n v="5"/>
    <x v="22"/>
  </r>
  <r>
    <x v="23"/>
    <x v="7"/>
    <n v="5"/>
    <x v="0"/>
    <n v="27"/>
    <x v="0"/>
    <x v="8"/>
    <n v="4"/>
    <n v="5"/>
    <n v="30"/>
    <s v="March 2017"/>
    <x v="12"/>
    <s v="Legal"/>
    <n v="28"/>
    <x v="23"/>
  </r>
  <r>
    <x v="24"/>
    <x v="8"/>
    <n v="3"/>
    <x v="1"/>
    <n v="26"/>
    <x v="2"/>
    <x v="17"/>
    <n v="0"/>
    <n v="4"/>
    <n v="22.5"/>
    <s v="December 2016"/>
    <x v="2"/>
    <s v="HR"/>
    <n v="30"/>
    <x v="24"/>
  </r>
  <r>
    <x v="25"/>
    <x v="8"/>
    <n v="3"/>
    <x v="0"/>
    <n v="38"/>
    <x v="1"/>
    <x v="16"/>
    <n v="11"/>
    <n v="16"/>
    <n v="10"/>
    <s v="July 2016"/>
    <x v="2"/>
    <s v="Warehouse"/>
    <n v="9"/>
    <x v="0"/>
  </r>
  <r>
    <x v="26"/>
    <x v="8"/>
    <n v="3"/>
    <x v="0"/>
    <n v="26"/>
    <x v="1"/>
    <x v="18"/>
    <n v="3"/>
    <n v="6"/>
    <n v="2.5"/>
    <s v="April 2016"/>
    <x v="7"/>
    <s v="Research &amp; Development"/>
    <n v="0"/>
    <x v="25"/>
  </r>
  <r>
    <x v="27"/>
    <x v="4"/>
    <n v="4"/>
    <x v="1"/>
    <n v="44"/>
    <x v="1"/>
    <x v="19"/>
    <n v="20"/>
    <n v="22"/>
    <n v="17.5"/>
    <s v="October 2016"/>
    <x v="0"/>
    <s v="IT"/>
    <n v="10"/>
    <x v="19"/>
  </r>
  <r>
    <x v="28"/>
    <x v="4"/>
    <n v="4"/>
    <x v="1"/>
    <n v="40"/>
    <x v="3"/>
    <x v="19"/>
    <n v="16"/>
    <n v="18"/>
    <n v="22.5"/>
    <s v="December 2016"/>
    <x v="11"/>
    <s v="Sales &amp; Promotion"/>
    <n v="28"/>
    <x v="26"/>
  </r>
  <r>
    <x v="29"/>
    <x v="4"/>
    <n v="4"/>
    <x v="1"/>
    <n v="39"/>
    <x v="1"/>
    <x v="18"/>
    <n v="16"/>
    <n v="19"/>
    <n v="15"/>
    <s v="September 2016"/>
    <x v="2"/>
    <s v="Finance"/>
    <n v="11"/>
    <x v="21"/>
  </r>
  <r>
    <x v="30"/>
    <x v="4"/>
    <n v="4"/>
    <x v="0"/>
    <n v="33"/>
    <x v="3"/>
    <x v="19"/>
    <n v="10"/>
    <n v="12"/>
    <n v="25"/>
    <s v="January 2017"/>
    <x v="12"/>
    <s v="Production"/>
    <n v="27"/>
    <x v="27"/>
  </r>
  <r>
    <x v="31"/>
    <x v="9"/>
    <n v="2"/>
    <x v="1"/>
    <n v="44"/>
    <x v="0"/>
    <x v="8"/>
    <n v="21"/>
    <n v="22"/>
    <n v="22.5"/>
    <s v="December 2016"/>
    <x v="13"/>
    <s v="Legal"/>
    <n v="20"/>
    <x v="28"/>
  </r>
  <r>
    <x v="32"/>
    <x v="4"/>
    <n v="4"/>
    <x v="0"/>
    <n v="34"/>
    <x v="4"/>
    <x v="19"/>
    <n v="11"/>
    <n v="13"/>
    <n v="20"/>
    <s v="November 2016"/>
    <x v="10"/>
    <s v="Quality Assurance &amp; Control"/>
    <n v="10"/>
    <x v="29"/>
  </r>
  <r>
    <x v="33"/>
    <x v="4"/>
    <n v="4"/>
    <x v="1"/>
    <n v="32"/>
    <x v="2"/>
    <x v="20"/>
    <n v="2"/>
    <n v="10"/>
    <n v="22.5"/>
    <s v="December 2016"/>
    <x v="2"/>
    <s v="Sales &amp; Promotion"/>
    <n v="4"/>
    <x v="30"/>
  </r>
  <r>
    <x v="34"/>
    <x v="2"/>
    <n v="7"/>
    <x v="1"/>
    <n v="49"/>
    <x v="1"/>
    <x v="21"/>
    <n v="0"/>
    <n v="27"/>
    <n v="7.5"/>
    <s v="June 2016"/>
    <x v="11"/>
    <s v="Strategy"/>
    <n v="17"/>
    <x v="31"/>
  </r>
  <r>
    <x v="35"/>
    <x v="4"/>
    <n v="4"/>
    <x v="1"/>
    <n v="27"/>
    <x v="3"/>
    <x v="8"/>
    <n v="4"/>
    <n v="5"/>
    <n v="12.5"/>
    <s v="August 2016"/>
    <x v="3"/>
    <s v="Internal Audit"/>
    <n v="26"/>
    <x v="32"/>
  </r>
  <r>
    <x v="36"/>
    <x v="4"/>
    <n v="4"/>
    <x v="1"/>
    <n v="29"/>
    <x v="1"/>
    <x v="13"/>
    <n v="0"/>
    <n v="7"/>
    <n v="10"/>
    <s v="July 2016"/>
    <x v="13"/>
    <s v="Production"/>
    <n v="10"/>
    <x v="33"/>
  </r>
  <r>
    <x v="37"/>
    <x v="4"/>
    <n v="4"/>
    <x v="1"/>
    <n v="42"/>
    <x v="1"/>
    <x v="22"/>
    <n v="14"/>
    <n v="20"/>
    <n v="10"/>
    <s v="July 2016"/>
    <x v="2"/>
    <s v="Production"/>
    <n v="13"/>
    <x v="34"/>
  </r>
  <r>
    <x v="38"/>
    <x v="4"/>
    <n v="4"/>
    <x v="0"/>
    <n v="36"/>
    <x v="1"/>
    <x v="18"/>
    <n v="11"/>
    <n v="14"/>
    <n v="17.5"/>
    <s v="October 2016"/>
    <x v="2"/>
    <s v="IT"/>
    <n v="8"/>
    <x v="20"/>
  </r>
  <r>
    <x v="39"/>
    <x v="4"/>
    <n v="4"/>
    <x v="0"/>
    <n v="29"/>
    <x v="1"/>
    <x v="19"/>
    <n v="5"/>
    <n v="7"/>
    <n v="12.5"/>
    <s v="August 2016"/>
    <x v="14"/>
    <s v="Production"/>
    <n v="21"/>
    <x v="2"/>
  </r>
  <r>
    <x v="40"/>
    <x v="8"/>
    <n v="3"/>
    <x v="1"/>
    <n v="36"/>
    <x v="0"/>
    <x v="7"/>
    <n v="13"/>
    <n v="13.08"/>
    <n v="22.5"/>
    <s v="December 2016"/>
    <x v="8"/>
    <s v="Research &amp; Development"/>
    <n v="30"/>
    <x v="24"/>
  </r>
  <r>
    <x v="41"/>
    <x v="4"/>
    <n v="4"/>
    <x v="1"/>
    <n v="26"/>
    <x v="1"/>
    <x v="18"/>
    <n v="1"/>
    <n v="4"/>
    <n v="10"/>
    <s v="July 2016"/>
    <x v="5"/>
    <s v="Warehouse"/>
    <n v="17"/>
    <x v="35"/>
  </r>
  <r>
    <x v="42"/>
    <x v="4"/>
    <n v="4"/>
    <x v="1"/>
    <n v="36"/>
    <x v="0"/>
    <x v="23"/>
    <n v="13"/>
    <n v="13.58"/>
    <n v="22.5"/>
    <s v="December 2016"/>
    <x v="1"/>
    <s v="SCM"/>
    <n v="6"/>
    <x v="36"/>
  </r>
  <r>
    <x v="43"/>
    <x v="4"/>
    <n v="4"/>
    <x v="1"/>
    <n v="58"/>
    <x v="3"/>
    <x v="17"/>
    <n v="1"/>
    <n v="5"/>
    <n v="10"/>
    <s v="July 2016"/>
    <x v="9"/>
    <s v="Production"/>
    <n v="26"/>
    <x v="37"/>
  </r>
  <r>
    <x v="44"/>
    <x v="4"/>
    <n v="4"/>
    <x v="1"/>
    <n v="39"/>
    <x v="4"/>
    <x v="17"/>
    <n v="13"/>
    <n v="17"/>
    <n v="12.5"/>
    <s v="August 2016"/>
    <x v="10"/>
    <s v="Sales &amp; Promotion"/>
    <n v="15"/>
    <x v="19"/>
  </r>
  <r>
    <x v="45"/>
    <x v="10"/>
    <n v="5"/>
    <x v="0"/>
    <n v="27"/>
    <x v="1"/>
    <x v="16"/>
    <n v="0"/>
    <n v="5"/>
    <n v="10"/>
    <s v="July 2016"/>
    <x v="4"/>
    <s v="Admin"/>
    <n v="20"/>
    <x v="29"/>
  </r>
  <r>
    <x v="46"/>
    <x v="8"/>
    <n v="3"/>
    <x v="0"/>
    <n v="36"/>
    <x v="2"/>
    <x v="18"/>
    <n v="11"/>
    <n v="14"/>
    <n v="12.5"/>
    <s v="August 2016"/>
    <x v="6"/>
    <s v="Research &amp; Development"/>
    <n v="24"/>
    <x v="12"/>
  </r>
  <r>
    <x v="47"/>
    <x v="11"/>
    <n v="4"/>
    <x v="0"/>
    <n v="30"/>
    <x v="2"/>
    <x v="18"/>
    <n v="5"/>
    <n v="8"/>
    <n v="25"/>
    <s v="January 2017"/>
    <x v="2"/>
    <s v="Research &amp; Development"/>
    <n v="0"/>
    <x v="38"/>
  </r>
  <r>
    <x v="48"/>
    <x v="4"/>
    <n v="4"/>
    <x v="1"/>
    <n v="45"/>
    <x v="0"/>
    <x v="8"/>
    <n v="22"/>
    <n v="23"/>
    <n v="17.5"/>
    <s v="October 2016"/>
    <x v="13"/>
    <s v="SCM"/>
    <n v="25"/>
    <x v="28"/>
  </r>
  <r>
    <x v="49"/>
    <x v="4"/>
    <n v="4"/>
    <x v="1"/>
    <n v="37"/>
    <x v="4"/>
    <x v="22"/>
    <n v="9"/>
    <n v="15"/>
    <n v="12.5"/>
    <s v="August 2016"/>
    <x v="10"/>
    <s v="Production"/>
    <n v="28"/>
    <x v="16"/>
  </r>
  <r>
    <x v="50"/>
    <x v="7"/>
    <n v="5"/>
    <x v="1"/>
    <n v="27"/>
    <x v="3"/>
    <x v="18"/>
    <n v="2"/>
    <n v="5"/>
    <n v="2.5"/>
    <s v="April 2016"/>
    <x v="2"/>
    <s v="Sales &amp; Promotion"/>
    <n v="7"/>
    <x v="39"/>
  </r>
  <r>
    <x v="51"/>
    <x v="7"/>
    <n v="5"/>
    <x v="1"/>
    <n v="27"/>
    <x v="0"/>
    <x v="24"/>
    <n v="4"/>
    <n v="4.17"/>
    <n v="7.5"/>
    <s v="June 2016"/>
    <x v="4"/>
    <s v="Production"/>
    <n v="14"/>
    <x v="40"/>
  </r>
  <r>
    <x v="52"/>
    <x v="7"/>
    <n v="5"/>
    <x v="1"/>
    <n v="35"/>
    <x v="3"/>
    <x v="13"/>
    <n v="6"/>
    <n v="13"/>
    <n v="2.5"/>
    <s v="April 2016"/>
    <x v="2"/>
    <s v="Sales &amp; Promotion"/>
    <n v="26"/>
    <x v="36"/>
  </r>
  <r>
    <x v="53"/>
    <x v="7"/>
    <n v="5"/>
    <x v="1"/>
    <n v="27"/>
    <x v="4"/>
    <x v="18"/>
    <n v="4"/>
    <n v="7"/>
    <n v="17.5"/>
    <s v="October 2016"/>
    <x v="10"/>
    <s v="Finance"/>
    <n v="0"/>
    <x v="22"/>
  </r>
  <r>
    <x v="54"/>
    <x v="7"/>
    <n v="5"/>
    <x v="1"/>
    <n v="38"/>
    <x v="3"/>
    <x v="19"/>
    <n v="14"/>
    <n v="16"/>
    <n v="20"/>
    <s v="November 2016"/>
    <x v="5"/>
    <s v="Sales &amp; Promotion"/>
    <n v="8"/>
    <x v="41"/>
  </r>
  <r>
    <x v="55"/>
    <x v="7"/>
    <n v="5"/>
    <x v="1"/>
    <n v="28"/>
    <x v="3"/>
    <x v="16"/>
    <n v="1"/>
    <n v="6"/>
    <n v="17.5"/>
    <s v="October 2016"/>
    <x v="3"/>
    <s v="SCM"/>
    <n v="1"/>
    <x v="42"/>
  </r>
  <r>
    <x v="56"/>
    <x v="0"/>
    <n v="1"/>
    <x v="1"/>
    <n v="19"/>
    <x v="0"/>
    <x v="1"/>
    <n v="0"/>
    <n v="0.25"/>
    <n v="30"/>
    <s v="March 2017"/>
    <x v="5"/>
    <s v="SCM"/>
    <n v="3"/>
    <x v="43"/>
  </r>
  <r>
    <x v="57"/>
    <x v="7"/>
    <n v="5"/>
    <x v="1"/>
    <n v="25"/>
    <x v="1"/>
    <x v="8"/>
    <n v="2"/>
    <n v="3"/>
    <n v="22.5"/>
    <s v="December 2016"/>
    <x v="4"/>
    <s v="Quality Assurance &amp; Control"/>
    <n v="22"/>
    <x v="44"/>
  </r>
  <r>
    <x v="58"/>
    <x v="11"/>
    <n v="4"/>
    <x v="0"/>
    <n v="31"/>
    <x v="2"/>
    <x v="18"/>
    <n v="8"/>
    <n v="11"/>
    <n v="20"/>
    <s v="November 2016"/>
    <x v="2"/>
    <s v="Warehouse"/>
    <n v="28"/>
    <x v="45"/>
  </r>
  <r>
    <x v="59"/>
    <x v="7"/>
    <n v="5"/>
    <x v="1"/>
    <n v="32"/>
    <x v="3"/>
    <x v="19"/>
    <n v="8"/>
    <n v="10"/>
    <n v="5"/>
    <s v="May 2016"/>
    <x v="13"/>
    <s v="Sales &amp; Promotion"/>
    <n v="17"/>
    <x v="46"/>
  </r>
  <r>
    <x v="60"/>
    <x v="7"/>
    <n v="5"/>
    <x v="0"/>
    <n v="25"/>
    <x v="4"/>
    <x v="18"/>
    <n v="0"/>
    <n v="3"/>
    <n v="10"/>
    <s v="July 2016"/>
    <x v="10"/>
    <s v="Sales &amp; Promotion"/>
    <n v="29"/>
    <x v="47"/>
  </r>
  <r>
    <x v="61"/>
    <x v="11"/>
    <n v="4"/>
    <x v="1"/>
    <n v="31"/>
    <x v="1"/>
    <x v="8"/>
    <n v="8"/>
    <n v="9"/>
    <n v="2.5"/>
    <s v="April 2016"/>
    <x v="7"/>
    <s v="Research &amp; Development"/>
    <n v="15"/>
    <x v="22"/>
  </r>
  <r>
    <x v="62"/>
    <x v="11"/>
    <n v="4"/>
    <x v="1"/>
    <n v="29"/>
    <x v="3"/>
    <x v="18"/>
    <n v="6"/>
    <n v="9"/>
    <n v="12.5"/>
    <s v="August 2016"/>
    <x v="0"/>
    <s v="Sales &amp; Promotion"/>
    <n v="4"/>
    <x v="48"/>
  </r>
  <r>
    <x v="63"/>
    <x v="7"/>
    <n v="5"/>
    <x v="1"/>
    <n v="32"/>
    <x v="3"/>
    <x v="16"/>
    <n v="5"/>
    <n v="10"/>
    <n v="12.5"/>
    <s v="August 2016"/>
    <x v="2"/>
    <s v="Sales &amp; Promotion"/>
    <n v="24"/>
    <x v="12"/>
  </r>
  <r>
    <x v="64"/>
    <x v="11"/>
    <n v="4"/>
    <x v="0"/>
    <n v="43"/>
    <x v="0"/>
    <x v="8"/>
    <n v="20"/>
    <n v="21"/>
    <n v="20"/>
    <s v="November 2016"/>
    <x v="12"/>
    <s v="Internal Audit"/>
    <n v="6"/>
    <x v="21"/>
  </r>
  <r>
    <x v="65"/>
    <x v="11"/>
    <n v="4"/>
    <x v="1"/>
    <n v="28"/>
    <x v="4"/>
    <x v="17"/>
    <n v="2"/>
    <n v="6"/>
    <n v="25"/>
    <s v="January 2017"/>
    <x v="10"/>
    <s v="Warehouse"/>
    <n v="16"/>
    <x v="49"/>
  </r>
  <r>
    <x v="66"/>
    <x v="7"/>
    <n v="5"/>
    <x v="0"/>
    <n v="27"/>
    <x v="2"/>
    <x v="16"/>
    <n v="0"/>
    <n v="5"/>
    <n v="5"/>
    <s v="May 2016"/>
    <x v="14"/>
    <s v="Warehouse"/>
    <n v="24"/>
    <x v="50"/>
  </r>
  <r>
    <x v="67"/>
    <x v="8"/>
    <n v="3"/>
    <x v="0"/>
    <n v="24"/>
    <x v="3"/>
    <x v="19"/>
    <n v="0"/>
    <n v="2"/>
    <n v="27.5"/>
    <s v="February 2017"/>
    <x v="4"/>
    <s v="Warehouse"/>
    <n v="23"/>
    <x v="26"/>
  </r>
  <r>
    <x v="68"/>
    <x v="11"/>
    <n v="4"/>
    <x v="0"/>
    <n v="30"/>
    <x v="2"/>
    <x v="19"/>
    <n v="6"/>
    <n v="8"/>
    <n v="25"/>
    <s v="January 2017"/>
    <x v="14"/>
    <s v="Research &amp; Development"/>
    <n v="28"/>
    <x v="18"/>
  </r>
  <r>
    <x v="69"/>
    <x v="7"/>
    <n v="5"/>
    <x v="0"/>
    <n v="31"/>
    <x v="1"/>
    <x v="8"/>
    <n v="8"/>
    <n v="9"/>
    <n v="15"/>
    <s v="September 2016"/>
    <x v="1"/>
    <s v="Sales &amp; Promotion"/>
    <n v="0"/>
    <x v="13"/>
  </r>
  <r>
    <x v="70"/>
    <x v="11"/>
    <n v="4"/>
    <x v="1"/>
    <n v="31"/>
    <x v="4"/>
    <x v="18"/>
    <n v="6"/>
    <n v="9"/>
    <n v="25"/>
    <s v="January 2017"/>
    <x v="10"/>
    <s v="Sales &amp; Promotion"/>
    <n v="21"/>
    <x v="51"/>
  </r>
  <r>
    <x v="71"/>
    <x v="12"/>
    <n v="4"/>
    <x v="1"/>
    <n v="51"/>
    <x v="2"/>
    <x v="2"/>
    <n v="20"/>
    <n v="29"/>
    <n v="22.5"/>
    <s v="December 2016"/>
    <x v="2"/>
    <s v="IT"/>
    <n v="26"/>
    <x v="52"/>
  </r>
  <r>
    <x v="72"/>
    <x v="1"/>
    <n v="6"/>
    <x v="1"/>
    <n v="56"/>
    <x v="1"/>
    <x v="16"/>
    <n v="29"/>
    <n v="34"/>
    <n v="5"/>
    <s v="May 2016"/>
    <x v="7"/>
    <s v="Production"/>
    <n v="0"/>
    <x v="53"/>
  </r>
  <r>
    <x v="73"/>
    <x v="1"/>
    <n v="6"/>
    <x v="1"/>
    <n v="55"/>
    <x v="0"/>
    <x v="8"/>
    <n v="32"/>
    <n v="33"/>
    <n v="5"/>
    <s v="May 2016"/>
    <x v="13"/>
    <s v="Finance"/>
    <n v="14"/>
    <x v="0"/>
  </r>
  <r>
    <x v="74"/>
    <x v="1"/>
    <n v="6"/>
    <x v="1"/>
    <n v="46"/>
    <x v="4"/>
    <x v="22"/>
    <n v="18"/>
    <n v="24"/>
    <n v="22.5"/>
    <s v="December 2016"/>
    <x v="10"/>
    <s v="SCM"/>
    <n v="7"/>
    <x v="54"/>
  </r>
  <r>
    <x v="75"/>
    <x v="1"/>
    <n v="6"/>
    <x v="1"/>
    <n v="38"/>
    <x v="1"/>
    <x v="19"/>
    <n v="14"/>
    <n v="16"/>
    <n v="2.5"/>
    <s v="April 2016"/>
    <x v="0"/>
    <s v="HR"/>
    <n v="28"/>
    <x v="55"/>
  </r>
  <r>
    <x v="76"/>
    <x v="1"/>
    <n v="6"/>
    <x v="1"/>
    <n v="38"/>
    <x v="3"/>
    <x v="19"/>
    <n v="15"/>
    <n v="17"/>
    <n v="12.5"/>
    <s v="August 2016"/>
    <x v="2"/>
    <s v="Sales &amp; Promotion"/>
    <n v="24"/>
    <x v="12"/>
  </r>
  <r>
    <x v="77"/>
    <x v="10"/>
    <n v="5"/>
    <x v="1"/>
    <n v="41"/>
    <x v="0"/>
    <x v="8"/>
    <n v="18"/>
    <n v="19"/>
    <n v="17.5"/>
    <s v="October 2016"/>
    <x v="11"/>
    <s v="Research &amp; Development"/>
    <n v="23"/>
    <x v="16"/>
  </r>
  <r>
    <x v="78"/>
    <x v="8"/>
    <n v="3"/>
    <x v="0"/>
    <n v="22"/>
    <x v="3"/>
    <x v="18"/>
    <n v="0"/>
    <n v="3"/>
    <n v="27.5"/>
    <s v="February 2017"/>
    <x v="4"/>
    <s v="Internal Audit"/>
    <n v="6"/>
    <x v="2"/>
  </r>
  <r>
    <x v="79"/>
    <x v="13"/>
    <n v="5"/>
    <x v="1"/>
    <n v="44"/>
    <x v="2"/>
    <x v="25"/>
    <n v="11"/>
    <n v="22"/>
    <n v="22.5"/>
    <s v="December 2016"/>
    <x v="2"/>
    <s v="Legal"/>
    <n v="14"/>
    <x v="12"/>
  </r>
  <r>
    <x v="80"/>
    <x v="1"/>
    <n v="6"/>
    <x v="1"/>
    <n v="44"/>
    <x v="4"/>
    <x v="13"/>
    <n v="15"/>
    <n v="22"/>
    <n v="17.5"/>
    <s v="October 2016"/>
    <x v="10"/>
    <s v="Sales &amp; Promotion"/>
    <n v="0"/>
    <x v="22"/>
  </r>
  <r>
    <x v="81"/>
    <x v="1"/>
    <n v="6"/>
    <x v="1"/>
    <n v="40"/>
    <x v="2"/>
    <x v="22"/>
    <n v="12"/>
    <n v="18"/>
    <n v="25"/>
    <s v="January 2017"/>
    <x v="12"/>
    <s v="SCM"/>
    <n v="14"/>
    <x v="47"/>
  </r>
  <r>
    <x v="82"/>
    <x v="1"/>
    <n v="6"/>
    <x v="1"/>
    <n v="56"/>
    <x v="1"/>
    <x v="26"/>
    <n v="24"/>
    <n v="34"/>
    <n v="17.5"/>
    <s v="October 2016"/>
    <x v="7"/>
    <s v="HR"/>
    <n v="13"/>
    <x v="55"/>
  </r>
  <r>
    <x v="83"/>
    <x v="1"/>
    <n v="6"/>
    <x v="1"/>
    <n v="49"/>
    <x v="3"/>
    <x v="19"/>
    <n v="25"/>
    <n v="27"/>
    <n v="2.5"/>
    <s v="April 2016"/>
    <x v="12"/>
    <s v="SCM"/>
    <n v="23"/>
    <x v="20"/>
  </r>
  <r>
    <x v="84"/>
    <x v="10"/>
    <n v="5"/>
    <x v="1"/>
    <n v="48"/>
    <x v="1"/>
    <x v="25"/>
    <n v="15"/>
    <n v="26"/>
    <n v="15"/>
    <s v="September 2016"/>
    <x v="8"/>
    <s v="Admin"/>
    <n v="10"/>
    <x v="38"/>
  </r>
  <r>
    <x v="85"/>
    <x v="10"/>
    <n v="5"/>
    <x v="0"/>
    <n v="41"/>
    <x v="1"/>
    <x v="17"/>
    <n v="15"/>
    <n v="19"/>
    <n v="2.5"/>
    <s v="April 2016"/>
    <x v="7"/>
    <s v="Research &amp; Development"/>
    <n v="17"/>
    <x v="6"/>
  </r>
  <r>
    <x v="86"/>
    <x v="10"/>
    <n v="5"/>
    <x v="1"/>
    <n v="44"/>
    <x v="3"/>
    <x v="22"/>
    <n v="16"/>
    <n v="22"/>
    <n v="27.5"/>
    <s v="February 2017"/>
    <x v="2"/>
    <s v="Admin"/>
    <n v="16"/>
    <x v="56"/>
  </r>
  <r>
    <x v="87"/>
    <x v="1"/>
    <n v="6"/>
    <x v="1"/>
    <n v="42"/>
    <x v="4"/>
    <x v="16"/>
    <n v="15"/>
    <n v="20"/>
    <n v="2.5"/>
    <s v="April 2016"/>
    <x v="10"/>
    <s v="Sales &amp; Promotion"/>
    <n v="19"/>
    <x v="40"/>
  </r>
  <r>
    <x v="88"/>
    <x v="7"/>
    <n v="5"/>
    <x v="0"/>
    <n v="41"/>
    <x v="2"/>
    <x v="13"/>
    <n v="14"/>
    <n v="21"/>
    <n v="15"/>
    <s v="September 2016"/>
    <x v="2"/>
    <s v="SCM"/>
    <n v="26"/>
    <x v="49"/>
  </r>
  <r>
    <x v="89"/>
    <x v="8"/>
    <n v="3"/>
    <x v="1"/>
    <n v="21"/>
    <x v="0"/>
    <x v="7"/>
    <n v="0"/>
    <n v="0.08"/>
    <n v="10"/>
    <s v="July 2016"/>
    <x v="4"/>
    <s v="HR"/>
    <n v="24"/>
    <x v="4"/>
  </r>
  <r>
    <x v="90"/>
    <x v="10"/>
    <n v="5"/>
    <x v="0"/>
    <n v="51"/>
    <x v="0"/>
    <x v="8"/>
    <n v="28"/>
    <n v="29"/>
    <n v="22.5"/>
    <s v="December 2016"/>
    <x v="2"/>
    <s v="Research &amp; Development"/>
    <n v="12"/>
    <x v="57"/>
  </r>
  <r>
    <x v="91"/>
    <x v="10"/>
    <n v="5"/>
    <x v="0"/>
    <n v="49"/>
    <x v="2"/>
    <x v="20"/>
    <n v="19"/>
    <n v="27"/>
    <n v="20"/>
    <s v="November 2016"/>
    <x v="2"/>
    <s v="Internal Audit"/>
    <n v="21"/>
    <x v="49"/>
  </r>
  <r>
    <x v="92"/>
    <x v="1"/>
    <n v="6"/>
    <x v="1"/>
    <n v="58"/>
    <x v="2"/>
    <x v="15"/>
    <n v="24"/>
    <n v="36"/>
    <n v="10"/>
    <s v="July 2016"/>
    <x v="9"/>
    <s v="Production"/>
    <n v="6"/>
    <x v="58"/>
  </r>
  <r>
    <x v="93"/>
    <x v="1"/>
    <n v="6"/>
    <x v="1"/>
    <n v="38"/>
    <x v="0"/>
    <x v="8"/>
    <n v="15"/>
    <n v="16"/>
    <n v="5"/>
    <s v="May 2016"/>
    <x v="2"/>
    <s v="IT"/>
    <n v="17"/>
    <x v="46"/>
  </r>
  <r>
    <x v="94"/>
    <x v="1"/>
    <n v="6"/>
    <x v="1"/>
    <n v="52"/>
    <x v="3"/>
    <x v="19"/>
    <n v="29"/>
    <n v="31"/>
    <n v="25"/>
    <s v="January 2017"/>
    <x v="13"/>
    <s v="Sales &amp; Promotion"/>
    <n v="26"/>
    <x v="59"/>
  </r>
  <r>
    <x v="95"/>
    <x v="1"/>
    <n v="6"/>
    <x v="0"/>
    <n v="26"/>
    <x v="1"/>
    <x v="18"/>
    <n v="27"/>
    <n v="30"/>
    <n v="10"/>
    <s v="July 2016"/>
    <x v="14"/>
    <s v="HR"/>
    <n v="30"/>
    <x v="60"/>
  </r>
  <r>
    <x v="96"/>
    <x v="1"/>
    <n v="6"/>
    <x v="1"/>
    <n v="51"/>
    <x v="3"/>
    <x v="18"/>
    <n v="26"/>
    <n v="29"/>
    <n v="22.5"/>
    <s v="December 2016"/>
    <x v="12"/>
    <s v="Finance"/>
    <n v="9"/>
    <x v="61"/>
  </r>
  <r>
    <x v="97"/>
    <x v="13"/>
    <n v="5"/>
    <x v="1"/>
    <n v="37"/>
    <x v="1"/>
    <x v="20"/>
    <n v="12"/>
    <n v="20"/>
    <n v="2.5"/>
    <s v="April 2016"/>
    <x v="0"/>
    <s v="Legal"/>
    <n v="5"/>
    <x v="62"/>
  </r>
  <r>
    <x v="98"/>
    <x v="1"/>
    <n v="6"/>
    <x v="1"/>
    <n v="51"/>
    <x v="1"/>
    <x v="20"/>
    <n v="21"/>
    <n v="29"/>
    <n v="30"/>
    <s v="March 2017"/>
    <x v="13"/>
    <s v="Finance"/>
    <n v="23"/>
    <x v="18"/>
  </r>
  <r>
    <x v="99"/>
    <x v="1"/>
    <n v="6"/>
    <x v="1"/>
    <n v="48"/>
    <x v="1"/>
    <x v="26"/>
    <n v="18"/>
    <n v="28"/>
    <n v="7.5"/>
    <s v="June 2016"/>
    <x v="12"/>
    <s v="SCM"/>
    <n v="1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07C94-B72D-4632-8EAF-6D5592BB00A6}" name="Gender"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5">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Row" showAll="0">
      <items count="3">
        <item x="0"/>
        <item x="1"/>
        <item t="default"/>
      </items>
    </pivotField>
    <pivotField showAll="0"/>
    <pivotField showAll="0">
      <items count="6">
        <item x="3"/>
        <item x="2"/>
        <item h="1" x="0"/>
        <item h="1" x="4"/>
        <item h="1" x="1"/>
        <item t="default"/>
      </items>
    </pivotField>
    <pivotField showAll="0"/>
    <pivotField showAll="0"/>
    <pivotField numFmtId="2" showAll="0"/>
    <pivotField showAll="0"/>
    <pivotField showAll="0"/>
    <pivotField showAll="0">
      <items count="16">
        <item x="3"/>
        <item x="1"/>
        <item x="0"/>
        <item x="8"/>
        <item x="13"/>
        <item x="7"/>
        <item x="14"/>
        <item x="5"/>
        <item x="4"/>
        <item x="12"/>
        <item x="11"/>
        <item x="6"/>
        <item x="10"/>
        <item x="2"/>
        <item x="9"/>
        <item t="default"/>
      </items>
    </pivotField>
    <pivotField showAll="0"/>
    <pivotField showAll="0"/>
    <pivotField numFmtId="2" showAll="0">
      <items count="64">
        <item h="1" x="25"/>
        <item h="1" x="15"/>
        <item h="1" x="53"/>
        <item h="1" x="10"/>
        <item h="1" x="62"/>
        <item h="1" x="39"/>
        <item h="1" x="13"/>
        <item h="1" x="58"/>
        <item h="1" x="48"/>
        <item h="1" x="22"/>
        <item h="1" x="42"/>
        <item h="1" x="0"/>
        <item h="1" x="6"/>
        <item h="1" x="33"/>
        <item h="1" x="5"/>
        <item h="1" x="40"/>
        <item h="1" x="46"/>
        <item h="1" x="34"/>
        <item h="1" x="31"/>
        <item h="1" x="38"/>
        <item h="1" x="20"/>
        <item h="1" x="21"/>
        <item h="1" x="30"/>
        <item h="1" x="35"/>
        <item h="1" x="19"/>
        <item h="1" x="41"/>
        <item h="1" x="36"/>
        <item h="1" x="50"/>
        <item h="1" x="54"/>
        <item h="1" x="29"/>
        <item x="55"/>
        <item x="11"/>
        <item x="61"/>
        <item x="1"/>
        <item x="43"/>
        <item x="2"/>
        <item x="4"/>
        <item x="57"/>
        <item x="7"/>
        <item x="37"/>
        <item x="12"/>
        <item x="8"/>
        <item x="32"/>
        <item x="47"/>
        <item x="60"/>
        <item x="16"/>
        <item x="49"/>
        <item x="28"/>
        <item x="56"/>
        <item x="44"/>
        <item x="3"/>
        <item x="51"/>
        <item x="17"/>
        <item x="45"/>
        <item x="52"/>
        <item x="26"/>
        <item x="59"/>
        <item x="27"/>
        <item x="24"/>
        <item x="18"/>
        <item x="14"/>
        <item x="9"/>
        <item x="23"/>
        <item t="default"/>
      </items>
    </pivotField>
  </pivotFields>
  <rowFields count="1">
    <field x="3"/>
  </rowFields>
  <rowItems count="3">
    <i>
      <x/>
    </i>
    <i>
      <x v="1"/>
    </i>
    <i t="grand">
      <x/>
    </i>
  </rowItems>
  <colItems count="1">
    <i/>
  </colItems>
  <dataFields count="1">
    <dataField name="Count of Employee Code" fld="0"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44D0C-445C-41CF-82DB-CDF03B437497}" name="Internal X"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 firstHeaderRow="1" firstDataRow="1" firstDataCol="1"/>
  <pivotFields count="15">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items count="6">
        <item x="3"/>
        <item x="2"/>
        <item h="1" x="0"/>
        <item h="1" x="4"/>
        <item h="1" x="1"/>
        <item t="default"/>
      </items>
    </pivotField>
    <pivotField axis="axisRow" showAll="0">
      <items count="28">
        <item x="7"/>
        <item x="24"/>
        <item x="1"/>
        <item x="4"/>
        <item x="3"/>
        <item x="23"/>
        <item x="6"/>
        <item x="0"/>
        <item x="5"/>
        <item x="8"/>
        <item x="19"/>
        <item x="18"/>
        <item x="17"/>
        <item x="16"/>
        <item x="22"/>
        <item x="13"/>
        <item x="20"/>
        <item x="2"/>
        <item x="26"/>
        <item x="25"/>
        <item x="15"/>
        <item x="10"/>
        <item x="14"/>
        <item x="12"/>
        <item x="9"/>
        <item x="21"/>
        <item x="11"/>
        <item t="default"/>
      </items>
    </pivotField>
    <pivotField showAll="0"/>
    <pivotField numFmtId="2" showAll="0"/>
    <pivotField showAll="0"/>
    <pivotField showAll="0"/>
    <pivotField showAll="0">
      <items count="16">
        <item x="3"/>
        <item x="1"/>
        <item x="0"/>
        <item x="8"/>
        <item x="13"/>
        <item x="7"/>
        <item x="14"/>
        <item x="5"/>
        <item x="4"/>
        <item x="12"/>
        <item x="11"/>
        <item x="6"/>
        <item x="10"/>
        <item x="2"/>
        <item x="9"/>
        <item t="default"/>
      </items>
    </pivotField>
    <pivotField showAll="0"/>
    <pivotField showAll="0"/>
    <pivotField numFmtId="2" showAll="0">
      <items count="64">
        <item h="1" x="25"/>
        <item h="1" x="15"/>
        <item h="1" x="53"/>
        <item h="1" x="10"/>
        <item h="1" x="62"/>
        <item h="1" x="39"/>
        <item h="1" x="13"/>
        <item h="1" x="58"/>
        <item h="1" x="48"/>
        <item h="1" x="22"/>
        <item h="1" x="42"/>
        <item h="1" x="0"/>
        <item h="1" x="6"/>
        <item h="1" x="33"/>
        <item h="1" x="5"/>
        <item h="1" x="40"/>
        <item h="1" x="46"/>
        <item h="1" x="34"/>
        <item h="1" x="31"/>
        <item h="1" x="38"/>
        <item h="1" x="20"/>
        <item h="1" x="21"/>
        <item h="1" x="30"/>
        <item h="1" x="35"/>
        <item h="1" x="19"/>
        <item h="1" x="41"/>
        <item h="1" x="36"/>
        <item h="1" x="50"/>
        <item h="1" x="54"/>
        <item h="1" x="29"/>
        <item x="55"/>
        <item x="11"/>
        <item x="61"/>
        <item x="1"/>
        <item x="43"/>
        <item x="2"/>
        <item x="4"/>
        <item x="57"/>
        <item x="7"/>
        <item x="37"/>
        <item x="12"/>
        <item x="8"/>
        <item x="32"/>
        <item x="47"/>
        <item x="60"/>
        <item x="16"/>
        <item x="49"/>
        <item x="28"/>
        <item x="56"/>
        <item x="44"/>
        <item x="3"/>
        <item x="51"/>
        <item x="17"/>
        <item x="45"/>
        <item x="52"/>
        <item x="26"/>
        <item x="59"/>
        <item x="27"/>
        <item x="24"/>
        <item x="18"/>
        <item x="14"/>
        <item x="9"/>
        <item x="23"/>
        <item t="default"/>
      </items>
    </pivotField>
  </pivotFields>
  <rowFields count="1">
    <field x="6"/>
  </rowFields>
  <rowItems count="15">
    <i>
      <x v="9"/>
    </i>
    <i>
      <x v="10"/>
    </i>
    <i>
      <x v="11"/>
    </i>
    <i>
      <x v="12"/>
    </i>
    <i>
      <x v="13"/>
    </i>
    <i>
      <x v="14"/>
    </i>
    <i>
      <x v="15"/>
    </i>
    <i>
      <x v="16"/>
    </i>
    <i>
      <x v="17"/>
    </i>
    <i>
      <x v="19"/>
    </i>
    <i>
      <x v="20"/>
    </i>
    <i>
      <x v="21"/>
    </i>
    <i>
      <x v="23"/>
    </i>
    <i>
      <x v="24"/>
    </i>
    <i t="grand">
      <x/>
    </i>
  </rowItems>
  <colItems count="1">
    <i/>
  </colItems>
  <dataFields count="1">
    <dataField name="Count of Employee Cod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93BD8-13F1-480F-AA87-0A9BCEBB0414}" name="Sick Leave"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6" firstHeaderRow="0" firstDataRow="1" firstDataCol="1"/>
  <pivotFields count="15">
    <pivotField showAll="0"/>
    <pivotField showAll="0"/>
    <pivotField showAll="0"/>
    <pivotField axis="axisRow" showAll="0">
      <items count="3">
        <item x="0"/>
        <item x="1"/>
        <item t="default"/>
      </items>
    </pivotField>
    <pivotField dataField="1" showAll="0"/>
    <pivotField showAll="0">
      <items count="6">
        <item x="3"/>
        <item x="2"/>
        <item x="0"/>
        <item x="4"/>
        <item x="1"/>
        <item t="default"/>
      </items>
    </pivotField>
    <pivotField showAll="0"/>
    <pivotField showAll="0"/>
    <pivotField numFmtId="2" showAll="0"/>
    <pivotField showAll="0"/>
    <pivotField showAll="0"/>
    <pivotField showAll="0">
      <items count="16">
        <item x="3"/>
        <item x="1"/>
        <item x="0"/>
        <item x="8"/>
        <item x="13"/>
        <item x="7"/>
        <item x="14"/>
        <item x="5"/>
        <item x="4"/>
        <item x="12"/>
        <item x="11"/>
        <item x="6"/>
        <item x="10"/>
        <item x="2"/>
        <item x="9"/>
        <item t="default"/>
      </items>
    </pivotField>
    <pivotField showAll="0"/>
    <pivotField dataField="1" showAll="0"/>
    <pivotField numFmtId="2" showAll="0"/>
  </pivotFields>
  <rowFields count="1">
    <field x="3"/>
  </rowFields>
  <rowItems count="3">
    <i>
      <x/>
    </i>
    <i>
      <x v="1"/>
    </i>
    <i t="grand">
      <x/>
    </i>
  </rowItems>
  <colFields count="1">
    <field x="-2"/>
  </colFields>
  <colItems count="2">
    <i>
      <x/>
    </i>
    <i i="1">
      <x v="1"/>
    </i>
  </colItems>
  <dataFields count="2">
    <dataField name="Average of No of Sick leaves from 01.04.2016 till the date they left" fld="13" subtotal="average" baseField="3" baseItem="0" numFmtId="2"/>
    <dataField name="Average of Age" fld="4" subtotal="average" baseField="3" baseItem="0" numFmtId="2"/>
  </dataFields>
  <formats count="1">
    <format dxfId="3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7553C3-4022-4AA5-B62D-F26CF42EF563}" name="Trainee"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15">
        <item x="8"/>
        <item x="12"/>
        <item x="5"/>
        <item x="2"/>
        <item x="4"/>
        <item x="9"/>
        <item x="7"/>
        <item x="6"/>
        <item x="3"/>
        <item x="11"/>
        <item x="13"/>
        <item x="1"/>
        <item x="10"/>
        <item x="0"/>
        <item t="default"/>
      </items>
    </pivotField>
    <pivotField showAll="0"/>
    <pivotField showAll="0"/>
    <pivotField showAll="0"/>
    <pivotField showAll="0">
      <items count="6">
        <item x="3"/>
        <item x="2"/>
        <item x="0"/>
        <item x="4"/>
        <item x="1"/>
        <item t="default"/>
      </items>
    </pivotField>
    <pivotField showAll="0"/>
    <pivotField showAll="0"/>
    <pivotField numFmtId="2" showAll="0"/>
    <pivotField showAll="0"/>
    <pivotField showAll="0"/>
    <pivotField showAll="0">
      <items count="16">
        <item x="3"/>
        <item x="1"/>
        <item h="1" x="0"/>
        <item h="1" x="8"/>
        <item h="1" x="13"/>
        <item h="1" x="7"/>
        <item h="1" x="14"/>
        <item h="1" x="5"/>
        <item h="1" x="4"/>
        <item h="1" x="12"/>
        <item h="1" x="11"/>
        <item h="1" x="6"/>
        <item h="1" x="10"/>
        <item h="1" x="2"/>
        <item h="1" x="9"/>
        <item t="default"/>
      </items>
    </pivotField>
    <pivotField showAll="0"/>
    <pivotField showAll="0"/>
    <pivotField numFmtId="2" showAll="0"/>
  </pivotFields>
  <rowFields count="1">
    <field x="1"/>
  </rowFields>
  <rowItems count="4">
    <i>
      <x v="4"/>
    </i>
    <i>
      <x v="6"/>
    </i>
    <i>
      <x v="13"/>
    </i>
    <i t="grand">
      <x/>
    </i>
  </rowItems>
  <colItems count="1">
    <i/>
  </colItems>
  <dataFields count="1">
    <dataField name="Count of Employee Cod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_Y_2017" xr10:uid="{A914F8F7-1E15-4C2D-8BAE-758D740DF8B8}" sourceName="Performance Rating Y 2017">
  <pivotTables>
    <pivotTable tabId="28" name="Internal X"/>
    <pivotTable tabId="27" name="Gender"/>
  </pivotTables>
  <data>
    <tabular pivotCacheId="723815356">
      <items count="5">
        <i x="3" s="1"/>
        <i x="2" s="1"/>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leaving" xr10:uid="{E193380B-BC7D-420A-B279-4A9A8731A2DB}" sourceName="Reason for leaving">
  <pivotTables>
    <pivotTable tabId="28" name="Internal X"/>
    <pivotTable tabId="27" name="Gender"/>
    <pivotTable tabId="29" name="Sick Leave"/>
  </pivotTables>
  <data>
    <tabular pivotCacheId="723815356">
      <items count="15">
        <i x="3" s="1"/>
        <i x="1" s="1"/>
        <i x="0" s="1"/>
        <i x="8" s="1"/>
        <i x="13" s="1"/>
        <i x="7" s="1"/>
        <i x="14" s="1"/>
        <i x="5" s="1"/>
        <i x="4" s="1"/>
        <i x="12" s="1"/>
        <i x="11" s="1"/>
        <i x="6" s="1"/>
        <i x="10"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leaving1" xr10:uid="{39D7DC22-8FAB-4C71-8BAC-2489CB430824}" sourceName="Reason for leaving">
  <pivotTables>
    <pivotTable tabId="30" name="Trainee"/>
  </pivotTables>
  <data>
    <tabular pivotCacheId="723815356">
      <items count="15">
        <i x="3" s="1"/>
        <i x="1" s="1"/>
        <i x="0"/>
        <i x="8"/>
        <i x="13"/>
        <i x="7"/>
        <i x="14"/>
        <i x="5"/>
        <i x="4"/>
        <i x="12"/>
        <i x="11"/>
        <i x="6"/>
        <i x="10"/>
        <i x="2"/>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Rating Y 2017" xr10:uid="{8E190D3C-309D-40ED-B9B6-E4DD478E5A9D}" cache="Slicer_Performance_Rating_Y_2017" caption="Performance Rating Y 2017" rowHeight="234950"/>
  <slicer name="Reason for leaving" xr10:uid="{14478F9F-5262-4E37-8491-97B1FDFD7C1A}" cache="Slicer_Reason_for_leaving" caption="Reason for leaving" startItem="5" rowHeight="234950"/>
  <slicer name="Reason for leaving 2" xr10:uid="{12855C1C-1506-4839-9C9A-F1C7FD6076B0}" cache="Slicer_Reason_for_leaving" caption="Reason for leaving" startItem="3" rowHeight="234950"/>
  <slicer name="Reason for leaving 1" xr10:uid="{89340531-06F0-48DD-8722-B637BC1A531A}" cache="Slicer_Reason_for_leaving1" caption="Reason for leaving"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topLeftCell="H1" workbookViewId="0">
      <selection activeCell="J21" sqref="J21"/>
    </sheetView>
  </sheetViews>
  <sheetFormatPr defaultColWidth="9.109375" defaultRowHeight="13.8" x14ac:dyDescent="0.25"/>
  <cols>
    <col min="1" max="1" width="16" style="11" bestFit="1" customWidth="1"/>
    <col min="2" max="2" width="20.6640625" style="11" bestFit="1" customWidth="1"/>
    <col min="3" max="3" width="6.44140625" style="11" customWidth="1"/>
    <col min="4" max="4" width="8" style="11" bestFit="1" customWidth="1"/>
    <col min="5" max="5" width="4.88671875" style="11" bestFit="1" customWidth="1"/>
    <col min="6" max="6" width="27.33203125" style="11" bestFit="1" customWidth="1"/>
    <col min="7" max="7" width="23.44140625" style="11" bestFit="1" customWidth="1"/>
    <col min="8" max="8" width="21.109375" style="11" customWidth="1"/>
    <col min="9" max="9" width="18" style="11" bestFit="1" customWidth="1"/>
    <col min="10" max="10" width="18" style="11" customWidth="1"/>
    <col min="11" max="11" width="17" style="11" customWidth="1"/>
    <col min="12" max="12" width="37.109375" style="11" bestFit="1" customWidth="1"/>
    <col min="13" max="13" width="26.33203125" style="11" customWidth="1"/>
    <col min="14" max="14" width="31.33203125" style="11" bestFit="1" customWidth="1"/>
    <col min="15" max="15" width="31.33203125" style="1" customWidth="1"/>
    <col min="16" max="16384" width="9.109375" style="11"/>
  </cols>
  <sheetData>
    <row r="1" spans="1:15" s="30" customFormat="1" ht="38.25" customHeight="1" x14ac:dyDescent="0.3">
      <c r="A1" s="28" t="s">
        <v>0</v>
      </c>
      <c r="B1" s="28" t="s">
        <v>1</v>
      </c>
      <c r="C1" s="28" t="s">
        <v>2</v>
      </c>
      <c r="D1" s="28" t="s">
        <v>3</v>
      </c>
      <c r="E1" s="28" t="s">
        <v>4</v>
      </c>
      <c r="F1" s="28" t="s">
        <v>5</v>
      </c>
      <c r="G1" s="28" t="s">
        <v>6</v>
      </c>
      <c r="H1" s="28" t="s">
        <v>7</v>
      </c>
      <c r="I1" s="28" t="s">
        <v>8</v>
      </c>
      <c r="J1" s="28" t="s">
        <v>9</v>
      </c>
      <c r="K1" s="28" t="s">
        <v>10</v>
      </c>
      <c r="L1" s="28" t="s">
        <v>11</v>
      </c>
      <c r="M1" s="28" t="s">
        <v>12</v>
      </c>
      <c r="N1" s="33" t="s">
        <v>13</v>
      </c>
      <c r="O1" s="29" t="s">
        <v>193</v>
      </c>
    </row>
    <row r="2" spans="1:15" x14ac:dyDescent="0.25">
      <c r="A2" s="1" t="s">
        <v>14</v>
      </c>
      <c r="B2" s="1" t="s">
        <v>15</v>
      </c>
      <c r="C2" s="1">
        <v>1</v>
      </c>
      <c r="D2" s="1" t="s">
        <v>16</v>
      </c>
      <c r="E2" s="1">
        <v>20</v>
      </c>
      <c r="F2" s="1" t="s">
        <v>17</v>
      </c>
      <c r="G2" s="2">
        <v>0.83</v>
      </c>
      <c r="H2" s="2">
        <v>0</v>
      </c>
      <c r="I2" s="2">
        <f t="shared" ref="I2:I33" si="0">SUM(G2:H2)</f>
        <v>0.83</v>
      </c>
      <c r="J2" s="2">
        <v>15</v>
      </c>
      <c r="K2" s="3" t="s">
        <v>19</v>
      </c>
      <c r="L2" s="1" t="s">
        <v>20</v>
      </c>
      <c r="M2" s="4" t="s">
        <v>21</v>
      </c>
      <c r="N2" s="34">
        <v>4</v>
      </c>
      <c r="O2" s="2">
        <f t="shared" ref="O2:O33" si="1">N2 - (30 -J2)</f>
        <v>-11</v>
      </c>
    </row>
    <row r="3" spans="1:15" x14ac:dyDescent="0.25">
      <c r="A3" s="1" t="s">
        <v>22</v>
      </c>
      <c r="B3" s="1" t="s">
        <v>15</v>
      </c>
      <c r="C3" s="1">
        <v>1</v>
      </c>
      <c r="D3" s="1" t="s">
        <v>23</v>
      </c>
      <c r="E3" s="1">
        <v>22</v>
      </c>
      <c r="F3" s="1" t="s">
        <v>17</v>
      </c>
      <c r="G3" s="2">
        <v>0.25</v>
      </c>
      <c r="H3" s="2">
        <v>0</v>
      </c>
      <c r="I3" s="2">
        <f t="shared" si="0"/>
        <v>0.25</v>
      </c>
      <c r="J3" s="2">
        <v>30</v>
      </c>
      <c r="K3" s="3" t="s">
        <v>25</v>
      </c>
      <c r="L3" s="1" t="s">
        <v>26</v>
      </c>
      <c r="M3" s="4" t="s">
        <v>27</v>
      </c>
      <c r="N3" s="34">
        <v>2</v>
      </c>
      <c r="O3" s="2">
        <f t="shared" si="1"/>
        <v>2</v>
      </c>
    </row>
    <row r="4" spans="1:15" x14ac:dyDescent="0.25">
      <c r="A4" s="1" t="s">
        <v>28</v>
      </c>
      <c r="B4" s="1" t="s">
        <v>29</v>
      </c>
      <c r="C4" s="1">
        <v>6</v>
      </c>
      <c r="D4" s="1" t="s">
        <v>23</v>
      </c>
      <c r="E4" s="1">
        <v>44</v>
      </c>
      <c r="F4" s="1"/>
      <c r="G4" s="1">
        <v>9</v>
      </c>
      <c r="H4" s="1">
        <v>13</v>
      </c>
      <c r="I4" s="2">
        <f t="shared" si="0"/>
        <v>22</v>
      </c>
      <c r="J4" s="2">
        <v>7.5</v>
      </c>
      <c r="K4" s="3" t="s">
        <v>30</v>
      </c>
      <c r="L4" s="4" t="s">
        <v>31</v>
      </c>
      <c r="M4" s="4" t="s">
        <v>32</v>
      </c>
      <c r="N4" s="34">
        <v>26</v>
      </c>
      <c r="O4" s="2">
        <f t="shared" si="1"/>
        <v>3.5</v>
      </c>
    </row>
    <row r="5" spans="1:15" x14ac:dyDescent="0.25">
      <c r="A5" s="1" t="s">
        <v>33</v>
      </c>
      <c r="B5" s="1" t="s">
        <v>15</v>
      </c>
      <c r="C5" s="1">
        <v>1</v>
      </c>
      <c r="D5" s="1" t="s">
        <v>23</v>
      </c>
      <c r="E5" s="1">
        <v>19</v>
      </c>
      <c r="F5" s="1" t="s">
        <v>17</v>
      </c>
      <c r="G5" s="2">
        <v>0.25</v>
      </c>
      <c r="H5" s="2">
        <v>0</v>
      </c>
      <c r="I5" s="2">
        <f t="shared" si="0"/>
        <v>0.25</v>
      </c>
      <c r="J5" s="2">
        <v>22.5</v>
      </c>
      <c r="K5" s="3" t="s">
        <v>34</v>
      </c>
      <c r="L5" s="1" t="s">
        <v>35</v>
      </c>
      <c r="M5" s="4" t="s">
        <v>36</v>
      </c>
      <c r="N5" s="34">
        <v>23</v>
      </c>
      <c r="O5" s="2">
        <f t="shared" si="1"/>
        <v>15.5</v>
      </c>
    </row>
    <row r="6" spans="1:15" x14ac:dyDescent="0.25">
      <c r="A6" s="1" t="s">
        <v>37</v>
      </c>
      <c r="B6" s="1" t="s">
        <v>15</v>
      </c>
      <c r="C6" s="1">
        <v>1</v>
      </c>
      <c r="D6" s="1" t="s">
        <v>23</v>
      </c>
      <c r="E6" s="1">
        <v>24</v>
      </c>
      <c r="F6" s="1" t="s">
        <v>17</v>
      </c>
      <c r="G6" s="2">
        <v>0.25</v>
      </c>
      <c r="H6" s="2">
        <v>0</v>
      </c>
      <c r="I6" s="2">
        <f t="shared" si="0"/>
        <v>0.25</v>
      </c>
      <c r="J6" s="2">
        <v>30</v>
      </c>
      <c r="K6" s="3" t="s">
        <v>25</v>
      </c>
      <c r="L6" s="1" t="s">
        <v>26</v>
      </c>
      <c r="M6" s="4" t="s">
        <v>32</v>
      </c>
      <c r="N6" s="34">
        <v>4</v>
      </c>
      <c r="O6" s="2">
        <f t="shared" si="1"/>
        <v>4</v>
      </c>
    </row>
    <row r="7" spans="1:15" x14ac:dyDescent="0.25">
      <c r="A7" s="1" t="s">
        <v>38</v>
      </c>
      <c r="B7" s="1" t="s">
        <v>15</v>
      </c>
      <c r="C7" s="1">
        <v>1</v>
      </c>
      <c r="D7" s="1" t="s">
        <v>23</v>
      </c>
      <c r="E7" s="1">
        <v>19</v>
      </c>
      <c r="F7" s="1" t="s">
        <v>17</v>
      </c>
      <c r="G7" s="2">
        <v>0.42</v>
      </c>
      <c r="H7" s="2">
        <v>0</v>
      </c>
      <c r="I7" s="2">
        <f t="shared" si="0"/>
        <v>0.42</v>
      </c>
      <c r="J7" s="2">
        <v>17.5</v>
      </c>
      <c r="K7" s="3" t="s">
        <v>39</v>
      </c>
      <c r="L7" s="1" t="s">
        <v>26</v>
      </c>
      <c r="M7" s="4" t="s">
        <v>40</v>
      </c>
      <c r="N7" s="34">
        <v>3</v>
      </c>
      <c r="O7" s="2">
        <f t="shared" si="1"/>
        <v>-9.5</v>
      </c>
    </row>
    <row r="8" spans="1:15" x14ac:dyDescent="0.25">
      <c r="A8" s="1" t="s">
        <v>41</v>
      </c>
      <c r="B8" s="1" t="s">
        <v>15</v>
      </c>
      <c r="C8" s="1">
        <v>1</v>
      </c>
      <c r="D8" s="1" t="s">
        <v>23</v>
      </c>
      <c r="E8" s="1">
        <v>20</v>
      </c>
      <c r="F8" s="1" t="s">
        <v>17</v>
      </c>
      <c r="G8" s="2">
        <v>0.33</v>
      </c>
      <c r="H8" s="2">
        <v>0</v>
      </c>
      <c r="I8" s="2">
        <f t="shared" si="0"/>
        <v>0.33</v>
      </c>
      <c r="J8" s="2">
        <v>17.5</v>
      </c>
      <c r="K8" s="3" t="s">
        <v>39</v>
      </c>
      <c r="L8" s="1" t="s">
        <v>43</v>
      </c>
      <c r="M8" s="4" t="s">
        <v>44</v>
      </c>
      <c r="N8" s="34">
        <v>2</v>
      </c>
      <c r="O8" s="2">
        <f t="shared" si="1"/>
        <v>-10.5</v>
      </c>
    </row>
    <row r="9" spans="1:15" x14ac:dyDescent="0.25">
      <c r="A9" s="1" t="s">
        <v>45</v>
      </c>
      <c r="B9" s="1" t="s">
        <v>15</v>
      </c>
      <c r="C9" s="1">
        <v>1</v>
      </c>
      <c r="D9" s="1" t="s">
        <v>23</v>
      </c>
      <c r="E9" s="1">
        <v>19</v>
      </c>
      <c r="F9" s="1" t="s">
        <v>17</v>
      </c>
      <c r="G9" s="2">
        <v>0.92</v>
      </c>
      <c r="H9" s="2">
        <v>0</v>
      </c>
      <c r="I9" s="2">
        <f t="shared" si="0"/>
        <v>0.92</v>
      </c>
      <c r="J9" s="2">
        <v>15</v>
      </c>
      <c r="K9" s="3" t="s">
        <v>19</v>
      </c>
      <c r="L9" s="1" t="s">
        <v>47</v>
      </c>
      <c r="M9" s="4" t="s">
        <v>48</v>
      </c>
      <c r="N9" s="34">
        <v>20</v>
      </c>
      <c r="O9" s="2">
        <f t="shared" si="1"/>
        <v>5</v>
      </c>
    </row>
    <row r="10" spans="1:15" x14ac:dyDescent="0.25">
      <c r="A10" s="1" t="s">
        <v>49</v>
      </c>
      <c r="B10" s="1" t="s">
        <v>15</v>
      </c>
      <c r="C10" s="1">
        <v>1</v>
      </c>
      <c r="D10" s="1" t="s">
        <v>16</v>
      </c>
      <c r="E10" s="1">
        <v>18</v>
      </c>
      <c r="F10" s="1" t="s">
        <v>17</v>
      </c>
      <c r="G10" s="2">
        <v>0.92</v>
      </c>
      <c r="H10" s="2">
        <v>0</v>
      </c>
      <c r="I10" s="2">
        <f t="shared" si="0"/>
        <v>0.92</v>
      </c>
      <c r="J10" s="2">
        <v>20</v>
      </c>
      <c r="K10" s="3" t="s">
        <v>50</v>
      </c>
      <c r="L10" s="1" t="s">
        <v>47</v>
      </c>
      <c r="M10" s="4" t="s">
        <v>44</v>
      </c>
      <c r="N10" s="34">
        <v>17</v>
      </c>
      <c r="O10" s="2">
        <f t="shared" si="1"/>
        <v>7</v>
      </c>
    </row>
    <row r="11" spans="1:15" x14ac:dyDescent="0.25">
      <c r="A11" s="1" t="s">
        <v>51</v>
      </c>
      <c r="B11" s="1" t="s">
        <v>15</v>
      </c>
      <c r="C11" s="1">
        <v>1</v>
      </c>
      <c r="D11" s="1" t="s">
        <v>23</v>
      </c>
      <c r="E11" s="1">
        <v>23</v>
      </c>
      <c r="F11" s="1" t="s">
        <v>17</v>
      </c>
      <c r="G11" s="2">
        <v>0.75</v>
      </c>
      <c r="H11" s="2">
        <v>0</v>
      </c>
      <c r="I11" s="2">
        <f t="shared" si="0"/>
        <v>0.75</v>
      </c>
      <c r="J11" s="2">
        <v>27.5</v>
      </c>
      <c r="K11" s="3" t="s">
        <v>53</v>
      </c>
      <c r="L11" s="1" t="s">
        <v>47</v>
      </c>
      <c r="M11" s="4" t="s">
        <v>32</v>
      </c>
      <c r="N11" s="34">
        <v>27</v>
      </c>
      <c r="O11" s="2">
        <f t="shared" si="1"/>
        <v>24.5</v>
      </c>
    </row>
    <row r="12" spans="1:15" x14ac:dyDescent="0.25">
      <c r="A12" s="1" t="s">
        <v>54</v>
      </c>
      <c r="B12" s="1" t="s">
        <v>15</v>
      </c>
      <c r="C12" s="1">
        <v>1</v>
      </c>
      <c r="D12" s="1" t="s">
        <v>16</v>
      </c>
      <c r="E12" s="1">
        <v>18</v>
      </c>
      <c r="F12" s="1" t="s">
        <v>17</v>
      </c>
      <c r="G12" s="2">
        <v>0.08</v>
      </c>
      <c r="H12" s="2">
        <v>0</v>
      </c>
      <c r="I12" s="2">
        <f t="shared" si="0"/>
        <v>0.08</v>
      </c>
      <c r="J12" s="12">
        <v>5</v>
      </c>
      <c r="K12" s="3" t="s">
        <v>56</v>
      </c>
      <c r="L12" s="1" t="s">
        <v>47</v>
      </c>
      <c r="M12" s="4" t="s">
        <v>27</v>
      </c>
      <c r="N12" s="34">
        <v>1</v>
      </c>
      <c r="O12" s="2">
        <f t="shared" si="1"/>
        <v>-24</v>
      </c>
    </row>
    <row r="13" spans="1:15" x14ac:dyDescent="0.25">
      <c r="A13" s="1" t="s">
        <v>57</v>
      </c>
      <c r="B13" s="1" t="s">
        <v>15</v>
      </c>
      <c r="C13" s="1">
        <v>1</v>
      </c>
      <c r="D13" s="1" t="s">
        <v>23</v>
      </c>
      <c r="E13" s="1">
        <v>22</v>
      </c>
      <c r="F13" s="1" t="s">
        <v>17</v>
      </c>
      <c r="G13" s="2">
        <v>0.25</v>
      </c>
      <c r="H13" s="2">
        <v>0</v>
      </c>
      <c r="I13" s="2">
        <f t="shared" si="0"/>
        <v>0.25</v>
      </c>
      <c r="J13" s="2">
        <v>30</v>
      </c>
      <c r="K13" s="3" t="s">
        <v>25</v>
      </c>
      <c r="L13" s="1" t="s">
        <v>26</v>
      </c>
      <c r="M13" s="4" t="s">
        <v>58</v>
      </c>
      <c r="N13" s="34">
        <v>1</v>
      </c>
      <c r="O13" s="2">
        <f t="shared" si="1"/>
        <v>1</v>
      </c>
    </row>
    <row r="14" spans="1:15" x14ac:dyDescent="0.25">
      <c r="A14" s="1" t="s">
        <v>59</v>
      </c>
      <c r="B14" s="1" t="s">
        <v>60</v>
      </c>
      <c r="C14" s="1">
        <v>7</v>
      </c>
      <c r="D14" s="1" t="s">
        <v>23</v>
      </c>
      <c r="E14" s="1">
        <v>46</v>
      </c>
      <c r="F14" s="1" t="s">
        <v>17</v>
      </c>
      <c r="G14" s="12">
        <v>1</v>
      </c>
      <c r="H14" s="1">
        <v>23</v>
      </c>
      <c r="I14" s="2">
        <f t="shared" si="0"/>
        <v>24</v>
      </c>
      <c r="J14" s="2">
        <v>27.5</v>
      </c>
      <c r="K14" s="3" t="s">
        <v>53</v>
      </c>
      <c r="L14" s="1" t="s">
        <v>31</v>
      </c>
      <c r="M14" s="4" t="s">
        <v>61</v>
      </c>
      <c r="N14" s="34">
        <v>9</v>
      </c>
      <c r="O14" s="2">
        <f t="shared" si="1"/>
        <v>6.5</v>
      </c>
    </row>
    <row r="15" spans="1:15" x14ac:dyDescent="0.25">
      <c r="A15" s="1" t="s">
        <v>62</v>
      </c>
      <c r="B15" s="11" t="s">
        <v>60</v>
      </c>
      <c r="C15" s="1">
        <v>8</v>
      </c>
      <c r="D15" s="1" t="s">
        <v>23</v>
      </c>
      <c r="E15" s="1">
        <v>48</v>
      </c>
      <c r="F15" s="1" t="s">
        <v>63</v>
      </c>
      <c r="G15" s="1">
        <v>26</v>
      </c>
      <c r="H15" s="1">
        <v>1</v>
      </c>
      <c r="I15" s="2">
        <f t="shared" si="0"/>
        <v>27</v>
      </c>
      <c r="J15" s="2">
        <v>10</v>
      </c>
      <c r="K15" s="3" t="s">
        <v>64</v>
      </c>
      <c r="L15" s="1" t="s">
        <v>65</v>
      </c>
      <c r="M15" s="4" t="s">
        <v>27</v>
      </c>
      <c r="N15" s="34">
        <v>5</v>
      </c>
      <c r="O15" s="2">
        <f t="shared" si="1"/>
        <v>-15</v>
      </c>
    </row>
    <row r="16" spans="1:15" x14ac:dyDescent="0.25">
      <c r="A16" s="1" t="s">
        <v>66</v>
      </c>
      <c r="B16" s="1" t="s">
        <v>60</v>
      </c>
      <c r="C16" s="1">
        <v>7</v>
      </c>
      <c r="D16" s="1" t="s">
        <v>23</v>
      </c>
      <c r="E16" s="1">
        <v>47</v>
      </c>
      <c r="F16" s="1" t="s">
        <v>63</v>
      </c>
      <c r="G16" s="1">
        <v>15</v>
      </c>
      <c r="H16" s="1">
        <v>10</v>
      </c>
      <c r="I16" s="2">
        <f t="shared" si="0"/>
        <v>25</v>
      </c>
      <c r="J16" s="2">
        <v>25</v>
      </c>
      <c r="K16" s="3" t="s">
        <v>67</v>
      </c>
      <c r="L16" s="4" t="s">
        <v>20</v>
      </c>
      <c r="M16" s="4" t="s">
        <v>68</v>
      </c>
      <c r="N16" s="34">
        <v>29</v>
      </c>
      <c r="O16" s="2">
        <f t="shared" si="1"/>
        <v>24</v>
      </c>
    </row>
    <row r="17" spans="1:15" x14ac:dyDescent="0.25">
      <c r="A17" s="1" t="s">
        <v>69</v>
      </c>
      <c r="B17" s="1" t="s">
        <v>70</v>
      </c>
      <c r="C17" s="1">
        <v>7</v>
      </c>
      <c r="D17" s="1" t="s">
        <v>23</v>
      </c>
      <c r="E17" s="1">
        <v>55</v>
      </c>
      <c r="F17" s="1"/>
      <c r="G17" s="1">
        <v>33</v>
      </c>
      <c r="H17" s="1">
        <v>2</v>
      </c>
      <c r="I17" s="2">
        <f t="shared" si="0"/>
        <v>35</v>
      </c>
      <c r="J17" s="2">
        <v>2.5</v>
      </c>
      <c r="K17" s="3" t="s">
        <v>71</v>
      </c>
      <c r="L17" s="1" t="s">
        <v>72</v>
      </c>
      <c r="M17" s="4" t="s">
        <v>36</v>
      </c>
      <c r="N17" s="34">
        <v>1</v>
      </c>
      <c r="O17" s="2">
        <f t="shared" si="1"/>
        <v>-26.5</v>
      </c>
    </row>
    <row r="18" spans="1:15" x14ac:dyDescent="0.25">
      <c r="A18" s="1" t="s">
        <v>73</v>
      </c>
      <c r="B18" s="1" t="s">
        <v>60</v>
      </c>
      <c r="C18" s="1">
        <v>7</v>
      </c>
      <c r="D18" s="1" t="s">
        <v>23</v>
      </c>
      <c r="E18" s="1">
        <v>57</v>
      </c>
      <c r="F18" s="1" t="s">
        <v>74</v>
      </c>
      <c r="G18" s="1">
        <v>21</v>
      </c>
      <c r="H18" s="1">
        <v>14</v>
      </c>
      <c r="I18" s="2">
        <f t="shared" si="0"/>
        <v>35</v>
      </c>
      <c r="J18" s="2">
        <v>22.5</v>
      </c>
      <c r="K18" s="3" t="s">
        <v>34</v>
      </c>
      <c r="L18" s="1" t="s">
        <v>75</v>
      </c>
      <c r="M18" s="4" t="s">
        <v>68</v>
      </c>
      <c r="N18" s="34">
        <v>18</v>
      </c>
      <c r="O18" s="2">
        <f t="shared" si="1"/>
        <v>10.5</v>
      </c>
    </row>
    <row r="19" spans="1:15" x14ac:dyDescent="0.25">
      <c r="A19" s="1" t="s">
        <v>76</v>
      </c>
      <c r="B19" s="1" t="s">
        <v>60</v>
      </c>
      <c r="C19" s="1">
        <v>8</v>
      </c>
      <c r="D19" s="1" t="s">
        <v>16</v>
      </c>
      <c r="E19" s="1">
        <v>58</v>
      </c>
      <c r="F19" s="1" t="s">
        <v>74</v>
      </c>
      <c r="G19" s="1">
        <v>7</v>
      </c>
      <c r="H19" s="1">
        <v>28</v>
      </c>
      <c r="I19" s="2">
        <f t="shared" si="0"/>
        <v>35</v>
      </c>
      <c r="J19" s="2">
        <v>20</v>
      </c>
      <c r="K19" s="3" t="s">
        <v>50</v>
      </c>
      <c r="L19" s="1" t="s">
        <v>77</v>
      </c>
      <c r="M19" s="4" t="s">
        <v>68</v>
      </c>
      <c r="N19" s="34">
        <v>27</v>
      </c>
      <c r="O19" s="2">
        <f t="shared" si="1"/>
        <v>17</v>
      </c>
    </row>
    <row r="20" spans="1:15" x14ac:dyDescent="0.25">
      <c r="A20" s="1" t="s">
        <v>78</v>
      </c>
      <c r="B20" s="1" t="s">
        <v>60</v>
      </c>
      <c r="C20" s="1">
        <v>8</v>
      </c>
      <c r="D20" s="1" t="s">
        <v>23</v>
      </c>
      <c r="E20" s="1">
        <v>56</v>
      </c>
      <c r="F20" s="1" t="s">
        <v>79</v>
      </c>
      <c r="G20" s="1">
        <v>17</v>
      </c>
      <c r="H20" s="1">
        <v>17</v>
      </c>
      <c r="I20" s="2">
        <f t="shared" si="0"/>
        <v>34</v>
      </c>
      <c r="J20" s="2">
        <v>30</v>
      </c>
      <c r="K20" s="3" t="s">
        <v>25</v>
      </c>
      <c r="L20" s="1" t="s">
        <v>80</v>
      </c>
      <c r="M20" s="4" t="s">
        <v>68</v>
      </c>
      <c r="N20" s="34">
        <v>23</v>
      </c>
      <c r="O20" s="2">
        <f t="shared" si="1"/>
        <v>23</v>
      </c>
    </row>
    <row r="21" spans="1:15" x14ac:dyDescent="0.25">
      <c r="A21" s="1" t="s">
        <v>81</v>
      </c>
      <c r="B21" s="1" t="s">
        <v>60</v>
      </c>
      <c r="C21" s="1">
        <v>7</v>
      </c>
      <c r="D21" s="1" t="s">
        <v>23</v>
      </c>
      <c r="E21" s="1">
        <v>47</v>
      </c>
      <c r="F21" s="1"/>
      <c r="G21" s="1">
        <v>12</v>
      </c>
      <c r="H21" s="1">
        <v>13</v>
      </c>
      <c r="I21" s="2">
        <f t="shared" si="0"/>
        <v>25</v>
      </c>
      <c r="J21" s="2">
        <v>12.5</v>
      </c>
      <c r="K21" s="3" t="s">
        <v>82</v>
      </c>
      <c r="L21" s="4" t="s">
        <v>20</v>
      </c>
      <c r="M21" s="4" t="s">
        <v>48</v>
      </c>
      <c r="N21" s="34">
        <v>15</v>
      </c>
      <c r="O21" s="2">
        <f t="shared" si="1"/>
        <v>-2.5</v>
      </c>
    </row>
    <row r="22" spans="1:15" x14ac:dyDescent="0.25">
      <c r="A22" s="1" t="s">
        <v>83</v>
      </c>
      <c r="B22" s="1" t="s">
        <v>84</v>
      </c>
      <c r="C22" s="1">
        <v>4</v>
      </c>
      <c r="D22" s="1" t="s">
        <v>23</v>
      </c>
      <c r="E22" s="1">
        <v>31</v>
      </c>
      <c r="F22" s="1" t="s">
        <v>63</v>
      </c>
      <c r="G22" s="1">
        <v>5</v>
      </c>
      <c r="H22" s="1">
        <v>4</v>
      </c>
      <c r="I22" s="2">
        <f t="shared" si="0"/>
        <v>9</v>
      </c>
      <c r="J22" s="2">
        <v>22.5</v>
      </c>
      <c r="K22" s="3" t="s">
        <v>34</v>
      </c>
      <c r="L22" s="1" t="s">
        <v>31</v>
      </c>
      <c r="M22" s="4" t="s">
        <v>61</v>
      </c>
      <c r="N22" s="34">
        <v>3</v>
      </c>
      <c r="O22" s="2">
        <f t="shared" si="1"/>
        <v>-4.5</v>
      </c>
    </row>
    <row r="23" spans="1:15" x14ac:dyDescent="0.25">
      <c r="A23" s="1" t="s">
        <v>85</v>
      </c>
      <c r="B23" s="1" t="s">
        <v>86</v>
      </c>
      <c r="C23" s="1">
        <v>4</v>
      </c>
      <c r="D23" s="1" t="s">
        <v>23</v>
      </c>
      <c r="E23" s="1">
        <v>33</v>
      </c>
      <c r="F23" s="1"/>
      <c r="G23" s="1">
        <v>4</v>
      </c>
      <c r="H23" s="1">
        <v>7</v>
      </c>
      <c r="I23" s="2">
        <f t="shared" si="0"/>
        <v>11</v>
      </c>
      <c r="J23" s="12">
        <v>5</v>
      </c>
      <c r="K23" s="3" t="s">
        <v>56</v>
      </c>
      <c r="L23" s="4" t="s">
        <v>20</v>
      </c>
      <c r="M23" s="4" t="s">
        <v>36</v>
      </c>
      <c r="N23" s="34">
        <v>21</v>
      </c>
      <c r="O23" s="2">
        <f t="shared" si="1"/>
        <v>-4</v>
      </c>
    </row>
    <row r="24" spans="1:15" x14ac:dyDescent="0.25">
      <c r="A24" s="1" t="s">
        <v>87</v>
      </c>
      <c r="B24" s="1" t="s">
        <v>88</v>
      </c>
      <c r="C24" s="1">
        <v>6</v>
      </c>
      <c r="D24" s="1" t="s">
        <v>23</v>
      </c>
      <c r="E24" s="1">
        <v>45</v>
      </c>
      <c r="F24" s="1" t="s">
        <v>17</v>
      </c>
      <c r="G24" s="12">
        <v>1</v>
      </c>
      <c r="H24" s="1">
        <v>22</v>
      </c>
      <c r="I24" s="2">
        <f t="shared" si="0"/>
        <v>23</v>
      </c>
      <c r="J24" s="2">
        <v>12.5</v>
      </c>
      <c r="K24" s="3" t="s">
        <v>82</v>
      </c>
      <c r="L24" s="1" t="s">
        <v>89</v>
      </c>
      <c r="M24" s="4" t="s">
        <v>90</v>
      </c>
      <c r="N24" s="34">
        <v>5</v>
      </c>
      <c r="O24" s="2">
        <f t="shared" si="1"/>
        <v>-12.5</v>
      </c>
    </row>
    <row r="25" spans="1:15" x14ac:dyDescent="0.25">
      <c r="A25" s="1" t="s">
        <v>91</v>
      </c>
      <c r="B25" s="1" t="s">
        <v>92</v>
      </c>
      <c r="C25" s="1">
        <v>5</v>
      </c>
      <c r="D25" s="1" t="s">
        <v>16</v>
      </c>
      <c r="E25" s="1">
        <v>27</v>
      </c>
      <c r="F25" s="1" t="s">
        <v>17</v>
      </c>
      <c r="G25" s="12">
        <v>1</v>
      </c>
      <c r="H25" s="1">
        <v>4</v>
      </c>
      <c r="I25" s="2">
        <f t="shared" si="0"/>
        <v>5</v>
      </c>
      <c r="J25" s="2">
        <v>30</v>
      </c>
      <c r="K25" s="3" t="s">
        <v>25</v>
      </c>
      <c r="L25" s="1" t="s">
        <v>93</v>
      </c>
      <c r="M25" s="4" t="s">
        <v>94</v>
      </c>
      <c r="N25" s="34">
        <v>28</v>
      </c>
      <c r="O25" s="2">
        <f t="shared" si="1"/>
        <v>28</v>
      </c>
    </row>
    <row r="26" spans="1:15" x14ac:dyDescent="0.25">
      <c r="A26" s="1" t="s">
        <v>95</v>
      </c>
      <c r="B26" s="1" t="s">
        <v>96</v>
      </c>
      <c r="C26" s="1">
        <v>3</v>
      </c>
      <c r="D26" s="1" t="s">
        <v>23</v>
      </c>
      <c r="E26" s="1">
        <v>26</v>
      </c>
      <c r="F26" s="1" t="s">
        <v>63</v>
      </c>
      <c r="G26" s="1">
        <v>4</v>
      </c>
      <c r="H26" s="1">
        <v>0</v>
      </c>
      <c r="I26" s="2">
        <f t="shared" si="0"/>
        <v>4</v>
      </c>
      <c r="J26" s="2">
        <v>22.5</v>
      </c>
      <c r="K26" s="3" t="s">
        <v>34</v>
      </c>
      <c r="L26" s="4" t="s">
        <v>31</v>
      </c>
      <c r="M26" s="4" t="s">
        <v>48</v>
      </c>
      <c r="N26" s="34">
        <v>30</v>
      </c>
      <c r="O26" s="2">
        <f t="shared" si="1"/>
        <v>22.5</v>
      </c>
    </row>
    <row r="27" spans="1:15" x14ac:dyDescent="0.25">
      <c r="A27" s="1" t="s">
        <v>97</v>
      </c>
      <c r="B27" s="1" t="s">
        <v>96</v>
      </c>
      <c r="C27" s="1">
        <v>3</v>
      </c>
      <c r="D27" s="1" t="s">
        <v>16</v>
      </c>
      <c r="E27" s="1">
        <v>38</v>
      </c>
      <c r="F27" s="1"/>
      <c r="G27" s="1">
        <v>5</v>
      </c>
      <c r="H27" s="1">
        <v>11</v>
      </c>
      <c r="I27" s="2">
        <f t="shared" si="0"/>
        <v>16</v>
      </c>
      <c r="J27" s="2">
        <v>10</v>
      </c>
      <c r="K27" s="3" t="s">
        <v>64</v>
      </c>
      <c r="L27" s="4" t="s">
        <v>31</v>
      </c>
      <c r="M27" s="1" t="s">
        <v>44</v>
      </c>
      <c r="N27" s="34">
        <v>9</v>
      </c>
      <c r="O27" s="2">
        <f t="shared" si="1"/>
        <v>-11</v>
      </c>
    </row>
    <row r="28" spans="1:15" x14ac:dyDescent="0.25">
      <c r="A28" s="1" t="s">
        <v>98</v>
      </c>
      <c r="B28" s="1" t="s">
        <v>96</v>
      </c>
      <c r="C28" s="1">
        <v>3</v>
      </c>
      <c r="D28" s="1" t="s">
        <v>16</v>
      </c>
      <c r="E28" s="1">
        <v>26</v>
      </c>
      <c r="F28" s="1"/>
      <c r="G28" s="1">
        <v>3</v>
      </c>
      <c r="H28" s="1">
        <v>3</v>
      </c>
      <c r="I28" s="2">
        <f t="shared" si="0"/>
        <v>6</v>
      </c>
      <c r="J28" s="2">
        <v>2.5</v>
      </c>
      <c r="K28" s="3" t="s">
        <v>71</v>
      </c>
      <c r="L28" s="1" t="s">
        <v>72</v>
      </c>
      <c r="M28" s="4" t="s">
        <v>36</v>
      </c>
      <c r="N28" s="34">
        <v>0</v>
      </c>
      <c r="O28" s="2">
        <f t="shared" si="1"/>
        <v>-27.5</v>
      </c>
    </row>
    <row r="29" spans="1:15" x14ac:dyDescent="0.25">
      <c r="A29" s="1" t="s">
        <v>99</v>
      </c>
      <c r="B29" s="1" t="s">
        <v>84</v>
      </c>
      <c r="C29" s="1">
        <v>4</v>
      </c>
      <c r="D29" s="1" t="s">
        <v>23</v>
      </c>
      <c r="E29" s="1">
        <v>44</v>
      </c>
      <c r="F29" s="1"/>
      <c r="G29" s="1">
        <v>2</v>
      </c>
      <c r="H29" s="1">
        <v>20</v>
      </c>
      <c r="I29" s="2">
        <f t="shared" si="0"/>
        <v>22</v>
      </c>
      <c r="J29" s="2">
        <v>17.5</v>
      </c>
      <c r="K29" s="3" t="s">
        <v>39</v>
      </c>
      <c r="L29" s="4" t="s">
        <v>20</v>
      </c>
      <c r="M29" s="4" t="s">
        <v>90</v>
      </c>
      <c r="N29" s="34">
        <v>10</v>
      </c>
      <c r="O29" s="2">
        <f t="shared" si="1"/>
        <v>-2.5</v>
      </c>
    </row>
    <row r="30" spans="1:15" x14ac:dyDescent="0.25">
      <c r="A30" s="1" t="s">
        <v>100</v>
      </c>
      <c r="B30" s="1" t="s">
        <v>84</v>
      </c>
      <c r="C30" s="1">
        <v>4</v>
      </c>
      <c r="D30" s="1" t="s">
        <v>23</v>
      </c>
      <c r="E30" s="1">
        <v>40</v>
      </c>
      <c r="F30" s="1" t="s">
        <v>74</v>
      </c>
      <c r="G30" s="1">
        <v>2</v>
      </c>
      <c r="H30" s="1">
        <v>16</v>
      </c>
      <c r="I30" s="2">
        <f t="shared" si="0"/>
        <v>18</v>
      </c>
      <c r="J30" s="2">
        <v>22.5</v>
      </c>
      <c r="K30" s="3" t="s">
        <v>34</v>
      </c>
      <c r="L30" s="4" t="s">
        <v>89</v>
      </c>
      <c r="M30" s="4" t="s">
        <v>27</v>
      </c>
      <c r="N30" s="34">
        <v>28</v>
      </c>
      <c r="O30" s="2">
        <f t="shared" si="1"/>
        <v>20.5</v>
      </c>
    </row>
    <row r="31" spans="1:15" x14ac:dyDescent="0.25">
      <c r="A31" s="1" t="s">
        <v>101</v>
      </c>
      <c r="B31" s="1" t="s">
        <v>84</v>
      </c>
      <c r="C31" s="1">
        <v>4</v>
      </c>
      <c r="D31" s="1" t="s">
        <v>23</v>
      </c>
      <c r="E31" s="1">
        <v>39</v>
      </c>
      <c r="F31" s="1"/>
      <c r="G31" s="1">
        <v>3</v>
      </c>
      <c r="H31" s="1">
        <v>16</v>
      </c>
      <c r="I31" s="2">
        <f t="shared" si="0"/>
        <v>19</v>
      </c>
      <c r="J31" s="2">
        <v>15</v>
      </c>
      <c r="K31" s="3" t="s">
        <v>19</v>
      </c>
      <c r="L31" s="4" t="s">
        <v>31</v>
      </c>
      <c r="M31" s="4" t="s">
        <v>61</v>
      </c>
      <c r="N31" s="34">
        <v>11</v>
      </c>
      <c r="O31" s="2">
        <f t="shared" si="1"/>
        <v>-4</v>
      </c>
    </row>
    <row r="32" spans="1:15" x14ac:dyDescent="0.25">
      <c r="A32" s="1" t="s">
        <v>102</v>
      </c>
      <c r="B32" s="1" t="s">
        <v>84</v>
      </c>
      <c r="C32" s="1">
        <v>4</v>
      </c>
      <c r="D32" s="1" t="s">
        <v>16</v>
      </c>
      <c r="E32" s="1">
        <v>33</v>
      </c>
      <c r="F32" s="1" t="s">
        <v>74</v>
      </c>
      <c r="G32" s="1">
        <v>2</v>
      </c>
      <c r="H32" s="1">
        <v>10</v>
      </c>
      <c r="I32" s="2">
        <f t="shared" si="0"/>
        <v>12</v>
      </c>
      <c r="J32" s="2">
        <v>25</v>
      </c>
      <c r="K32" s="3" t="s">
        <v>67</v>
      </c>
      <c r="L32" s="1" t="s">
        <v>93</v>
      </c>
      <c r="M32" s="4" t="s">
        <v>58</v>
      </c>
      <c r="N32" s="34">
        <v>27</v>
      </c>
      <c r="O32" s="2">
        <f t="shared" si="1"/>
        <v>22</v>
      </c>
    </row>
    <row r="33" spans="1:15" x14ac:dyDescent="0.25">
      <c r="A33" s="1" t="s">
        <v>103</v>
      </c>
      <c r="B33" s="1" t="s">
        <v>104</v>
      </c>
      <c r="C33" s="1">
        <v>2</v>
      </c>
      <c r="D33" s="1" t="s">
        <v>23</v>
      </c>
      <c r="E33" s="1">
        <v>44</v>
      </c>
      <c r="F33" s="1" t="s">
        <v>17</v>
      </c>
      <c r="G33" s="12">
        <v>1</v>
      </c>
      <c r="H33" s="1">
        <v>21</v>
      </c>
      <c r="I33" s="2">
        <f t="shared" si="0"/>
        <v>22</v>
      </c>
      <c r="J33" s="2">
        <v>22.5</v>
      </c>
      <c r="K33" s="3" t="s">
        <v>34</v>
      </c>
      <c r="L33" s="5" t="s">
        <v>105</v>
      </c>
      <c r="M33" s="4" t="s">
        <v>94</v>
      </c>
      <c r="N33" s="34">
        <v>20</v>
      </c>
      <c r="O33" s="2">
        <f t="shared" si="1"/>
        <v>12.5</v>
      </c>
    </row>
    <row r="34" spans="1:15" x14ac:dyDescent="0.25">
      <c r="A34" s="1" t="s">
        <v>106</v>
      </c>
      <c r="B34" s="1" t="s">
        <v>84</v>
      </c>
      <c r="C34" s="1">
        <v>4</v>
      </c>
      <c r="D34" s="1" t="s">
        <v>16</v>
      </c>
      <c r="E34" s="1">
        <v>34</v>
      </c>
      <c r="F34" s="1" t="s">
        <v>79</v>
      </c>
      <c r="G34" s="1">
        <v>2</v>
      </c>
      <c r="H34" s="1">
        <v>11</v>
      </c>
      <c r="I34" s="2">
        <f t="shared" ref="I34:I65" si="2">SUM(G34:H34)</f>
        <v>13</v>
      </c>
      <c r="J34" s="2">
        <v>20</v>
      </c>
      <c r="K34" s="3" t="s">
        <v>50</v>
      </c>
      <c r="L34" s="1" t="s">
        <v>80</v>
      </c>
      <c r="M34" s="4" t="s">
        <v>32</v>
      </c>
      <c r="N34" s="34">
        <v>10</v>
      </c>
      <c r="O34" s="2">
        <f t="shared" ref="O34:O65" si="3">N34 - (30 -J34)</f>
        <v>0</v>
      </c>
    </row>
    <row r="35" spans="1:15" x14ac:dyDescent="0.25">
      <c r="A35" s="1" t="s">
        <v>107</v>
      </c>
      <c r="B35" s="1" t="s">
        <v>84</v>
      </c>
      <c r="C35" s="1">
        <v>4</v>
      </c>
      <c r="D35" s="1" t="s">
        <v>23</v>
      </c>
      <c r="E35" s="1">
        <v>32</v>
      </c>
      <c r="F35" s="1" t="s">
        <v>63</v>
      </c>
      <c r="G35" s="1">
        <v>8</v>
      </c>
      <c r="H35" s="1">
        <v>2</v>
      </c>
      <c r="I35" s="2">
        <f t="shared" si="2"/>
        <v>10</v>
      </c>
      <c r="J35" s="2">
        <v>22.5</v>
      </c>
      <c r="K35" s="3" t="s">
        <v>34</v>
      </c>
      <c r="L35" s="4" t="s">
        <v>31</v>
      </c>
      <c r="M35" s="4" t="s">
        <v>27</v>
      </c>
      <c r="N35" s="34">
        <v>4</v>
      </c>
      <c r="O35" s="2">
        <f t="shared" si="3"/>
        <v>-3.5</v>
      </c>
    </row>
    <row r="36" spans="1:15" x14ac:dyDescent="0.25">
      <c r="A36" s="1" t="s">
        <v>108</v>
      </c>
      <c r="B36" s="1" t="s">
        <v>60</v>
      </c>
      <c r="C36" s="1">
        <v>7</v>
      </c>
      <c r="D36" s="1" t="s">
        <v>23</v>
      </c>
      <c r="E36" s="1">
        <v>49</v>
      </c>
      <c r="F36" s="1"/>
      <c r="G36" s="1">
        <v>27</v>
      </c>
      <c r="H36" s="1">
        <v>0</v>
      </c>
      <c r="I36" s="2">
        <f t="shared" si="2"/>
        <v>27</v>
      </c>
      <c r="J36" s="2">
        <v>7.5</v>
      </c>
      <c r="K36" s="3" t="s">
        <v>30</v>
      </c>
      <c r="L36" s="1" t="s">
        <v>89</v>
      </c>
      <c r="M36" s="4" t="s">
        <v>68</v>
      </c>
      <c r="N36" s="34">
        <v>17</v>
      </c>
      <c r="O36" s="2">
        <f t="shared" si="3"/>
        <v>-5.5</v>
      </c>
    </row>
    <row r="37" spans="1:15" x14ac:dyDescent="0.25">
      <c r="A37" s="1" t="s">
        <v>109</v>
      </c>
      <c r="B37" s="1" t="s">
        <v>84</v>
      </c>
      <c r="C37" s="1">
        <v>4</v>
      </c>
      <c r="D37" s="1" t="s">
        <v>23</v>
      </c>
      <c r="E37" s="1">
        <v>27</v>
      </c>
      <c r="F37" s="1" t="s">
        <v>74</v>
      </c>
      <c r="G37" s="1">
        <v>1</v>
      </c>
      <c r="H37" s="1">
        <v>4</v>
      </c>
      <c r="I37" s="2">
        <f t="shared" si="2"/>
        <v>5</v>
      </c>
      <c r="J37" s="2">
        <v>12.5</v>
      </c>
      <c r="K37" s="3" t="s">
        <v>82</v>
      </c>
      <c r="L37" s="1" t="s">
        <v>35</v>
      </c>
      <c r="M37" s="4" t="s">
        <v>110</v>
      </c>
      <c r="N37" s="34">
        <v>26</v>
      </c>
      <c r="O37" s="2">
        <f t="shared" si="3"/>
        <v>8.5</v>
      </c>
    </row>
    <row r="38" spans="1:15" x14ac:dyDescent="0.25">
      <c r="A38" s="1" t="s">
        <v>111</v>
      </c>
      <c r="B38" s="1" t="s">
        <v>84</v>
      </c>
      <c r="C38" s="1">
        <v>4</v>
      </c>
      <c r="D38" s="1" t="s">
        <v>23</v>
      </c>
      <c r="E38" s="1">
        <v>29</v>
      </c>
      <c r="F38" s="1"/>
      <c r="G38" s="1">
        <v>7</v>
      </c>
      <c r="H38" s="1">
        <v>0</v>
      </c>
      <c r="I38" s="2">
        <f t="shared" si="2"/>
        <v>7</v>
      </c>
      <c r="J38" s="2">
        <v>10</v>
      </c>
      <c r="K38" s="3" t="s">
        <v>64</v>
      </c>
      <c r="L38" s="4" t="s">
        <v>105</v>
      </c>
      <c r="M38" s="4" t="s">
        <v>58</v>
      </c>
      <c r="N38" s="34">
        <v>10</v>
      </c>
      <c r="O38" s="2">
        <f t="shared" si="3"/>
        <v>-10</v>
      </c>
    </row>
    <row r="39" spans="1:15" x14ac:dyDescent="0.25">
      <c r="A39" s="1" t="s">
        <v>112</v>
      </c>
      <c r="B39" s="1" t="s">
        <v>84</v>
      </c>
      <c r="C39" s="1">
        <v>4</v>
      </c>
      <c r="D39" s="1" t="s">
        <v>23</v>
      </c>
      <c r="E39" s="1">
        <v>42</v>
      </c>
      <c r="F39" s="1"/>
      <c r="G39" s="1">
        <v>6</v>
      </c>
      <c r="H39" s="1">
        <v>14</v>
      </c>
      <c r="I39" s="2">
        <f t="shared" si="2"/>
        <v>20</v>
      </c>
      <c r="J39" s="2">
        <v>10</v>
      </c>
      <c r="K39" s="3" t="s">
        <v>64</v>
      </c>
      <c r="L39" s="4" t="s">
        <v>31</v>
      </c>
      <c r="M39" s="4" t="s">
        <v>58</v>
      </c>
      <c r="N39" s="34">
        <v>13</v>
      </c>
      <c r="O39" s="2">
        <f t="shared" si="3"/>
        <v>-7</v>
      </c>
    </row>
    <row r="40" spans="1:15" x14ac:dyDescent="0.25">
      <c r="A40" s="1" t="s">
        <v>113</v>
      </c>
      <c r="B40" s="1" t="s">
        <v>84</v>
      </c>
      <c r="C40" s="1">
        <v>4</v>
      </c>
      <c r="D40" s="1" t="s">
        <v>16</v>
      </c>
      <c r="E40" s="1">
        <v>36</v>
      </c>
      <c r="F40" s="1"/>
      <c r="G40" s="1">
        <v>3</v>
      </c>
      <c r="H40" s="1">
        <v>11</v>
      </c>
      <c r="I40" s="2">
        <f t="shared" si="2"/>
        <v>14</v>
      </c>
      <c r="J40" s="2">
        <v>17.5</v>
      </c>
      <c r="K40" s="3" t="s">
        <v>39</v>
      </c>
      <c r="L40" s="1" t="s">
        <v>31</v>
      </c>
      <c r="M40" s="4" t="s">
        <v>90</v>
      </c>
      <c r="N40" s="34">
        <v>8</v>
      </c>
      <c r="O40" s="2">
        <f t="shared" si="3"/>
        <v>-4.5</v>
      </c>
    </row>
    <row r="41" spans="1:15" x14ac:dyDescent="0.25">
      <c r="A41" s="1" t="s">
        <v>114</v>
      </c>
      <c r="B41" s="1" t="s">
        <v>84</v>
      </c>
      <c r="C41" s="1">
        <v>4</v>
      </c>
      <c r="D41" s="1" t="s">
        <v>16</v>
      </c>
      <c r="E41" s="1">
        <v>29</v>
      </c>
      <c r="F41" s="1"/>
      <c r="G41" s="1">
        <v>2</v>
      </c>
      <c r="H41" s="1">
        <v>5</v>
      </c>
      <c r="I41" s="2">
        <f t="shared" si="2"/>
        <v>7</v>
      </c>
      <c r="J41" s="2">
        <v>12.5</v>
      </c>
      <c r="K41" s="3" t="s">
        <v>82</v>
      </c>
      <c r="L41" s="1" t="s">
        <v>115</v>
      </c>
      <c r="M41" s="4" t="s">
        <v>58</v>
      </c>
      <c r="N41" s="34">
        <v>21</v>
      </c>
      <c r="O41" s="2">
        <f t="shared" si="3"/>
        <v>3.5</v>
      </c>
    </row>
    <row r="42" spans="1:15" x14ac:dyDescent="0.25">
      <c r="A42" s="1" t="s">
        <v>116</v>
      </c>
      <c r="B42" s="1" t="s">
        <v>96</v>
      </c>
      <c r="C42" s="1">
        <v>3</v>
      </c>
      <c r="D42" s="1" t="s">
        <v>23</v>
      </c>
      <c r="E42" s="1">
        <v>36</v>
      </c>
      <c r="F42" s="1" t="s">
        <v>17</v>
      </c>
      <c r="G42" s="2">
        <v>0.08</v>
      </c>
      <c r="H42" s="1">
        <v>13</v>
      </c>
      <c r="I42" s="2">
        <f t="shared" si="2"/>
        <v>13.08</v>
      </c>
      <c r="J42" s="2">
        <v>22.5</v>
      </c>
      <c r="K42" s="3" t="s">
        <v>34</v>
      </c>
      <c r="L42" s="1" t="s">
        <v>75</v>
      </c>
      <c r="M42" s="4" t="s">
        <v>36</v>
      </c>
      <c r="N42" s="34">
        <v>30</v>
      </c>
      <c r="O42" s="2">
        <f t="shared" si="3"/>
        <v>22.5</v>
      </c>
    </row>
    <row r="43" spans="1:15" x14ac:dyDescent="0.25">
      <c r="A43" s="1" t="s">
        <v>117</v>
      </c>
      <c r="B43" s="1" t="s">
        <v>84</v>
      </c>
      <c r="C43" s="1">
        <v>4</v>
      </c>
      <c r="D43" s="1" t="s">
        <v>23</v>
      </c>
      <c r="E43" s="1">
        <v>26</v>
      </c>
      <c r="F43" s="1"/>
      <c r="G43" s="1">
        <v>3</v>
      </c>
      <c r="H43" s="1">
        <v>1</v>
      </c>
      <c r="I43" s="2">
        <f t="shared" si="2"/>
        <v>4</v>
      </c>
      <c r="J43" s="2">
        <v>10</v>
      </c>
      <c r="K43" s="3" t="s">
        <v>64</v>
      </c>
      <c r="L43" s="1" t="s">
        <v>47</v>
      </c>
      <c r="M43" s="4" t="s">
        <v>44</v>
      </c>
      <c r="N43" s="34">
        <v>17</v>
      </c>
      <c r="O43" s="2">
        <f t="shared" si="3"/>
        <v>-3</v>
      </c>
    </row>
    <row r="44" spans="1:15" x14ac:dyDescent="0.25">
      <c r="A44" s="1" t="s">
        <v>118</v>
      </c>
      <c r="B44" s="1" t="s">
        <v>84</v>
      </c>
      <c r="C44" s="1">
        <v>4</v>
      </c>
      <c r="D44" s="1" t="s">
        <v>23</v>
      </c>
      <c r="E44" s="1">
        <v>36</v>
      </c>
      <c r="F44" s="1" t="s">
        <v>17</v>
      </c>
      <c r="G44" s="1">
        <v>0.57999999999999996</v>
      </c>
      <c r="H44" s="1">
        <v>13</v>
      </c>
      <c r="I44" s="2">
        <f t="shared" si="2"/>
        <v>13.58</v>
      </c>
      <c r="J44" s="2">
        <v>22.5</v>
      </c>
      <c r="K44" s="3" t="s">
        <v>34</v>
      </c>
      <c r="L44" s="1" t="s">
        <v>26</v>
      </c>
      <c r="M44" s="4" t="s">
        <v>21</v>
      </c>
      <c r="N44" s="34">
        <v>6</v>
      </c>
      <c r="O44" s="2">
        <f t="shared" si="3"/>
        <v>-1.5</v>
      </c>
    </row>
    <row r="45" spans="1:15" x14ac:dyDescent="0.25">
      <c r="A45" s="1" t="s">
        <v>119</v>
      </c>
      <c r="B45" s="1" t="s">
        <v>84</v>
      </c>
      <c r="C45" s="1">
        <v>4</v>
      </c>
      <c r="D45" s="1" t="s">
        <v>23</v>
      </c>
      <c r="E45" s="1">
        <v>58</v>
      </c>
      <c r="F45" s="1" t="s">
        <v>74</v>
      </c>
      <c r="G45" s="1">
        <v>4</v>
      </c>
      <c r="H45" s="1">
        <v>1</v>
      </c>
      <c r="I45" s="2">
        <f t="shared" si="2"/>
        <v>5</v>
      </c>
      <c r="J45" s="2">
        <v>10</v>
      </c>
      <c r="K45" s="3" t="s">
        <v>64</v>
      </c>
      <c r="L45" s="1" t="s">
        <v>77</v>
      </c>
      <c r="M45" s="4" t="s">
        <v>58</v>
      </c>
      <c r="N45" s="34">
        <v>26</v>
      </c>
      <c r="O45" s="2">
        <f t="shared" si="3"/>
        <v>6</v>
      </c>
    </row>
    <row r="46" spans="1:15" x14ac:dyDescent="0.25">
      <c r="A46" s="1" t="s">
        <v>120</v>
      </c>
      <c r="B46" s="1" t="s">
        <v>84</v>
      </c>
      <c r="C46" s="1">
        <v>4</v>
      </c>
      <c r="D46" s="1" t="s">
        <v>23</v>
      </c>
      <c r="E46" s="1">
        <v>39</v>
      </c>
      <c r="F46" s="1" t="s">
        <v>79</v>
      </c>
      <c r="G46" s="1">
        <v>4</v>
      </c>
      <c r="H46" s="1">
        <v>13</v>
      </c>
      <c r="I46" s="2">
        <f t="shared" si="2"/>
        <v>17</v>
      </c>
      <c r="J46" s="2">
        <v>12.5</v>
      </c>
      <c r="K46" s="3" t="s">
        <v>82</v>
      </c>
      <c r="L46" s="4" t="s">
        <v>80</v>
      </c>
      <c r="M46" s="4" t="s">
        <v>27</v>
      </c>
      <c r="N46" s="34">
        <v>15</v>
      </c>
      <c r="O46" s="2">
        <f t="shared" si="3"/>
        <v>-2.5</v>
      </c>
    </row>
    <row r="47" spans="1:15" x14ac:dyDescent="0.25">
      <c r="A47" s="1" t="s">
        <v>121</v>
      </c>
      <c r="B47" s="1" t="s">
        <v>122</v>
      </c>
      <c r="C47" s="1">
        <v>5</v>
      </c>
      <c r="D47" s="1" t="s">
        <v>16</v>
      </c>
      <c r="E47" s="1">
        <v>27</v>
      </c>
      <c r="F47" s="1"/>
      <c r="G47" s="12">
        <v>5</v>
      </c>
      <c r="H47" s="12">
        <v>0</v>
      </c>
      <c r="I47" s="2">
        <f t="shared" si="2"/>
        <v>5</v>
      </c>
      <c r="J47" s="2">
        <v>10</v>
      </c>
      <c r="K47" s="3" t="s">
        <v>64</v>
      </c>
      <c r="L47" s="1" t="s">
        <v>43</v>
      </c>
      <c r="M47" s="4" t="s">
        <v>40</v>
      </c>
      <c r="N47" s="34">
        <v>20</v>
      </c>
      <c r="O47" s="2">
        <f t="shared" si="3"/>
        <v>0</v>
      </c>
    </row>
    <row r="48" spans="1:15" x14ac:dyDescent="0.25">
      <c r="A48" s="1" t="s">
        <v>123</v>
      </c>
      <c r="B48" s="1" t="s">
        <v>96</v>
      </c>
      <c r="C48" s="1">
        <v>3</v>
      </c>
      <c r="D48" s="1" t="s">
        <v>16</v>
      </c>
      <c r="E48" s="1">
        <v>36</v>
      </c>
      <c r="F48" s="1" t="s">
        <v>63</v>
      </c>
      <c r="G48" s="1">
        <v>3</v>
      </c>
      <c r="H48" s="1">
        <v>11</v>
      </c>
      <c r="I48" s="2">
        <f t="shared" si="2"/>
        <v>14</v>
      </c>
      <c r="J48" s="2">
        <v>12.5</v>
      </c>
      <c r="K48" s="3" t="s">
        <v>82</v>
      </c>
      <c r="L48" s="1" t="s">
        <v>65</v>
      </c>
      <c r="M48" s="4" t="s">
        <v>36</v>
      </c>
      <c r="N48" s="34">
        <v>24</v>
      </c>
      <c r="O48" s="2">
        <f t="shared" si="3"/>
        <v>6.5</v>
      </c>
    </row>
    <row r="49" spans="1:15" x14ac:dyDescent="0.25">
      <c r="A49" s="1" t="s">
        <v>124</v>
      </c>
      <c r="B49" s="1" t="s">
        <v>125</v>
      </c>
      <c r="C49" s="1">
        <v>4</v>
      </c>
      <c r="D49" s="1" t="s">
        <v>16</v>
      </c>
      <c r="E49" s="1">
        <v>30</v>
      </c>
      <c r="F49" s="1" t="s">
        <v>63</v>
      </c>
      <c r="G49" s="1">
        <v>3</v>
      </c>
      <c r="H49" s="1">
        <v>5</v>
      </c>
      <c r="I49" s="2">
        <f t="shared" si="2"/>
        <v>8</v>
      </c>
      <c r="J49" s="2">
        <v>25</v>
      </c>
      <c r="K49" s="3" t="s">
        <v>67</v>
      </c>
      <c r="L49" s="1" t="s">
        <v>31</v>
      </c>
      <c r="M49" s="4" t="s">
        <v>36</v>
      </c>
      <c r="N49" s="34">
        <v>0</v>
      </c>
      <c r="O49" s="2">
        <f t="shared" si="3"/>
        <v>-5</v>
      </c>
    </row>
    <row r="50" spans="1:15" x14ac:dyDescent="0.25">
      <c r="A50" s="1" t="s">
        <v>126</v>
      </c>
      <c r="B50" s="1" t="s">
        <v>84</v>
      </c>
      <c r="C50" s="1">
        <v>4</v>
      </c>
      <c r="D50" s="1" t="s">
        <v>23</v>
      </c>
      <c r="E50" s="1">
        <v>45</v>
      </c>
      <c r="F50" s="1" t="s">
        <v>17</v>
      </c>
      <c r="G50" s="12">
        <v>1</v>
      </c>
      <c r="H50" s="1">
        <v>22</v>
      </c>
      <c r="I50" s="2">
        <f t="shared" si="2"/>
        <v>23</v>
      </c>
      <c r="J50" s="2">
        <v>17.5</v>
      </c>
      <c r="K50" s="3" t="s">
        <v>39</v>
      </c>
      <c r="L50" s="5" t="s">
        <v>105</v>
      </c>
      <c r="M50" s="4" t="s">
        <v>21</v>
      </c>
      <c r="N50" s="34">
        <v>25</v>
      </c>
      <c r="O50" s="2">
        <f t="shared" si="3"/>
        <v>12.5</v>
      </c>
    </row>
    <row r="51" spans="1:15" x14ac:dyDescent="0.25">
      <c r="A51" s="1" t="s">
        <v>127</v>
      </c>
      <c r="B51" s="1" t="s">
        <v>84</v>
      </c>
      <c r="C51" s="1">
        <v>4</v>
      </c>
      <c r="D51" s="1" t="s">
        <v>23</v>
      </c>
      <c r="E51" s="1">
        <v>37</v>
      </c>
      <c r="F51" s="1" t="s">
        <v>79</v>
      </c>
      <c r="G51" s="1">
        <v>6</v>
      </c>
      <c r="H51" s="1">
        <v>9</v>
      </c>
      <c r="I51" s="2">
        <f t="shared" si="2"/>
        <v>15</v>
      </c>
      <c r="J51" s="2">
        <v>12.5</v>
      </c>
      <c r="K51" s="3" t="s">
        <v>82</v>
      </c>
      <c r="L51" s="4" t="s">
        <v>80</v>
      </c>
      <c r="M51" s="4" t="s">
        <v>58</v>
      </c>
      <c r="N51" s="34">
        <v>28</v>
      </c>
      <c r="O51" s="2">
        <f t="shared" si="3"/>
        <v>10.5</v>
      </c>
    </row>
    <row r="52" spans="1:15" x14ac:dyDescent="0.25">
      <c r="A52" s="1" t="s">
        <v>128</v>
      </c>
      <c r="B52" s="1" t="s">
        <v>92</v>
      </c>
      <c r="C52" s="1">
        <v>5</v>
      </c>
      <c r="D52" s="1" t="s">
        <v>23</v>
      </c>
      <c r="E52" s="1">
        <v>27</v>
      </c>
      <c r="F52" s="1" t="s">
        <v>74</v>
      </c>
      <c r="G52" s="1">
        <v>3</v>
      </c>
      <c r="H52" s="1">
        <v>2</v>
      </c>
      <c r="I52" s="2">
        <f t="shared" si="2"/>
        <v>5</v>
      </c>
      <c r="J52" s="2">
        <v>2.5</v>
      </c>
      <c r="K52" s="3" t="s">
        <v>71</v>
      </c>
      <c r="L52" s="4" t="s">
        <v>31</v>
      </c>
      <c r="M52" s="4" t="s">
        <v>27</v>
      </c>
      <c r="N52" s="34">
        <v>7</v>
      </c>
      <c r="O52" s="2">
        <f t="shared" si="3"/>
        <v>-20.5</v>
      </c>
    </row>
    <row r="53" spans="1:15" x14ac:dyDescent="0.25">
      <c r="A53" s="1" t="s">
        <v>129</v>
      </c>
      <c r="B53" s="1" t="s">
        <v>92</v>
      </c>
      <c r="C53" s="1">
        <v>5</v>
      </c>
      <c r="D53" s="1" t="s">
        <v>23</v>
      </c>
      <c r="E53" s="1">
        <v>27</v>
      </c>
      <c r="F53" s="1" t="s">
        <v>17</v>
      </c>
      <c r="G53" s="2">
        <v>0.17</v>
      </c>
      <c r="H53" s="1">
        <v>4</v>
      </c>
      <c r="I53" s="2">
        <f t="shared" si="2"/>
        <v>4.17</v>
      </c>
      <c r="J53" s="2">
        <v>7.5</v>
      </c>
      <c r="K53" s="3" t="s">
        <v>30</v>
      </c>
      <c r="L53" s="1" t="s">
        <v>43</v>
      </c>
      <c r="M53" s="4" t="s">
        <v>58</v>
      </c>
      <c r="N53" s="34">
        <v>14</v>
      </c>
      <c r="O53" s="2">
        <f t="shared" si="3"/>
        <v>-8.5</v>
      </c>
    </row>
    <row r="54" spans="1:15" x14ac:dyDescent="0.25">
      <c r="A54" s="1" t="s">
        <v>131</v>
      </c>
      <c r="B54" s="1" t="s">
        <v>92</v>
      </c>
      <c r="C54" s="1">
        <v>5</v>
      </c>
      <c r="D54" s="1" t="s">
        <v>23</v>
      </c>
      <c r="E54" s="1">
        <v>35</v>
      </c>
      <c r="F54" s="1" t="s">
        <v>74</v>
      </c>
      <c r="G54" s="1">
        <v>7</v>
      </c>
      <c r="H54" s="1">
        <v>6</v>
      </c>
      <c r="I54" s="2">
        <f t="shared" si="2"/>
        <v>13</v>
      </c>
      <c r="J54" s="2">
        <v>2.5</v>
      </c>
      <c r="K54" s="3" t="s">
        <v>71</v>
      </c>
      <c r="L54" s="1" t="s">
        <v>31</v>
      </c>
      <c r="M54" s="4" t="s">
        <v>27</v>
      </c>
      <c r="N54" s="34">
        <v>26</v>
      </c>
      <c r="O54" s="2">
        <f t="shared" si="3"/>
        <v>-1.5</v>
      </c>
    </row>
    <row r="55" spans="1:15" x14ac:dyDescent="0.25">
      <c r="A55" s="1" t="s">
        <v>132</v>
      </c>
      <c r="B55" s="1" t="s">
        <v>92</v>
      </c>
      <c r="C55" s="1">
        <v>5</v>
      </c>
      <c r="D55" s="1" t="s">
        <v>23</v>
      </c>
      <c r="E55" s="1">
        <v>27</v>
      </c>
      <c r="F55" s="1" t="s">
        <v>79</v>
      </c>
      <c r="G55" s="1">
        <v>3</v>
      </c>
      <c r="H55" s="1">
        <v>4</v>
      </c>
      <c r="I55" s="2">
        <f t="shared" si="2"/>
        <v>7</v>
      </c>
      <c r="J55" s="2">
        <v>17.5</v>
      </c>
      <c r="K55" s="3" t="s">
        <v>39</v>
      </c>
      <c r="L55" s="1" t="s">
        <v>80</v>
      </c>
      <c r="M55" s="4" t="s">
        <v>61</v>
      </c>
      <c r="N55" s="34">
        <v>0</v>
      </c>
      <c r="O55" s="2">
        <f t="shared" si="3"/>
        <v>-12.5</v>
      </c>
    </row>
    <row r="56" spans="1:15" x14ac:dyDescent="0.25">
      <c r="A56" s="1" t="s">
        <v>133</v>
      </c>
      <c r="B56" s="1" t="s">
        <v>92</v>
      </c>
      <c r="C56" s="1">
        <v>5</v>
      </c>
      <c r="D56" s="1" t="s">
        <v>23</v>
      </c>
      <c r="E56" s="1">
        <v>38</v>
      </c>
      <c r="F56" s="1" t="s">
        <v>74</v>
      </c>
      <c r="G56" s="1">
        <v>2</v>
      </c>
      <c r="H56" s="1">
        <v>14</v>
      </c>
      <c r="I56" s="2">
        <f t="shared" si="2"/>
        <v>16</v>
      </c>
      <c r="J56" s="2">
        <v>20</v>
      </c>
      <c r="K56" s="3" t="s">
        <v>50</v>
      </c>
      <c r="L56" s="1" t="s">
        <v>47</v>
      </c>
      <c r="M56" s="1" t="s">
        <v>27</v>
      </c>
      <c r="N56" s="34">
        <v>8</v>
      </c>
      <c r="O56" s="2">
        <f t="shared" si="3"/>
        <v>-2</v>
      </c>
    </row>
    <row r="57" spans="1:15" x14ac:dyDescent="0.25">
      <c r="A57" s="1" t="s">
        <v>134</v>
      </c>
      <c r="B57" s="1" t="s">
        <v>92</v>
      </c>
      <c r="C57" s="1">
        <v>5</v>
      </c>
      <c r="D57" s="1" t="s">
        <v>23</v>
      </c>
      <c r="E57" s="1">
        <v>28</v>
      </c>
      <c r="F57" s="1" t="s">
        <v>74</v>
      </c>
      <c r="G57" s="1">
        <v>5</v>
      </c>
      <c r="H57" s="1">
        <v>1</v>
      </c>
      <c r="I57" s="2">
        <f t="shared" si="2"/>
        <v>6</v>
      </c>
      <c r="J57" s="2">
        <v>17.5</v>
      </c>
      <c r="K57" s="3" t="s">
        <v>39</v>
      </c>
      <c r="L57" s="1" t="s">
        <v>35</v>
      </c>
      <c r="M57" s="4" t="s">
        <v>21</v>
      </c>
      <c r="N57" s="34">
        <v>1</v>
      </c>
      <c r="O57" s="2">
        <f t="shared" si="3"/>
        <v>-11.5</v>
      </c>
    </row>
    <row r="58" spans="1:15" x14ac:dyDescent="0.25">
      <c r="A58" s="1" t="s">
        <v>135</v>
      </c>
      <c r="B58" s="1" t="s">
        <v>15</v>
      </c>
      <c r="C58" s="1">
        <v>1</v>
      </c>
      <c r="D58" s="1" t="s">
        <v>23</v>
      </c>
      <c r="E58" s="1">
        <v>19</v>
      </c>
      <c r="F58" s="1" t="s">
        <v>17</v>
      </c>
      <c r="G58" s="2">
        <v>0.25</v>
      </c>
      <c r="H58" s="2">
        <v>0</v>
      </c>
      <c r="I58" s="2">
        <f t="shared" si="2"/>
        <v>0.25</v>
      </c>
      <c r="J58" s="2">
        <v>30</v>
      </c>
      <c r="K58" s="3" t="s">
        <v>25</v>
      </c>
      <c r="L58" s="1" t="s">
        <v>47</v>
      </c>
      <c r="M58" s="4" t="s">
        <v>21</v>
      </c>
      <c r="N58" s="34">
        <v>3</v>
      </c>
      <c r="O58" s="2">
        <f t="shared" si="3"/>
        <v>3</v>
      </c>
    </row>
    <row r="59" spans="1:15" x14ac:dyDescent="0.25">
      <c r="A59" s="1" t="s">
        <v>136</v>
      </c>
      <c r="B59" s="1" t="s">
        <v>92</v>
      </c>
      <c r="C59" s="1">
        <v>5</v>
      </c>
      <c r="D59" s="1" t="s">
        <v>23</v>
      </c>
      <c r="E59" s="1">
        <v>25</v>
      </c>
      <c r="F59" s="1"/>
      <c r="G59" s="1">
        <v>1</v>
      </c>
      <c r="H59" s="1">
        <v>2</v>
      </c>
      <c r="I59" s="2">
        <f t="shared" si="2"/>
        <v>3</v>
      </c>
      <c r="J59" s="2">
        <v>22.5</v>
      </c>
      <c r="K59" s="3" t="s">
        <v>34</v>
      </c>
      <c r="L59" s="1" t="s">
        <v>43</v>
      </c>
      <c r="M59" s="4" t="s">
        <v>32</v>
      </c>
      <c r="N59" s="34">
        <v>22</v>
      </c>
      <c r="O59" s="2">
        <f t="shared" si="3"/>
        <v>14.5</v>
      </c>
    </row>
    <row r="60" spans="1:15" x14ac:dyDescent="0.25">
      <c r="A60" s="1" t="s">
        <v>137</v>
      </c>
      <c r="B60" s="1" t="s">
        <v>125</v>
      </c>
      <c r="C60" s="1">
        <v>4</v>
      </c>
      <c r="D60" s="1" t="s">
        <v>16</v>
      </c>
      <c r="E60" s="1">
        <v>31</v>
      </c>
      <c r="F60" s="1" t="s">
        <v>63</v>
      </c>
      <c r="G60" s="1">
        <v>3</v>
      </c>
      <c r="H60" s="1">
        <v>8</v>
      </c>
      <c r="I60" s="2">
        <f t="shared" si="2"/>
        <v>11</v>
      </c>
      <c r="J60" s="2">
        <v>20</v>
      </c>
      <c r="K60" s="3" t="s">
        <v>50</v>
      </c>
      <c r="L60" s="4" t="s">
        <v>31</v>
      </c>
      <c r="M60" s="1" t="s">
        <v>44</v>
      </c>
      <c r="N60" s="34">
        <v>28</v>
      </c>
      <c r="O60" s="2">
        <f t="shared" si="3"/>
        <v>18</v>
      </c>
    </row>
    <row r="61" spans="1:15" x14ac:dyDescent="0.25">
      <c r="A61" s="1" t="s">
        <v>138</v>
      </c>
      <c r="B61" s="1" t="s">
        <v>92</v>
      </c>
      <c r="C61" s="1">
        <v>5</v>
      </c>
      <c r="D61" s="1" t="s">
        <v>23</v>
      </c>
      <c r="E61" s="1">
        <v>32</v>
      </c>
      <c r="F61" s="1" t="s">
        <v>74</v>
      </c>
      <c r="G61" s="1">
        <v>2</v>
      </c>
      <c r="H61" s="1">
        <v>8</v>
      </c>
      <c r="I61" s="2">
        <f t="shared" si="2"/>
        <v>10</v>
      </c>
      <c r="J61" s="12">
        <v>5</v>
      </c>
      <c r="K61" s="3" t="s">
        <v>56</v>
      </c>
      <c r="L61" s="1" t="s">
        <v>105</v>
      </c>
      <c r="M61" s="4" t="s">
        <v>27</v>
      </c>
      <c r="N61" s="34">
        <v>17</v>
      </c>
      <c r="O61" s="2">
        <f t="shared" si="3"/>
        <v>-8</v>
      </c>
    </row>
    <row r="62" spans="1:15" x14ac:dyDescent="0.25">
      <c r="A62" s="1" t="s">
        <v>139</v>
      </c>
      <c r="B62" s="1" t="s">
        <v>92</v>
      </c>
      <c r="C62" s="1">
        <v>5</v>
      </c>
      <c r="D62" s="1" t="s">
        <v>16</v>
      </c>
      <c r="E62" s="1">
        <v>25</v>
      </c>
      <c r="F62" s="1" t="s">
        <v>79</v>
      </c>
      <c r="G62" s="1">
        <v>3</v>
      </c>
      <c r="H62" s="1">
        <v>0</v>
      </c>
      <c r="I62" s="2">
        <f t="shared" si="2"/>
        <v>3</v>
      </c>
      <c r="J62" s="2">
        <v>10</v>
      </c>
      <c r="K62" s="3" t="s">
        <v>64</v>
      </c>
      <c r="L62" s="1" t="s">
        <v>80</v>
      </c>
      <c r="M62" s="4" t="s">
        <v>27</v>
      </c>
      <c r="N62" s="34">
        <v>29</v>
      </c>
      <c r="O62" s="2">
        <f t="shared" si="3"/>
        <v>9</v>
      </c>
    </row>
    <row r="63" spans="1:15" x14ac:dyDescent="0.25">
      <c r="A63" s="1" t="s">
        <v>140</v>
      </c>
      <c r="B63" s="1" t="s">
        <v>125</v>
      </c>
      <c r="C63" s="1">
        <v>4</v>
      </c>
      <c r="D63" s="1" t="s">
        <v>23</v>
      </c>
      <c r="E63" s="1">
        <v>31</v>
      </c>
      <c r="F63" s="1"/>
      <c r="G63" s="1">
        <v>1</v>
      </c>
      <c r="H63" s="1">
        <v>8</v>
      </c>
      <c r="I63" s="2">
        <f t="shared" si="2"/>
        <v>9</v>
      </c>
      <c r="J63" s="2">
        <v>2.5</v>
      </c>
      <c r="K63" s="3" t="s">
        <v>71</v>
      </c>
      <c r="L63" s="1" t="s">
        <v>72</v>
      </c>
      <c r="M63" s="4" t="s">
        <v>36</v>
      </c>
      <c r="N63" s="34">
        <v>15</v>
      </c>
      <c r="O63" s="2">
        <f t="shared" si="3"/>
        <v>-12.5</v>
      </c>
    </row>
    <row r="64" spans="1:15" x14ac:dyDescent="0.25">
      <c r="A64" s="1" t="s">
        <v>141</v>
      </c>
      <c r="B64" s="1" t="s">
        <v>125</v>
      </c>
      <c r="C64" s="1">
        <v>4</v>
      </c>
      <c r="D64" s="1" t="s">
        <v>23</v>
      </c>
      <c r="E64" s="1">
        <v>29</v>
      </c>
      <c r="F64" s="1" t="s">
        <v>74</v>
      </c>
      <c r="G64" s="1">
        <v>3</v>
      </c>
      <c r="H64" s="1">
        <v>6</v>
      </c>
      <c r="I64" s="2">
        <f t="shared" si="2"/>
        <v>9</v>
      </c>
      <c r="J64" s="2">
        <v>12.5</v>
      </c>
      <c r="K64" s="3" t="s">
        <v>82</v>
      </c>
      <c r="L64" s="4" t="s">
        <v>20</v>
      </c>
      <c r="M64" s="4" t="s">
        <v>27</v>
      </c>
      <c r="N64" s="34">
        <v>4</v>
      </c>
      <c r="O64" s="2">
        <f t="shared" si="3"/>
        <v>-13.5</v>
      </c>
    </row>
    <row r="65" spans="1:15" x14ac:dyDescent="0.25">
      <c r="A65" s="1" t="s">
        <v>142</v>
      </c>
      <c r="B65" s="1" t="s">
        <v>92</v>
      </c>
      <c r="C65" s="1">
        <v>5</v>
      </c>
      <c r="D65" s="1" t="s">
        <v>23</v>
      </c>
      <c r="E65" s="1">
        <v>32</v>
      </c>
      <c r="F65" s="1" t="s">
        <v>74</v>
      </c>
      <c r="G65" s="1">
        <v>5</v>
      </c>
      <c r="H65" s="1">
        <v>5</v>
      </c>
      <c r="I65" s="2">
        <f t="shared" si="2"/>
        <v>10</v>
      </c>
      <c r="J65" s="2">
        <v>12.5</v>
      </c>
      <c r="K65" s="3" t="s">
        <v>82</v>
      </c>
      <c r="L65" s="4" t="s">
        <v>31</v>
      </c>
      <c r="M65" s="1" t="s">
        <v>27</v>
      </c>
      <c r="N65" s="34">
        <v>24</v>
      </c>
      <c r="O65" s="2">
        <f t="shared" si="3"/>
        <v>6.5</v>
      </c>
    </row>
    <row r="66" spans="1:15" x14ac:dyDescent="0.25">
      <c r="A66" s="1" t="s">
        <v>143</v>
      </c>
      <c r="B66" s="1" t="s">
        <v>125</v>
      </c>
      <c r="C66" s="1">
        <v>4</v>
      </c>
      <c r="D66" s="1" t="s">
        <v>16</v>
      </c>
      <c r="E66" s="1">
        <v>43</v>
      </c>
      <c r="F66" s="1" t="s">
        <v>17</v>
      </c>
      <c r="G66" s="2">
        <v>1</v>
      </c>
      <c r="H66" s="1">
        <v>20</v>
      </c>
      <c r="I66" s="2">
        <f t="shared" ref="I66:I97" si="4">SUM(G66:H66)</f>
        <v>21</v>
      </c>
      <c r="J66" s="2">
        <v>20</v>
      </c>
      <c r="K66" s="3" t="s">
        <v>50</v>
      </c>
      <c r="L66" s="1" t="s">
        <v>93</v>
      </c>
      <c r="M66" s="4" t="s">
        <v>110</v>
      </c>
      <c r="N66" s="34">
        <v>6</v>
      </c>
      <c r="O66" s="2">
        <f t="shared" ref="O66:O97" si="5">N66 - (30 -J66)</f>
        <v>-4</v>
      </c>
    </row>
    <row r="67" spans="1:15" x14ac:dyDescent="0.25">
      <c r="A67" s="1" t="s">
        <v>144</v>
      </c>
      <c r="B67" s="1" t="s">
        <v>125</v>
      </c>
      <c r="C67" s="1">
        <v>4</v>
      </c>
      <c r="D67" s="1" t="s">
        <v>23</v>
      </c>
      <c r="E67" s="1">
        <v>28</v>
      </c>
      <c r="F67" s="1" t="s">
        <v>79</v>
      </c>
      <c r="G67" s="1">
        <v>4</v>
      </c>
      <c r="H67" s="1">
        <v>2</v>
      </c>
      <c r="I67" s="2">
        <f t="shared" si="4"/>
        <v>6</v>
      </c>
      <c r="J67" s="2">
        <v>25</v>
      </c>
      <c r="K67" s="3" t="s">
        <v>67</v>
      </c>
      <c r="L67" s="1" t="s">
        <v>80</v>
      </c>
      <c r="M67" s="4" t="s">
        <v>44</v>
      </c>
      <c r="N67" s="34">
        <v>16</v>
      </c>
      <c r="O67" s="2">
        <f t="shared" si="5"/>
        <v>11</v>
      </c>
    </row>
    <row r="68" spans="1:15" x14ac:dyDescent="0.25">
      <c r="A68" s="1" t="s">
        <v>145</v>
      </c>
      <c r="B68" s="1" t="s">
        <v>92</v>
      </c>
      <c r="C68" s="1">
        <v>5</v>
      </c>
      <c r="D68" s="1" t="s">
        <v>16</v>
      </c>
      <c r="E68" s="1">
        <v>27</v>
      </c>
      <c r="F68" s="1" t="s">
        <v>63</v>
      </c>
      <c r="G68" s="1">
        <v>5</v>
      </c>
      <c r="H68" s="1">
        <v>0</v>
      </c>
      <c r="I68" s="2">
        <f t="shared" si="4"/>
        <v>5</v>
      </c>
      <c r="J68" s="12">
        <v>5</v>
      </c>
      <c r="K68" s="3" t="s">
        <v>56</v>
      </c>
      <c r="L68" s="1" t="s">
        <v>115</v>
      </c>
      <c r="M68" s="4" t="s">
        <v>44</v>
      </c>
      <c r="N68" s="34">
        <v>24</v>
      </c>
      <c r="O68" s="2">
        <f t="shared" si="5"/>
        <v>-1</v>
      </c>
    </row>
    <row r="69" spans="1:15" x14ac:dyDescent="0.25">
      <c r="A69" s="1" t="s">
        <v>146</v>
      </c>
      <c r="B69" s="1" t="s">
        <v>96</v>
      </c>
      <c r="C69" s="1">
        <v>3</v>
      </c>
      <c r="D69" s="1" t="s">
        <v>16</v>
      </c>
      <c r="E69" s="1">
        <v>24</v>
      </c>
      <c r="F69" s="1" t="s">
        <v>74</v>
      </c>
      <c r="G69" s="1">
        <v>2</v>
      </c>
      <c r="H69" s="2">
        <v>0</v>
      </c>
      <c r="I69" s="2">
        <f t="shared" si="4"/>
        <v>2</v>
      </c>
      <c r="J69" s="2">
        <v>27.5</v>
      </c>
      <c r="K69" s="3" t="s">
        <v>53</v>
      </c>
      <c r="L69" s="1" t="s">
        <v>43</v>
      </c>
      <c r="M69" s="4" t="s">
        <v>44</v>
      </c>
      <c r="N69" s="34">
        <v>23</v>
      </c>
      <c r="O69" s="2">
        <f t="shared" si="5"/>
        <v>20.5</v>
      </c>
    </row>
    <row r="70" spans="1:15" x14ac:dyDescent="0.25">
      <c r="A70" s="1" t="s">
        <v>147</v>
      </c>
      <c r="B70" s="1" t="s">
        <v>125</v>
      </c>
      <c r="C70" s="1">
        <v>4</v>
      </c>
      <c r="D70" s="1" t="s">
        <v>16</v>
      </c>
      <c r="E70" s="1">
        <v>30</v>
      </c>
      <c r="F70" s="1" t="s">
        <v>63</v>
      </c>
      <c r="G70" s="1">
        <v>2</v>
      </c>
      <c r="H70" s="1">
        <v>6</v>
      </c>
      <c r="I70" s="2">
        <f t="shared" si="4"/>
        <v>8</v>
      </c>
      <c r="J70" s="2">
        <v>25</v>
      </c>
      <c r="K70" s="3" t="s">
        <v>67</v>
      </c>
      <c r="L70" s="1" t="s">
        <v>115</v>
      </c>
      <c r="M70" s="4" t="s">
        <v>36</v>
      </c>
      <c r="N70" s="34">
        <v>28</v>
      </c>
      <c r="O70" s="2">
        <f t="shared" si="5"/>
        <v>23</v>
      </c>
    </row>
    <row r="71" spans="1:15" x14ac:dyDescent="0.25">
      <c r="A71" s="1" t="s">
        <v>148</v>
      </c>
      <c r="B71" s="1" t="s">
        <v>92</v>
      </c>
      <c r="C71" s="1">
        <v>5</v>
      </c>
      <c r="D71" s="1" t="s">
        <v>16</v>
      </c>
      <c r="E71" s="1">
        <v>31</v>
      </c>
      <c r="F71" s="1"/>
      <c r="G71" s="1">
        <v>1</v>
      </c>
      <c r="H71" s="1">
        <v>8</v>
      </c>
      <c r="I71" s="2">
        <f t="shared" si="4"/>
        <v>9</v>
      </c>
      <c r="J71" s="2">
        <v>15</v>
      </c>
      <c r="K71" s="3" t="s">
        <v>19</v>
      </c>
      <c r="L71" s="1" t="s">
        <v>26</v>
      </c>
      <c r="M71" s="4" t="s">
        <v>27</v>
      </c>
      <c r="N71" s="34">
        <v>0</v>
      </c>
      <c r="O71" s="2">
        <f t="shared" si="5"/>
        <v>-15</v>
      </c>
    </row>
    <row r="72" spans="1:15" x14ac:dyDescent="0.25">
      <c r="A72" s="1" t="s">
        <v>149</v>
      </c>
      <c r="B72" s="1" t="s">
        <v>125</v>
      </c>
      <c r="C72" s="1">
        <v>4</v>
      </c>
      <c r="D72" s="1" t="s">
        <v>23</v>
      </c>
      <c r="E72" s="1">
        <v>31</v>
      </c>
      <c r="F72" s="1" t="s">
        <v>79</v>
      </c>
      <c r="G72" s="1">
        <v>3</v>
      </c>
      <c r="H72" s="1">
        <v>6</v>
      </c>
      <c r="I72" s="2">
        <f t="shared" si="4"/>
        <v>9</v>
      </c>
      <c r="J72" s="2">
        <v>25</v>
      </c>
      <c r="K72" s="3" t="s">
        <v>67</v>
      </c>
      <c r="L72" s="1" t="s">
        <v>80</v>
      </c>
      <c r="M72" s="4" t="s">
        <v>27</v>
      </c>
      <c r="N72" s="34">
        <v>21</v>
      </c>
      <c r="O72" s="2">
        <f t="shared" si="5"/>
        <v>16</v>
      </c>
    </row>
    <row r="73" spans="1:15" x14ac:dyDescent="0.25">
      <c r="A73" s="1" t="s">
        <v>150</v>
      </c>
      <c r="B73" s="1" t="s">
        <v>151</v>
      </c>
      <c r="C73" s="1">
        <v>4</v>
      </c>
      <c r="D73" s="1" t="s">
        <v>23</v>
      </c>
      <c r="E73" s="1">
        <v>51</v>
      </c>
      <c r="F73" s="1" t="s">
        <v>63</v>
      </c>
      <c r="G73" s="1">
        <v>9</v>
      </c>
      <c r="H73" s="1">
        <v>20</v>
      </c>
      <c r="I73" s="2">
        <f t="shared" si="4"/>
        <v>29</v>
      </c>
      <c r="J73" s="2">
        <v>22.5</v>
      </c>
      <c r="K73" s="3" t="s">
        <v>34</v>
      </c>
      <c r="L73" s="1" t="s">
        <v>31</v>
      </c>
      <c r="M73" s="4" t="s">
        <v>90</v>
      </c>
      <c r="N73" s="34">
        <v>26</v>
      </c>
      <c r="O73" s="2">
        <f t="shared" si="5"/>
        <v>18.5</v>
      </c>
    </row>
    <row r="74" spans="1:15" x14ac:dyDescent="0.25">
      <c r="A74" s="1" t="s">
        <v>152</v>
      </c>
      <c r="B74" s="1" t="s">
        <v>29</v>
      </c>
      <c r="C74" s="1">
        <v>6</v>
      </c>
      <c r="D74" s="1" t="s">
        <v>23</v>
      </c>
      <c r="E74" s="1">
        <v>56</v>
      </c>
      <c r="F74" s="1"/>
      <c r="G74" s="1">
        <v>5</v>
      </c>
      <c r="H74" s="1">
        <v>29</v>
      </c>
      <c r="I74" s="2">
        <f t="shared" si="4"/>
        <v>34</v>
      </c>
      <c r="J74" s="12">
        <v>5</v>
      </c>
      <c r="K74" s="3" t="s">
        <v>56</v>
      </c>
      <c r="L74" s="1" t="s">
        <v>72</v>
      </c>
      <c r="M74" s="4" t="s">
        <v>58</v>
      </c>
      <c r="N74" s="34">
        <v>0</v>
      </c>
      <c r="O74" s="2">
        <f t="shared" si="5"/>
        <v>-25</v>
      </c>
    </row>
    <row r="75" spans="1:15" x14ac:dyDescent="0.25">
      <c r="A75" s="1" t="s">
        <v>153</v>
      </c>
      <c r="B75" s="1" t="s">
        <v>29</v>
      </c>
      <c r="C75" s="1">
        <v>6</v>
      </c>
      <c r="D75" s="1" t="s">
        <v>23</v>
      </c>
      <c r="E75" s="1">
        <v>55</v>
      </c>
      <c r="F75" s="1" t="s">
        <v>17</v>
      </c>
      <c r="G75" s="2">
        <v>1</v>
      </c>
      <c r="H75" s="1">
        <v>32</v>
      </c>
      <c r="I75" s="2">
        <f t="shared" si="4"/>
        <v>33</v>
      </c>
      <c r="J75" s="12">
        <v>5</v>
      </c>
      <c r="K75" s="3" t="s">
        <v>56</v>
      </c>
      <c r="L75" s="5" t="s">
        <v>105</v>
      </c>
      <c r="M75" s="4" t="s">
        <v>61</v>
      </c>
      <c r="N75" s="34">
        <v>14</v>
      </c>
      <c r="O75" s="2">
        <f t="shared" si="5"/>
        <v>-11</v>
      </c>
    </row>
    <row r="76" spans="1:15" x14ac:dyDescent="0.25">
      <c r="A76" s="1" t="s">
        <v>154</v>
      </c>
      <c r="B76" s="1" t="s">
        <v>29</v>
      </c>
      <c r="C76" s="1">
        <v>6</v>
      </c>
      <c r="D76" s="1" t="s">
        <v>23</v>
      </c>
      <c r="E76" s="1">
        <v>46</v>
      </c>
      <c r="F76" s="1" t="s">
        <v>79</v>
      </c>
      <c r="G76" s="1">
        <v>6</v>
      </c>
      <c r="H76" s="1">
        <v>18</v>
      </c>
      <c r="I76" s="2">
        <f t="shared" si="4"/>
        <v>24</v>
      </c>
      <c r="J76" s="2">
        <v>22.5</v>
      </c>
      <c r="K76" s="3" t="s">
        <v>34</v>
      </c>
      <c r="L76" s="1" t="s">
        <v>80</v>
      </c>
      <c r="M76" s="4" t="s">
        <v>21</v>
      </c>
      <c r="N76" s="34">
        <v>7</v>
      </c>
      <c r="O76" s="2">
        <f t="shared" si="5"/>
        <v>-0.5</v>
      </c>
    </row>
    <row r="77" spans="1:15" x14ac:dyDescent="0.25">
      <c r="A77" s="1" t="s">
        <v>155</v>
      </c>
      <c r="B77" s="1" t="s">
        <v>29</v>
      </c>
      <c r="C77" s="1">
        <v>6</v>
      </c>
      <c r="D77" s="1" t="s">
        <v>23</v>
      </c>
      <c r="E77" s="1">
        <v>38</v>
      </c>
      <c r="F77" s="1"/>
      <c r="G77" s="1">
        <v>2</v>
      </c>
      <c r="H77" s="1">
        <v>14</v>
      </c>
      <c r="I77" s="2">
        <f t="shared" si="4"/>
        <v>16</v>
      </c>
      <c r="J77" s="2">
        <v>2.5</v>
      </c>
      <c r="K77" s="3" t="s">
        <v>71</v>
      </c>
      <c r="L77" s="1" t="s">
        <v>20</v>
      </c>
      <c r="M77" s="4" t="s">
        <v>48</v>
      </c>
      <c r="N77" s="34">
        <v>28</v>
      </c>
      <c r="O77" s="2">
        <f t="shared" si="5"/>
        <v>0.5</v>
      </c>
    </row>
    <row r="78" spans="1:15" x14ac:dyDescent="0.25">
      <c r="A78" s="1" t="s">
        <v>156</v>
      </c>
      <c r="B78" s="1" t="s">
        <v>29</v>
      </c>
      <c r="C78" s="1">
        <v>6</v>
      </c>
      <c r="D78" s="1" t="s">
        <v>23</v>
      </c>
      <c r="E78" s="1">
        <v>38</v>
      </c>
      <c r="F78" s="1" t="s">
        <v>74</v>
      </c>
      <c r="G78" s="1">
        <v>2</v>
      </c>
      <c r="H78" s="1">
        <v>15</v>
      </c>
      <c r="I78" s="2">
        <f t="shared" si="4"/>
        <v>17</v>
      </c>
      <c r="J78" s="2">
        <v>12.5</v>
      </c>
      <c r="K78" s="3" t="s">
        <v>82</v>
      </c>
      <c r="L78" s="4" t="s">
        <v>31</v>
      </c>
      <c r="M78" s="4" t="s">
        <v>27</v>
      </c>
      <c r="N78" s="34">
        <v>24</v>
      </c>
      <c r="O78" s="2">
        <f t="shared" si="5"/>
        <v>6.5</v>
      </c>
    </row>
    <row r="79" spans="1:15" x14ac:dyDescent="0.25">
      <c r="A79" s="1" t="s">
        <v>157</v>
      </c>
      <c r="B79" s="1" t="s">
        <v>122</v>
      </c>
      <c r="C79" s="1">
        <v>5</v>
      </c>
      <c r="D79" s="1" t="s">
        <v>23</v>
      </c>
      <c r="E79" s="1">
        <v>41</v>
      </c>
      <c r="F79" s="1" t="s">
        <v>17</v>
      </c>
      <c r="G79" s="2">
        <v>1</v>
      </c>
      <c r="H79" s="1">
        <v>18</v>
      </c>
      <c r="I79" s="2">
        <f t="shared" si="4"/>
        <v>19</v>
      </c>
      <c r="J79" s="2">
        <v>17.5</v>
      </c>
      <c r="K79" s="3" t="s">
        <v>39</v>
      </c>
      <c r="L79" s="1" t="s">
        <v>89</v>
      </c>
      <c r="M79" s="4" t="s">
        <v>36</v>
      </c>
      <c r="N79" s="34">
        <v>23</v>
      </c>
      <c r="O79" s="2">
        <f t="shared" si="5"/>
        <v>10.5</v>
      </c>
    </row>
    <row r="80" spans="1:15" x14ac:dyDescent="0.25">
      <c r="A80" s="1" t="s">
        <v>158</v>
      </c>
      <c r="B80" s="1" t="s">
        <v>96</v>
      </c>
      <c r="C80" s="1">
        <v>3</v>
      </c>
      <c r="D80" s="1" t="s">
        <v>16</v>
      </c>
      <c r="E80" s="1">
        <v>22</v>
      </c>
      <c r="F80" s="1" t="s">
        <v>74</v>
      </c>
      <c r="G80" s="1">
        <v>3</v>
      </c>
      <c r="H80" s="2">
        <v>0</v>
      </c>
      <c r="I80" s="2">
        <f t="shared" si="4"/>
        <v>3</v>
      </c>
      <c r="J80" s="2">
        <v>27.5</v>
      </c>
      <c r="K80" s="3" t="s">
        <v>53</v>
      </c>
      <c r="L80" s="1" t="s">
        <v>43</v>
      </c>
      <c r="M80" s="4" t="s">
        <v>110</v>
      </c>
      <c r="N80" s="34">
        <v>6</v>
      </c>
      <c r="O80" s="2">
        <f t="shared" si="5"/>
        <v>3.5</v>
      </c>
    </row>
    <row r="81" spans="1:15" x14ac:dyDescent="0.25">
      <c r="A81" s="1" t="s">
        <v>159</v>
      </c>
      <c r="B81" s="1" t="s">
        <v>160</v>
      </c>
      <c r="C81" s="1">
        <v>5</v>
      </c>
      <c r="D81" s="1" t="s">
        <v>23</v>
      </c>
      <c r="E81" s="1">
        <v>44</v>
      </c>
      <c r="F81" s="1" t="s">
        <v>63</v>
      </c>
      <c r="G81" s="1">
        <v>11</v>
      </c>
      <c r="H81" s="1">
        <v>11</v>
      </c>
      <c r="I81" s="2">
        <f t="shared" si="4"/>
        <v>22</v>
      </c>
      <c r="J81" s="2">
        <v>22.5</v>
      </c>
      <c r="K81" s="3" t="s">
        <v>34</v>
      </c>
      <c r="L81" s="1" t="s">
        <v>31</v>
      </c>
      <c r="M81" s="4" t="s">
        <v>94</v>
      </c>
      <c r="N81" s="34">
        <v>14</v>
      </c>
      <c r="O81" s="2">
        <f t="shared" si="5"/>
        <v>6.5</v>
      </c>
    </row>
    <row r="82" spans="1:15" x14ac:dyDescent="0.25">
      <c r="A82" s="1" t="s">
        <v>161</v>
      </c>
      <c r="B82" s="1" t="s">
        <v>29</v>
      </c>
      <c r="C82" s="1">
        <v>6</v>
      </c>
      <c r="D82" s="1" t="s">
        <v>23</v>
      </c>
      <c r="E82" s="1">
        <v>44</v>
      </c>
      <c r="F82" s="1" t="s">
        <v>79</v>
      </c>
      <c r="G82" s="1">
        <v>7</v>
      </c>
      <c r="H82" s="1">
        <v>15</v>
      </c>
      <c r="I82" s="2">
        <f t="shared" si="4"/>
        <v>22</v>
      </c>
      <c r="J82" s="2">
        <v>17.5</v>
      </c>
      <c r="K82" s="3" t="s">
        <v>39</v>
      </c>
      <c r="L82" s="1" t="s">
        <v>80</v>
      </c>
      <c r="M82" s="4" t="s">
        <v>27</v>
      </c>
      <c r="N82" s="34">
        <v>0</v>
      </c>
      <c r="O82" s="2">
        <f t="shared" si="5"/>
        <v>-12.5</v>
      </c>
    </row>
    <row r="83" spans="1:15" x14ac:dyDescent="0.25">
      <c r="A83" s="1" t="s">
        <v>162</v>
      </c>
      <c r="B83" s="1" t="s">
        <v>29</v>
      </c>
      <c r="C83" s="1">
        <v>6</v>
      </c>
      <c r="D83" s="1" t="s">
        <v>23</v>
      </c>
      <c r="E83" s="1">
        <v>40</v>
      </c>
      <c r="F83" s="1" t="s">
        <v>63</v>
      </c>
      <c r="G83" s="1">
        <v>6</v>
      </c>
      <c r="H83" s="1">
        <v>12</v>
      </c>
      <c r="I83" s="2">
        <f t="shared" si="4"/>
        <v>18</v>
      </c>
      <c r="J83" s="2">
        <v>25</v>
      </c>
      <c r="K83" s="3" t="s">
        <v>67</v>
      </c>
      <c r="L83" s="4" t="s">
        <v>93</v>
      </c>
      <c r="M83" s="4" t="s">
        <v>21</v>
      </c>
      <c r="N83" s="34">
        <v>14</v>
      </c>
      <c r="O83" s="2">
        <f t="shared" si="5"/>
        <v>9</v>
      </c>
    </row>
    <row r="84" spans="1:15" x14ac:dyDescent="0.25">
      <c r="A84" s="1" t="s">
        <v>163</v>
      </c>
      <c r="B84" s="1" t="s">
        <v>29</v>
      </c>
      <c r="C84" s="1">
        <v>6</v>
      </c>
      <c r="D84" s="1" t="s">
        <v>23</v>
      </c>
      <c r="E84" s="1">
        <v>56</v>
      </c>
      <c r="F84" s="1"/>
      <c r="G84" s="1">
        <v>10</v>
      </c>
      <c r="H84" s="1">
        <v>24</v>
      </c>
      <c r="I84" s="2">
        <f t="shared" si="4"/>
        <v>34</v>
      </c>
      <c r="J84" s="2">
        <v>17.5</v>
      </c>
      <c r="K84" s="3" t="s">
        <v>39</v>
      </c>
      <c r="L84" s="1" t="s">
        <v>72</v>
      </c>
      <c r="M84" s="4" t="s">
        <v>48</v>
      </c>
      <c r="N84" s="34">
        <v>13</v>
      </c>
      <c r="O84" s="2">
        <f t="shared" si="5"/>
        <v>0.5</v>
      </c>
    </row>
    <row r="85" spans="1:15" x14ac:dyDescent="0.25">
      <c r="A85" s="1" t="s">
        <v>164</v>
      </c>
      <c r="B85" s="1" t="s">
        <v>29</v>
      </c>
      <c r="C85" s="1">
        <v>6</v>
      </c>
      <c r="D85" s="1" t="s">
        <v>23</v>
      </c>
      <c r="E85" s="1">
        <v>49</v>
      </c>
      <c r="F85" s="1" t="s">
        <v>74</v>
      </c>
      <c r="G85" s="1">
        <v>2</v>
      </c>
      <c r="H85" s="1">
        <v>25</v>
      </c>
      <c r="I85" s="2">
        <f t="shared" si="4"/>
        <v>27</v>
      </c>
      <c r="J85" s="2">
        <v>2.5</v>
      </c>
      <c r="K85" s="3" t="s">
        <v>71</v>
      </c>
      <c r="L85" s="4" t="s">
        <v>93</v>
      </c>
      <c r="M85" s="4" t="s">
        <v>21</v>
      </c>
      <c r="N85" s="34">
        <v>23</v>
      </c>
      <c r="O85" s="2">
        <f t="shared" si="5"/>
        <v>-4.5</v>
      </c>
    </row>
    <row r="86" spans="1:15" x14ac:dyDescent="0.25">
      <c r="A86" s="1" t="s">
        <v>165</v>
      </c>
      <c r="B86" s="1" t="s">
        <v>122</v>
      </c>
      <c r="C86" s="1">
        <v>5</v>
      </c>
      <c r="D86" s="1" t="s">
        <v>23</v>
      </c>
      <c r="E86" s="1">
        <v>48</v>
      </c>
      <c r="F86" s="1"/>
      <c r="G86" s="1">
        <v>11</v>
      </c>
      <c r="H86" s="1">
        <v>15</v>
      </c>
      <c r="I86" s="2">
        <f t="shared" si="4"/>
        <v>26</v>
      </c>
      <c r="J86" s="2">
        <v>15</v>
      </c>
      <c r="K86" s="3" t="s">
        <v>19</v>
      </c>
      <c r="L86" s="1" t="s">
        <v>75</v>
      </c>
      <c r="M86" s="4" t="s">
        <v>40</v>
      </c>
      <c r="N86" s="34">
        <v>10</v>
      </c>
      <c r="O86" s="2">
        <f t="shared" si="5"/>
        <v>-5</v>
      </c>
    </row>
    <row r="87" spans="1:15" x14ac:dyDescent="0.25">
      <c r="A87" s="1" t="s">
        <v>166</v>
      </c>
      <c r="B87" s="1" t="s">
        <v>122</v>
      </c>
      <c r="C87" s="1">
        <v>5</v>
      </c>
      <c r="D87" s="1" t="s">
        <v>16</v>
      </c>
      <c r="E87" s="1">
        <v>41</v>
      </c>
      <c r="F87" s="1"/>
      <c r="G87" s="1">
        <v>4</v>
      </c>
      <c r="H87" s="1">
        <v>15</v>
      </c>
      <c r="I87" s="2">
        <f t="shared" si="4"/>
        <v>19</v>
      </c>
      <c r="J87" s="2">
        <v>2.5</v>
      </c>
      <c r="K87" s="3" t="s">
        <v>71</v>
      </c>
      <c r="L87" s="1" t="s">
        <v>72</v>
      </c>
      <c r="M87" s="4" t="s">
        <v>36</v>
      </c>
      <c r="N87" s="34">
        <v>17</v>
      </c>
      <c r="O87" s="2">
        <f t="shared" si="5"/>
        <v>-10.5</v>
      </c>
    </row>
    <row r="88" spans="1:15" x14ac:dyDescent="0.25">
      <c r="A88" s="1" t="s">
        <v>167</v>
      </c>
      <c r="B88" s="1" t="s">
        <v>122</v>
      </c>
      <c r="C88" s="1">
        <v>5</v>
      </c>
      <c r="D88" s="1" t="s">
        <v>23</v>
      </c>
      <c r="E88" s="1">
        <v>44</v>
      </c>
      <c r="F88" s="1" t="s">
        <v>74</v>
      </c>
      <c r="G88" s="1">
        <v>6</v>
      </c>
      <c r="H88" s="1">
        <v>16</v>
      </c>
      <c r="I88" s="2">
        <f t="shared" si="4"/>
        <v>22</v>
      </c>
      <c r="J88" s="2">
        <v>27.5</v>
      </c>
      <c r="K88" s="3" t="s">
        <v>53</v>
      </c>
      <c r="L88" s="1" t="s">
        <v>31</v>
      </c>
      <c r="M88" s="4" t="s">
        <v>40</v>
      </c>
      <c r="N88" s="34">
        <v>16</v>
      </c>
      <c r="O88" s="2">
        <f t="shared" si="5"/>
        <v>13.5</v>
      </c>
    </row>
    <row r="89" spans="1:15" x14ac:dyDescent="0.25">
      <c r="A89" s="1" t="s">
        <v>168</v>
      </c>
      <c r="B89" s="1" t="s">
        <v>29</v>
      </c>
      <c r="C89" s="1">
        <v>6</v>
      </c>
      <c r="D89" s="1" t="s">
        <v>23</v>
      </c>
      <c r="E89" s="1">
        <v>42</v>
      </c>
      <c r="F89" s="1" t="s">
        <v>79</v>
      </c>
      <c r="G89" s="1">
        <v>5</v>
      </c>
      <c r="H89" s="1">
        <v>15</v>
      </c>
      <c r="I89" s="2">
        <f t="shared" si="4"/>
        <v>20</v>
      </c>
      <c r="J89" s="2">
        <v>2.5</v>
      </c>
      <c r="K89" s="3" t="s">
        <v>71</v>
      </c>
      <c r="L89" s="1" t="s">
        <v>80</v>
      </c>
      <c r="M89" s="4" t="s">
        <v>27</v>
      </c>
      <c r="N89" s="34">
        <v>19</v>
      </c>
      <c r="O89" s="2">
        <f t="shared" si="5"/>
        <v>-8.5</v>
      </c>
    </row>
    <row r="90" spans="1:15" x14ac:dyDescent="0.25">
      <c r="A90" s="1" t="s">
        <v>169</v>
      </c>
      <c r="B90" s="1" t="s">
        <v>92</v>
      </c>
      <c r="C90" s="1">
        <v>5</v>
      </c>
      <c r="D90" s="1" t="s">
        <v>16</v>
      </c>
      <c r="E90" s="1">
        <v>41</v>
      </c>
      <c r="F90" s="1" t="s">
        <v>63</v>
      </c>
      <c r="G90" s="1">
        <v>7</v>
      </c>
      <c r="H90" s="1">
        <v>14</v>
      </c>
      <c r="I90" s="2">
        <f t="shared" si="4"/>
        <v>21</v>
      </c>
      <c r="J90" s="2">
        <v>15</v>
      </c>
      <c r="K90" s="3" t="s">
        <v>19</v>
      </c>
      <c r="L90" s="4" t="s">
        <v>31</v>
      </c>
      <c r="M90" s="4" t="s">
        <v>21</v>
      </c>
      <c r="N90" s="34">
        <v>26</v>
      </c>
      <c r="O90" s="2">
        <f t="shared" si="5"/>
        <v>11</v>
      </c>
    </row>
    <row r="91" spans="1:15" x14ac:dyDescent="0.25">
      <c r="A91" s="1" t="s">
        <v>170</v>
      </c>
      <c r="B91" s="1" t="s">
        <v>96</v>
      </c>
      <c r="C91" s="1">
        <v>3</v>
      </c>
      <c r="D91" s="1" t="s">
        <v>23</v>
      </c>
      <c r="E91" s="1">
        <v>21</v>
      </c>
      <c r="F91" s="1" t="s">
        <v>17</v>
      </c>
      <c r="G91" s="2">
        <v>0.08</v>
      </c>
      <c r="H91" s="2">
        <v>0</v>
      </c>
      <c r="I91" s="2">
        <f t="shared" si="4"/>
        <v>0.08</v>
      </c>
      <c r="J91" s="2">
        <v>10</v>
      </c>
      <c r="K91" s="3" t="s">
        <v>64</v>
      </c>
      <c r="L91" s="1" t="s">
        <v>43</v>
      </c>
      <c r="M91" s="4" t="s">
        <v>48</v>
      </c>
      <c r="N91" s="34">
        <v>24</v>
      </c>
      <c r="O91" s="2">
        <f t="shared" si="5"/>
        <v>4</v>
      </c>
    </row>
    <row r="92" spans="1:15" x14ac:dyDescent="0.25">
      <c r="A92" s="1" t="s">
        <v>171</v>
      </c>
      <c r="B92" s="1" t="s">
        <v>122</v>
      </c>
      <c r="C92" s="1">
        <v>5</v>
      </c>
      <c r="D92" s="1" t="s">
        <v>16</v>
      </c>
      <c r="E92" s="1">
        <v>51</v>
      </c>
      <c r="F92" s="1" t="s">
        <v>17</v>
      </c>
      <c r="G92" s="2">
        <v>1</v>
      </c>
      <c r="H92" s="1">
        <v>28</v>
      </c>
      <c r="I92" s="2">
        <f t="shared" si="4"/>
        <v>29</v>
      </c>
      <c r="J92" s="2">
        <v>22.5</v>
      </c>
      <c r="K92" s="3" t="s">
        <v>34</v>
      </c>
      <c r="L92" s="1" t="s">
        <v>31</v>
      </c>
      <c r="M92" s="4" t="s">
        <v>36</v>
      </c>
      <c r="N92" s="34">
        <v>12</v>
      </c>
      <c r="O92" s="2">
        <f t="shared" si="5"/>
        <v>4.5</v>
      </c>
    </row>
    <row r="93" spans="1:15" x14ac:dyDescent="0.25">
      <c r="A93" s="1" t="s">
        <v>172</v>
      </c>
      <c r="B93" s="1" t="s">
        <v>122</v>
      </c>
      <c r="C93" s="1">
        <v>5</v>
      </c>
      <c r="D93" s="1" t="s">
        <v>16</v>
      </c>
      <c r="E93" s="1">
        <v>49</v>
      </c>
      <c r="F93" s="1" t="s">
        <v>63</v>
      </c>
      <c r="G93" s="1">
        <v>8</v>
      </c>
      <c r="H93" s="1">
        <v>19</v>
      </c>
      <c r="I93" s="2">
        <f t="shared" si="4"/>
        <v>27</v>
      </c>
      <c r="J93" s="2">
        <v>20</v>
      </c>
      <c r="K93" s="3" t="s">
        <v>50</v>
      </c>
      <c r="L93" s="1" t="s">
        <v>31</v>
      </c>
      <c r="M93" s="4" t="s">
        <v>110</v>
      </c>
      <c r="N93" s="34">
        <v>21</v>
      </c>
      <c r="O93" s="2">
        <f t="shared" si="5"/>
        <v>11</v>
      </c>
    </row>
    <row r="94" spans="1:15" x14ac:dyDescent="0.25">
      <c r="A94" s="1" t="s">
        <v>173</v>
      </c>
      <c r="B94" s="1" t="s">
        <v>29</v>
      </c>
      <c r="C94" s="1">
        <v>6</v>
      </c>
      <c r="D94" s="1" t="s">
        <v>23</v>
      </c>
      <c r="E94" s="1">
        <v>58</v>
      </c>
      <c r="F94" s="1" t="s">
        <v>63</v>
      </c>
      <c r="G94" s="1">
        <v>12</v>
      </c>
      <c r="H94" s="1">
        <v>24</v>
      </c>
      <c r="I94" s="2">
        <f t="shared" si="4"/>
        <v>36</v>
      </c>
      <c r="J94" s="2">
        <v>10</v>
      </c>
      <c r="K94" s="3" t="s">
        <v>64</v>
      </c>
      <c r="L94" s="1" t="s">
        <v>77</v>
      </c>
      <c r="M94" s="4" t="s">
        <v>58</v>
      </c>
      <c r="N94" s="34">
        <v>6</v>
      </c>
      <c r="O94" s="2">
        <f t="shared" si="5"/>
        <v>-14</v>
      </c>
    </row>
    <row r="95" spans="1:15" x14ac:dyDescent="0.25">
      <c r="A95" s="1" t="s">
        <v>174</v>
      </c>
      <c r="B95" s="1" t="s">
        <v>29</v>
      </c>
      <c r="C95" s="1">
        <v>6</v>
      </c>
      <c r="D95" s="1" t="s">
        <v>23</v>
      </c>
      <c r="E95" s="1">
        <v>38</v>
      </c>
      <c r="F95" s="1" t="s">
        <v>17</v>
      </c>
      <c r="G95" s="2">
        <v>1</v>
      </c>
      <c r="H95" s="1">
        <v>15</v>
      </c>
      <c r="I95" s="2">
        <f t="shared" si="4"/>
        <v>16</v>
      </c>
      <c r="J95" s="12">
        <v>5</v>
      </c>
      <c r="K95" s="3" t="s">
        <v>56</v>
      </c>
      <c r="L95" s="1" t="s">
        <v>31</v>
      </c>
      <c r="M95" s="4" t="s">
        <v>90</v>
      </c>
      <c r="N95" s="34">
        <v>17</v>
      </c>
      <c r="O95" s="2">
        <f t="shared" si="5"/>
        <v>-8</v>
      </c>
    </row>
    <row r="96" spans="1:15" x14ac:dyDescent="0.25">
      <c r="A96" s="1" t="s">
        <v>175</v>
      </c>
      <c r="B96" s="1" t="s">
        <v>29</v>
      </c>
      <c r="C96" s="1">
        <v>6</v>
      </c>
      <c r="D96" s="1" t="s">
        <v>23</v>
      </c>
      <c r="E96" s="1">
        <v>52</v>
      </c>
      <c r="F96" s="1" t="s">
        <v>74</v>
      </c>
      <c r="G96" s="1">
        <v>2</v>
      </c>
      <c r="H96" s="1">
        <v>29</v>
      </c>
      <c r="I96" s="2">
        <f t="shared" si="4"/>
        <v>31</v>
      </c>
      <c r="J96" s="2">
        <v>25</v>
      </c>
      <c r="K96" s="3" t="s">
        <v>67</v>
      </c>
      <c r="L96" s="4" t="s">
        <v>105</v>
      </c>
      <c r="M96" s="4" t="s">
        <v>27</v>
      </c>
      <c r="N96" s="34">
        <v>26</v>
      </c>
      <c r="O96" s="2">
        <f t="shared" si="5"/>
        <v>21</v>
      </c>
    </row>
    <row r="97" spans="1:15" x14ac:dyDescent="0.25">
      <c r="A97" s="1" t="s">
        <v>176</v>
      </c>
      <c r="B97" s="1" t="s">
        <v>29</v>
      </c>
      <c r="C97" s="1">
        <v>6</v>
      </c>
      <c r="D97" s="1" t="s">
        <v>16</v>
      </c>
      <c r="E97" s="1">
        <v>26</v>
      </c>
      <c r="F97" s="1"/>
      <c r="G97" s="1">
        <v>3</v>
      </c>
      <c r="H97" s="1">
        <v>27</v>
      </c>
      <c r="I97" s="2">
        <f t="shared" si="4"/>
        <v>30</v>
      </c>
      <c r="J97" s="2">
        <v>10</v>
      </c>
      <c r="K97" s="3" t="s">
        <v>64</v>
      </c>
      <c r="L97" s="1" t="s">
        <v>115</v>
      </c>
      <c r="M97" s="4" t="s">
        <v>48</v>
      </c>
      <c r="N97" s="34">
        <v>30</v>
      </c>
      <c r="O97" s="2">
        <f t="shared" si="5"/>
        <v>10</v>
      </c>
    </row>
    <row r="98" spans="1:15" x14ac:dyDescent="0.25">
      <c r="A98" s="1" t="s">
        <v>177</v>
      </c>
      <c r="B98" s="1" t="s">
        <v>29</v>
      </c>
      <c r="C98" s="1">
        <v>6</v>
      </c>
      <c r="D98" s="1" t="s">
        <v>23</v>
      </c>
      <c r="E98" s="1">
        <v>51</v>
      </c>
      <c r="F98" s="1" t="s">
        <v>74</v>
      </c>
      <c r="G98" s="1">
        <v>3</v>
      </c>
      <c r="H98" s="1">
        <v>26</v>
      </c>
      <c r="I98" s="2">
        <f t="shared" ref="I98:I101" si="6">SUM(G98:H98)</f>
        <v>29</v>
      </c>
      <c r="J98" s="2">
        <v>22.5</v>
      </c>
      <c r="K98" s="3" t="s">
        <v>34</v>
      </c>
      <c r="L98" s="4" t="s">
        <v>93</v>
      </c>
      <c r="M98" s="4" t="s">
        <v>61</v>
      </c>
      <c r="N98" s="34">
        <v>9</v>
      </c>
      <c r="O98" s="2">
        <f t="shared" ref="O98:O101" si="7">N98 - (30 -J98)</f>
        <v>1.5</v>
      </c>
    </row>
    <row r="99" spans="1:15" x14ac:dyDescent="0.25">
      <c r="A99" s="1" t="s">
        <v>178</v>
      </c>
      <c r="B99" s="1" t="s">
        <v>160</v>
      </c>
      <c r="C99" s="1">
        <v>5</v>
      </c>
      <c r="D99" s="1" t="s">
        <v>23</v>
      </c>
      <c r="E99" s="1">
        <v>37</v>
      </c>
      <c r="F99" s="1"/>
      <c r="G99" s="1">
        <v>8</v>
      </c>
      <c r="H99" s="1">
        <v>12</v>
      </c>
      <c r="I99" s="2">
        <f t="shared" si="6"/>
        <v>20</v>
      </c>
      <c r="J99" s="2">
        <v>2.5</v>
      </c>
      <c r="K99" s="3" t="s">
        <v>71</v>
      </c>
      <c r="L99" s="1" t="s">
        <v>20</v>
      </c>
      <c r="M99" s="4" t="s">
        <v>94</v>
      </c>
      <c r="N99" s="34">
        <v>5</v>
      </c>
      <c r="O99" s="2">
        <f t="shared" si="7"/>
        <v>-22.5</v>
      </c>
    </row>
    <row r="100" spans="1:15" x14ac:dyDescent="0.25">
      <c r="A100" s="1" t="s">
        <v>179</v>
      </c>
      <c r="B100" s="1" t="s">
        <v>29</v>
      </c>
      <c r="C100" s="1">
        <v>6</v>
      </c>
      <c r="D100" s="1" t="s">
        <v>23</v>
      </c>
      <c r="E100" s="1">
        <v>51</v>
      </c>
      <c r="F100" s="1"/>
      <c r="G100" s="1">
        <v>8</v>
      </c>
      <c r="H100" s="1">
        <v>21</v>
      </c>
      <c r="I100" s="2">
        <f t="shared" si="6"/>
        <v>29</v>
      </c>
      <c r="J100" s="2">
        <v>30</v>
      </c>
      <c r="K100" s="3" t="s">
        <v>25</v>
      </c>
      <c r="L100" s="4" t="s">
        <v>105</v>
      </c>
      <c r="M100" s="4" t="s">
        <v>61</v>
      </c>
      <c r="N100" s="34">
        <v>23</v>
      </c>
      <c r="O100" s="2">
        <f t="shared" si="7"/>
        <v>23</v>
      </c>
    </row>
    <row r="101" spans="1:15" x14ac:dyDescent="0.25">
      <c r="A101" s="1" t="s">
        <v>180</v>
      </c>
      <c r="B101" s="1" t="s">
        <v>29</v>
      </c>
      <c r="C101" s="1">
        <v>6</v>
      </c>
      <c r="D101" s="1" t="s">
        <v>23</v>
      </c>
      <c r="E101" s="1">
        <v>48</v>
      </c>
      <c r="F101" s="1"/>
      <c r="G101" s="1">
        <v>10</v>
      </c>
      <c r="H101" s="1">
        <v>18</v>
      </c>
      <c r="I101" s="2">
        <f t="shared" si="6"/>
        <v>28</v>
      </c>
      <c r="J101" s="2">
        <v>7.5</v>
      </c>
      <c r="K101" s="3" t="s">
        <v>30</v>
      </c>
      <c r="L101" s="4" t="s">
        <v>93</v>
      </c>
      <c r="M101" s="4" t="s">
        <v>21</v>
      </c>
      <c r="N101" s="34">
        <v>13</v>
      </c>
      <c r="O101" s="2">
        <f t="shared" si="7"/>
        <v>-9.5</v>
      </c>
    </row>
    <row r="104" spans="1:15" ht="14.4" x14ac:dyDescent="0.3">
      <c r="G104" s="31"/>
      <c r="L104" s="31"/>
    </row>
    <row r="105" spans="1:15" ht="14.4" x14ac:dyDescent="0.3">
      <c r="A105" s="31"/>
      <c r="G105" s="31"/>
      <c r="L105" s="31"/>
    </row>
    <row r="106" spans="1:15" ht="14.4" x14ac:dyDescent="0.3">
      <c r="A106" s="31"/>
      <c r="G106" s="31"/>
      <c r="L106" s="31"/>
    </row>
    <row r="107" spans="1:15" ht="14.4" x14ac:dyDescent="0.3">
      <c r="A107" s="31"/>
      <c r="G107" s="31"/>
      <c r="H107" s="32"/>
      <c r="L107" s="31"/>
    </row>
    <row r="108" spans="1:15" ht="14.4" x14ac:dyDescent="0.3">
      <c r="A108" s="31"/>
    </row>
    <row r="109" spans="1:15" ht="14.4" x14ac:dyDescent="0.3">
      <c r="A109" s="31"/>
    </row>
    <row r="110" spans="1:15" ht="14.4" x14ac:dyDescent="0.3">
      <c r="A110" s="31"/>
    </row>
  </sheetData>
  <autoFilter ref="A1:O101" xr:uid="{6AEBE0F4-6A49-4188-9A58-E67725993652}"/>
  <sortState xmlns:xlrd2="http://schemas.microsoft.com/office/spreadsheetml/2017/richdata2" ref="O2:O101">
    <sortCondition ref="O2:O101"/>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workbookViewId="0">
      <selection activeCell="C16" sqref="C16"/>
    </sheetView>
  </sheetViews>
  <sheetFormatPr defaultRowHeight="14.4" x14ac:dyDescent="0.3"/>
  <cols>
    <col min="1" max="1" width="26.33203125" bestFit="1" customWidth="1"/>
    <col min="2" max="2" width="23.33203125" bestFit="1" customWidth="1"/>
  </cols>
  <sheetData>
    <row r="3" spans="1:2" x14ac:dyDescent="0.3">
      <c r="A3" s="8" t="s">
        <v>181</v>
      </c>
      <c r="B3" s="8" t="s">
        <v>182</v>
      </c>
    </row>
    <row r="4" spans="1:2" x14ac:dyDescent="0.3">
      <c r="A4" s="6" t="s">
        <v>61</v>
      </c>
      <c r="B4" s="7">
        <v>1</v>
      </c>
    </row>
    <row r="5" spans="1:2" x14ac:dyDescent="0.3">
      <c r="A5" s="6" t="s">
        <v>58</v>
      </c>
      <c r="B5" s="7">
        <v>1</v>
      </c>
    </row>
    <row r="6" spans="1:2" x14ac:dyDescent="0.3">
      <c r="A6" s="6" t="s">
        <v>32</v>
      </c>
      <c r="B6" s="7">
        <v>1</v>
      </c>
    </row>
    <row r="7" spans="1:2" x14ac:dyDescent="0.3">
      <c r="A7" s="6" t="s">
        <v>27</v>
      </c>
      <c r="B7" s="7">
        <v>5</v>
      </c>
    </row>
    <row r="8" spans="1:2" x14ac:dyDescent="0.3">
      <c r="A8" s="6" t="s">
        <v>21</v>
      </c>
      <c r="B8" s="7">
        <v>1</v>
      </c>
    </row>
    <row r="9" spans="1:2" x14ac:dyDescent="0.3">
      <c r="A9" s="6" t="s">
        <v>68</v>
      </c>
      <c r="B9" s="7">
        <v>1</v>
      </c>
    </row>
    <row r="10" spans="1:2" x14ac:dyDescent="0.3">
      <c r="A10" s="6" t="s">
        <v>44</v>
      </c>
      <c r="B10" s="7">
        <v>1</v>
      </c>
    </row>
    <row r="11" spans="1:2" x14ac:dyDescent="0.3">
      <c r="A11" s="9" t="s">
        <v>192</v>
      </c>
      <c r="B11" s="10">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5352C-A4D1-4F3E-9693-0AF145C798C6}">
  <dimension ref="B2:K11"/>
  <sheetViews>
    <sheetView workbookViewId="0">
      <selection activeCell="U28" sqref="U28"/>
    </sheetView>
  </sheetViews>
  <sheetFormatPr defaultRowHeight="14.4" x14ac:dyDescent="0.3"/>
  <sheetData>
    <row r="2" spans="2:11" x14ac:dyDescent="0.3">
      <c r="B2" s="40" t="s">
        <v>198</v>
      </c>
      <c r="C2" s="40"/>
      <c r="D2" s="40"/>
      <c r="E2" s="40"/>
      <c r="F2" s="40"/>
      <c r="G2" s="40"/>
      <c r="H2" s="40"/>
      <c r="I2" s="40"/>
      <c r="J2" s="40"/>
      <c r="K2" s="40"/>
    </row>
    <row r="3" spans="2:11" x14ac:dyDescent="0.3">
      <c r="B3" s="40"/>
      <c r="C3" s="40"/>
      <c r="D3" s="40"/>
      <c r="E3" s="40"/>
      <c r="F3" s="40"/>
      <c r="G3" s="40"/>
      <c r="H3" s="40"/>
      <c r="I3" s="40"/>
      <c r="J3" s="40"/>
      <c r="K3" s="40"/>
    </row>
    <row r="4" spans="2:11" x14ac:dyDescent="0.3">
      <c r="B4" s="40" t="s">
        <v>200</v>
      </c>
      <c r="C4" s="40"/>
      <c r="D4" s="40"/>
      <c r="E4" s="40"/>
      <c r="F4" s="40"/>
      <c r="G4" s="40"/>
      <c r="H4" s="40"/>
      <c r="I4" s="40"/>
      <c r="J4" s="40"/>
      <c r="K4" s="40"/>
    </row>
    <row r="5" spans="2:11" x14ac:dyDescent="0.3">
      <c r="B5" s="40"/>
      <c r="C5" s="40"/>
      <c r="D5" s="40"/>
      <c r="E5" s="40"/>
      <c r="F5" s="40"/>
      <c r="G5" s="40"/>
      <c r="H5" s="40"/>
      <c r="I5" s="40"/>
      <c r="J5" s="40"/>
      <c r="K5" s="40"/>
    </row>
    <row r="6" spans="2:11" x14ac:dyDescent="0.3">
      <c r="B6" s="40" t="s">
        <v>197</v>
      </c>
      <c r="C6" s="40"/>
      <c r="D6" s="40"/>
      <c r="E6" s="40"/>
      <c r="F6" s="40"/>
      <c r="G6" s="40"/>
      <c r="H6" s="40"/>
      <c r="I6" s="40"/>
      <c r="J6" s="40"/>
      <c r="K6" s="40"/>
    </row>
    <row r="7" spans="2:11" x14ac:dyDescent="0.3">
      <c r="B7" s="40"/>
      <c r="C7" s="40"/>
      <c r="D7" s="40"/>
      <c r="E7" s="40"/>
      <c r="F7" s="40"/>
      <c r="G7" s="40"/>
      <c r="H7" s="40"/>
      <c r="I7" s="40"/>
      <c r="J7" s="40"/>
      <c r="K7" s="40"/>
    </row>
    <row r="8" spans="2:11" x14ac:dyDescent="0.3">
      <c r="B8" s="40" t="s">
        <v>199</v>
      </c>
      <c r="C8" s="40"/>
      <c r="D8" s="40"/>
      <c r="E8" s="40"/>
      <c r="F8" s="40"/>
      <c r="G8" s="40"/>
      <c r="H8" s="40"/>
      <c r="I8" s="40"/>
      <c r="J8" s="40"/>
      <c r="K8" s="40"/>
    </row>
    <row r="9" spans="2:11" x14ac:dyDescent="0.3">
      <c r="B9" s="40"/>
      <c r="C9" s="40"/>
      <c r="D9" s="40"/>
      <c r="E9" s="40"/>
      <c r="F9" s="40"/>
      <c r="G9" s="40"/>
      <c r="H9" s="40"/>
      <c r="I9" s="40"/>
      <c r="J9" s="40"/>
      <c r="K9" s="40"/>
    </row>
    <row r="10" spans="2:11" x14ac:dyDescent="0.3">
      <c r="C10" s="40"/>
      <c r="D10" s="40"/>
      <c r="E10" s="40"/>
      <c r="F10" s="40"/>
      <c r="G10" s="40"/>
      <c r="H10" s="40"/>
      <c r="I10" s="40"/>
      <c r="J10" s="40"/>
      <c r="K10" s="40"/>
    </row>
    <row r="11" spans="2:11" x14ac:dyDescent="0.3">
      <c r="B11" s="40"/>
      <c r="C11" s="40"/>
      <c r="D11" s="40"/>
      <c r="E11" s="40"/>
      <c r="F11" s="40"/>
      <c r="G11" s="40"/>
      <c r="H11" s="40"/>
      <c r="I11" s="40"/>
      <c r="J11" s="40"/>
      <c r="K11"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E9B1E-6DF1-48F8-91E8-126BF715C6A2}">
  <dimension ref="A3:B6"/>
  <sheetViews>
    <sheetView workbookViewId="0">
      <selection activeCell="B11" sqref="B11"/>
    </sheetView>
  </sheetViews>
  <sheetFormatPr defaultRowHeight="14.4" x14ac:dyDescent="0.3"/>
  <cols>
    <col min="1" max="1" width="12.5546875" bestFit="1" customWidth="1"/>
    <col min="2" max="2" width="22.21875" bestFit="1" customWidth="1"/>
  </cols>
  <sheetData>
    <row r="3" spans="1:2" x14ac:dyDescent="0.3">
      <c r="A3" s="35" t="s">
        <v>181</v>
      </c>
      <c r="B3" t="s">
        <v>182</v>
      </c>
    </row>
    <row r="4" spans="1:2" x14ac:dyDescent="0.3">
      <c r="A4" s="6" t="s">
        <v>16</v>
      </c>
      <c r="B4" s="7">
        <v>11</v>
      </c>
    </row>
    <row r="5" spans="1:2" x14ac:dyDescent="0.3">
      <c r="A5" s="6" t="s">
        <v>23</v>
      </c>
      <c r="B5" s="7">
        <v>25</v>
      </c>
    </row>
    <row r="6" spans="1:2" x14ac:dyDescent="0.3">
      <c r="A6" s="6" t="s">
        <v>192</v>
      </c>
      <c r="B6" s="7">
        <v>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F9AE-3E1E-4274-81B2-181AFB865386}">
  <dimension ref="A3:B18"/>
  <sheetViews>
    <sheetView topLeftCell="A7" workbookViewId="0">
      <selection activeCell="K15" sqref="K15"/>
    </sheetView>
  </sheetViews>
  <sheetFormatPr defaultRowHeight="14.4" x14ac:dyDescent="0.3"/>
  <cols>
    <col min="1" max="1" width="12.5546875" bestFit="1" customWidth="1"/>
    <col min="2" max="2" width="22.21875" bestFit="1" customWidth="1"/>
  </cols>
  <sheetData>
    <row r="3" spans="1:2" x14ac:dyDescent="0.3">
      <c r="A3" s="35" t="s">
        <v>181</v>
      </c>
      <c r="B3" t="s">
        <v>182</v>
      </c>
    </row>
    <row r="4" spans="1:2" x14ac:dyDescent="0.3">
      <c r="A4" s="6">
        <v>1</v>
      </c>
      <c r="B4" s="7">
        <v>1</v>
      </c>
    </row>
    <row r="5" spans="1:2" x14ac:dyDescent="0.3">
      <c r="A5" s="6">
        <v>2</v>
      </c>
      <c r="B5" s="7">
        <v>9</v>
      </c>
    </row>
    <row r="6" spans="1:2" x14ac:dyDescent="0.3">
      <c r="A6" s="6">
        <v>3</v>
      </c>
      <c r="B6" s="7">
        <v>7</v>
      </c>
    </row>
    <row r="7" spans="1:2" x14ac:dyDescent="0.3">
      <c r="A7" s="6">
        <v>4</v>
      </c>
      <c r="B7" s="7">
        <v>2</v>
      </c>
    </row>
    <row r="8" spans="1:2" x14ac:dyDescent="0.3">
      <c r="A8" s="6">
        <v>5</v>
      </c>
      <c r="B8" s="7">
        <v>4</v>
      </c>
    </row>
    <row r="9" spans="1:2" x14ac:dyDescent="0.3">
      <c r="A9" s="6">
        <v>6</v>
      </c>
      <c r="B9" s="7">
        <v>2</v>
      </c>
    </row>
    <row r="10" spans="1:2" x14ac:dyDescent="0.3">
      <c r="A10" s="6">
        <v>7</v>
      </c>
      <c r="B10" s="7">
        <v>3</v>
      </c>
    </row>
    <row r="11" spans="1:2" x14ac:dyDescent="0.3">
      <c r="A11" s="6">
        <v>8</v>
      </c>
      <c r="B11" s="7">
        <v>2</v>
      </c>
    </row>
    <row r="12" spans="1:2" x14ac:dyDescent="0.3">
      <c r="A12" s="6">
        <v>9</v>
      </c>
      <c r="B12" s="7">
        <v>1</v>
      </c>
    </row>
    <row r="13" spans="1:2" x14ac:dyDescent="0.3">
      <c r="A13" s="6">
        <v>11</v>
      </c>
      <c r="B13" s="7">
        <v>1</v>
      </c>
    </row>
    <row r="14" spans="1:2" x14ac:dyDescent="0.3">
      <c r="A14" s="6">
        <v>12</v>
      </c>
      <c r="B14" s="7">
        <v>1</v>
      </c>
    </row>
    <row r="15" spans="1:2" x14ac:dyDescent="0.3">
      <c r="A15" s="6">
        <v>15</v>
      </c>
      <c r="B15" s="7">
        <v>1</v>
      </c>
    </row>
    <row r="16" spans="1:2" x14ac:dyDescent="0.3">
      <c r="A16" s="6">
        <v>21</v>
      </c>
      <c r="B16" s="7">
        <v>1</v>
      </c>
    </row>
    <row r="17" spans="1:2" x14ac:dyDescent="0.3">
      <c r="A17" s="6">
        <v>26</v>
      </c>
      <c r="B17" s="7">
        <v>1</v>
      </c>
    </row>
    <row r="18" spans="1:2" x14ac:dyDescent="0.3">
      <c r="A18" s="6" t="s">
        <v>192</v>
      </c>
      <c r="B18" s="7">
        <v>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B215C-6539-405F-875A-1DDCCB97DBC8}">
  <dimension ref="A3:C6"/>
  <sheetViews>
    <sheetView workbookViewId="0">
      <selection activeCell="E15" sqref="E15"/>
    </sheetView>
  </sheetViews>
  <sheetFormatPr defaultRowHeight="14.4" x14ac:dyDescent="0.3"/>
  <cols>
    <col min="1" max="1" width="12.5546875" bestFit="1" customWidth="1"/>
    <col min="2" max="2" width="57.33203125" bestFit="1" customWidth="1"/>
    <col min="3" max="3" width="13.88671875" bestFit="1" customWidth="1"/>
  </cols>
  <sheetData>
    <row r="3" spans="1:3" x14ac:dyDescent="0.3">
      <c r="A3" s="35" t="s">
        <v>181</v>
      </c>
      <c r="B3" t="s">
        <v>194</v>
      </c>
      <c r="C3" t="s">
        <v>195</v>
      </c>
    </row>
    <row r="4" spans="1:3" x14ac:dyDescent="0.3">
      <c r="A4" s="6" t="s">
        <v>16</v>
      </c>
      <c r="B4" s="36">
        <v>16.518518518518519</v>
      </c>
      <c r="C4" s="36">
        <v>32.25925925925926</v>
      </c>
    </row>
    <row r="5" spans="1:3" x14ac:dyDescent="0.3">
      <c r="A5" s="6" t="s">
        <v>23</v>
      </c>
      <c r="B5" s="36">
        <v>14.863013698630137</v>
      </c>
      <c r="C5" s="36">
        <v>38.123287671232873</v>
      </c>
    </row>
    <row r="6" spans="1:3" x14ac:dyDescent="0.3">
      <c r="A6" s="6" t="s">
        <v>192</v>
      </c>
      <c r="B6" s="36">
        <v>15.31</v>
      </c>
      <c r="C6" s="36">
        <v>36.54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B463-28D6-4614-A1E2-58658CFD7FDF}">
  <dimension ref="A3:B7"/>
  <sheetViews>
    <sheetView workbookViewId="0">
      <selection activeCell="B26" sqref="B26"/>
    </sheetView>
  </sheetViews>
  <sheetFormatPr defaultRowHeight="14.4" x14ac:dyDescent="0.3"/>
  <cols>
    <col min="1" max="1" width="12.5546875" bestFit="1" customWidth="1"/>
    <col min="2" max="2" width="22.21875" bestFit="1" customWidth="1"/>
  </cols>
  <sheetData>
    <row r="3" spans="1:2" x14ac:dyDescent="0.3">
      <c r="A3" s="35" t="s">
        <v>181</v>
      </c>
      <c r="B3" t="s">
        <v>182</v>
      </c>
    </row>
    <row r="4" spans="1:2" x14ac:dyDescent="0.3">
      <c r="A4" s="6" t="s">
        <v>84</v>
      </c>
      <c r="B4" s="7">
        <v>2</v>
      </c>
    </row>
    <row r="5" spans="1:2" x14ac:dyDescent="0.3">
      <c r="A5" s="6" t="s">
        <v>92</v>
      </c>
      <c r="B5" s="7">
        <v>2</v>
      </c>
    </row>
    <row r="6" spans="1:2" x14ac:dyDescent="0.3">
      <c r="A6" s="6" t="s">
        <v>15</v>
      </c>
      <c r="B6" s="7">
        <v>5</v>
      </c>
    </row>
    <row r="7" spans="1:2" x14ac:dyDescent="0.3">
      <c r="A7" s="6" t="s">
        <v>192</v>
      </c>
      <c r="B7" s="7">
        <v>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0A0D3-C735-45C2-8AB4-30B9886488BB}">
  <sheetPr filterMode="1"/>
  <dimension ref="A1:C110"/>
  <sheetViews>
    <sheetView workbookViewId="0">
      <selection activeCell="E2" sqref="E2"/>
    </sheetView>
  </sheetViews>
  <sheetFormatPr defaultRowHeight="14.4" x14ac:dyDescent="0.3"/>
  <cols>
    <col min="1" max="1" width="23.44140625" style="11" bestFit="1" customWidth="1"/>
    <col min="2" max="2" width="31.33203125" style="2" customWidth="1"/>
    <col min="3" max="3" width="37.109375" style="11" bestFit="1" customWidth="1"/>
  </cols>
  <sheetData>
    <row r="1" spans="1:3" x14ac:dyDescent="0.3">
      <c r="A1" s="28" t="s">
        <v>6</v>
      </c>
      <c r="B1" s="39" t="s">
        <v>193</v>
      </c>
      <c r="C1" s="28" t="s">
        <v>11</v>
      </c>
    </row>
    <row r="2" spans="1:3" x14ac:dyDescent="0.3">
      <c r="A2" s="2">
        <v>0.83</v>
      </c>
      <c r="B2" s="2">
        <v>-11</v>
      </c>
      <c r="C2" s="1" t="s">
        <v>20</v>
      </c>
    </row>
    <row r="3" spans="1:3" hidden="1" x14ac:dyDescent="0.3">
      <c r="A3" s="2">
        <v>0.25</v>
      </c>
      <c r="B3" s="2">
        <v>2</v>
      </c>
      <c r="C3" s="1" t="s">
        <v>26</v>
      </c>
    </row>
    <row r="4" spans="1:3" x14ac:dyDescent="0.3">
      <c r="A4" s="1">
        <v>9</v>
      </c>
      <c r="B4" s="2">
        <v>3.5</v>
      </c>
      <c r="C4" s="4" t="s">
        <v>31</v>
      </c>
    </row>
    <row r="5" spans="1:3" hidden="1" x14ac:dyDescent="0.3">
      <c r="A5" s="2">
        <v>0.25</v>
      </c>
      <c r="B5" s="2">
        <v>15.5</v>
      </c>
      <c r="C5" s="1" t="s">
        <v>35</v>
      </c>
    </row>
    <row r="6" spans="1:3" hidden="1" x14ac:dyDescent="0.3">
      <c r="A6" s="2">
        <v>0.25</v>
      </c>
      <c r="B6" s="2">
        <v>4</v>
      </c>
      <c r="C6" s="1" t="s">
        <v>26</v>
      </c>
    </row>
    <row r="7" spans="1:3" hidden="1" x14ac:dyDescent="0.3">
      <c r="A7" s="2">
        <v>0.42</v>
      </c>
      <c r="B7" s="2">
        <v>-9.5</v>
      </c>
      <c r="C7" s="1" t="s">
        <v>26</v>
      </c>
    </row>
    <row r="8" spans="1:3" x14ac:dyDescent="0.3">
      <c r="A8" s="2">
        <v>0.33</v>
      </c>
      <c r="B8" s="2">
        <v>-10.5</v>
      </c>
      <c r="C8" s="1" t="s">
        <v>43</v>
      </c>
    </row>
    <row r="9" spans="1:3" x14ac:dyDescent="0.3">
      <c r="A9" s="2">
        <v>0.92</v>
      </c>
      <c r="B9" s="2">
        <v>5</v>
      </c>
      <c r="C9" s="1" t="s">
        <v>47</v>
      </c>
    </row>
    <row r="10" spans="1:3" x14ac:dyDescent="0.3">
      <c r="A10" s="2">
        <v>0.92</v>
      </c>
      <c r="B10" s="2">
        <v>7</v>
      </c>
      <c r="C10" s="1" t="s">
        <v>47</v>
      </c>
    </row>
    <row r="11" spans="1:3" x14ac:dyDescent="0.3">
      <c r="A11" s="2">
        <v>0.75</v>
      </c>
      <c r="B11" s="2">
        <v>24.5</v>
      </c>
      <c r="C11" s="1" t="s">
        <v>47</v>
      </c>
    </row>
    <row r="12" spans="1:3" x14ac:dyDescent="0.3">
      <c r="A12" s="2">
        <v>0.08</v>
      </c>
      <c r="B12" s="2">
        <v>-24</v>
      </c>
      <c r="C12" s="1" t="s">
        <v>47</v>
      </c>
    </row>
    <row r="13" spans="1:3" hidden="1" x14ac:dyDescent="0.3">
      <c r="A13" s="2">
        <v>0.25</v>
      </c>
      <c r="B13" s="2">
        <v>1</v>
      </c>
      <c r="C13" s="1" t="s">
        <v>26</v>
      </c>
    </row>
    <row r="14" spans="1:3" x14ac:dyDescent="0.3">
      <c r="A14" s="12">
        <v>1</v>
      </c>
      <c r="B14" s="2">
        <v>6.5</v>
      </c>
      <c r="C14" s="1" t="s">
        <v>31</v>
      </c>
    </row>
    <row r="15" spans="1:3" hidden="1" x14ac:dyDescent="0.3">
      <c r="A15" s="1">
        <v>26</v>
      </c>
      <c r="B15" s="2">
        <v>-15</v>
      </c>
      <c r="C15" s="1" t="s">
        <v>65</v>
      </c>
    </row>
    <row r="16" spans="1:3" x14ac:dyDescent="0.3">
      <c r="A16" s="1">
        <v>15</v>
      </c>
      <c r="B16" s="2">
        <v>24</v>
      </c>
      <c r="C16" s="4" t="s">
        <v>20</v>
      </c>
    </row>
    <row r="17" spans="1:3" hidden="1" x14ac:dyDescent="0.3">
      <c r="A17" s="1">
        <v>33</v>
      </c>
      <c r="B17" s="2">
        <v>-26.5</v>
      </c>
      <c r="C17" s="1" t="s">
        <v>72</v>
      </c>
    </row>
    <row r="18" spans="1:3" x14ac:dyDescent="0.3">
      <c r="A18" s="1">
        <v>21</v>
      </c>
      <c r="B18" s="2">
        <v>10.5</v>
      </c>
      <c r="C18" s="1" t="s">
        <v>75</v>
      </c>
    </row>
    <row r="19" spans="1:3" hidden="1" x14ac:dyDescent="0.3">
      <c r="A19" s="1">
        <v>7</v>
      </c>
      <c r="B19" s="2">
        <v>17</v>
      </c>
      <c r="C19" s="1" t="s">
        <v>77</v>
      </c>
    </row>
    <row r="20" spans="1:3" hidden="1" x14ac:dyDescent="0.3">
      <c r="A20" s="1">
        <v>17</v>
      </c>
      <c r="B20" s="2">
        <v>23</v>
      </c>
      <c r="C20" s="1" t="s">
        <v>80</v>
      </c>
    </row>
    <row r="21" spans="1:3" x14ac:dyDescent="0.3">
      <c r="A21" s="1">
        <v>12</v>
      </c>
      <c r="B21" s="2">
        <v>-2.5</v>
      </c>
      <c r="C21" s="4" t="s">
        <v>20</v>
      </c>
    </row>
    <row r="22" spans="1:3" x14ac:dyDescent="0.3">
      <c r="A22" s="1">
        <v>5</v>
      </c>
      <c r="B22" s="2">
        <v>-4.5</v>
      </c>
      <c r="C22" s="1" t="s">
        <v>31</v>
      </c>
    </row>
    <row r="23" spans="1:3" x14ac:dyDescent="0.3">
      <c r="A23" s="1">
        <v>4</v>
      </c>
      <c r="B23" s="2">
        <v>-4</v>
      </c>
      <c r="C23" s="4" t="s">
        <v>20</v>
      </c>
    </row>
    <row r="24" spans="1:3" x14ac:dyDescent="0.3">
      <c r="A24" s="12">
        <v>1</v>
      </c>
      <c r="B24" s="2">
        <v>-12.5</v>
      </c>
      <c r="C24" s="1" t="s">
        <v>89</v>
      </c>
    </row>
    <row r="25" spans="1:3" x14ac:dyDescent="0.3">
      <c r="A25" s="12">
        <v>1</v>
      </c>
      <c r="B25" s="2">
        <v>28</v>
      </c>
      <c r="C25" s="1" t="s">
        <v>93</v>
      </c>
    </row>
    <row r="26" spans="1:3" x14ac:dyDescent="0.3">
      <c r="A26" s="1">
        <v>4</v>
      </c>
      <c r="B26" s="2">
        <v>22.5</v>
      </c>
      <c r="C26" s="4" t="s">
        <v>31</v>
      </c>
    </row>
    <row r="27" spans="1:3" x14ac:dyDescent="0.3">
      <c r="A27" s="1">
        <v>5</v>
      </c>
      <c r="B27" s="2">
        <v>-11</v>
      </c>
      <c r="C27" s="4" t="s">
        <v>31</v>
      </c>
    </row>
    <row r="28" spans="1:3" hidden="1" x14ac:dyDescent="0.3">
      <c r="A28" s="1">
        <v>3</v>
      </c>
      <c r="B28" s="2">
        <v>-27.5</v>
      </c>
      <c r="C28" s="1" t="s">
        <v>72</v>
      </c>
    </row>
    <row r="29" spans="1:3" x14ac:dyDescent="0.3">
      <c r="A29" s="1">
        <v>2</v>
      </c>
      <c r="B29" s="2">
        <v>-2.5</v>
      </c>
      <c r="C29" s="4" t="s">
        <v>20</v>
      </c>
    </row>
    <row r="30" spans="1:3" x14ac:dyDescent="0.3">
      <c r="A30" s="1">
        <v>2</v>
      </c>
      <c r="B30" s="2">
        <v>20.5</v>
      </c>
      <c r="C30" s="4" t="s">
        <v>89</v>
      </c>
    </row>
    <row r="31" spans="1:3" x14ac:dyDescent="0.3">
      <c r="A31" s="1">
        <v>3</v>
      </c>
      <c r="B31" s="2">
        <v>-4</v>
      </c>
      <c r="C31" s="4" t="s">
        <v>31</v>
      </c>
    </row>
    <row r="32" spans="1:3" x14ac:dyDescent="0.3">
      <c r="A32" s="1">
        <v>2</v>
      </c>
      <c r="B32" s="2">
        <v>22</v>
      </c>
      <c r="C32" s="1" t="s">
        <v>93</v>
      </c>
    </row>
    <row r="33" spans="1:3" x14ac:dyDescent="0.3">
      <c r="A33" s="12">
        <v>1</v>
      </c>
      <c r="B33" s="2">
        <v>12.5</v>
      </c>
      <c r="C33" s="5" t="s">
        <v>105</v>
      </c>
    </row>
    <row r="34" spans="1:3" hidden="1" x14ac:dyDescent="0.3">
      <c r="A34" s="1">
        <v>2</v>
      </c>
      <c r="B34" s="2">
        <v>0</v>
      </c>
      <c r="C34" s="1" t="s">
        <v>80</v>
      </c>
    </row>
    <row r="35" spans="1:3" x14ac:dyDescent="0.3">
      <c r="A35" s="1">
        <v>8</v>
      </c>
      <c r="B35" s="2">
        <v>-3.5</v>
      </c>
      <c r="C35" s="4" t="s">
        <v>31</v>
      </c>
    </row>
    <row r="36" spans="1:3" x14ac:dyDescent="0.3">
      <c r="A36" s="1">
        <v>27</v>
      </c>
      <c r="B36" s="2">
        <v>-5.5</v>
      </c>
      <c r="C36" s="1" t="s">
        <v>89</v>
      </c>
    </row>
    <row r="37" spans="1:3" hidden="1" x14ac:dyDescent="0.3">
      <c r="A37" s="1">
        <v>1</v>
      </c>
      <c r="B37" s="2">
        <v>8.5</v>
      </c>
      <c r="C37" s="1" t="s">
        <v>35</v>
      </c>
    </row>
    <row r="38" spans="1:3" x14ac:dyDescent="0.3">
      <c r="A38" s="1">
        <v>7</v>
      </c>
      <c r="B38" s="2">
        <v>-10</v>
      </c>
      <c r="C38" s="4" t="s">
        <v>105</v>
      </c>
    </row>
    <row r="39" spans="1:3" x14ac:dyDescent="0.3">
      <c r="A39" s="1">
        <v>6</v>
      </c>
      <c r="B39" s="2">
        <v>-7</v>
      </c>
      <c r="C39" s="4" t="s">
        <v>31</v>
      </c>
    </row>
    <row r="40" spans="1:3" x14ac:dyDescent="0.3">
      <c r="A40" s="1">
        <v>3</v>
      </c>
      <c r="B40" s="2">
        <v>-4.5</v>
      </c>
      <c r="C40" s="1" t="s">
        <v>31</v>
      </c>
    </row>
    <row r="41" spans="1:3" x14ac:dyDescent="0.3">
      <c r="A41" s="1">
        <v>2</v>
      </c>
      <c r="B41" s="2">
        <v>3.5</v>
      </c>
      <c r="C41" s="1" t="s">
        <v>115</v>
      </c>
    </row>
    <row r="42" spans="1:3" x14ac:dyDescent="0.3">
      <c r="A42" s="2">
        <v>0.08</v>
      </c>
      <c r="B42" s="2">
        <v>22.5</v>
      </c>
      <c r="C42" s="1" t="s">
        <v>75</v>
      </c>
    </row>
    <row r="43" spans="1:3" x14ac:dyDescent="0.3">
      <c r="A43" s="1">
        <v>3</v>
      </c>
      <c r="B43" s="2">
        <v>-3</v>
      </c>
      <c r="C43" s="1" t="s">
        <v>47</v>
      </c>
    </row>
    <row r="44" spans="1:3" hidden="1" x14ac:dyDescent="0.3">
      <c r="A44" s="1">
        <v>0.57999999999999996</v>
      </c>
      <c r="B44" s="2">
        <v>-1.5</v>
      </c>
      <c r="C44" s="1" t="s">
        <v>26</v>
      </c>
    </row>
    <row r="45" spans="1:3" hidden="1" x14ac:dyDescent="0.3">
      <c r="A45" s="1">
        <v>4</v>
      </c>
      <c r="B45" s="2">
        <v>6</v>
      </c>
      <c r="C45" s="1" t="s">
        <v>77</v>
      </c>
    </row>
    <row r="46" spans="1:3" hidden="1" x14ac:dyDescent="0.3">
      <c r="A46" s="1">
        <v>4</v>
      </c>
      <c r="B46" s="2">
        <v>-2.5</v>
      </c>
      <c r="C46" s="4" t="s">
        <v>80</v>
      </c>
    </row>
    <row r="47" spans="1:3" x14ac:dyDescent="0.3">
      <c r="A47" s="12">
        <v>5</v>
      </c>
      <c r="B47" s="2">
        <v>0</v>
      </c>
      <c r="C47" s="1" t="s">
        <v>43</v>
      </c>
    </row>
    <row r="48" spans="1:3" hidden="1" x14ac:dyDescent="0.3">
      <c r="A48" s="1">
        <v>3</v>
      </c>
      <c r="B48" s="2">
        <v>6.5</v>
      </c>
      <c r="C48" s="1" t="s">
        <v>65</v>
      </c>
    </row>
    <row r="49" spans="1:3" x14ac:dyDescent="0.3">
      <c r="A49" s="1">
        <v>3</v>
      </c>
      <c r="B49" s="2">
        <v>-5</v>
      </c>
      <c r="C49" s="1" t="s">
        <v>31</v>
      </c>
    </row>
    <row r="50" spans="1:3" x14ac:dyDescent="0.3">
      <c r="A50" s="12">
        <v>1</v>
      </c>
      <c r="B50" s="2">
        <v>12.5</v>
      </c>
      <c r="C50" s="5" t="s">
        <v>105</v>
      </c>
    </row>
    <row r="51" spans="1:3" hidden="1" x14ac:dyDescent="0.3">
      <c r="A51" s="1">
        <v>6</v>
      </c>
      <c r="B51" s="2">
        <v>10.5</v>
      </c>
      <c r="C51" s="4" t="s">
        <v>80</v>
      </c>
    </row>
    <row r="52" spans="1:3" x14ac:dyDescent="0.3">
      <c r="A52" s="1">
        <v>3</v>
      </c>
      <c r="B52" s="2">
        <v>-20.5</v>
      </c>
      <c r="C52" s="4" t="s">
        <v>31</v>
      </c>
    </row>
    <row r="53" spans="1:3" x14ac:dyDescent="0.3">
      <c r="A53" s="2">
        <v>0.17</v>
      </c>
      <c r="B53" s="2">
        <v>-8.5</v>
      </c>
      <c r="C53" s="1" t="s">
        <v>43</v>
      </c>
    </row>
    <row r="54" spans="1:3" x14ac:dyDescent="0.3">
      <c r="A54" s="1">
        <v>7</v>
      </c>
      <c r="B54" s="2">
        <v>-1.5</v>
      </c>
      <c r="C54" s="1" t="s">
        <v>31</v>
      </c>
    </row>
    <row r="55" spans="1:3" hidden="1" x14ac:dyDescent="0.3">
      <c r="A55" s="1">
        <v>3</v>
      </c>
      <c r="B55" s="2">
        <v>-12.5</v>
      </c>
      <c r="C55" s="1" t="s">
        <v>80</v>
      </c>
    </row>
    <row r="56" spans="1:3" x14ac:dyDescent="0.3">
      <c r="A56" s="1">
        <v>2</v>
      </c>
      <c r="B56" s="2">
        <v>-2</v>
      </c>
      <c r="C56" s="1" t="s">
        <v>47</v>
      </c>
    </row>
    <row r="57" spans="1:3" hidden="1" x14ac:dyDescent="0.3">
      <c r="A57" s="1">
        <v>5</v>
      </c>
      <c r="B57" s="2">
        <v>-11.5</v>
      </c>
      <c r="C57" s="1" t="s">
        <v>35</v>
      </c>
    </row>
    <row r="58" spans="1:3" x14ac:dyDescent="0.3">
      <c r="A58" s="2">
        <v>0.25</v>
      </c>
      <c r="B58" s="2">
        <v>3</v>
      </c>
      <c r="C58" s="1" t="s">
        <v>47</v>
      </c>
    </row>
    <row r="59" spans="1:3" x14ac:dyDescent="0.3">
      <c r="A59" s="1">
        <v>1</v>
      </c>
      <c r="B59" s="2">
        <v>14.5</v>
      </c>
      <c r="C59" s="1" t="s">
        <v>43</v>
      </c>
    </row>
    <row r="60" spans="1:3" x14ac:dyDescent="0.3">
      <c r="A60" s="1">
        <v>3</v>
      </c>
      <c r="B60" s="2">
        <v>18</v>
      </c>
      <c r="C60" s="4" t="s">
        <v>31</v>
      </c>
    </row>
    <row r="61" spans="1:3" x14ac:dyDescent="0.3">
      <c r="A61" s="1">
        <v>2</v>
      </c>
      <c r="B61" s="2">
        <v>-8</v>
      </c>
      <c r="C61" s="1" t="s">
        <v>105</v>
      </c>
    </row>
    <row r="62" spans="1:3" hidden="1" x14ac:dyDescent="0.3">
      <c r="A62" s="1">
        <v>3</v>
      </c>
      <c r="B62" s="2">
        <v>9</v>
      </c>
      <c r="C62" s="1" t="s">
        <v>80</v>
      </c>
    </row>
    <row r="63" spans="1:3" hidden="1" x14ac:dyDescent="0.3">
      <c r="A63" s="1">
        <v>1</v>
      </c>
      <c r="B63" s="2">
        <v>-12.5</v>
      </c>
      <c r="C63" s="1" t="s">
        <v>72</v>
      </c>
    </row>
    <row r="64" spans="1:3" x14ac:dyDescent="0.3">
      <c r="A64" s="1">
        <v>3</v>
      </c>
      <c r="B64" s="2">
        <v>-13.5</v>
      </c>
      <c r="C64" s="4" t="s">
        <v>20</v>
      </c>
    </row>
    <row r="65" spans="1:3" x14ac:dyDescent="0.3">
      <c r="A65" s="1">
        <v>5</v>
      </c>
      <c r="B65" s="2">
        <v>6.5</v>
      </c>
      <c r="C65" s="4" t="s">
        <v>31</v>
      </c>
    </row>
    <row r="66" spans="1:3" x14ac:dyDescent="0.3">
      <c r="A66" s="2">
        <v>1</v>
      </c>
      <c r="B66" s="2">
        <v>-4</v>
      </c>
      <c r="C66" s="1" t="s">
        <v>93</v>
      </c>
    </row>
    <row r="67" spans="1:3" hidden="1" x14ac:dyDescent="0.3">
      <c r="A67" s="1">
        <v>4</v>
      </c>
      <c r="B67" s="2">
        <v>11</v>
      </c>
      <c r="C67" s="1" t="s">
        <v>80</v>
      </c>
    </row>
    <row r="68" spans="1:3" x14ac:dyDescent="0.3">
      <c r="A68" s="1">
        <v>5</v>
      </c>
      <c r="B68" s="2">
        <v>-1</v>
      </c>
      <c r="C68" s="1" t="s">
        <v>115</v>
      </c>
    </row>
    <row r="69" spans="1:3" x14ac:dyDescent="0.3">
      <c r="A69" s="1">
        <v>2</v>
      </c>
      <c r="B69" s="2">
        <v>20.5</v>
      </c>
      <c r="C69" s="1" t="s">
        <v>43</v>
      </c>
    </row>
    <row r="70" spans="1:3" x14ac:dyDescent="0.3">
      <c r="A70" s="1">
        <v>2</v>
      </c>
      <c r="B70" s="2">
        <v>23</v>
      </c>
      <c r="C70" s="1" t="s">
        <v>115</v>
      </c>
    </row>
    <row r="71" spans="1:3" hidden="1" x14ac:dyDescent="0.3">
      <c r="A71" s="1">
        <v>1</v>
      </c>
      <c r="B71" s="2">
        <v>-15</v>
      </c>
      <c r="C71" s="1" t="s">
        <v>26</v>
      </c>
    </row>
    <row r="72" spans="1:3" hidden="1" x14ac:dyDescent="0.3">
      <c r="A72" s="1">
        <v>3</v>
      </c>
      <c r="B72" s="2">
        <v>16</v>
      </c>
      <c r="C72" s="1" t="s">
        <v>80</v>
      </c>
    </row>
    <row r="73" spans="1:3" x14ac:dyDescent="0.3">
      <c r="A73" s="1">
        <v>9</v>
      </c>
      <c r="B73" s="2">
        <v>18.5</v>
      </c>
      <c r="C73" s="1" t="s">
        <v>31</v>
      </c>
    </row>
    <row r="74" spans="1:3" hidden="1" x14ac:dyDescent="0.3">
      <c r="A74" s="1">
        <v>5</v>
      </c>
      <c r="B74" s="2">
        <v>-25</v>
      </c>
      <c r="C74" s="1" t="s">
        <v>72</v>
      </c>
    </row>
    <row r="75" spans="1:3" x14ac:dyDescent="0.3">
      <c r="A75" s="2">
        <v>1</v>
      </c>
      <c r="B75" s="2">
        <v>-11</v>
      </c>
      <c r="C75" s="5" t="s">
        <v>105</v>
      </c>
    </row>
    <row r="76" spans="1:3" hidden="1" x14ac:dyDescent="0.3">
      <c r="A76" s="1">
        <v>6</v>
      </c>
      <c r="B76" s="2">
        <v>-0.5</v>
      </c>
      <c r="C76" s="1" t="s">
        <v>80</v>
      </c>
    </row>
    <row r="77" spans="1:3" x14ac:dyDescent="0.3">
      <c r="A77" s="1">
        <v>2</v>
      </c>
      <c r="B77" s="2">
        <v>0.5</v>
      </c>
      <c r="C77" s="1" t="s">
        <v>20</v>
      </c>
    </row>
    <row r="78" spans="1:3" x14ac:dyDescent="0.3">
      <c r="A78" s="1">
        <v>2</v>
      </c>
      <c r="B78" s="2">
        <v>6.5</v>
      </c>
      <c r="C78" s="4" t="s">
        <v>31</v>
      </c>
    </row>
    <row r="79" spans="1:3" x14ac:dyDescent="0.3">
      <c r="A79" s="2">
        <v>1</v>
      </c>
      <c r="B79" s="2">
        <v>10.5</v>
      </c>
      <c r="C79" s="1" t="s">
        <v>89</v>
      </c>
    </row>
    <row r="80" spans="1:3" x14ac:dyDescent="0.3">
      <c r="A80" s="1">
        <v>3</v>
      </c>
      <c r="B80" s="2">
        <v>3.5</v>
      </c>
      <c r="C80" s="1" t="s">
        <v>43</v>
      </c>
    </row>
    <row r="81" spans="1:3" x14ac:dyDescent="0.3">
      <c r="A81" s="1">
        <v>11</v>
      </c>
      <c r="B81" s="2">
        <v>6.5</v>
      </c>
      <c r="C81" s="1" t="s">
        <v>31</v>
      </c>
    </row>
    <row r="82" spans="1:3" hidden="1" x14ac:dyDescent="0.3">
      <c r="A82" s="1">
        <v>7</v>
      </c>
      <c r="B82" s="2">
        <v>-12.5</v>
      </c>
      <c r="C82" s="1" t="s">
        <v>80</v>
      </c>
    </row>
    <row r="83" spans="1:3" x14ac:dyDescent="0.3">
      <c r="A83" s="1">
        <v>6</v>
      </c>
      <c r="B83" s="2">
        <v>9</v>
      </c>
      <c r="C83" s="4" t="s">
        <v>93</v>
      </c>
    </row>
    <row r="84" spans="1:3" hidden="1" x14ac:dyDescent="0.3">
      <c r="A84" s="1">
        <v>10</v>
      </c>
      <c r="B84" s="2">
        <v>0.5</v>
      </c>
      <c r="C84" s="1" t="s">
        <v>72</v>
      </c>
    </row>
    <row r="85" spans="1:3" x14ac:dyDescent="0.3">
      <c r="A85" s="1">
        <v>2</v>
      </c>
      <c r="B85" s="2">
        <v>-4.5</v>
      </c>
      <c r="C85" s="4" t="s">
        <v>93</v>
      </c>
    </row>
    <row r="86" spans="1:3" x14ac:dyDescent="0.3">
      <c r="A86" s="1">
        <v>11</v>
      </c>
      <c r="B86" s="2">
        <v>-5</v>
      </c>
      <c r="C86" s="1" t="s">
        <v>75</v>
      </c>
    </row>
    <row r="87" spans="1:3" hidden="1" x14ac:dyDescent="0.3">
      <c r="A87" s="1">
        <v>4</v>
      </c>
      <c r="B87" s="2">
        <v>-10.5</v>
      </c>
      <c r="C87" s="1" t="s">
        <v>72</v>
      </c>
    </row>
    <row r="88" spans="1:3" x14ac:dyDescent="0.3">
      <c r="A88" s="1">
        <v>6</v>
      </c>
      <c r="B88" s="2">
        <v>13.5</v>
      </c>
      <c r="C88" s="1" t="s">
        <v>31</v>
      </c>
    </row>
    <row r="89" spans="1:3" hidden="1" x14ac:dyDescent="0.3">
      <c r="A89" s="1">
        <v>5</v>
      </c>
      <c r="B89" s="2">
        <v>-8.5</v>
      </c>
      <c r="C89" s="1" t="s">
        <v>80</v>
      </c>
    </row>
    <row r="90" spans="1:3" x14ac:dyDescent="0.3">
      <c r="A90" s="1">
        <v>7</v>
      </c>
      <c r="B90" s="2">
        <v>11</v>
      </c>
      <c r="C90" s="4" t="s">
        <v>31</v>
      </c>
    </row>
    <row r="91" spans="1:3" x14ac:dyDescent="0.3">
      <c r="A91" s="2">
        <v>0.08</v>
      </c>
      <c r="B91" s="2">
        <v>4</v>
      </c>
      <c r="C91" s="1" t="s">
        <v>43</v>
      </c>
    </row>
    <row r="92" spans="1:3" x14ac:dyDescent="0.3">
      <c r="A92" s="2">
        <v>1</v>
      </c>
      <c r="B92" s="2">
        <v>4.5</v>
      </c>
      <c r="C92" s="1" t="s">
        <v>31</v>
      </c>
    </row>
    <row r="93" spans="1:3" x14ac:dyDescent="0.3">
      <c r="A93" s="1">
        <v>8</v>
      </c>
      <c r="B93" s="2">
        <v>11</v>
      </c>
      <c r="C93" s="1" t="s">
        <v>31</v>
      </c>
    </row>
    <row r="94" spans="1:3" hidden="1" x14ac:dyDescent="0.3">
      <c r="A94" s="1">
        <v>12</v>
      </c>
      <c r="B94" s="2">
        <v>-14</v>
      </c>
      <c r="C94" s="1" t="s">
        <v>77</v>
      </c>
    </row>
    <row r="95" spans="1:3" x14ac:dyDescent="0.3">
      <c r="A95" s="2">
        <v>1</v>
      </c>
      <c r="B95" s="2">
        <v>-8</v>
      </c>
      <c r="C95" s="1" t="s">
        <v>31</v>
      </c>
    </row>
    <row r="96" spans="1:3" x14ac:dyDescent="0.3">
      <c r="A96" s="1">
        <v>2</v>
      </c>
      <c r="B96" s="2">
        <v>21</v>
      </c>
      <c r="C96" s="4" t="s">
        <v>105</v>
      </c>
    </row>
    <row r="97" spans="1:3" x14ac:dyDescent="0.3">
      <c r="A97" s="1">
        <v>3</v>
      </c>
      <c r="B97" s="2">
        <v>10</v>
      </c>
      <c r="C97" s="1" t="s">
        <v>115</v>
      </c>
    </row>
    <row r="98" spans="1:3" x14ac:dyDescent="0.3">
      <c r="A98" s="1">
        <v>3</v>
      </c>
      <c r="B98" s="2">
        <v>1.5</v>
      </c>
      <c r="C98" s="4" t="s">
        <v>93</v>
      </c>
    </row>
    <row r="99" spans="1:3" x14ac:dyDescent="0.3">
      <c r="A99" s="1">
        <v>8</v>
      </c>
      <c r="B99" s="2">
        <v>-22.5</v>
      </c>
      <c r="C99" s="1" t="s">
        <v>20</v>
      </c>
    </row>
    <row r="100" spans="1:3" x14ac:dyDescent="0.3">
      <c r="A100" s="1">
        <v>8</v>
      </c>
      <c r="B100" s="2">
        <v>23</v>
      </c>
      <c r="C100" s="4" t="s">
        <v>105</v>
      </c>
    </row>
    <row r="101" spans="1:3" x14ac:dyDescent="0.3">
      <c r="A101" s="1">
        <v>10</v>
      </c>
      <c r="B101" s="2">
        <v>-9.5</v>
      </c>
      <c r="C101" s="4" t="s">
        <v>93</v>
      </c>
    </row>
    <row r="102" spans="1:3" hidden="1" x14ac:dyDescent="0.3">
      <c r="B102" s="1"/>
    </row>
    <row r="103" spans="1:3" hidden="1" x14ac:dyDescent="0.3">
      <c r="B103" s="1"/>
    </row>
    <row r="104" spans="1:3" hidden="1" x14ac:dyDescent="0.3">
      <c r="A104" s="31"/>
      <c r="B104" s="1"/>
      <c r="C104" s="31"/>
    </row>
    <row r="105" spans="1:3" hidden="1" x14ac:dyDescent="0.3">
      <c r="A105" s="31"/>
      <c r="B105" s="1"/>
      <c r="C105" s="31"/>
    </row>
    <row r="106" spans="1:3" hidden="1" x14ac:dyDescent="0.3">
      <c r="A106" s="31"/>
      <c r="B106" s="1"/>
      <c r="C106" s="31"/>
    </row>
    <row r="107" spans="1:3" hidden="1" x14ac:dyDescent="0.3">
      <c r="A107" s="31"/>
      <c r="B107" s="1"/>
      <c r="C107" s="31"/>
    </row>
    <row r="108" spans="1:3" hidden="1" x14ac:dyDescent="0.3">
      <c r="B108" s="1"/>
    </row>
    <row r="109" spans="1:3" hidden="1" x14ac:dyDescent="0.3">
      <c r="B109" s="1"/>
    </row>
    <row r="110" spans="1:3" hidden="1" x14ac:dyDescent="0.3">
      <c r="B110" s="1"/>
    </row>
  </sheetData>
  <autoFilter ref="C1:C110" xr:uid="{7C7858EE-D51A-4541-A9AF-1CED049CCFBC}">
    <filterColumn colId="0">
      <filters>
        <filter val="Better opportunity"/>
        <filter val="Better Salary Hike"/>
        <filter val="Bored and unchallenged by the work itself"/>
        <filter val="Did not return from pregnancy"/>
        <filter val="Family Reason"/>
        <filter val="Further Studies"/>
        <filter val="Job dissatisfaction"/>
        <filter val="Limited growth"/>
        <filter val="Relation with superior"/>
      </filters>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82D9-26DA-400D-87F3-19F201E91772}">
  <dimension ref="B4:F4"/>
  <sheetViews>
    <sheetView tabSelected="1" workbookViewId="0">
      <selection activeCell="R21" sqref="R21"/>
    </sheetView>
  </sheetViews>
  <sheetFormatPr defaultRowHeight="14.4" x14ac:dyDescent="0.3"/>
  <sheetData>
    <row r="4" spans="2:6" x14ac:dyDescent="0.3">
      <c r="B4" s="38" t="s">
        <v>196</v>
      </c>
      <c r="C4" s="38"/>
      <c r="D4" s="37">
        <f>GETPIVOTDATA("Employee Code",Gender!$A$3)</f>
        <v>36</v>
      </c>
      <c r="E4" s="37">
        <f>GETPIVOTDATA("Employee Code",Gender!$A$3,"Gender","Male")</f>
        <v>25</v>
      </c>
      <c r="F4" s="37">
        <f>GETPIVOTDATA("Employee Code",Gender!$A$3,"Gender","Female")</f>
        <v>11</v>
      </c>
    </row>
  </sheetData>
  <mergeCells count="1">
    <mergeCell ref="B4: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E35" sqref="E35"/>
    </sheetView>
  </sheetViews>
  <sheetFormatPr defaultRowHeight="14.4" x14ac:dyDescent="0.3"/>
  <cols>
    <col min="1" max="1" width="11.33203125" style="13" bestFit="1" customWidth="1"/>
    <col min="2" max="2" width="9.109375" style="13"/>
    <col min="5" max="5" width="8.88671875" bestFit="1" customWidth="1"/>
  </cols>
  <sheetData>
    <row r="1" spans="1:6" x14ac:dyDescent="0.3">
      <c r="A1" s="16" t="s">
        <v>181</v>
      </c>
      <c r="B1" s="16" t="s">
        <v>182</v>
      </c>
    </row>
    <row r="2" spans="1:6" ht="15" thickBot="1" x14ac:dyDescent="0.35">
      <c r="A2" s="14" t="s">
        <v>183</v>
      </c>
      <c r="B2" s="15">
        <v>11</v>
      </c>
    </row>
    <row r="3" spans="1:6" ht="42.6" thickBot="1" x14ac:dyDescent="0.35">
      <c r="A3" s="14">
        <v>2</v>
      </c>
      <c r="B3" s="15">
        <v>12</v>
      </c>
      <c r="E3" s="22" t="s">
        <v>184</v>
      </c>
      <c r="F3" s="23" t="s">
        <v>185</v>
      </c>
    </row>
    <row r="4" spans="1:6" ht="15" thickBot="1" x14ac:dyDescent="0.35">
      <c r="A4" s="14">
        <v>3</v>
      </c>
      <c r="B4" s="15">
        <v>10</v>
      </c>
      <c r="E4" s="24" t="s">
        <v>186</v>
      </c>
      <c r="F4" s="25">
        <v>50</v>
      </c>
    </row>
    <row r="5" spans="1:6" ht="15" thickBot="1" x14ac:dyDescent="0.35">
      <c r="A5" s="14">
        <v>4</v>
      </c>
      <c r="B5" s="15">
        <v>2</v>
      </c>
      <c r="E5" s="24" t="s">
        <v>187</v>
      </c>
      <c r="F5" s="25">
        <v>13</v>
      </c>
    </row>
    <row r="6" spans="1:6" ht="15" thickBot="1" x14ac:dyDescent="0.35">
      <c r="A6" s="14">
        <v>5</v>
      </c>
      <c r="B6" s="15">
        <v>5</v>
      </c>
      <c r="E6" s="24" t="s">
        <v>188</v>
      </c>
      <c r="F6" s="25">
        <v>4</v>
      </c>
    </row>
    <row r="7" spans="1:6" ht="15" thickBot="1" x14ac:dyDescent="0.35">
      <c r="A7" s="19">
        <v>6</v>
      </c>
      <c r="B7" s="20">
        <v>3</v>
      </c>
      <c r="E7" s="24" t="s">
        <v>189</v>
      </c>
      <c r="F7" s="25">
        <v>1</v>
      </c>
    </row>
    <row r="8" spans="1:6" ht="15" thickBot="1" x14ac:dyDescent="0.35">
      <c r="A8" s="19">
        <v>7</v>
      </c>
      <c r="B8" s="20">
        <v>3</v>
      </c>
      <c r="E8" s="24" t="s">
        <v>190</v>
      </c>
      <c r="F8" s="25">
        <v>1</v>
      </c>
    </row>
    <row r="9" spans="1:6" ht="15" thickBot="1" x14ac:dyDescent="0.35">
      <c r="A9" s="19">
        <v>8</v>
      </c>
      <c r="B9" s="20">
        <v>4</v>
      </c>
      <c r="E9" s="26" t="s">
        <v>191</v>
      </c>
      <c r="F9" s="27">
        <v>69</v>
      </c>
    </row>
    <row r="10" spans="1:6" x14ac:dyDescent="0.3">
      <c r="A10" s="19">
        <v>9</v>
      </c>
      <c r="B10" s="20">
        <v>2</v>
      </c>
    </row>
    <row r="11" spans="1:6" x14ac:dyDescent="0.3">
      <c r="A11" s="19">
        <v>10</v>
      </c>
      <c r="B11" s="20">
        <v>1</v>
      </c>
    </row>
    <row r="12" spans="1:6" x14ac:dyDescent="0.3">
      <c r="A12" s="19">
        <v>11</v>
      </c>
      <c r="B12" s="20">
        <v>2</v>
      </c>
    </row>
    <row r="13" spans="1:6" x14ac:dyDescent="0.3">
      <c r="A13" s="19">
        <v>12</v>
      </c>
      <c r="B13" s="20">
        <v>1</v>
      </c>
    </row>
    <row r="14" spans="1:6" x14ac:dyDescent="0.3">
      <c r="A14" s="19">
        <v>15</v>
      </c>
      <c r="B14" s="20">
        <v>1</v>
      </c>
    </row>
    <row r="15" spans="1:6" s="21" customFormat="1" x14ac:dyDescent="0.3">
      <c r="A15" s="19">
        <v>21</v>
      </c>
      <c r="B15" s="20">
        <v>1</v>
      </c>
    </row>
    <row r="16" spans="1:6" x14ac:dyDescent="0.3">
      <c r="A16" s="19">
        <v>27</v>
      </c>
      <c r="B16" s="20">
        <v>1</v>
      </c>
    </row>
    <row r="17" spans="1:3" x14ac:dyDescent="0.3">
      <c r="A17" s="14" t="s">
        <v>55</v>
      </c>
      <c r="B17" s="15">
        <v>3</v>
      </c>
    </row>
    <row r="18" spans="1:3" x14ac:dyDescent="0.3">
      <c r="A18" s="14" t="s">
        <v>46</v>
      </c>
      <c r="B18" s="15">
        <v>2</v>
      </c>
    </row>
    <row r="19" spans="1:3" x14ac:dyDescent="0.3">
      <c r="A19" s="14" t="s">
        <v>130</v>
      </c>
      <c r="B19" s="15">
        <v>1</v>
      </c>
    </row>
    <row r="20" spans="1:3" x14ac:dyDescent="0.3">
      <c r="A20" s="14" t="s">
        <v>24</v>
      </c>
      <c r="B20" s="15">
        <v>1</v>
      </c>
    </row>
    <row r="21" spans="1:3" x14ac:dyDescent="0.3">
      <c r="A21" s="14" t="s">
        <v>42</v>
      </c>
      <c r="B21" s="15">
        <v>1</v>
      </c>
    </row>
    <row r="22" spans="1:3" x14ac:dyDescent="0.3">
      <c r="A22" s="14" t="s">
        <v>52</v>
      </c>
      <c r="B22" s="15">
        <v>1</v>
      </c>
    </row>
    <row r="23" spans="1:3" x14ac:dyDescent="0.3">
      <c r="A23" s="14" t="s">
        <v>18</v>
      </c>
      <c r="B23" s="15">
        <v>1</v>
      </c>
    </row>
    <row r="24" spans="1:3" x14ac:dyDescent="0.3">
      <c r="A24" s="17" t="s">
        <v>192</v>
      </c>
      <c r="B24" s="18">
        <v>69</v>
      </c>
      <c r="C24">
        <f>SUM(B17:B23,B2:B6)</f>
        <v>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C7B8A85B3F06EC4FA1DEBB4F2B32189D" ma:contentTypeVersion="8" ma:contentTypeDescription="Создание документа." ma:contentTypeScope="" ma:versionID="7c285dba9fe9946cc789446a957ab7e2">
  <xsd:schema xmlns:xsd="http://www.w3.org/2001/XMLSchema" xmlns:xs="http://www.w3.org/2001/XMLSchema" xmlns:p="http://schemas.microsoft.com/office/2006/metadata/properties" xmlns:ns2="134d542f-d85e-479e-826a-0c1b05e80cb9" xmlns:ns3="b014f07b-066e-4183-b261-cafdfa6caa33" targetNamespace="http://schemas.microsoft.com/office/2006/metadata/properties" ma:root="true" ma:fieldsID="66ceca9349c0b40442fad7726430e2cb" ns2:_="" ns3:_="">
    <xsd:import namespace="134d542f-d85e-479e-826a-0c1b05e80cb9"/>
    <xsd:import namespace="b014f07b-066e-4183-b261-cafdfa6caa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4d542f-d85e-479e-826a-0c1b05e80c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14f07b-066e-4183-b261-cafdfa6caa33" elementFormDefault="qualified">
    <xsd:import namespace="http://schemas.microsoft.com/office/2006/documentManagement/types"/>
    <xsd:import namespace="http://schemas.microsoft.com/office/infopath/2007/PartnerControls"/>
    <xsd:element name="SharedWithUsers" ma:index="14"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5B1CD7-F7AC-4A05-AB7C-4797FF740C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4d542f-d85e-479e-826a-0c1b05e80cb9"/>
    <ds:schemaRef ds:uri="b014f07b-066e-4183-b261-cafdfa6caa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8D1386-1D1B-4AE0-BB57-E89E520D2F4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A52E2C3-48F4-477C-AF36-8CEEA5651B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DataSheet</vt:lpstr>
      <vt:lpstr>Problem</vt:lpstr>
      <vt:lpstr>Gender</vt:lpstr>
      <vt:lpstr>Intenal</vt:lpstr>
      <vt:lpstr>Sick Leave</vt:lpstr>
      <vt:lpstr>Occupation</vt:lpstr>
      <vt:lpstr>Correlation</vt:lpstr>
      <vt:lpstr>Dashboard</vt:lpstr>
      <vt:lpstr>vol_tenure</vt:lpstr>
      <vt:lpstr>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Richmond</cp:lastModifiedBy>
  <cp:revision/>
  <dcterms:created xsi:type="dcterms:W3CDTF">2017-10-26T04:18:45Z</dcterms:created>
  <dcterms:modified xsi:type="dcterms:W3CDTF">2021-10-15T18:30:25Z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0x010100C7B8A85B3F06EC4FA1DEBB4F2B32189D</vt:lpwstr>
  </property>
</Properties>
</file>