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ieoutteryck/Downloads/"/>
    </mc:Choice>
  </mc:AlternateContent>
  <xr:revisionPtr revIDLastSave="0" documentId="13_ncr:1_{996B96EB-457E-D645-B84D-F2CDD04FAF7D}" xr6:coauthVersionLast="47" xr6:coauthVersionMax="47" xr10:uidLastSave="{00000000-0000-0000-0000-000000000000}"/>
  <bookViews>
    <workbookView xWindow="34320" yWindow="520" windowWidth="28040" windowHeight="15800" xr2:uid="{386D1575-99DE-6244-85F4-EFB201F0EA5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I6" i="1" s="1"/>
  <c r="G9" i="1"/>
  <c r="H9" i="1" s="1"/>
  <c r="I9" i="1" s="1"/>
  <c r="G14" i="1"/>
  <c r="H14" i="1" s="1"/>
  <c r="I14" i="1" s="1"/>
  <c r="G15" i="1"/>
  <c r="H15" i="1" s="1"/>
  <c r="I15" i="1" s="1"/>
  <c r="G18" i="1"/>
  <c r="H18" i="1" s="1"/>
  <c r="I18" i="1" s="1"/>
  <c r="F17" i="1"/>
  <c r="G17" i="1" s="1"/>
  <c r="H17" i="1" s="1"/>
  <c r="I17" i="1" s="1"/>
  <c r="F11" i="1"/>
  <c r="G11" i="1" s="1"/>
  <c r="H11" i="1" s="1"/>
  <c r="I11" i="1" s="1"/>
  <c r="F22" i="1"/>
  <c r="G22" i="1" s="1"/>
  <c r="H22" i="1" s="1"/>
  <c r="I22" i="1" s="1"/>
  <c r="F21" i="1"/>
  <c r="G21" i="1" s="1"/>
  <c r="H21" i="1" s="1"/>
  <c r="I21" i="1" s="1"/>
  <c r="F20" i="1"/>
  <c r="G20" i="1" s="1"/>
  <c r="H20" i="1" s="1"/>
  <c r="I20" i="1" s="1"/>
  <c r="F19" i="1"/>
  <c r="G19" i="1" s="1"/>
  <c r="H19" i="1" s="1"/>
  <c r="I19" i="1" s="1"/>
  <c r="F18" i="1"/>
  <c r="F16" i="1"/>
  <c r="G16" i="1" s="1"/>
  <c r="H16" i="1" s="1"/>
  <c r="I16" i="1" s="1"/>
  <c r="F15" i="1"/>
  <c r="F14" i="1"/>
  <c r="F13" i="1"/>
  <c r="G13" i="1" s="1"/>
  <c r="H13" i="1" s="1"/>
  <c r="I13" i="1" s="1"/>
  <c r="F12" i="1"/>
  <c r="G12" i="1" s="1"/>
  <c r="H12" i="1" s="1"/>
  <c r="I12" i="1" s="1"/>
  <c r="F10" i="1"/>
  <c r="G10" i="1" s="1"/>
  <c r="H10" i="1" s="1"/>
  <c r="I10" i="1" s="1"/>
  <c r="F9" i="1"/>
  <c r="F8" i="1"/>
  <c r="G8" i="1" s="1"/>
  <c r="H8" i="1" s="1"/>
  <c r="I8" i="1" s="1"/>
  <c r="F7" i="1"/>
  <c r="G7" i="1" s="1"/>
  <c r="H7" i="1" s="1"/>
  <c r="I7" i="1" s="1"/>
  <c r="F6" i="1"/>
  <c r="F5" i="1"/>
  <c r="G5" i="1" s="1"/>
  <c r="H5" i="1" s="1"/>
  <c r="I5" i="1" s="1"/>
</calcChain>
</file>

<file path=xl/sharedStrings.xml><?xml version="1.0" encoding="utf-8"?>
<sst xmlns="http://schemas.openxmlformats.org/spreadsheetml/2006/main" count="42" uniqueCount="28">
  <si>
    <t>Plateformes</t>
  </si>
  <si>
    <t>Kpis souhaités</t>
  </si>
  <si>
    <t>AE</t>
  </si>
  <si>
    <t>Majoration 1</t>
  </si>
  <si>
    <t>Majoration 2</t>
  </si>
  <si>
    <t>Prix FDV</t>
  </si>
  <si>
    <t>Objectif</t>
  </si>
  <si>
    <t>Impressions</t>
  </si>
  <si>
    <t>Clics</t>
  </si>
  <si>
    <t>Clics sur lien</t>
  </si>
  <si>
    <t>Leads</t>
  </si>
  <si>
    <t>META</t>
  </si>
  <si>
    <t>Insta Only</t>
  </si>
  <si>
    <t>Display</t>
  </si>
  <si>
    <t>Youtube</t>
  </si>
  <si>
    <t>LinkedIn</t>
  </si>
  <si>
    <t>Snapchat</t>
  </si>
  <si>
    <t>Tiktok</t>
  </si>
  <si>
    <t>Spotify</t>
  </si>
  <si>
    <t>AUTO</t>
  </si>
  <si>
    <t>% AE</t>
  </si>
  <si>
    <t>À REMPLIR par le commercial directement sur le site dansla case "Plateforme"</t>
  </si>
  <si>
    <t>À REMPLIR par le commercial directement sur le site dansla case "Objectif"</t>
  </si>
  <si>
    <t>À REMPLIR par le commercial directement sur le site dansla case "% AE"</t>
  </si>
  <si>
    <t>Donné par le commercial sur le site dans la case "Budget (€)"</t>
  </si>
  <si>
    <t>NE PAS AFFICHER / calcul automatique = E5/1,15</t>
  </si>
  <si>
    <t>NE PAS AFFICHER / calcul automatique = F5/1,15</t>
  </si>
  <si>
    <t>NE PAS AFFICHER / calcul automatique = G5*$D$5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</si>
</sst>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€&quot;_ ;_ * \(#,##0.00\)\ &quot;€&quot;_ ;_ * &quot;-&quot;??_)\ &quot;€&quot;_ ;_ @_ "/>
    <numFmt numFmtId="164" formatCode="_ * #,##0_)\ &quot;€&quot;_ ;_ * \(#,##0\)\ &quot;€&quot;_ ;_ * &quot;-&quot;??_)\ &quot;€&quot;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9" fontId="0" fillId="0" borderId="15" xfId="2" applyFont="1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C7C3E-863E-F346-99D1-FDFAB843937E}">
  <dimension ref="B3:I22"/>
  <sheetViews>
    <sheetView showGridLines="0" tabSelected="1" topLeftCell="C1" zoomScale="81" zoomScaleNormal="90" workbookViewId="0">
      <selection activeCell="D5" sqref="D5:D22"/>
    </sheetView>
  </sheetViews>
  <sheetFormatPr baseColWidth="10" defaultRowHeight="16" x14ac:dyDescent="0.2"/>
  <cols>
    <col min="1" max="1" width="10.83203125" style="1"/>
    <col min="2" max="2" width="67.5" style="1" bestFit="1" customWidth="1"/>
    <col min="3" max="3" width="65" style="1" bestFit="1" customWidth="1"/>
    <col min="4" max="4" width="62.1640625" style="1" bestFit="1" customWidth="1"/>
    <col min="5" max="5" width="53" style="1" bestFit="1" customWidth="1"/>
    <col min="6" max="7" width="42.5" style="1" bestFit="1" customWidth="1"/>
    <col min="8" max="8" width="43.6640625" style="1" bestFit="1" customWidth="1"/>
    <col min="9" max="9" width="10" style="1" bestFit="1" customWidth="1"/>
    <col min="10" max="16384" width="10.83203125" style="1"/>
  </cols>
  <sheetData>
    <row r="3" spans="2:9" ht="17" thickBot="1" x14ac:dyDescent="0.25">
      <c r="B3" s="21" t="s">
        <v>21</v>
      </c>
      <c r="C3" s="21" t="s">
        <v>22</v>
      </c>
      <c r="D3" s="21" t="s">
        <v>23</v>
      </c>
      <c r="E3" s="21" t="s">
        <v>24</v>
      </c>
      <c r="F3" s="21" t="s">
        <v>25</v>
      </c>
      <c r="G3" s="32" t="s">
        <v>26</v>
      </c>
      <c r="H3" s="32" t="s">
        <v>27</v>
      </c>
      <c r="I3" s="21" t="s">
        <v>19</v>
      </c>
    </row>
    <row r="4" spans="2:9" ht="17" thickBot="1" x14ac:dyDescent="0.25">
      <c r="B4" s="6" t="s">
        <v>0</v>
      </c>
      <c r="C4" s="7" t="s">
        <v>6</v>
      </c>
      <c r="D4" s="7" t="s">
        <v>20</v>
      </c>
      <c r="E4" s="7" t="s">
        <v>1</v>
      </c>
      <c r="F4" s="7" t="s">
        <v>2</v>
      </c>
      <c r="G4" s="7" t="s">
        <v>3</v>
      </c>
      <c r="H4" s="7" t="s">
        <v>4</v>
      </c>
      <c r="I4" s="8" t="s">
        <v>5</v>
      </c>
    </row>
    <row r="5" spans="2:9" ht="17" thickBot="1" x14ac:dyDescent="0.25">
      <c r="B5" s="26" t="s">
        <v>11</v>
      </c>
      <c r="C5" s="9" t="s">
        <v>7</v>
      </c>
      <c r="D5" s="22">
        <v>0.4</v>
      </c>
      <c r="E5" s="9">
        <v>320000</v>
      </c>
      <c r="F5" s="10">
        <f>(E5*2.25)/1000</f>
        <v>720</v>
      </c>
      <c r="G5" s="10">
        <f>F5/$D$5</f>
        <v>1800</v>
      </c>
      <c r="H5" s="10">
        <f>G5*1.15</f>
        <v>2070</v>
      </c>
      <c r="I5" s="11">
        <f>H5*1.15</f>
        <v>2380.5</v>
      </c>
    </row>
    <row r="6" spans="2:9" ht="17" thickBot="1" x14ac:dyDescent="0.25">
      <c r="B6" s="27"/>
      <c r="C6" s="2" t="s">
        <v>9</v>
      </c>
      <c r="D6" s="23"/>
      <c r="E6" s="2">
        <v>3000</v>
      </c>
      <c r="F6" s="3">
        <f>E6*0.64</f>
        <v>1920</v>
      </c>
      <c r="G6" s="10">
        <f t="shared" ref="G6:G22" si="0">F6/$D$5</f>
        <v>4800</v>
      </c>
      <c r="H6" s="10">
        <f t="shared" ref="H6:I22" si="1">G6*1.15</f>
        <v>5520</v>
      </c>
      <c r="I6" s="11">
        <f t="shared" si="1"/>
        <v>6347.9999999999991</v>
      </c>
    </row>
    <row r="7" spans="2:9" ht="17" thickBot="1" x14ac:dyDescent="0.25">
      <c r="B7" s="27"/>
      <c r="C7" s="2" t="s">
        <v>8</v>
      </c>
      <c r="D7" s="23"/>
      <c r="E7" s="2">
        <v>3000</v>
      </c>
      <c r="F7" s="3">
        <f>E7*0.52</f>
        <v>1560</v>
      </c>
      <c r="G7" s="10">
        <f t="shared" si="0"/>
        <v>3900</v>
      </c>
      <c r="H7" s="10">
        <f t="shared" si="1"/>
        <v>4485</v>
      </c>
      <c r="I7" s="11">
        <f t="shared" si="1"/>
        <v>5157.75</v>
      </c>
    </row>
    <row r="8" spans="2:9" ht="17" thickBot="1" x14ac:dyDescent="0.25">
      <c r="B8" s="28"/>
      <c r="C8" s="12" t="s">
        <v>10</v>
      </c>
      <c r="D8" s="24"/>
      <c r="E8" s="12">
        <v>50</v>
      </c>
      <c r="F8" s="13">
        <f>E8*64</f>
        <v>3200</v>
      </c>
      <c r="G8" s="10">
        <f t="shared" si="0"/>
        <v>8000</v>
      </c>
      <c r="H8" s="10">
        <f t="shared" si="1"/>
        <v>9200</v>
      </c>
      <c r="I8" s="11">
        <f t="shared" si="1"/>
        <v>10580</v>
      </c>
    </row>
    <row r="9" spans="2:9" ht="17" thickBot="1" x14ac:dyDescent="0.25">
      <c r="B9" s="29" t="s">
        <v>12</v>
      </c>
      <c r="C9" s="9" t="s">
        <v>7</v>
      </c>
      <c r="D9" s="22"/>
      <c r="E9" s="9">
        <v>320000</v>
      </c>
      <c r="F9" s="10">
        <f>(E9*2.8)/1000</f>
        <v>896</v>
      </c>
      <c r="G9" s="10">
        <f t="shared" si="0"/>
        <v>2240</v>
      </c>
      <c r="H9" s="10">
        <f t="shared" si="1"/>
        <v>2576</v>
      </c>
      <c r="I9" s="11">
        <f t="shared" si="1"/>
        <v>2962.3999999999996</v>
      </c>
    </row>
    <row r="10" spans="2:9" ht="17" thickBot="1" x14ac:dyDescent="0.25">
      <c r="B10" s="30"/>
      <c r="C10" s="2" t="s">
        <v>9</v>
      </c>
      <c r="D10" s="23"/>
      <c r="E10" s="2">
        <v>3000</v>
      </c>
      <c r="F10" s="3">
        <f>E10*1.18</f>
        <v>3540</v>
      </c>
      <c r="G10" s="10">
        <f t="shared" si="0"/>
        <v>8850</v>
      </c>
      <c r="H10" s="10">
        <f t="shared" si="1"/>
        <v>10177.5</v>
      </c>
      <c r="I10" s="11">
        <f t="shared" si="1"/>
        <v>11704.125</v>
      </c>
    </row>
    <row r="11" spans="2:9" ht="17" thickBot="1" x14ac:dyDescent="0.25">
      <c r="B11" s="31"/>
      <c r="C11" s="12" t="s">
        <v>8</v>
      </c>
      <c r="D11" s="24"/>
      <c r="E11" s="12">
        <v>3000</v>
      </c>
      <c r="F11" s="13">
        <f>E11*0.98</f>
        <v>2940</v>
      </c>
      <c r="G11" s="10">
        <f t="shared" si="0"/>
        <v>7350</v>
      </c>
      <c r="H11" s="10">
        <f t="shared" si="1"/>
        <v>8452.5</v>
      </c>
      <c r="I11" s="11">
        <f t="shared" si="1"/>
        <v>9720.375</v>
      </c>
    </row>
    <row r="12" spans="2:9" ht="17" thickBot="1" x14ac:dyDescent="0.25">
      <c r="B12" s="29" t="s">
        <v>13</v>
      </c>
      <c r="C12" s="9" t="s">
        <v>7</v>
      </c>
      <c r="D12" s="22"/>
      <c r="E12" s="9">
        <v>320000</v>
      </c>
      <c r="F12" s="10">
        <f>(E12*2.32)/1000</f>
        <v>742.4</v>
      </c>
      <c r="G12" s="10">
        <f t="shared" si="0"/>
        <v>1855.9999999999998</v>
      </c>
      <c r="H12" s="10">
        <f t="shared" si="1"/>
        <v>2134.3999999999996</v>
      </c>
      <c r="I12" s="11">
        <f t="shared" si="1"/>
        <v>2454.5599999999995</v>
      </c>
    </row>
    <row r="13" spans="2:9" ht="17" thickBot="1" x14ac:dyDescent="0.25">
      <c r="B13" s="31"/>
      <c r="C13" s="12" t="s">
        <v>8</v>
      </c>
      <c r="D13" s="24"/>
      <c r="E13" s="12">
        <v>3000</v>
      </c>
      <c r="F13" s="13">
        <f>E13*0.748</f>
        <v>2244</v>
      </c>
      <c r="G13" s="10">
        <f t="shared" si="0"/>
        <v>5610</v>
      </c>
      <c r="H13" s="10">
        <f t="shared" si="1"/>
        <v>6451.4999999999991</v>
      </c>
      <c r="I13" s="11">
        <f t="shared" si="1"/>
        <v>7419.2249999999985</v>
      </c>
    </row>
    <row r="14" spans="2:9" ht="17" thickBot="1" x14ac:dyDescent="0.25">
      <c r="B14" s="14" t="s">
        <v>14</v>
      </c>
      <c r="C14" s="15" t="s">
        <v>7</v>
      </c>
      <c r="D14" s="23"/>
      <c r="E14" s="15">
        <v>320000</v>
      </c>
      <c r="F14" s="16">
        <f>(E14*4.8)/1000</f>
        <v>1536</v>
      </c>
      <c r="G14" s="10">
        <f t="shared" si="0"/>
        <v>3840</v>
      </c>
      <c r="H14" s="10">
        <f t="shared" si="1"/>
        <v>4416</v>
      </c>
      <c r="I14" s="11">
        <f t="shared" si="1"/>
        <v>5078.3999999999996</v>
      </c>
    </row>
    <row r="15" spans="2:9" ht="17" thickBot="1" x14ac:dyDescent="0.25">
      <c r="B15" s="29" t="s">
        <v>15</v>
      </c>
      <c r="C15" s="9" t="s">
        <v>7</v>
      </c>
      <c r="D15" s="22"/>
      <c r="E15" s="9">
        <v>320000</v>
      </c>
      <c r="F15" s="10">
        <f>(E15*18)/1000</f>
        <v>5760</v>
      </c>
      <c r="G15" s="10">
        <f t="shared" si="0"/>
        <v>14400</v>
      </c>
      <c r="H15" s="10">
        <f t="shared" si="1"/>
        <v>16560</v>
      </c>
      <c r="I15" s="11">
        <f t="shared" si="1"/>
        <v>19044</v>
      </c>
    </row>
    <row r="16" spans="2:9" ht="17" thickBot="1" x14ac:dyDescent="0.25">
      <c r="B16" s="30"/>
      <c r="C16" s="2" t="s">
        <v>8</v>
      </c>
      <c r="D16" s="23"/>
      <c r="E16" s="2">
        <v>3000</v>
      </c>
      <c r="F16" s="3">
        <f>E16*5.8</f>
        <v>17400</v>
      </c>
      <c r="G16" s="10">
        <f t="shared" si="0"/>
        <v>43500</v>
      </c>
      <c r="H16" s="10">
        <f t="shared" si="1"/>
        <v>50024.999999999993</v>
      </c>
      <c r="I16" s="11">
        <f t="shared" si="1"/>
        <v>57528.749999999985</v>
      </c>
    </row>
    <row r="17" spans="2:9" ht="17" thickBot="1" x14ac:dyDescent="0.25">
      <c r="B17" s="31"/>
      <c r="C17" s="12" t="s">
        <v>10</v>
      </c>
      <c r="D17" s="24"/>
      <c r="E17" s="12">
        <v>50</v>
      </c>
      <c r="F17" s="13">
        <f>E17*560</f>
        <v>28000</v>
      </c>
      <c r="G17" s="10">
        <f t="shared" si="0"/>
        <v>70000</v>
      </c>
      <c r="H17" s="10">
        <f t="shared" si="1"/>
        <v>80500</v>
      </c>
      <c r="I17" s="11">
        <f t="shared" si="1"/>
        <v>92575</v>
      </c>
    </row>
    <row r="18" spans="2:9" ht="17" thickBot="1" x14ac:dyDescent="0.25">
      <c r="B18" s="29" t="s">
        <v>16</v>
      </c>
      <c r="C18" s="9" t="s">
        <v>7</v>
      </c>
      <c r="D18" s="22"/>
      <c r="E18" s="9">
        <v>320000</v>
      </c>
      <c r="F18" s="10">
        <f>(E18*1.44)/1000</f>
        <v>460.8</v>
      </c>
      <c r="G18" s="10">
        <f t="shared" si="0"/>
        <v>1152</v>
      </c>
      <c r="H18" s="10">
        <f t="shared" si="1"/>
        <v>1324.8</v>
      </c>
      <c r="I18" s="11">
        <f t="shared" si="1"/>
        <v>1523.5199999999998</v>
      </c>
    </row>
    <row r="19" spans="2:9" ht="17" thickBot="1" x14ac:dyDescent="0.25">
      <c r="B19" s="31"/>
      <c r="C19" s="12" t="s">
        <v>8</v>
      </c>
      <c r="D19" s="24"/>
      <c r="E19" s="12">
        <v>3000</v>
      </c>
      <c r="F19" s="13">
        <f>E19*0.63</f>
        <v>1890</v>
      </c>
      <c r="G19" s="10">
        <f t="shared" si="0"/>
        <v>4725</v>
      </c>
      <c r="H19" s="10">
        <f t="shared" si="1"/>
        <v>5433.75</v>
      </c>
      <c r="I19" s="11">
        <f t="shared" si="1"/>
        <v>6248.8124999999991</v>
      </c>
    </row>
    <row r="20" spans="2:9" ht="17" thickBot="1" x14ac:dyDescent="0.25">
      <c r="B20" s="30" t="s">
        <v>17</v>
      </c>
      <c r="C20" s="4" t="s">
        <v>7</v>
      </c>
      <c r="D20" s="23"/>
      <c r="E20" s="4">
        <v>320000</v>
      </c>
      <c r="F20" s="5">
        <f>(E20*1.98)/1000</f>
        <v>633.6</v>
      </c>
      <c r="G20" s="10">
        <f t="shared" si="0"/>
        <v>1584</v>
      </c>
      <c r="H20" s="10">
        <f t="shared" si="1"/>
        <v>1821.6</v>
      </c>
      <c r="I20" s="11">
        <f t="shared" si="1"/>
        <v>2094.8399999999997</v>
      </c>
    </row>
    <row r="21" spans="2:9" ht="17" thickBot="1" x14ac:dyDescent="0.25">
      <c r="B21" s="30"/>
      <c r="C21" s="17" t="s">
        <v>8</v>
      </c>
      <c r="D21" s="23"/>
      <c r="E21" s="17">
        <v>3000</v>
      </c>
      <c r="F21" s="18">
        <f>E21*0.48</f>
        <v>1440</v>
      </c>
      <c r="G21" s="10">
        <f t="shared" si="0"/>
        <v>3600</v>
      </c>
      <c r="H21" s="10">
        <f t="shared" si="1"/>
        <v>4140</v>
      </c>
      <c r="I21" s="11">
        <f t="shared" si="1"/>
        <v>4761</v>
      </c>
    </row>
    <row r="22" spans="2:9" ht="17" thickBot="1" x14ac:dyDescent="0.25">
      <c r="B22" s="6" t="s">
        <v>18</v>
      </c>
      <c r="C22" s="7" t="s">
        <v>7</v>
      </c>
      <c r="D22" s="25"/>
      <c r="E22" s="7">
        <v>320000</v>
      </c>
      <c r="F22" s="19">
        <f>(E22*8.8)/1000</f>
        <v>2816</v>
      </c>
      <c r="G22" s="19">
        <f t="shared" si="0"/>
        <v>7040</v>
      </c>
      <c r="H22" s="19">
        <f t="shared" si="1"/>
        <v>8095.9999999999991</v>
      </c>
      <c r="I22" s="20">
        <f t="shared" si="1"/>
        <v>9310.3999999999978</v>
      </c>
    </row>
  </sheetData>
  <mergeCells count="7">
    <mergeCell ref="D5:D22"/>
    <mergeCell ref="B5:B8"/>
    <mergeCell ref="B9:B11"/>
    <mergeCell ref="B12:B13"/>
    <mergeCell ref="B15:B17"/>
    <mergeCell ref="B18:B19"/>
    <mergeCell ref="B20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Cassagne</dc:creator>
  <cp:lastModifiedBy>Emilie Outteryck</cp:lastModifiedBy>
  <dcterms:created xsi:type="dcterms:W3CDTF">2025-08-11T10:06:27Z</dcterms:created>
  <dcterms:modified xsi:type="dcterms:W3CDTF">2025-08-13T15:02:33Z</dcterms:modified>
</cp:coreProperties>
</file>