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/>
  <bookViews>
    <workbookView xWindow="-120" yWindow="-120" windowWidth="19440" windowHeight="11760" activeTab="4"/>
  </bookViews>
  <sheets>
    <sheet name="Sheet1" sheetId="1" r:id="rId1"/>
    <sheet name="submission" sheetId="3" r:id="rId2"/>
    <sheet name="Next submission" sheetId="4" r:id="rId3"/>
    <sheet name="Sheet2" sheetId="2" r:id="rId4"/>
    <sheet name="Sheet3" sheetId="5" r:id="rId5"/>
  </sheets>
  <definedNames>
    <definedName name="_xlnm._FilterDatabase" localSheetId="0" hidden="1">Sheet1!$A$1:$AO$201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54" i="1"/>
  <c r="F9" i="4" l="1"/>
  <c r="J4"/>
  <c r="J3"/>
  <c r="J2"/>
  <c r="F7"/>
  <c r="J7" i="3" l="1"/>
  <c r="J8" s="1"/>
  <c r="J6"/>
  <c r="N3" l="1"/>
  <c r="N2"/>
  <c r="W201" i="1" l="1"/>
  <c r="W200"/>
  <c r="W199"/>
  <c r="W198"/>
  <c r="W197"/>
  <c r="W196"/>
  <c r="W195"/>
  <c r="W194"/>
  <c r="W193"/>
  <c r="W192"/>
  <c r="W191"/>
  <c r="W190"/>
  <c r="W189"/>
  <c r="W188"/>
  <c r="W187"/>
  <c r="W186"/>
  <c r="W185"/>
  <c r="W184"/>
  <c r="W183"/>
  <c r="W182"/>
  <c r="W181"/>
  <c r="W180"/>
  <c r="W179"/>
  <c r="W178"/>
  <c r="W177"/>
  <c r="W176"/>
  <c r="W175"/>
  <c r="W174"/>
  <c r="W173"/>
  <c r="W172"/>
  <c r="W171"/>
  <c r="W170"/>
  <c r="W169"/>
  <c r="W168"/>
  <c r="W167"/>
  <c r="W166"/>
  <c r="W165"/>
  <c r="W164"/>
  <c r="W163"/>
  <c r="W162"/>
  <c r="W161"/>
  <c r="W160"/>
  <c r="W159"/>
  <c r="W158"/>
  <c r="W157"/>
  <c r="W156"/>
  <c r="W155"/>
  <c r="W154"/>
  <c r="W153"/>
  <c r="W152"/>
  <c r="W151"/>
  <c r="W150"/>
  <c r="W149"/>
  <c r="W148"/>
  <c r="W147"/>
  <c r="W146"/>
  <c r="W145"/>
  <c r="W144"/>
  <c r="W143"/>
  <c r="W142"/>
  <c r="W141"/>
  <c r="W140"/>
  <c r="W139"/>
  <c r="W138"/>
  <c r="W137"/>
  <c r="W136"/>
  <c r="W135"/>
  <c r="W134"/>
  <c r="W133"/>
  <c r="W132"/>
  <c r="W131"/>
  <c r="W130"/>
  <c r="W129"/>
  <c r="W128"/>
  <c r="W127"/>
  <c r="W126"/>
  <c r="W125"/>
  <c r="W124"/>
  <c r="W123"/>
  <c r="W122"/>
  <c r="W121"/>
  <c r="W120"/>
  <c r="W119"/>
  <c r="W118"/>
  <c r="W117"/>
  <c r="W116"/>
  <c r="W115"/>
  <c r="W114"/>
  <c r="W113"/>
  <c r="W112"/>
  <c r="W111"/>
  <c r="W110"/>
  <c r="W109"/>
  <c r="W108"/>
  <c r="W107"/>
  <c r="W106"/>
  <c r="W105"/>
  <c r="W104"/>
  <c r="W103"/>
  <c r="W102"/>
  <c r="W101"/>
  <c r="W100"/>
  <c r="W99"/>
  <c r="W98"/>
  <c r="W97"/>
  <c r="W96"/>
  <c r="W95"/>
  <c r="W94"/>
  <c r="W93"/>
  <c r="W92"/>
  <c r="W91"/>
  <c r="W90"/>
  <c r="W89"/>
  <c r="W88"/>
  <c r="W87"/>
  <c r="W86"/>
  <c r="W85"/>
  <c r="W84"/>
  <c r="W83"/>
  <c r="W82"/>
  <c r="W81"/>
  <c r="W80"/>
  <c r="W79"/>
  <c r="W78"/>
  <c r="W77"/>
  <c r="W76"/>
  <c r="W75"/>
  <c r="W74"/>
  <c r="W73"/>
  <c r="W72"/>
  <c r="W71"/>
  <c r="W70"/>
  <c r="W69"/>
  <c r="W68"/>
  <c r="W67"/>
  <c r="W66"/>
  <c r="W65"/>
  <c r="W64"/>
  <c r="W63"/>
  <c r="W62"/>
  <c r="W61"/>
  <c r="W60"/>
  <c r="W59"/>
  <c r="W58"/>
  <c r="W57"/>
  <c r="W56"/>
  <c r="W55"/>
  <c r="W54"/>
  <c r="W53"/>
  <c r="W52"/>
  <c r="W51"/>
  <c r="W50"/>
  <c r="W49"/>
  <c r="W48"/>
  <c r="W47"/>
  <c r="W46"/>
  <c r="W45"/>
  <c r="W44"/>
  <c r="W43"/>
  <c r="W42"/>
  <c r="W41"/>
  <c r="W40"/>
  <c r="W39"/>
  <c r="AD41" l="1"/>
  <c r="AD42"/>
  <c r="AD43"/>
  <c r="AD44"/>
  <c r="AE44" s="1"/>
  <c r="AD45"/>
  <c r="AD46"/>
  <c r="AF46" s="1"/>
  <c r="AD47"/>
  <c r="AE47" s="1"/>
  <c r="AD48"/>
  <c r="AF48" s="1"/>
  <c r="AD49"/>
  <c r="AD50"/>
  <c r="AF50" s="1"/>
  <c r="AD51"/>
  <c r="AE51" s="1"/>
  <c r="AD52"/>
  <c r="AE52" s="1"/>
  <c r="AD53"/>
  <c r="AF54"/>
  <c r="AD55"/>
  <c r="AE55" s="1"/>
  <c r="AD56"/>
  <c r="AE56" s="1"/>
  <c r="AD57"/>
  <c r="AD58"/>
  <c r="AF58" s="1"/>
  <c r="AD59"/>
  <c r="AE59" s="1"/>
  <c r="AD60"/>
  <c r="AE60" s="1"/>
  <c r="AD61"/>
  <c r="AD62"/>
  <c r="AF62" s="1"/>
  <c r="AD63"/>
  <c r="AE63" s="1"/>
  <c r="AD64"/>
  <c r="AF64" s="1"/>
  <c r="AD65"/>
  <c r="AD66"/>
  <c r="AF66" s="1"/>
  <c r="AD67"/>
  <c r="AE67" s="1"/>
  <c r="AD68"/>
  <c r="AE68" s="1"/>
  <c r="AD69"/>
  <c r="AD70"/>
  <c r="AF70" s="1"/>
  <c r="AD71"/>
  <c r="AE71" s="1"/>
  <c r="AD72"/>
  <c r="AE72" s="1"/>
  <c r="AD73"/>
  <c r="AD74"/>
  <c r="AF74" s="1"/>
  <c r="AD75"/>
  <c r="AE75" s="1"/>
  <c r="AD76"/>
  <c r="AE76" s="1"/>
  <c r="AD77"/>
  <c r="AD78"/>
  <c r="AF78" s="1"/>
  <c r="AD79"/>
  <c r="AE79" s="1"/>
  <c r="AD80"/>
  <c r="AF80" s="1"/>
  <c r="AD81"/>
  <c r="AD82"/>
  <c r="AF82" s="1"/>
  <c r="AD83"/>
  <c r="AE83" s="1"/>
  <c r="AD84"/>
  <c r="AE84" s="1"/>
  <c r="AD85"/>
  <c r="AD86"/>
  <c r="AF86" s="1"/>
  <c r="AD87"/>
  <c r="AE87" s="1"/>
  <c r="AD88"/>
  <c r="AE88" s="1"/>
  <c r="AD89"/>
  <c r="AD90"/>
  <c r="AF90" s="1"/>
  <c r="AD91"/>
  <c r="AE91" s="1"/>
  <c r="AD92"/>
  <c r="AE92" s="1"/>
  <c r="AD93"/>
  <c r="AD94"/>
  <c r="AF94" s="1"/>
  <c r="AD95"/>
  <c r="AE95" s="1"/>
  <c r="AD96"/>
  <c r="AF96" s="1"/>
  <c r="AD97"/>
  <c r="AD98"/>
  <c r="AF98" s="1"/>
  <c r="AD99"/>
  <c r="AE99" s="1"/>
  <c r="AD100"/>
  <c r="AE100" s="1"/>
  <c r="AD101"/>
  <c r="AD102"/>
  <c r="AF102" s="1"/>
  <c r="AD103"/>
  <c r="AE103" s="1"/>
  <c r="AD104"/>
  <c r="AE104" s="1"/>
  <c r="AD105"/>
  <c r="AD106"/>
  <c r="AF106" s="1"/>
  <c r="AD107"/>
  <c r="AE107" s="1"/>
  <c r="AD108"/>
  <c r="AE108" s="1"/>
  <c r="AD109"/>
  <c r="AD110"/>
  <c r="AF110" s="1"/>
  <c r="AD111"/>
  <c r="AE111" s="1"/>
  <c r="AD112"/>
  <c r="AF112" s="1"/>
  <c r="AD113"/>
  <c r="AD114"/>
  <c r="AF114" s="1"/>
  <c r="AD115"/>
  <c r="AE115" s="1"/>
  <c r="AD116"/>
  <c r="AE116" s="1"/>
  <c r="AD117"/>
  <c r="AD118"/>
  <c r="AF118" s="1"/>
  <c r="AD119"/>
  <c r="AE119" s="1"/>
  <c r="AD120"/>
  <c r="AE120" s="1"/>
  <c r="AD121"/>
  <c r="AD122"/>
  <c r="AF122" s="1"/>
  <c r="AD123"/>
  <c r="AE123" s="1"/>
  <c r="AD124"/>
  <c r="AE124" s="1"/>
  <c r="AD125"/>
  <c r="AD126"/>
  <c r="AF126" s="1"/>
  <c r="AD127"/>
  <c r="AE127" s="1"/>
  <c r="AD128"/>
  <c r="AF128" s="1"/>
  <c r="AD129"/>
  <c r="AD130"/>
  <c r="AF130" s="1"/>
  <c r="AD131"/>
  <c r="AE131" s="1"/>
  <c r="AD132"/>
  <c r="AE132" s="1"/>
  <c r="AD133"/>
  <c r="AD134"/>
  <c r="AF134" s="1"/>
  <c r="AD135"/>
  <c r="AE135" s="1"/>
  <c r="AD136"/>
  <c r="AE136" s="1"/>
  <c r="AD137"/>
  <c r="AD138"/>
  <c r="AF138" s="1"/>
  <c r="AD139"/>
  <c r="AE139" s="1"/>
  <c r="AD140"/>
  <c r="AF140" s="1"/>
  <c r="AD141"/>
  <c r="AD142"/>
  <c r="AF142" s="1"/>
  <c r="AD143"/>
  <c r="AE143" s="1"/>
  <c r="AD144"/>
  <c r="AF144" s="1"/>
  <c r="AD145"/>
  <c r="AD146"/>
  <c r="AF146" s="1"/>
  <c r="AD147"/>
  <c r="AE147" s="1"/>
  <c r="AD148"/>
  <c r="AF148" s="1"/>
  <c r="AD149"/>
  <c r="AD150"/>
  <c r="AF150" s="1"/>
  <c r="AD151"/>
  <c r="AE151" s="1"/>
  <c r="AD152"/>
  <c r="AF152" s="1"/>
  <c r="AD153"/>
  <c r="AD154"/>
  <c r="AF154" s="1"/>
  <c r="AD155"/>
  <c r="AE155" s="1"/>
  <c r="AD156"/>
  <c r="AF156" s="1"/>
  <c r="AD157"/>
  <c r="AD158"/>
  <c r="AF158" s="1"/>
  <c r="AD159"/>
  <c r="AE159" s="1"/>
  <c r="AD160"/>
  <c r="AF160" s="1"/>
  <c r="AD161"/>
  <c r="AD162"/>
  <c r="AF162" s="1"/>
  <c r="AD163"/>
  <c r="AE163" s="1"/>
  <c r="AD164"/>
  <c r="AF164" s="1"/>
  <c r="AD165"/>
  <c r="AD166"/>
  <c r="AF166" s="1"/>
  <c r="AD167"/>
  <c r="AE167" s="1"/>
  <c r="AD168"/>
  <c r="AF168" s="1"/>
  <c r="AD169"/>
  <c r="AD170"/>
  <c r="AF170" s="1"/>
  <c r="AD171"/>
  <c r="AE171" s="1"/>
  <c r="AD172"/>
  <c r="AF172" s="1"/>
  <c r="AD173"/>
  <c r="AD174"/>
  <c r="AF174" s="1"/>
  <c r="AD175"/>
  <c r="AE175" s="1"/>
  <c r="AD176"/>
  <c r="AF176" s="1"/>
  <c r="AD177"/>
  <c r="AD178"/>
  <c r="AF178" s="1"/>
  <c r="AD179"/>
  <c r="AE179" s="1"/>
  <c r="AD180"/>
  <c r="AF180" s="1"/>
  <c r="AD181"/>
  <c r="AD182"/>
  <c r="AF182" s="1"/>
  <c r="AD183"/>
  <c r="AE183" s="1"/>
  <c r="AD184"/>
  <c r="AF184" s="1"/>
  <c r="AD185"/>
  <c r="AD186"/>
  <c r="AF186" s="1"/>
  <c r="AD187"/>
  <c r="AE187" s="1"/>
  <c r="AD188"/>
  <c r="AF188" s="1"/>
  <c r="AD189"/>
  <c r="AD190"/>
  <c r="AF190" s="1"/>
  <c r="AD191"/>
  <c r="AE191" s="1"/>
  <c r="AD192"/>
  <c r="AF192" s="1"/>
  <c r="AD193"/>
  <c r="AD194"/>
  <c r="AF194" s="1"/>
  <c r="AD195"/>
  <c r="AE195" s="1"/>
  <c r="AD196"/>
  <c r="AF196" s="1"/>
  <c r="AD197"/>
  <c r="AD198"/>
  <c r="AF198" s="1"/>
  <c r="AD199"/>
  <c r="AE199" s="1"/>
  <c r="AD200"/>
  <c r="AF200" s="1"/>
  <c r="AD201"/>
  <c r="Y41"/>
  <c r="Z41" s="1"/>
  <c r="Y42"/>
  <c r="Z42" s="1"/>
  <c r="Y43"/>
  <c r="Z43" s="1"/>
  <c r="Y44"/>
  <c r="Z44" s="1"/>
  <c r="Y45"/>
  <c r="Z45" s="1"/>
  <c r="Y46"/>
  <c r="Z46" s="1"/>
  <c r="Y47"/>
  <c r="Z47" s="1"/>
  <c r="Y48"/>
  <c r="Z48" s="1"/>
  <c r="Y49"/>
  <c r="Z49" s="1"/>
  <c r="Y50"/>
  <c r="Z50" s="1"/>
  <c r="Y51"/>
  <c r="Z51" s="1"/>
  <c r="Y52"/>
  <c r="Z52" s="1"/>
  <c r="Y53"/>
  <c r="Z53" s="1"/>
  <c r="Y54"/>
  <c r="Z54" s="1"/>
  <c r="Y55"/>
  <c r="Z55" s="1"/>
  <c r="Y56"/>
  <c r="Z56" s="1"/>
  <c r="Y57"/>
  <c r="Z57" s="1"/>
  <c r="Y58"/>
  <c r="Z58" s="1"/>
  <c r="Y59"/>
  <c r="Z59" s="1"/>
  <c r="Y60"/>
  <c r="Z60" s="1"/>
  <c r="Y61"/>
  <c r="Z61" s="1"/>
  <c r="Y62"/>
  <c r="Z62" s="1"/>
  <c r="Y63"/>
  <c r="Z63" s="1"/>
  <c r="Y64"/>
  <c r="Z64" s="1"/>
  <c r="Y65"/>
  <c r="Z65" s="1"/>
  <c r="Y66"/>
  <c r="Z66" s="1"/>
  <c r="Y67"/>
  <c r="Z67" s="1"/>
  <c r="Y68"/>
  <c r="Z68" s="1"/>
  <c r="Y69"/>
  <c r="Z69" s="1"/>
  <c r="Y70"/>
  <c r="Z70" s="1"/>
  <c r="Y71"/>
  <c r="Z71" s="1"/>
  <c r="Y72"/>
  <c r="Z72" s="1"/>
  <c r="Y73"/>
  <c r="Z73" s="1"/>
  <c r="Y74"/>
  <c r="Z74" s="1"/>
  <c r="Y75"/>
  <c r="Z75" s="1"/>
  <c r="Y76"/>
  <c r="Z76" s="1"/>
  <c r="Y77"/>
  <c r="Z77" s="1"/>
  <c r="Y78"/>
  <c r="Z78" s="1"/>
  <c r="Y79"/>
  <c r="Z79" s="1"/>
  <c r="Y80"/>
  <c r="Z80" s="1"/>
  <c r="Y81"/>
  <c r="Z81" s="1"/>
  <c r="Y82"/>
  <c r="Z82" s="1"/>
  <c r="Y83"/>
  <c r="Z83" s="1"/>
  <c r="Y84"/>
  <c r="Z84" s="1"/>
  <c r="Y85"/>
  <c r="Z85" s="1"/>
  <c r="Y86"/>
  <c r="Z86" s="1"/>
  <c r="Y87"/>
  <c r="Z87" s="1"/>
  <c r="Y88"/>
  <c r="Z88" s="1"/>
  <c r="Y89"/>
  <c r="Z89" s="1"/>
  <c r="Y90"/>
  <c r="Z90" s="1"/>
  <c r="Y91"/>
  <c r="Z91" s="1"/>
  <c r="Y92"/>
  <c r="Z92" s="1"/>
  <c r="Y93"/>
  <c r="Z93" s="1"/>
  <c r="Y94"/>
  <c r="Z94" s="1"/>
  <c r="Y95"/>
  <c r="Z95" s="1"/>
  <c r="Y96"/>
  <c r="Z96" s="1"/>
  <c r="Y97"/>
  <c r="Z97" s="1"/>
  <c r="Y98"/>
  <c r="Z98" s="1"/>
  <c r="Y99"/>
  <c r="Z99" s="1"/>
  <c r="Y100"/>
  <c r="Z100" s="1"/>
  <c r="Y101"/>
  <c r="Z101" s="1"/>
  <c r="Y102"/>
  <c r="Z102" s="1"/>
  <c r="Y103"/>
  <c r="Z103" s="1"/>
  <c r="Y104"/>
  <c r="Z104" s="1"/>
  <c r="Y105"/>
  <c r="Z105" s="1"/>
  <c r="Y106"/>
  <c r="Z106" s="1"/>
  <c r="Y107"/>
  <c r="Z107" s="1"/>
  <c r="Y108"/>
  <c r="Z108" s="1"/>
  <c r="Y109"/>
  <c r="Z109" s="1"/>
  <c r="Y110"/>
  <c r="Z110" s="1"/>
  <c r="Y111"/>
  <c r="Z111" s="1"/>
  <c r="Y112"/>
  <c r="Z112" s="1"/>
  <c r="Y113"/>
  <c r="Z113" s="1"/>
  <c r="Y114"/>
  <c r="Z114" s="1"/>
  <c r="Y115"/>
  <c r="Z115" s="1"/>
  <c r="Y116"/>
  <c r="Z116" s="1"/>
  <c r="Y117"/>
  <c r="Z117" s="1"/>
  <c r="Y118"/>
  <c r="Z118" s="1"/>
  <c r="Y119"/>
  <c r="Z119" s="1"/>
  <c r="Y120"/>
  <c r="Z120" s="1"/>
  <c r="Y121"/>
  <c r="Z121" s="1"/>
  <c r="Y122"/>
  <c r="Z122" s="1"/>
  <c r="Y123"/>
  <c r="Z123" s="1"/>
  <c r="Y124"/>
  <c r="Z124" s="1"/>
  <c r="Y125"/>
  <c r="Z125" s="1"/>
  <c r="Y126"/>
  <c r="Z126" s="1"/>
  <c r="Y127"/>
  <c r="Z127" s="1"/>
  <c r="Y128"/>
  <c r="Z128" s="1"/>
  <c r="Y129"/>
  <c r="Z129" s="1"/>
  <c r="Y130"/>
  <c r="Z130" s="1"/>
  <c r="Y131"/>
  <c r="Z131" s="1"/>
  <c r="Y132"/>
  <c r="Z132" s="1"/>
  <c r="Y133"/>
  <c r="Z133" s="1"/>
  <c r="Y134"/>
  <c r="Z134" s="1"/>
  <c r="Y135"/>
  <c r="Z135" s="1"/>
  <c r="Y136"/>
  <c r="Z136" s="1"/>
  <c r="Y137"/>
  <c r="Z137" s="1"/>
  <c r="Y138"/>
  <c r="Z138" s="1"/>
  <c r="Y139"/>
  <c r="Z139" s="1"/>
  <c r="Y140"/>
  <c r="Z140" s="1"/>
  <c r="Y141"/>
  <c r="Z141" s="1"/>
  <c r="Y142"/>
  <c r="Z142" s="1"/>
  <c r="Y143"/>
  <c r="Z143" s="1"/>
  <c r="Y144"/>
  <c r="Z144" s="1"/>
  <c r="Y145"/>
  <c r="Z145" s="1"/>
  <c r="Y146"/>
  <c r="Z146" s="1"/>
  <c r="Y147"/>
  <c r="Z147" s="1"/>
  <c r="Y148"/>
  <c r="Z148" s="1"/>
  <c r="Y149"/>
  <c r="Z149" s="1"/>
  <c r="Y150"/>
  <c r="Z150" s="1"/>
  <c r="Y151"/>
  <c r="Z151" s="1"/>
  <c r="Y152"/>
  <c r="Z152" s="1"/>
  <c r="Y153"/>
  <c r="Z153" s="1"/>
  <c r="Y154"/>
  <c r="Z154" s="1"/>
  <c r="Y155"/>
  <c r="Z155" s="1"/>
  <c r="Y156"/>
  <c r="Z156" s="1"/>
  <c r="Y157"/>
  <c r="Z157" s="1"/>
  <c r="Y158"/>
  <c r="Z158" s="1"/>
  <c r="Y159"/>
  <c r="Z159" s="1"/>
  <c r="Y160"/>
  <c r="Z160" s="1"/>
  <c r="Y161"/>
  <c r="Z161" s="1"/>
  <c r="Y162"/>
  <c r="Z162" s="1"/>
  <c r="Y163"/>
  <c r="Z163" s="1"/>
  <c r="Y164"/>
  <c r="Z164" s="1"/>
  <c r="Y165"/>
  <c r="Z165" s="1"/>
  <c r="Y166"/>
  <c r="Z166" s="1"/>
  <c r="Y167"/>
  <c r="Z167" s="1"/>
  <c r="Y168"/>
  <c r="Z168" s="1"/>
  <c r="Y169"/>
  <c r="Z169" s="1"/>
  <c r="Y170"/>
  <c r="Z170" s="1"/>
  <c r="Y171"/>
  <c r="Z171" s="1"/>
  <c r="Y172"/>
  <c r="Z172" s="1"/>
  <c r="Y173"/>
  <c r="Z173" s="1"/>
  <c r="Y174"/>
  <c r="Z174" s="1"/>
  <c r="Y175"/>
  <c r="Z175" s="1"/>
  <c r="Y176"/>
  <c r="Z176" s="1"/>
  <c r="Y177"/>
  <c r="Z177" s="1"/>
  <c r="Y178"/>
  <c r="Z178" s="1"/>
  <c r="Y179"/>
  <c r="Z179" s="1"/>
  <c r="Y180"/>
  <c r="Z180" s="1"/>
  <c r="Y181"/>
  <c r="Z181" s="1"/>
  <c r="Y182"/>
  <c r="Z182" s="1"/>
  <c r="Y183"/>
  <c r="Z183" s="1"/>
  <c r="Y184"/>
  <c r="Z184" s="1"/>
  <c r="Y185"/>
  <c r="Z185" s="1"/>
  <c r="Y186"/>
  <c r="Z186" s="1"/>
  <c r="Y187"/>
  <c r="Z187" s="1"/>
  <c r="Y188"/>
  <c r="Z188" s="1"/>
  <c r="Y189"/>
  <c r="Z189" s="1"/>
  <c r="Y190"/>
  <c r="Z190" s="1"/>
  <c r="Y191"/>
  <c r="Z191" s="1"/>
  <c r="Y192"/>
  <c r="Z192" s="1"/>
  <c r="Y193"/>
  <c r="Z193" s="1"/>
  <c r="Y194"/>
  <c r="Z194" s="1"/>
  <c r="Y195"/>
  <c r="Z195" s="1"/>
  <c r="Y196"/>
  <c r="Z196" s="1"/>
  <c r="Y197"/>
  <c r="Z197" s="1"/>
  <c r="Y198"/>
  <c r="Z198" s="1"/>
  <c r="Y199"/>
  <c r="Z199" s="1"/>
  <c r="Y200"/>
  <c r="Z200" s="1"/>
  <c r="Y201"/>
  <c r="Z201" s="1"/>
  <c r="AE43" l="1"/>
  <c r="AF42"/>
  <c r="AE106"/>
  <c r="AE170"/>
  <c r="AE90"/>
  <c r="AE138"/>
  <c r="AE74"/>
  <c r="AE122"/>
  <c r="AE58"/>
  <c r="AE198"/>
  <c r="AE166"/>
  <c r="AF132"/>
  <c r="AF116"/>
  <c r="AF100"/>
  <c r="AF84"/>
  <c r="AF68"/>
  <c r="AF52"/>
  <c r="AE186"/>
  <c r="AE154"/>
  <c r="AE128"/>
  <c r="AE112"/>
  <c r="AE96"/>
  <c r="AE80"/>
  <c r="AE64"/>
  <c r="AE48"/>
  <c r="AE182"/>
  <c r="AE150"/>
  <c r="AE126"/>
  <c r="AE110"/>
  <c r="AE94"/>
  <c r="AE78"/>
  <c r="AE62"/>
  <c r="AE46"/>
  <c r="AF136"/>
  <c r="AF120"/>
  <c r="AF104"/>
  <c r="AF88"/>
  <c r="AF72"/>
  <c r="AF56"/>
  <c r="AE194"/>
  <c r="AE178"/>
  <c r="AE162"/>
  <c r="AE146"/>
  <c r="AE130"/>
  <c r="AF124"/>
  <c r="AE114"/>
  <c r="AF108"/>
  <c r="AE98"/>
  <c r="AF92"/>
  <c r="AE82"/>
  <c r="AF76"/>
  <c r="AE66"/>
  <c r="AF60"/>
  <c r="AE50"/>
  <c r="AF44"/>
  <c r="AE190"/>
  <c r="AE174"/>
  <c r="AE158"/>
  <c r="AE142"/>
  <c r="AE134"/>
  <c r="AE118"/>
  <c r="AE102"/>
  <c r="AE86"/>
  <c r="AE70"/>
  <c r="AE54"/>
  <c r="AE42"/>
  <c r="AE200"/>
  <c r="AE196"/>
  <c r="AE192"/>
  <c r="AE188"/>
  <c r="AE184"/>
  <c r="AE180"/>
  <c r="AE176"/>
  <c r="AE172"/>
  <c r="AE168"/>
  <c r="AE164"/>
  <c r="AE160"/>
  <c r="AE156"/>
  <c r="AE152"/>
  <c r="AE148"/>
  <c r="AE144"/>
  <c r="AE140"/>
  <c r="AE201"/>
  <c r="AF201"/>
  <c r="AE197"/>
  <c r="AF197"/>
  <c r="AE193"/>
  <c r="AF193"/>
  <c r="AE189"/>
  <c r="AF189"/>
  <c r="AE185"/>
  <c r="AF185"/>
  <c r="AE181"/>
  <c r="AF181"/>
  <c r="AE177"/>
  <c r="AF177"/>
  <c r="AE173"/>
  <c r="AF173"/>
  <c r="AE169"/>
  <c r="AF169"/>
  <c r="AE165"/>
  <c r="AF165"/>
  <c r="AE161"/>
  <c r="AF161"/>
  <c r="AE157"/>
  <c r="AF157"/>
  <c r="AE153"/>
  <c r="AF153"/>
  <c r="AE149"/>
  <c r="AF149"/>
  <c r="AE145"/>
  <c r="AF145"/>
  <c r="AE141"/>
  <c r="AF141"/>
  <c r="AE137"/>
  <c r="AF137"/>
  <c r="AE133"/>
  <c r="AF133"/>
  <c r="AE129"/>
  <c r="AF129"/>
  <c r="AE125"/>
  <c r="AF125"/>
  <c r="AE121"/>
  <c r="AF121"/>
  <c r="AE117"/>
  <c r="AF117"/>
  <c r="AE113"/>
  <c r="AF113"/>
  <c r="AE109"/>
  <c r="AF109"/>
  <c r="AE105"/>
  <c r="AF105"/>
  <c r="AE101"/>
  <c r="AF101"/>
  <c r="AE97"/>
  <c r="AF97"/>
  <c r="AE93"/>
  <c r="AF93"/>
  <c r="AE89"/>
  <c r="AF89"/>
  <c r="AE85"/>
  <c r="AF85"/>
  <c r="AE81"/>
  <c r="AF81"/>
  <c r="AE77"/>
  <c r="AF77"/>
  <c r="AE73"/>
  <c r="AF73"/>
  <c r="AE69"/>
  <c r="AF69"/>
  <c r="AE65"/>
  <c r="AF65"/>
  <c r="AE61"/>
  <c r="AF61"/>
  <c r="AE57"/>
  <c r="AF57"/>
  <c r="AE53"/>
  <c r="AF53"/>
  <c r="AE49"/>
  <c r="AF49"/>
  <c r="AE45"/>
  <c r="AF45"/>
  <c r="AE41"/>
  <c r="AF41"/>
  <c r="AF199"/>
  <c r="AF195"/>
  <c r="AF191"/>
  <c r="AF187"/>
  <c r="AF183"/>
  <c r="AF179"/>
  <c r="AF175"/>
  <c r="AF171"/>
  <c r="AF167"/>
  <c r="AF163"/>
  <c r="AF159"/>
  <c r="AF155"/>
  <c r="AF151"/>
  <c r="AF147"/>
  <c r="AF143"/>
  <c r="AF139"/>
  <c r="AF135"/>
  <c r="AF131"/>
  <c r="AF127"/>
  <c r="AF123"/>
  <c r="AF119"/>
  <c r="AF115"/>
  <c r="AF111"/>
  <c r="AF107"/>
  <c r="AF103"/>
  <c r="AF99"/>
  <c r="AF95"/>
  <c r="AF91"/>
  <c r="AF87"/>
  <c r="AF83"/>
  <c r="AF79"/>
  <c r="AF75"/>
  <c r="AF71"/>
  <c r="AF67"/>
  <c r="AF63"/>
  <c r="AF59"/>
  <c r="AF55"/>
  <c r="AF51"/>
  <c r="AF47"/>
  <c r="AF43"/>
  <c r="W13"/>
  <c r="W11"/>
  <c r="AD2" l="1"/>
  <c r="AD40"/>
  <c r="AF40" s="1"/>
  <c r="AD39"/>
  <c r="AD38"/>
  <c r="AF38" s="1"/>
  <c r="AD37"/>
  <c r="AD36"/>
  <c r="AD35"/>
  <c r="AD34"/>
  <c r="AD33"/>
  <c r="AD32"/>
  <c r="AD31"/>
  <c r="AF31" s="1"/>
  <c r="AD30"/>
  <c r="AD29"/>
  <c r="AD28"/>
  <c r="AD27"/>
  <c r="AD26"/>
  <c r="AD25"/>
  <c r="AD24"/>
  <c r="AD23"/>
  <c r="AD22"/>
  <c r="AD21"/>
  <c r="AD20"/>
  <c r="AD19"/>
  <c r="AD18"/>
  <c r="AD17"/>
  <c r="AD16"/>
  <c r="AD15"/>
  <c r="AD14"/>
  <c r="AD13"/>
  <c r="AD12"/>
  <c r="AD11"/>
  <c r="AD10"/>
  <c r="AD9"/>
  <c r="AD8"/>
  <c r="AD7"/>
  <c r="AD6"/>
  <c r="AD5"/>
  <c r="AD4"/>
  <c r="AD3"/>
  <c r="Y40"/>
  <c r="Z40" s="1"/>
  <c r="Y39"/>
  <c r="Z39" s="1"/>
  <c r="Y38"/>
  <c r="Z38" s="1"/>
  <c r="Y37"/>
  <c r="Z37" s="1"/>
  <c r="Y36"/>
  <c r="Z36" s="1"/>
  <c r="Y35"/>
  <c r="Z35" s="1"/>
  <c r="Y34"/>
  <c r="Z34" s="1"/>
  <c r="Y33"/>
  <c r="Z33" s="1"/>
  <c r="Y32"/>
  <c r="Z32" s="1"/>
  <c r="Y31"/>
  <c r="Z31" s="1"/>
  <c r="Y30"/>
  <c r="Z30" s="1"/>
  <c r="Y29"/>
  <c r="Z29" s="1"/>
  <c r="Y28"/>
  <c r="Z28" s="1"/>
  <c r="Y27"/>
  <c r="Z27" s="1"/>
  <c r="Y26"/>
  <c r="Z26" s="1"/>
  <c r="Y25"/>
  <c r="Z25" s="1"/>
  <c r="Y24"/>
  <c r="Z24" s="1"/>
  <c r="Y23"/>
  <c r="Z23" s="1"/>
  <c r="Y22"/>
  <c r="Z22" s="1"/>
  <c r="Y21"/>
  <c r="Z21" s="1"/>
  <c r="Y20"/>
  <c r="Z20" s="1"/>
  <c r="Y19"/>
  <c r="Z19" s="1"/>
  <c r="Y18"/>
  <c r="Z18" s="1"/>
  <c r="Y17"/>
  <c r="Z17" s="1"/>
  <c r="Y16"/>
  <c r="Z16" s="1"/>
  <c r="Y15"/>
  <c r="Z15" s="1"/>
  <c r="Y14"/>
  <c r="Z14" s="1"/>
  <c r="Y13"/>
  <c r="Z13" s="1"/>
  <c r="Y12"/>
  <c r="Z12" s="1"/>
  <c r="Y11"/>
  <c r="Z11" s="1"/>
  <c r="Y10"/>
  <c r="Z10" s="1"/>
  <c r="Y9"/>
  <c r="Z9" s="1"/>
  <c r="Y8"/>
  <c r="Z8" s="1"/>
  <c r="Y7"/>
  <c r="Z7" s="1"/>
  <c r="Y6"/>
  <c r="Z6" s="1"/>
  <c r="Y5"/>
  <c r="Z5" s="1"/>
  <c r="Y4"/>
  <c r="Z4" s="1"/>
  <c r="Y3"/>
  <c r="Z3" s="1"/>
  <c r="Y2"/>
  <c r="Z2" s="1"/>
  <c r="W38"/>
  <c r="W37"/>
  <c r="W36"/>
  <c r="W35"/>
  <c r="W34"/>
  <c r="W33"/>
  <c r="W32"/>
  <c r="W31"/>
  <c r="W30"/>
  <c r="W29"/>
  <c r="W28"/>
  <c r="W27"/>
  <c r="W26"/>
  <c r="W25"/>
  <c r="W24"/>
  <c r="W23"/>
  <c r="W22"/>
  <c r="W21"/>
  <c r="W20"/>
  <c r="W19"/>
  <c r="W18"/>
  <c r="W17"/>
  <c r="W16"/>
  <c r="W15"/>
  <c r="W14"/>
  <c r="W12"/>
  <c r="W10"/>
  <c r="W9"/>
  <c r="W8"/>
  <c r="W7"/>
  <c r="W6"/>
  <c r="W5"/>
  <c r="W4"/>
  <c r="W3"/>
  <c r="W2"/>
  <c r="AF35" l="1"/>
  <c r="AF39"/>
  <c r="AF29"/>
  <c r="AF37"/>
  <c r="AE6"/>
  <c r="AE10"/>
  <c r="AF14"/>
  <c r="AF18"/>
  <c r="AF22"/>
  <c r="AF26"/>
  <c r="AF30"/>
  <c r="AF34"/>
  <c r="AF11"/>
  <c r="AF27"/>
  <c r="AE12"/>
  <c r="AE28"/>
  <c r="AE32"/>
  <c r="AF36"/>
  <c r="AF33"/>
  <c r="AF3"/>
  <c r="AF7"/>
  <c r="AE15"/>
  <c r="AF19"/>
  <c r="AF23"/>
  <c r="AE4"/>
  <c r="AF8"/>
  <c r="AE16"/>
  <c r="AF20"/>
  <c r="AE24"/>
  <c r="AF5"/>
  <c r="AF9"/>
  <c r="AF13"/>
  <c r="AF17"/>
  <c r="AE21"/>
  <c r="AF25"/>
  <c r="AE2"/>
  <c r="AE8"/>
  <c r="AE22"/>
  <c r="AE26"/>
  <c r="AF6"/>
  <c r="AE30"/>
  <c r="AE40"/>
  <c r="AE38"/>
  <c r="AE36"/>
  <c r="AE34"/>
  <c r="AF2"/>
  <c r="AE33"/>
  <c r="AE35"/>
  <c r="AE37"/>
  <c r="AE39"/>
  <c r="AE17"/>
  <c r="AE7"/>
  <c r="AF24"/>
  <c r="AE31"/>
  <c r="AF32"/>
  <c r="AE29"/>
  <c r="AF28"/>
  <c r="AE27"/>
  <c r="AE25"/>
  <c r="AE23"/>
  <c r="AF21"/>
  <c r="AE20"/>
  <c r="AE19"/>
  <c r="AE18"/>
  <c r="AF16"/>
  <c r="AF15"/>
  <c r="AE14"/>
  <c r="AE13"/>
  <c r="AF12"/>
  <c r="AE11"/>
  <c r="AF10"/>
  <c r="AE9"/>
  <c r="AE5"/>
  <c r="AF4"/>
  <c r="AE3"/>
</calcChain>
</file>

<file path=xl/sharedStrings.xml><?xml version="1.0" encoding="utf-8"?>
<sst xmlns="http://schemas.openxmlformats.org/spreadsheetml/2006/main" count="731" uniqueCount="84">
  <si>
    <t>RTS</t>
  </si>
  <si>
    <t>#</t>
  </si>
  <si>
    <t>Month</t>
  </si>
  <si>
    <t>Year</t>
  </si>
  <si>
    <t>Date</t>
  </si>
  <si>
    <t>Invoice No :</t>
  </si>
  <si>
    <t>Proforma Invoice</t>
  </si>
  <si>
    <t>System Ref No:</t>
  </si>
  <si>
    <t>Country</t>
  </si>
  <si>
    <t>Company</t>
  </si>
  <si>
    <t>Customer</t>
  </si>
  <si>
    <t>Brand</t>
  </si>
  <si>
    <t>Divinasion</t>
  </si>
  <si>
    <t>Etinty</t>
  </si>
  <si>
    <t>Cats</t>
  </si>
  <si>
    <t>US$</t>
  </si>
  <si>
    <t>Nolon $</t>
  </si>
  <si>
    <t>Nolon</t>
  </si>
  <si>
    <t>%</t>
  </si>
  <si>
    <t>LE</t>
  </si>
  <si>
    <t>BL / Bossla</t>
  </si>
  <si>
    <t>Expo. Certf.</t>
  </si>
  <si>
    <t>Bank receipt</t>
  </si>
  <si>
    <t>Cheque #</t>
  </si>
  <si>
    <t>accrual</t>
  </si>
  <si>
    <t>Libton Tea Bag</t>
  </si>
  <si>
    <t>Foods</t>
  </si>
  <si>
    <t>UMT</t>
  </si>
  <si>
    <t>Tea Bags</t>
  </si>
  <si>
    <t xml:space="preserve">credit advice </t>
  </si>
  <si>
    <t>Jan</t>
  </si>
  <si>
    <t>ALX</t>
  </si>
  <si>
    <t>OK</t>
  </si>
  <si>
    <t>UTI</t>
  </si>
  <si>
    <t xml:space="preserve"> </t>
  </si>
  <si>
    <t>تاريخ الأستلام</t>
  </si>
  <si>
    <t>DJIBOUTI</t>
  </si>
  <si>
    <t>May</t>
  </si>
  <si>
    <t>Yemen</t>
  </si>
  <si>
    <t>HAYEL SAEED ANAM &amp; CO. (C.S.C) - TRADING</t>
  </si>
  <si>
    <t>النولون غير موجود</t>
  </si>
  <si>
    <t>March</t>
  </si>
  <si>
    <t>SDC BERBERA FZCO (SDC GROUP)</t>
  </si>
  <si>
    <t>June</t>
  </si>
  <si>
    <t>United Arab Emirates</t>
  </si>
  <si>
    <t>Veda Trading Fze</t>
  </si>
  <si>
    <t>April</t>
  </si>
  <si>
    <t>Iraq</t>
  </si>
  <si>
    <t>KHAIRAT AL QARIEH FOOD STUFF TRADING</t>
  </si>
  <si>
    <t>Morocco</t>
  </si>
  <si>
    <t>UNILEVER MAGHREB</t>
  </si>
  <si>
    <t>AMI MIDDLE EAST LLC</t>
  </si>
  <si>
    <t>Algeria</t>
  </si>
  <si>
    <t>EL DEKHEILA</t>
  </si>
  <si>
    <t>Algeria CDC Local Plant</t>
  </si>
  <si>
    <t>Feb</t>
  </si>
  <si>
    <t>لا يوجد رقم بيرفورما للفاتورة</t>
  </si>
  <si>
    <t>3664060180 - 3664060179</t>
  </si>
  <si>
    <t>2601649009 - 2601649854</t>
  </si>
  <si>
    <t>رقم الفاتورة خطأ عالبوليصة</t>
  </si>
  <si>
    <t>Gambia</t>
  </si>
  <si>
    <t>ROCCO GLOBAL LIMITED</t>
  </si>
  <si>
    <t>Jul</t>
  </si>
  <si>
    <t>ناقص النولون</t>
  </si>
  <si>
    <t>Uganda</t>
  </si>
  <si>
    <t>SAG GROUP OF COMPANIES LTD</t>
  </si>
  <si>
    <t>UNILEVER GENERAL TRADING</t>
  </si>
  <si>
    <t>ok</t>
  </si>
  <si>
    <t>aug</t>
  </si>
  <si>
    <t>PTR</t>
  </si>
  <si>
    <t>Total</t>
  </si>
  <si>
    <t>Sep</t>
  </si>
  <si>
    <t>Oct</t>
  </si>
  <si>
    <t>Nov</t>
  </si>
  <si>
    <t>Dec</t>
  </si>
  <si>
    <t>July</t>
  </si>
  <si>
    <t>Aug</t>
  </si>
  <si>
    <t>3664067033 - 3664067031</t>
  </si>
  <si>
    <t>2601725216 - 2601726618</t>
  </si>
  <si>
    <t>ناقص النولون - الفاتورة التانية  لا يوجد رقم فاتورة بيرفورما فقط</t>
  </si>
  <si>
    <t>القيمة فوب</t>
  </si>
  <si>
    <t>Palestine</t>
  </si>
  <si>
    <t>NEAR EAST FOR DISTRIBUTION &amp; MARKETING CO</t>
  </si>
  <si>
    <t>رقم الملف</t>
  </si>
</sst>
</file>

<file path=xl/styles.xml><?xml version="1.0" encoding="utf-8"?>
<styleSheet xmlns="http://schemas.openxmlformats.org/spreadsheetml/2006/main">
  <numFmts count="4">
    <numFmt numFmtId="164" formatCode="_(* #,##0.00_);_(* \(#,##0.00\);_(* &quot;-&quot;??_);_(@_)"/>
    <numFmt numFmtId="165" formatCode="dd/mm/yyyy;@"/>
    <numFmt numFmtId="166" formatCode="[$-409]d\-mmm\-yy;@"/>
    <numFmt numFmtId="167" formatCode="[$-409]mmm/yy;@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12"/>
      <name val="Arial"/>
      <family val="2"/>
    </font>
    <font>
      <sz val="10"/>
      <color indexed="63"/>
      <name val="Arial"/>
      <family val="2"/>
    </font>
    <font>
      <b/>
      <sz val="10"/>
      <color theme="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2" fillId="0" borderId="0"/>
  </cellStyleXfs>
  <cellXfs count="64">
    <xf numFmtId="0" fontId="0" fillId="0" borderId="0" xfId="0"/>
    <xf numFmtId="0" fontId="2" fillId="2" borderId="3" xfId="2" applyFont="1" applyFill="1" applyBorder="1" applyAlignment="1">
      <alignment horizontal="center" vertical="center"/>
    </xf>
    <xf numFmtId="0" fontId="2" fillId="2" borderId="1" xfId="2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/>
    </xf>
    <xf numFmtId="165" fontId="4" fillId="2" borderId="1" xfId="2" applyNumberFormat="1" applyFont="1" applyFill="1" applyBorder="1" applyAlignment="1">
      <alignment horizontal="center" vertical="center"/>
    </xf>
    <xf numFmtId="0" fontId="2" fillId="2" borderId="4" xfId="2" applyFont="1" applyFill="1" applyBorder="1" applyAlignment="1">
      <alignment horizontal="center" vertical="center"/>
    </xf>
    <xf numFmtId="4" fontId="5" fillId="2" borderId="4" xfId="1" applyNumberFormat="1" applyFont="1" applyFill="1" applyBorder="1" applyAlignment="1">
      <alignment horizontal="center" vertical="center"/>
    </xf>
    <xf numFmtId="3" fontId="6" fillId="2" borderId="4" xfId="1" applyNumberFormat="1" applyFont="1" applyFill="1" applyBorder="1" applyAlignment="1">
      <alignment horizontal="center" vertical="center"/>
    </xf>
    <xf numFmtId="3" fontId="2" fillId="2" borderId="1" xfId="1" applyNumberFormat="1" applyFont="1" applyFill="1" applyBorder="1" applyAlignment="1">
      <alignment horizontal="center" vertical="center"/>
    </xf>
    <xf numFmtId="3" fontId="3" fillId="2" borderId="1" xfId="2" applyNumberFormat="1" applyFont="1" applyFill="1" applyBorder="1" applyAlignment="1">
      <alignment horizontal="center" vertical="center"/>
    </xf>
    <xf numFmtId="14" fontId="3" fillId="3" borderId="1" xfId="2" applyNumberFormat="1" applyFont="1" applyFill="1" applyBorder="1" applyAlignment="1">
      <alignment horizontal="center" vertical="center"/>
    </xf>
    <xf numFmtId="3" fontId="3" fillId="3" borderId="1" xfId="2" applyNumberFormat="1" applyFont="1" applyFill="1" applyBorder="1" applyAlignment="1">
      <alignment horizontal="center" vertical="center"/>
    </xf>
    <xf numFmtId="3" fontId="3" fillId="3" borderId="2" xfId="2" applyNumberFormat="1" applyFont="1" applyFill="1" applyBorder="1" applyAlignment="1">
      <alignment horizontal="center" vertical="center"/>
    </xf>
    <xf numFmtId="3" fontId="3" fillId="2" borderId="2" xfId="2" applyNumberFormat="1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center" vertical="center"/>
    </xf>
    <xf numFmtId="4" fontId="2" fillId="0" borderId="0" xfId="2" applyNumberFormat="1" applyFont="1" applyFill="1" applyBorder="1" applyAlignment="1">
      <alignment horizontal="center" vertical="center"/>
    </xf>
    <xf numFmtId="14" fontId="2" fillId="0" borderId="0" xfId="2" applyNumberFormat="1" applyFont="1" applyFill="1" applyBorder="1" applyAlignment="1">
      <alignment horizontal="center" vertical="center"/>
    </xf>
    <xf numFmtId="166" fontId="2" fillId="0" borderId="0" xfId="2" applyNumberFormat="1" applyFont="1" applyFill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2" fillId="4" borderId="1" xfId="2" applyFont="1" applyFill="1" applyBorder="1" applyAlignment="1">
      <alignment horizontal="center" vertical="center"/>
    </xf>
    <xf numFmtId="167" fontId="2" fillId="5" borderId="1" xfId="2" applyNumberFormat="1" applyFont="1" applyFill="1" applyBorder="1" applyAlignment="1">
      <alignment horizontal="center" vertical="center"/>
    </xf>
    <xf numFmtId="0" fontId="3" fillId="0" borderId="0" xfId="2" applyFont="1" applyFill="1" applyBorder="1" applyAlignment="1">
      <alignment horizontal="center" vertical="center"/>
    </xf>
    <xf numFmtId="165" fontId="4" fillId="0" borderId="0" xfId="2" applyNumberFormat="1" applyFont="1" applyFill="1" applyBorder="1" applyAlignment="1">
      <alignment horizontal="center" vertical="center"/>
    </xf>
    <xf numFmtId="4" fontId="5" fillId="0" borderId="0" xfId="1" applyNumberFormat="1" applyFont="1" applyFill="1" applyBorder="1" applyAlignment="1">
      <alignment horizontal="center" vertical="center"/>
    </xf>
    <xf numFmtId="3" fontId="6" fillId="0" borderId="0" xfId="1" applyNumberFormat="1" applyFont="1" applyFill="1" applyBorder="1" applyAlignment="1">
      <alignment horizontal="center" vertical="center"/>
    </xf>
    <xf numFmtId="3" fontId="2" fillId="0" borderId="0" xfId="2" applyNumberFormat="1" applyFont="1" applyFill="1" applyBorder="1" applyAlignment="1">
      <alignment horizontal="center" vertical="center"/>
    </xf>
    <xf numFmtId="167" fontId="2" fillId="0" borderId="0" xfId="2" applyNumberFormat="1" applyFont="1" applyFill="1" applyBorder="1" applyAlignment="1">
      <alignment horizontal="center" vertical="center"/>
    </xf>
    <xf numFmtId="0" fontId="7" fillId="0" borderId="0" xfId="2" applyFont="1" applyFill="1" applyBorder="1" applyAlignment="1">
      <alignment horizontal="center" vertical="center"/>
    </xf>
    <xf numFmtId="3" fontId="2" fillId="0" borderId="0" xfId="1" applyNumberFormat="1" applyFont="1" applyFill="1" applyBorder="1" applyAlignment="1">
      <alignment horizontal="center" vertical="center"/>
    </xf>
    <xf numFmtId="14" fontId="2" fillId="0" borderId="1" xfId="2" applyNumberFormat="1" applyFont="1" applyFill="1" applyBorder="1" applyAlignment="1">
      <alignment horizontal="center" vertical="center"/>
    </xf>
    <xf numFmtId="0" fontId="2" fillId="0" borderId="1" xfId="2" applyFont="1" applyFill="1" applyBorder="1" applyAlignment="1">
      <alignment horizontal="center" vertical="center"/>
    </xf>
    <xf numFmtId="14" fontId="3" fillId="0" borderId="1" xfId="2" applyNumberFormat="1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/>
    </xf>
    <xf numFmtId="165" fontId="4" fillId="0" borderId="1" xfId="2" applyNumberFormat="1" applyFont="1" applyFill="1" applyBorder="1" applyAlignment="1">
      <alignment horizontal="center" vertical="center"/>
    </xf>
    <xf numFmtId="49" fontId="2" fillId="0" borderId="1" xfId="2" applyNumberFormat="1" applyFont="1" applyFill="1" applyBorder="1" applyAlignment="1">
      <alignment horizontal="center" vertical="center"/>
    </xf>
    <xf numFmtId="4" fontId="2" fillId="0" borderId="1" xfId="2" applyNumberFormat="1" applyFont="1" applyFill="1" applyBorder="1" applyAlignment="1">
      <alignment horizontal="center" vertical="center"/>
    </xf>
    <xf numFmtId="4" fontId="5" fillId="0" borderId="1" xfId="1" applyNumberFormat="1" applyFont="1" applyFill="1" applyBorder="1" applyAlignment="1">
      <alignment horizontal="center" vertical="center"/>
    </xf>
    <xf numFmtId="3" fontId="6" fillId="0" borderId="1" xfId="1" applyNumberFormat="1" applyFont="1" applyFill="1" applyBorder="1" applyAlignment="1">
      <alignment horizontal="center" vertical="center"/>
    </xf>
    <xf numFmtId="3" fontId="6" fillId="0" borderId="1" xfId="2" applyNumberFormat="1" applyFont="1" applyFill="1" applyBorder="1" applyAlignment="1">
      <alignment horizontal="center" vertical="center"/>
    </xf>
    <xf numFmtId="4" fontId="2" fillId="0" borderId="1" xfId="1" applyNumberFormat="1" applyFont="1" applyFill="1" applyBorder="1" applyAlignment="1">
      <alignment horizontal="center" vertical="center"/>
    </xf>
    <xf numFmtId="0" fontId="8" fillId="0" borderId="1" xfId="2" applyFont="1" applyFill="1" applyBorder="1" applyAlignment="1">
      <alignment horizontal="center" vertical="center"/>
    </xf>
    <xf numFmtId="3" fontId="3" fillId="0" borderId="1" xfId="2" applyNumberFormat="1" applyFont="1" applyFill="1" applyBorder="1" applyAlignment="1">
      <alignment horizontal="center" vertical="center"/>
    </xf>
    <xf numFmtId="3" fontId="2" fillId="0" borderId="1" xfId="2" applyNumberFormat="1" applyFont="1" applyFill="1" applyBorder="1" applyAlignment="1">
      <alignment horizontal="center" vertical="center"/>
    </xf>
    <xf numFmtId="166" fontId="2" fillId="0" borderId="1" xfId="2" applyNumberFormat="1" applyFont="1" applyFill="1" applyBorder="1" applyAlignment="1">
      <alignment horizontal="center" vertical="center"/>
    </xf>
    <xf numFmtId="167" fontId="2" fillId="0" borderId="1" xfId="2" applyNumberFormat="1" applyFont="1" applyFill="1" applyBorder="1" applyAlignment="1">
      <alignment horizontal="center" vertical="center"/>
    </xf>
    <xf numFmtId="0" fontId="7" fillId="0" borderId="1" xfId="2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</cellXfs>
  <cellStyles count="4">
    <cellStyle name="%" xfId="2"/>
    <cellStyle name="Comma" xfId="1" builtinId="3"/>
    <cellStyle name="Normal" xfId="0" builtinId="0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201"/>
  <sheetViews>
    <sheetView zoomScaleNormal="100" workbookViewId="0">
      <pane xSplit="8" ySplit="20" topLeftCell="I21" activePane="bottomRight" state="frozen"/>
      <selection pane="topRight" activeCell="I1" sqref="I1"/>
      <selection pane="bottomLeft" activeCell="A21" sqref="A21"/>
      <selection pane="bottomRight" activeCell="C1" sqref="C1:E1048576"/>
    </sheetView>
  </sheetViews>
  <sheetFormatPr defaultRowHeight="12.75"/>
  <cols>
    <col min="1" max="1" width="18.7109375" style="14" bestFit="1" customWidth="1"/>
    <col min="2" max="2" width="9.28515625" style="14" bestFit="1" customWidth="1"/>
    <col min="3" max="3" width="7" style="14" bestFit="1" customWidth="1"/>
    <col min="4" max="4" width="4" style="14" bestFit="1" customWidth="1"/>
    <col min="5" max="5" width="6" style="14" bestFit="1" customWidth="1"/>
    <col min="6" max="6" width="6.140625" style="22" bestFit="1" customWidth="1"/>
    <col min="7" max="7" width="5" style="22" bestFit="1" customWidth="1"/>
    <col min="8" max="8" width="10.140625" style="23" bestFit="1" customWidth="1"/>
    <col min="9" max="9" width="23.140625" style="14" bestFit="1" customWidth="1"/>
    <col min="10" max="10" width="14.7109375" style="14" bestFit="1" customWidth="1"/>
    <col min="11" max="11" width="23.140625" style="14" bestFit="1" customWidth="1"/>
    <col min="12" max="12" width="19" style="14" bestFit="1" customWidth="1"/>
    <col min="13" max="13" width="13.140625" style="14" bestFit="1" customWidth="1"/>
    <col min="14" max="14" width="8.85546875" style="14" bestFit="1" customWidth="1"/>
    <col min="15" max="15" width="43.42578125" style="14" bestFit="1" customWidth="1"/>
    <col min="16" max="16" width="13.5703125" style="14" bestFit="1" customWidth="1"/>
    <col min="17" max="17" width="9.28515625" style="14" bestFit="1" customWidth="1"/>
    <col min="18" max="18" width="5.85546875" style="14" bestFit="1" customWidth="1"/>
    <col min="19" max="19" width="8.85546875" style="14" bestFit="1" customWidth="1"/>
    <col min="20" max="20" width="10.140625" style="15" bestFit="1" customWidth="1"/>
    <col min="21" max="21" width="10.140625" style="24" bestFit="1" customWidth="1"/>
    <col min="22" max="22" width="7.85546875" style="25" bestFit="1" customWidth="1"/>
    <col min="23" max="23" width="6.5703125" style="25" bestFit="1" customWidth="1"/>
    <col min="24" max="24" width="5" style="14" bestFit="1" customWidth="1"/>
    <col min="25" max="25" width="9.140625" style="29" bestFit="1" customWidth="1"/>
    <col min="26" max="26" width="10.140625" style="29" bestFit="1" customWidth="1"/>
    <col min="27" max="27" width="10.7109375" style="22" bestFit="1" customWidth="1"/>
    <col min="28" max="28" width="10.85546875" style="28" bestFit="1" customWidth="1"/>
    <col min="29" max="29" width="11.42578125" style="22" bestFit="1" customWidth="1"/>
    <col min="30" max="30" width="7" style="14" bestFit="1" customWidth="1"/>
    <col min="31" max="31" width="6.5703125" style="26" bestFit="1" customWidth="1"/>
    <col min="32" max="32" width="7.5703125" style="26" bestFit="1" customWidth="1"/>
    <col min="33" max="33" width="4.85546875" style="16" bestFit="1" customWidth="1"/>
    <col min="34" max="34" width="3.28515625" style="26" bestFit="1" customWidth="1"/>
    <col min="35" max="35" width="5.7109375" style="26" bestFit="1" customWidth="1"/>
    <col min="36" max="36" width="4.85546875" style="17" bestFit="1" customWidth="1"/>
    <col min="37" max="37" width="5.7109375" style="17" bestFit="1" customWidth="1"/>
    <col min="38" max="38" width="8.85546875" style="14" bestFit="1" customWidth="1"/>
    <col min="39" max="39" width="5" style="14" bestFit="1" customWidth="1"/>
    <col min="40" max="40" width="7" style="27" bestFit="1" customWidth="1"/>
    <col min="41" max="41" width="11.85546875" style="14" bestFit="1" customWidth="1"/>
    <col min="42" max="258" width="9.140625" style="14"/>
    <col min="259" max="259" width="14.140625" style="14" customWidth="1"/>
    <col min="260" max="260" width="6.140625" style="14" bestFit="1" customWidth="1"/>
    <col min="261" max="261" width="9.5703125" style="14" customWidth="1"/>
    <col min="262" max="262" width="6.42578125" style="14" customWidth="1"/>
    <col min="263" max="263" width="5.42578125" style="14" bestFit="1" customWidth="1"/>
    <col min="264" max="264" width="10.85546875" style="14" bestFit="1" customWidth="1"/>
    <col min="265" max="266" width="46.28515625" style="14" bestFit="1" customWidth="1"/>
    <col min="267" max="267" width="35" style="14" bestFit="1" customWidth="1"/>
    <col min="268" max="268" width="8.85546875" style="14" bestFit="1" customWidth="1"/>
    <col min="269" max="269" width="13.28515625" style="14" bestFit="1" customWidth="1"/>
    <col min="270" max="270" width="9.140625" style="14" bestFit="1"/>
    <col min="271" max="271" width="32.42578125" style="14" bestFit="1" customWidth="1"/>
    <col min="272" max="272" width="13.85546875" style="14" bestFit="1" customWidth="1"/>
    <col min="273" max="273" width="9.85546875" style="14" bestFit="1" customWidth="1"/>
    <col min="274" max="274" width="5.85546875" style="14" bestFit="1" customWidth="1"/>
    <col min="275" max="275" width="9.140625" style="14" bestFit="1"/>
    <col min="276" max="276" width="12.140625" style="14" bestFit="1" customWidth="1"/>
    <col min="277" max="277" width="13.28515625" style="14" bestFit="1" customWidth="1"/>
    <col min="278" max="278" width="9.5703125" style="14" bestFit="1" customWidth="1"/>
    <col min="279" max="279" width="10.5703125" style="14" bestFit="1" customWidth="1"/>
    <col min="280" max="280" width="4.85546875" style="14" bestFit="1" customWidth="1"/>
    <col min="281" max="281" width="12.140625" style="14" bestFit="1" customWidth="1"/>
    <col min="282" max="282" width="13.28515625" style="14" bestFit="1" customWidth="1"/>
    <col min="283" max="283" width="10.7109375" style="14" bestFit="1" customWidth="1"/>
    <col min="284" max="284" width="10.85546875" style="14" bestFit="1" customWidth="1"/>
    <col min="285" max="285" width="11.5703125" style="14" bestFit="1" customWidth="1"/>
    <col min="286" max="286" width="7.28515625" style="14" bestFit="1" customWidth="1"/>
    <col min="287" max="288" width="12.140625" style="14" bestFit="1" customWidth="1"/>
    <col min="289" max="291" width="14.28515625" style="14" customWidth="1"/>
    <col min="292" max="293" width="12.28515625" style="14" customWidth="1"/>
    <col min="294" max="294" width="14.140625" style="14" customWidth="1"/>
    <col min="295" max="514" width="9.140625" style="14"/>
    <col min="515" max="515" width="14.140625" style="14" customWidth="1"/>
    <col min="516" max="516" width="6.140625" style="14" bestFit="1" customWidth="1"/>
    <col min="517" max="517" width="9.5703125" style="14" customWidth="1"/>
    <col min="518" max="518" width="6.42578125" style="14" customWidth="1"/>
    <col min="519" max="519" width="5.42578125" style="14" bestFit="1" customWidth="1"/>
    <col min="520" max="520" width="10.85546875" style="14" bestFit="1" customWidth="1"/>
    <col min="521" max="522" width="46.28515625" style="14" bestFit="1" customWidth="1"/>
    <col min="523" max="523" width="35" style="14" bestFit="1" customWidth="1"/>
    <col min="524" max="524" width="8.85546875" style="14" bestFit="1" customWidth="1"/>
    <col min="525" max="525" width="13.28515625" style="14" bestFit="1" customWidth="1"/>
    <col min="526" max="526" width="9.140625" style="14" bestFit="1"/>
    <col min="527" max="527" width="32.42578125" style="14" bestFit="1" customWidth="1"/>
    <col min="528" max="528" width="13.85546875" style="14" bestFit="1" customWidth="1"/>
    <col min="529" max="529" width="9.85546875" style="14" bestFit="1" customWidth="1"/>
    <col min="530" max="530" width="5.85546875" style="14" bestFit="1" customWidth="1"/>
    <col min="531" max="531" width="9.140625" style="14" bestFit="1"/>
    <col min="532" max="532" width="12.140625" style="14" bestFit="1" customWidth="1"/>
    <col min="533" max="533" width="13.28515625" style="14" bestFit="1" customWidth="1"/>
    <col min="534" max="534" width="9.5703125" style="14" bestFit="1" customWidth="1"/>
    <col min="535" max="535" width="10.5703125" style="14" bestFit="1" customWidth="1"/>
    <col min="536" max="536" width="4.85546875" style="14" bestFit="1" customWidth="1"/>
    <col min="537" max="537" width="12.140625" style="14" bestFit="1" customWidth="1"/>
    <col min="538" max="538" width="13.28515625" style="14" bestFit="1" customWidth="1"/>
    <col min="539" max="539" width="10.7109375" style="14" bestFit="1" customWidth="1"/>
    <col min="540" max="540" width="10.85546875" style="14" bestFit="1" customWidth="1"/>
    <col min="541" max="541" width="11.5703125" style="14" bestFit="1" customWidth="1"/>
    <col min="542" max="542" width="7.28515625" style="14" bestFit="1" customWidth="1"/>
    <col min="543" max="544" width="12.140625" style="14" bestFit="1" customWidth="1"/>
    <col min="545" max="547" width="14.28515625" style="14" customWidth="1"/>
    <col min="548" max="549" width="12.28515625" style="14" customWidth="1"/>
    <col min="550" max="550" width="14.140625" style="14" customWidth="1"/>
    <col min="551" max="770" width="9.140625" style="14"/>
    <col min="771" max="771" width="14.140625" style="14" customWidth="1"/>
    <col min="772" max="772" width="6.140625" style="14" bestFit="1" customWidth="1"/>
    <col min="773" max="773" width="9.5703125" style="14" customWidth="1"/>
    <col min="774" max="774" width="6.42578125" style="14" customWidth="1"/>
    <col min="775" max="775" width="5.42578125" style="14" bestFit="1" customWidth="1"/>
    <col min="776" max="776" width="10.85546875" style="14" bestFit="1" customWidth="1"/>
    <col min="777" max="778" width="46.28515625" style="14" bestFit="1" customWidth="1"/>
    <col min="779" max="779" width="35" style="14" bestFit="1" customWidth="1"/>
    <col min="780" max="780" width="8.85546875" style="14" bestFit="1" customWidth="1"/>
    <col min="781" max="781" width="13.28515625" style="14" bestFit="1" customWidth="1"/>
    <col min="782" max="782" width="9.140625" style="14" bestFit="1"/>
    <col min="783" max="783" width="32.42578125" style="14" bestFit="1" customWidth="1"/>
    <col min="784" max="784" width="13.85546875" style="14" bestFit="1" customWidth="1"/>
    <col min="785" max="785" width="9.85546875" style="14" bestFit="1" customWidth="1"/>
    <col min="786" max="786" width="5.85546875" style="14" bestFit="1" customWidth="1"/>
    <col min="787" max="787" width="9.140625" style="14" bestFit="1"/>
    <col min="788" max="788" width="12.140625" style="14" bestFit="1" customWidth="1"/>
    <col min="789" max="789" width="13.28515625" style="14" bestFit="1" customWidth="1"/>
    <col min="790" max="790" width="9.5703125" style="14" bestFit="1" customWidth="1"/>
    <col min="791" max="791" width="10.5703125" style="14" bestFit="1" customWidth="1"/>
    <col min="792" max="792" width="4.85546875" style="14" bestFit="1" customWidth="1"/>
    <col min="793" max="793" width="12.140625" style="14" bestFit="1" customWidth="1"/>
    <col min="794" max="794" width="13.28515625" style="14" bestFit="1" customWidth="1"/>
    <col min="795" max="795" width="10.7109375" style="14" bestFit="1" customWidth="1"/>
    <col min="796" max="796" width="10.85546875" style="14" bestFit="1" customWidth="1"/>
    <col min="797" max="797" width="11.5703125" style="14" bestFit="1" customWidth="1"/>
    <col min="798" max="798" width="7.28515625" style="14" bestFit="1" customWidth="1"/>
    <col min="799" max="800" width="12.140625" style="14" bestFit="1" customWidth="1"/>
    <col min="801" max="803" width="14.28515625" style="14" customWidth="1"/>
    <col min="804" max="805" width="12.28515625" style="14" customWidth="1"/>
    <col min="806" max="806" width="14.140625" style="14" customWidth="1"/>
    <col min="807" max="1026" width="9.140625" style="14"/>
    <col min="1027" max="1027" width="14.140625" style="14" customWidth="1"/>
    <col min="1028" max="1028" width="6.140625" style="14" bestFit="1" customWidth="1"/>
    <col min="1029" max="1029" width="9.5703125" style="14" customWidth="1"/>
    <col min="1030" max="1030" width="6.42578125" style="14" customWidth="1"/>
    <col min="1031" max="1031" width="5.42578125" style="14" bestFit="1" customWidth="1"/>
    <col min="1032" max="1032" width="10.85546875" style="14" bestFit="1" customWidth="1"/>
    <col min="1033" max="1034" width="46.28515625" style="14" bestFit="1" customWidth="1"/>
    <col min="1035" max="1035" width="35" style="14" bestFit="1" customWidth="1"/>
    <col min="1036" max="1036" width="8.85546875" style="14" bestFit="1" customWidth="1"/>
    <col min="1037" max="1037" width="13.28515625" style="14" bestFit="1" customWidth="1"/>
    <col min="1038" max="1038" width="9.140625" style="14" bestFit="1"/>
    <col min="1039" max="1039" width="32.42578125" style="14" bestFit="1" customWidth="1"/>
    <col min="1040" max="1040" width="13.85546875" style="14" bestFit="1" customWidth="1"/>
    <col min="1041" max="1041" width="9.85546875" style="14" bestFit="1" customWidth="1"/>
    <col min="1042" max="1042" width="5.85546875" style="14" bestFit="1" customWidth="1"/>
    <col min="1043" max="1043" width="9.140625" style="14" bestFit="1"/>
    <col min="1044" max="1044" width="12.140625" style="14" bestFit="1" customWidth="1"/>
    <col min="1045" max="1045" width="13.28515625" style="14" bestFit="1" customWidth="1"/>
    <col min="1046" max="1046" width="9.5703125" style="14" bestFit="1" customWidth="1"/>
    <col min="1047" max="1047" width="10.5703125" style="14" bestFit="1" customWidth="1"/>
    <col min="1048" max="1048" width="4.85546875" style="14" bestFit="1" customWidth="1"/>
    <col min="1049" max="1049" width="12.140625" style="14" bestFit="1" customWidth="1"/>
    <col min="1050" max="1050" width="13.28515625" style="14" bestFit="1" customWidth="1"/>
    <col min="1051" max="1051" width="10.7109375" style="14" bestFit="1" customWidth="1"/>
    <col min="1052" max="1052" width="10.85546875" style="14" bestFit="1" customWidth="1"/>
    <col min="1053" max="1053" width="11.5703125" style="14" bestFit="1" customWidth="1"/>
    <col min="1054" max="1054" width="7.28515625" style="14" bestFit="1" customWidth="1"/>
    <col min="1055" max="1056" width="12.140625" style="14" bestFit="1" customWidth="1"/>
    <col min="1057" max="1059" width="14.28515625" style="14" customWidth="1"/>
    <col min="1060" max="1061" width="12.28515625" style="14" customWidth="1"/>
    <col min="1062" max="1062" width="14.140625" style="14" customWidth="1"/>
    <col min="1063" max="1282" width="9.140625" style="14"/>
    <col min="1283" max="1283" width="14.140625" style="14" customWidth="1"/>
    <col min="1284" max="1284" width="6.140625" style="14" bestFit="1" customWidth="1"/>
    <col min="1285" max="1285" width="9.5703125" style="14" customWidth="1"/>
    <col min="1286" max="1286" width="6.42578125" style="14" customWidth="1"/>
    <col min="1287" max="1287" width="5.42578125" style="14" bestFit="1" customWidth="1"/>
    <col min="1288" max="1288" width="10.85546875" style="14" bestFit="1" customWidth="1"/>
    <col min="1289" max="1290" width="46.28515625" style="14" bestFit="1" customWidth="1"/>
    <col min="1291" max="1291" width="35" style="14" bestFit="1" customWidth="1"/>
    <col min="1292" max="1292" width="8.85546875" style="14" bestFit="1" customWidth="1"/>
    <col min="1293" max="1293" width="13.28515625" style="14" bestFit="1" customWidth="1"/>
    <col min="1294" max="1294" width="9.140625" style="14" bestFit="1"/>
    <col min="1295" max="1295" width="32.42578125" style="14" bestFit="1" customWidth="1"/>
    <col min="1296" max="1296" width="13.85546875" style="14" bestFit="1" customWidth="1"/>
    <col min="1297" max="1297" width="9.85546875" style="14" bestFit="1" customWidth="1"/>
    <col min="1298" max="1298" width="5.85546875" style="14" bestFit="1" customWidth="1"/>
    <col min="1299" max="1299" width="9.140625" style="14" bestFit="1"/>
    <col min="1300" max="1300" width="12.140625" style="14" bestFit="1" customWidth="1"/>
    <col min="1301" max="1301" width="13.28515625" style="14" bestFit="1" customWidth="1"/>
    <col min="1302" max="1302" width="9.5703125" style="14" bestFit="1" customWidth="1"/>
    <col min="1303" max="1303" width="10.5703125" style="14" bestFit="1" customWidth="1"/>
    <col min="1304" max="1304" width="4.85546875" style="14" bestFit="1" customWidth="1"/>
    <col min="1305" max="1305" width="12.140625" style="14" bestFit="1" customWidth="1"/>
    <col min="1306" max="1306" width="13.28515625" style="14" bestFit="1" customWidth="1"/>
    <col min="1307" max="1307" width="10.7109375" style="14" bestFit="1" customWidth="1"/>
    <col min="1308" max="1308" width="10.85546875" style="14" bestFit="1" customWidth="1"/>
    <col min="1309" max="1309" width="11.5703125" style="14" bestFit="1" customWidth="1"/>
    <col min="1310" max="1310" width="7.28515625" style="14" bestFit="1" customWidth="1"/>
    <col min="1311" max="1312" width="12.140625" style="14" bestFit="1" customWidth="1"/>
    <col min="1313" max="1315" width="14.28515625" style="14" customWidth="1"/>
    <col min="1316" max="1317" width="12.28515625" style="14" customWidth="1"/>
    <col min="1318" max="1318" width="14.140625" style="14" customWidth="1"/>
    <col min="1319" max="1538" width="9.140625" style="14"/>
    <col min="1539" max="1539" width="14.140625" style="14" customWidth="1"/>
    <col min="1540" max="1540" width="6.140625" style="14" bestFit="1" customWidth="1"/>
    <col min="1541" max="1541" width="9.5703125" style="14" customWidth="1"/>
    <col min="1542" max="1542" width="6.42578125" style="14" customWidth="1"/>
    <col min="1543" max="1543" width="5.42578125" style="14" bestFit="1" customWidth="1"/>
    <col min="1544" max="1544" width="10.85546875" style="14" bestFit="1" customWidth="1"/>
    <col min="1545" max="1546" width="46.28515625" style="14" bestFit="1" customWidth="1"/>
    <col min="1547" max="1547" width="35" style="14" bestFit="1" customWidth="1"/>
    <col min="1548" max="1548" width="8.85546875" style="14" bestFit="1" customWidth="1"/>
    <col min="1549" max="1549" width="13.28515625" style="14" bestFit="1" customWidth="1"/>
    <col min="1550" max="1550" width="9.140625" style="14" bestFit="1"/>
    <col min="1551" max="1551" width="32.42578125" style="14" bestFit="1" customWidth="1"/>
    <col min="1552" max="1552" width="13.85546875" style="14" bestFit="1" customWidth="1"/>
    <col min="1553" max="1553" width="9.85546875" style="14" bestFit="1" customWidth="1"/>
    <col min="1554" max="1554" width="5.85546875" style="14" bestFit="1" customWidth="1"/>
    <col min="1555" max="1555" width="9.140625" style="14" bestFit="1"/>
    <col min="1556" max="1556" width="12.140625" style="14" bestFit="1" customWidth="1"/>
    <col min="1557" max="1557" width="13.28515625" style="14" bestFit="1" customWidth="1"/>
    <col min="1558" max="1558" width="9.5703125" style="14" bestFit="1" customWidth="1"/>
    <col min="1559" max="1559" width="10.5703125" style="14" bestFit="1" customWidth="1"/>
    <col min="1560" max="1560" width="4.85546875" style="14" bestFit="1" customWidth="1"/>
    <col min="1561" max="1561" width="12.140625" style="14" bestFit="1" customWidth="1"/>
    <col min="1562" max="1562" width="13.28515625" style="14" bestFit="1" customWidth="1"/>
    <col min="1563" max="1563" width="10.7109375" style="14" bestFit="1" customWidth="1"/>
    <col min="1564" max="1564" width="10.85546875" style="14" bestFit="1" customWidth="1"/>
    <col min="1565" max="1565" width="11.5703125" style="14" bestFit="1" customWidth="1"/>
    <col min="1566" max="1566" width="7.28515625" style="14" bestFit="1" customWidth="1"/>
    <col min="1567" max="1568" width="12.140625" style="14" bestFit="1" customWidth="1"/>
    <col min="1569" max="1571" width="14.28515625" style="14" customWidth="1"/>
    <col min="1572" max="1573" width="12.28515625" style="14" customWidth="1"/>
    <col min="1574" max="1574" width="14.140625" style="14" customWidth="1"/>
    <col min="1575" max="1794" width="9.140625" style="14"/>
    <col min="1795" max="1795" width="14.140625" style="14" customWidth="1"/>
    <col min="1796" max="1796" width="6.140625" style="14" bestFit="1" customWidth="1"/>
    <col min="1797" max="1797" width="9.5703125" style="14" customWidth="1"/>
    <col min="1798" max="1798" width="6.42578125" style="14" customWidth="1"/>
    <col min="1799" max="1799" width="5.42578125" style="14" bestFit="1" customWidth="1"/>
    <col min="1800" max="1800" width="10.85546875" style="14" bestFit="1" customWidth="1"/>
    <col min="1801" max="1802" width="46.28515625" style="14" bestFit="1" customWidth="1"/>
    <col min="1803" max="1803" width="35" style="14" bestFit="1" customWidth="1"/>
    <col min="1804" max="1804" width="8.85546875" style="14" bestFit="1" customWidth="1"/>
    <col min="1805" max="1805" width="13.28515625" style="14" bestFit="1" customWidth="1"/>
    <col min="1806" max="1806" width="9.140625" style="14" bestFit="1"/>
    <col min="1807" max="1807" width="32.42578125" style="14" bestFit="1" customWidth="1"/>
    <col min="1808" max="1808" width="13.85546875" style="14" bestFit="1" customWidth="1"/>
    <col min="1809" max="1809" width="9.85546875" style="14" bestFit="1" customWidth="1"/>
    <col min="1810" max="1810" width="5.85546875" style="14" bestFit="1" customWidth="1"/>
    <col min="1811" max="1811" width="9.140625" style="14" bestFit="1"/>
    <col min="1812" max="1812" width="12.140625" style="14" bestFit="1" customWidth="1"/>
    <col min="1813" max="1813" width="13.28515625" style="14" bestFit="1" customWidth="1"/>
    <col min="1814" max="1814" width="9.5703125" style="14" bestFit="1" customWidth="1"/>
    <col min="1815" max="1815" width="10.5703125" style="14" bestFit="1" customWidth="1"/>
    <col min="1816" max="1816" width="4.85546875" style="14" bestFit="1" customWidth="1"/>
    <col min="1817" max="1817" width="12.140625" style="14" bestFit="1" customWidth="1"/>
    <col min="1818" max="1818" width="13.28515625" style="14" bestFit="1" customWidth="1"/>
    <col min="1819" max="1819" width="10.7109375" style="14" bestFit="1" customWidth="1"/>
    <col min="1820" max="1820" width="10.85546875" style="14" bestFit="1" customWidth="1"/>
    <col min="1821" max="1821" width="11.5703125" style="14" bestFit="1" customWidth="1"/>
    <col min="1822" max="1822" width="7.28515625" style="14" bestFit="1" customWidth="1"/>
    <col min="1823" max="1824" width="12.140625" style="14" bestFit="1" customWidth="1"/>
    <col min="1825" max="1827" width="14.28515625" style="14" customWidth="1"/>
    <col min="1828" max="1829" width="12.28515625" style="14" customWidth="1"/>
    <col min="1830" max="1830" width="14.140625" style="14" customWidth="1"/>
    <col min="1831" max="2050" width="9.140625" style="14"/>
    <col min="2051" max="2051" width="14.140625" style="14" customWidth="1"/>
    <col min="2052" max="2052" width="6.140625" style="14" bestFit="1" customWidth="1"/>
    <col min="2053" max="2053" width="9.5703125" style="14" customWidth="1"/>
    <col min="2054" max="2054" width="6.42578125" style="14" customWidth="1"/>
    <col min="2055" max="2055" width="5.42578125" style="14" bestFit="1" customWidth="1"/>
    <col min="2056" max="2056" width="10.85546875" style="14" bestFit="1" customWidth="1"/>
    <col min="2057" max="2058" width="46.28515625" style="14" bestFit="1" customWidth="1"/>
    <col min="2059" max="2059" width="35" style="14" bestFit="1" customWidth="1"/>
    <col min="2060" max="2060" width="8.85546875" style="14" bestFit="1" customWidth="1"/>
    <col min="2061" max="2061" width="13.28515625" style="14" bestFit="1" customWidth="1"/>
    <col min="2062" max="2062" width="9.140625" style="14" bestFit="1"/>
    <col min="2063" max="2063" width="32.42578125" style="14" bestFit="1" customWidth="1"/>
    <col min="2064" max="2064" width="13.85546875" style="14" bestFit="1" customWidth="1"/>
    <col min="2065" max="2065" width="9.85546875" style="14" bestFit="1" customWidth="1"/>
    <col min="2066" max="2066" width="5.85546875" style="14" bestFit="1" customWidth="1"/>
    <col min="2067" max="2067" width="9.140625" style="14" bestFit="1"/>
    <col min="2068" max="2068" width="12.140625" style="14" bestFit="1" customWidth="1"/>
    <col min="2069" max="2069" width="13.28515625" style="14" bestFit="1" customWidth="1"/>
    <col min="2070" max="2070" width="9.5703125" style="14" bestFit="1" customWidth="1"/>
    <col min="2071" max="2071" width="10.5703125" style="14" bestFit="1" customWidth="1"/>
    <col min="2072" max="2072" width="4.85546875" style="14" bestFit="1" customWidth="1"/>
    <col min="2073" max="2073" width="12.140625" style="14" bestFit="1" customWidth="1"/>
    <col min="2074" max="2074" width="13.28515625" style="14" bestFit="1" customWidth="1"/>
    <col min="2075" max="2075" width="10.7109375" style="14" bestFit="1" customWidth="1"/>
    <col min="2076" max="2076" width="10.85546875" style="14" bestFit="1" customWidth="1"/>
    <col min="2077" max="2077" width="11.5703125" style="14" bestFit="1" customWidth="1"/>
    <col min="2078" max="2078" width="7.28515625" style="14" bestFit="1" customWidth="1"/>
    <col min="2079" max="2080" width="12.140625" style="14" bestFit="1" customWidth="1"/>
    <col min="2081" max="2083" width="14.28515625" style="14" customWidth="1"/>
    <col min="2084" max="2085" width="12.28515625" style="14" customWidth="1"/>
    <col min="2086" max="2086" width="14.140625" style="14" customWidth="1"/>
    <col min="2087" max="2306" width="9.140625" style="14"/>
    <col min="2307" max="2307" width="14.140625" style="14" customWidth="1"/>
    <col min="2308" max="2308" width="6.140625" style="14" bestFit="1" customWidth="1"/>
    <col min="2309" max="2309" width="9.5703125" style="14" customWidth="1"/>
    <col min="2310" max="2310" width="6.42578125" style="14" customWidth="1"/>
    <col min="2311" max="2311" width="5.42578125" style="14" bestFit="1" customWidth="1"/>
    <col min="2312" max="2312" width="10.85546875" style="14" bestFit="1" customWidth="1"/>
    <col min="2313" max="2314" width="46.28515625" style="14" bestFit="1" customWidth="1"/>
    <col min="2315" max="2315" width="35" style="14" bestFit="1" customWidth="1"/>
    <col min="2316" max="2316" width="8.85546875" style="14" bestFit="1" customWidth="1"/>
    <col min="2317" max="2317" width="13.28515625" style="14" bestFit="1" customWidth="1"/>
    <col min="2318" max="2318" width="9.140625" style="14" bestFit="1"/>
    <col min="2319" max="2319" width="32.42578125" style="14" bestFit="1" customWidth="1"/>
    <col min="2320" max="2320" width="13.85546875" style="14" bestFit="1" customWidth="1"/>
    <col min="2321" max="2321" width="9.85546875" style="14" bestFit="1" customWidth="1"/>
    <col min="2322" max="2322" width="5.85546875" style="14" bestFit="1" customWidth="1"/>
    <col min="2323" max="2323" width="9.140625" style="14" bestFit="1"/>
    <col min="2324" max="2324" width="12.140625" style="14" bestFit="1" customWidth="1"/>
    <col min="2325" max="2325" width="13.28515625" style="14" bestFit="1" customWidth="1"/>
    <col min="2326" max="2326" width="9.5703125" style="14" bestFit="1" customWidth="1"/>
    <col min="2327" max="2327" width="10.5703125" style="14" bestFit="1" customWidth="1"/>
    <col min="2328" max="2328" width="4.85546875" style="14" bestFit="1" customWidth="1"/>
    <col min="2329" max="2329" width="12.140625" style="14" bestFit="1" customWidth="1"/>
    <col min="2330" max="2330" width="13.28515625" style="14" bestFit="1" customWidth="1"/>
    <col min="2331" max="2331" width="10.7109375" style="14" bestFit="1" customWidth="1"/>
    <col min="2332" max="2332" width="10.85546875" style="14" bestFit="1" customWidth="1"/>
    <col min="2333" max="2333" width="11.5703125" style="14" bestFit="1" customWidth="1"/>
    <col min="2334" max="2334" width="7.28515625" style="14" bestFit="1" customWidth="1"/>
    <col min="2335" max="2336" width="12.140625" style="14" bestFit="1" customWidth="1"/>
    <col min="2337" max="2339" width="14.28515625" style="14" customWidth="1"/>
    <col min="2340" max="2341" width="12.28515625" style="14" customWidth="1"/>
    <col min="2342" max="2342" width="14.140625" style="14" customWidth="1"/>
    <col min="2343" max="2562" width="9.140625" style="14"/>
    <col min="2563" max="2563" width="14.140625" style="14" customWidth="1"/>
    <col min="2564" max="2564" width="6.140625" style="14" bestFit="1" customWidth="1"/>
    <col min="2565" max="2565" width="9.5703125" style="14" customWidth="1"/>
    <col min="2566" max="2566" width="6.42578125" style="14" customWidth="1"/>
    <col min="2567" max="2567" width="5.42578125" style="14" bestFit="1" customWidth="1"/>
    <col min="2568" max="2568" width="10.85546875" style="14" bestFit="1" customWidth="1"/>
    <col min="2569" max="2570" width="46.28515625" style="14" bestFit="1" customWidth="1"/>
    <col min="2571" max="2571" width="35" style="14" bestFit="1" customWidth="1"/>
    <col min="2572" max="2572" width="8.85546875" style="14" bestFit="1" customWidth="1"/>
    <col min="2573" max="2573" width="13.28515625" style="14" bestFit="1" customWidth="1"/>
    <col min="2574" max="2574" width="9.140625" style="14" bestFit="1"/>
    <col min="2575" max="2575" width="32.42578125" style="14" bestFit="1" customWidth="1"/>
    <col min="2576" max="2576" width="13.85546875" style="14" bestFit="1" customWidth="1"/>
    <col min="2577" max="2577" width="9.85546875" style="14" bestFit="1" customWidth="1"/>
    <col min="2578" max="2578" width="5.85546875" style="14" bestFit="1" customWidth="1"/>
    <col min="2579" max="2579" width="9.140625" style="14" bestFit="1"/>
    <col min="2580" max="2580" width="12.140625" style="14" bestFit="1" customWidth="1"/>
    <col min="2581" max="2581" width="13.28515625" style="14" bestFit="1" customWidth="1"/>
    <col min="2582" max="2582" width="9.5703125" style="14" bestFit="1" customWidth="1"/>
    <col min="2583" max="2583" width="10.5703125" style="14" bestFit="1" customWidth="1"/>
    <col min="2584" max="2584" width="4.85546875" style="14" bestFit="1" customWidth="1"/>
    <col min="2585" max="2585" width="12.140625" style="14" bestFit="1" customWidth="1"/>
    <col min="2586" max="2586" width="13.28515625" style="14" bestFit="1" customWidth="1"/>
    <col min="2587" max="2587" width="10.7109375" style="14" bestFit="1" customWidth="1"/>
    <col min="2588" max="2588" width="10.85546875" style="14" bestFit="1" customWidth="1"/>
    <col min="2589" max="2589" width="11.5703125" style="14" bestFit="1" customWidth="1"/>
    <col min="2590" max="2590" width="7.28515625" style="14" bestFit="1" customWidth="1"/>
    <col min="2591" max="2592" width="12.140625" style="14" bestFit="1" customWidth="1"/>
    <col min="2593" max="2595" width="14.28515625" style="14" customWidth="1"/>
    <col min="2596" max="2597" width="12.28515625" style="14" customWidth="1"/>
    <col min="2598" max="2598" width="14.140625" style="14" customWidth="1"/>
    <col min="2599" max="2818" width="9.140625" style="14"/>
    <col min="2819" max="2819" width="14.140625" style="14" customWidth="1"/>
    <col min="2820" max="2820" width="6.140625" style="14" bestFit="1" customWidth="1"/>
    <col min="2821" max="2821" width="9.5703125" style="14" customWidth="1"/>
    <col min="2822" max="2822" width="6.42578125" style="14" customWidth="1"/>
    <col min="2823" max="2823" width="5.42578125" style="14" bestFit="1" customWidth="1"/>
    <col min="2824" max="2824" width="10.85546875" style="14" bestFit="1" customWidth="1"/>
    <col min="2825" max="2826" width="46.28515625" style="14" bestFit="1" customWidth="1"/>
    <col min="2827" max="2827" width="35" style="14" bestFit="1" customWidth="1"/>
    <col min="2828" max="2828" width="8.85546875" style="14" bestFit="1" customWidth="1"/>
    <col min="2829" max="2829" width="13.28515625" style="14" bestFit="1" customWidth="1"/>
    <col min="2830" max="2830" width="9.140625" style="14" bestFit="1"/>
    <col min="2831" max="2831" width="32.42578125" style="14" bestFit="1" customWidth="1"/>
    <col min="2832" max="2832" width="13.85546875" style="14" bestFit="1" customWidth="1"/>
    <col min="2833" max="2833" width="9.85546875" style="14" bestFit="1" customWidth="1"/>
    <col min="2834" max="2834" width="5.85546875" style="14" bestFit="1" customWidth="1"/>
    <col min="2835" max="2835" width="9.140625" style="14" bestFit="1"/>
    <col min="2836" max="2836" width="12.140625" style="14" bestFit="1" customWidth="1"/>
    <col min="2837" max="2837" width="13.28515625" style="14" bestFit="1" customWidth="1"/>
    <col min="2838" max="2838" width="9.5703125" style="14" bestFit="1" customWidth="1"/>
    <col min="2839" max="2839" width="10.5703125" style="14" bestFit="1" customWidth="1"/>
    <col min="2840" max="2840" width="4.85546875" style="14" bestFit="1" customWidth="1"/>
    <col min="2841" max="2841" width="12.140625" style="14" bestFit="1" customWidth="1"/>
    <col min="2842" max="2842" width="13.28515625" style="14" bestFit="1" customWidth="1"/>
    <col min="2843" max="2843" width="10.7109375" style="14" bestFit="1" customWidth="1"/>
    <col min="2844" max="2844" width="10.85546875" style="14" bestFit="1" customWidth="1"/>
    <col min="2845" max="2845" width="11.5703125" style="14" bestFit="1" customWidth="1"/>
    <col min="2846" max="2846" width="7.28515625" style="14" bestFit="1" customWidth="1"/>
    <col min="2847" max="2848" width="12.140625" style="14" bestFit="1" customWidth="1"/>
    <col min="2849" max="2851" width="14.28515625" style="14" customWidth="1"/>
    <col min="2852" max="2853" width="12.28515625" style="14" customWidth="1"/>
    <col min="2854" max="2854" width="14.140625" style="14" customWidth="1"/>
    <col min="2855" max="3074" width="9.140625" style="14"/>
    <col min="3075" max="3075" width="14.140625" style="14" customWidth="1"/>
    <col min="3076" max="3076" width="6.140625" style="14" bestFit="1" customWidth="1"/>
    <col min="3077" max="3077" width="9.5703125" style="14" customWidth="1"/>
    <col min="3078" max="3078" width="6.42578125" style="14" customWidth="1"/>
    <col min="3079" max="3079" width="5.42578125" style="14" bestFit="1" customWidth="1"/>
    <col min="3080" max="3080" width="10.85546875" style="14" bestFit="1" customWidth="1"/>
    <col min="3081" max="3082" width="46.28515625" style="14" bestFit="1" customWidth="1"/>
    <col min="3083" max="3083" width="35" style="14" bestFit="1" customWidth="1"/>
    <col min="3084" max="3084" width="8.85546875" style="14" bestFit="1" customWidth="1"/>
    <col min="3085" max="3085" width="13.28515625" style="14" bestFit="1" customWidth="1"/>
    <col min="3086" max="3086" width="9.140625" style="14" bestFit="1"/>
    <col min="3087" max="3087" width="32.42578125" style="14" bestFit="1" customWidth="1"/>
    <col min="3088" max="3088" width="13.85546875" style="14" bestFit="1" customWidth="1"/>
    <col min="3089" max="3089" width="9.85546875" style="14" bestFit="1" customWidth="1"/>
    <col min="3090" max="3090" width="5.85546875" style="14" bestFit="1" customWidth="1"/>
    <col min="3091" max="3091" width="9.140625" style="14" bestFit="1"/>
    <col min="3092" max="3092" width="12.140625" style="14" bestFit="1" customWidth="1"/>
    <col min="3093" max="3093" width="13.28515625" style="14" bestFit="1" customWidth="1"/>
    <col min="3094" max="3094" width="9.5703125" style="14" bestFit="1" customWidth="1"/>
    <col min="3095" max="3095" width="10.5703125" style="14" bestFit="1" customWidth="1"/>
    <col min="3096" max="3096" width="4.85546875" style="14" bestFit="1" customWidth="1"/>
    <col min="3097" max="3097" width="12.140625" style="14" bestFit="1" customWidth="1"/>
    <col min="3098" max="3098" width="13.28515625" style="14" bestFit="1" customWidth="1"/>
    <col min="3099" max="3099" width="10.7109375" style="14" bestFit="1" customWidth="1"/>
    <col min="3100" max="3100" width="10.85546875" style="14" bestFit="1" customWidth="1"/>
    <col min="3101" max="3101" width="11.5703125" style="14" bestFit="1" customWidth="1"/>
    <col min="3102" max="3102" width="7.28515625" style="14" bestFit="1" customWidth="1"/>
    <col min="3103" max="3104" width="12.140625" style="14" bestFit="1" customWidth="1"/>
    <col min="3105" max="3107" width="14.28515625" style="14" customWidth="1"/>
    <col min="3108" max="3109" width="12.28515625" style="14" customWidth="1"/>
    <col min="3110" max="3110" width="14.140625" style="14" customWidth="1"/>
    <col min="3111" max="3330" width="9.140625" style="14"/>
    <col min="3331" max="3331" width="14.140625" style="14" customWidth="1"/>
    <col min="3332" max="3332" width="6.140625" style="14" bestFit="1" customWidth="1"/>
    <col min="3333" max="3333" width="9.5703125" style="14" customWidth="1"/>
    <col min="3334" max="3334" width="6.42578125" style="14" customWidth="1"/>
    <col min="3335" max="3335" width="5.42578125" style="14" bestFit="1" customWidth="1"/>
    <col min="3336" max="3336" width="10.85546875" style="14" bestFit="1" customWidth="1"/>
    <col min="3337" max="3338" width="46.28515625" style="14" bestFit="1" customWidth="1"/>
    <col min="3339" max="3339" width="35" style="14" bestFit="1" customWidth="1"/>
    <col min="3340" max="3340" width="8.85546875" style="14" bestFit="1" customWidth="1"/>
    <col min="3341" max="3341" width="13.28515625" style="14" bestFit="1" customWidth="1"/>
    <col min="3342" max="3342" width="9.140625" style="14" bestFit="1"/>
    <col min="3343" max="3343" width="32.42578125" style="14" bestFit="1" customWidth="1"/>
    <col min="3344" max="3344" width="13.85546875" style="14" bestFit="1" customWidth="1"/>
    <col min="3345" max="3345" width="9.85546875" style="14" bestFit="1" customWidth="1"/>
    <col min="3346" max="3346" width="5.85546875" style="14" bestFit="1" customWidth="1"/>
    <col min="3347" max="3347" width="9.140625" style="14" bestFit="1"/>
    <col min="3348" max="3348" width="12.140625" style="14" bestFit="1" customWidth="1"/>
    <col min="3349" max="3349" width="13.28515625" style="14" bestFit="1" customWidth="1"/>
    <col min="3350" max="3350" width="9.5703125" style="14" bestFit="1" customWidth="1"/>
    <col min="3351" max="3351" width="10.5703125" style="14" bestFit="1" customWidth="1"/>
    <col min="3352" max="3352" width="4.85546875" style="14" bestFit="1" customWidth="1"/>
    <col min="3353" max="3353" width="12.140625" style="14" bestFit="1" customWidth="1"/>
    <col min="3354" max="3354" width="13.28515625" style="14" bestFit="1" customWidth="1"/>
    <col min="3355" max="3355" width="10.7109375" style="14" bestFit="1" customWidth="1"/>
    <col min="3356" max="3356" width="10.85546875" style="14" bestFit="1" customWidth="1"/>
    <col min="3357" max="3357" width="11.5703125" style="14" bestFit="1" customWidth="1"/>
    <col min="3358" max="3358" width="7.28515625" style="14" bestFit="1" customWidth="1"/>
    <col min="3359" max="3360" width="12.140625" style="14" bestFit="1" customWidth="1"/>
    <col min="3361" max="3363" width="14.28515625" style="14" customWidth="1"/>
    <col min="3364" max="3365" width="12.28515625" style="14" customWidth="1"/>
    <col min="3366" max="3366" width="14.140625" style="14" customWidth="1"/>
    <col min="3367" max="3586" width="9.140625" style="14"/>
    <col min="3587" max="3587" width="14.140625" style="14" customWidth="1"/>
    <col min="3588" max="3588" width="6.140625" style="14" bestFit="1" customWidth="1"/>
    <col min="3589" max="3589" width="9.5703125" style="14" customWidth="1"/>
    <col min="3590" max="3590" width="6.42578125" style="14" customWidth="1"/>
    <col min="3591" max="3591" width="5.42578125" style="14" bestFit="1" customWidth="1"/>
    <col min="3592" max="3592" width="10.85546875" style="14" bestFit="1" customWidth="1"/>
    <col min="3593" max="3594" width="46.28515625" style="14" bestFit="1" customWidth="1"/>
    <col min="3595" max="3595" width="35" style="14" bestFit="1" customWidth="1"/>
    <col min="3596" max="3596" width="8.85546875" style="14" bestFit="1" customWidth="1"/>
    <col min="3597" max="3597" width="13.28515625" style="14" bestFit="1" customWidth="1"/>
    <col min="3598" max="3598" width="9.140625" style="14" bestFit="1"/>
    <col min="3599" max="3599" width="32.42578125" style="14" bestFit="1" customWidth="1"/>
    <col min="3600" max="3600" width="13.85546875" style="14" bestFit="1" customWidth="1"/>
    <col min="3601" max="3601" width="9.85546875" style="14" bestFit="1" customWidth="1"/>
    <col min="3602" max="3602" width="5.85546875" style="14" bestFit="1" customWidth="1"/>
    <col min="3603" max="3603" width="9.140625" style="14" bestFit="1"/>
    <col min="3604" max="3604" width="12.140625" style="14" bestFit="1" customWidth="1"/>
    <col min="3605" max="3605" width="13.28515625" style="14" bestFit="1" customWidth="1"/>
    <col min="3606" max="3606" width="9.5703125" style="14" bestFit="1" customWidth="1"/>
    <col min="3607" max="3607" width="10.5703125" style="14" bestFit="1" customWidth="1"/>
    <col min="3608" max="3608" width="4.85546875" style="14" bestFit="1" customWidth="1"/>
    <col min="3609" max="3609" width="12.140625" style="14" bestFit="1" customWidth="1"/>
    <col min="3610" max="3610" width="13.28515625" style="14" bestFit="1" customWidth="1"/>
    <col min="3611" max="3611" width="10.7109375" style="14" bestFit="1" customWidth="1"/>
    <col min="3612" max="3612" width="10.85546875" style="14" bestFit="1" customWidth="1"/>
    <col min="3613" max="3613" width="11.5703125" style="14" bestFit="1" customWidth="1"/>
    <col min="3614" max="3614" width="7.28515625" style="14" bestFit="1" customWidth="1"/>
    <col min="3615" max="3616" width="12.140625" style="14" bestFit="1" customWidth="1"/>
    <col min="3617" max="3619" width="14.28515625" style="14" customWidth="1"/>
    <col min="3620" max="3621" width="12.28515625" style="14" customWidth="1"/>
    <col min="3622" max="3622" width="14.140625" style="14" customWidth="1"/>
    <col min="3623" max="3842" width="9.140625" style="14"/>
    <col min="3843" max="3843" width="14.140625" style="14" customWidth="1"/>
    <col min="3844" max="3844" width="6.140625" style="14" bestFit="1" customWidth="1"/>
    <col min="3845" max="3845" width="9.5703125" style="14" customWidth="1"/>
    <col min="3846" max="3846" width="6.42578125" style="14" customWidth="1"/>
    <col min="3847" max="3847" width="5.42578125" style="14" bestFit="1" customWidth="1"/>
    <col min="3848" max="3848" width="10.85546875" style="14" bestFit="1" customWidth="1"/>
    <col min="3849" max="3850" width="46.28515625" style="14" bestFit="1" customWidth="1"/>
    <col min="3851" max="3851" width="35" style="14" bestFit="1" customWidth="1"/>
    <col min="3852" max="3852" width="8.85546875" style="14" bestFit="1" customWidth="1"/>
    <col min="3853" max="3853" width="13.28515625" style="14" bestFit="1" customWidth="1"/>
    <col min="3854" max="3854" width="9.140625" style="14" bestFit="1"/>
    <col min="3855" max="3855" width="32.42578125" style="14" bestFit="1" customWidth="1"/>
    <col min="3856" max="3856" width="13.85546875" style="14" bestFit="1" customWidth="1"/>
    <col min="3857" max="3857" width="9.85546875" style="14" bestFit="1" customWidth="1"/>
    <col min="3858" max="3858" width="5.85546875" style="14" bestFit="1" customWidth="1"/>
    <col min="3859" max="3859" width="9.140625" style="14" bestFit="1"/>
    <col min="3860" max="3860" width="12.140625" style="14" bestFit="1" customWidth="1"/>
    <col min="3861" max="3861" width="13.28515625" style="14" bestFit="1" customWidth="1"/>
    <col min="3862" max="3862" width="9.5703125" style="14" bestFit="1" customWidth="1"/>
    <col min="3863" max="3863" width="10.5703125" style="14" bestFit="1" customWidth="1"/>
    <col min="3864" max="3864" width="4.85546875" style="14" bestFit="1" customWidth="1"/>
    <col min="3865" max="3865" width="12.140625" style="14" bestFit="1" customWidth="1"/>
    <col min="3866" max="3866" width="13.28515625" style="14" bestFit="1" customWidth="1"/>
    <col min="3867" max="3867" width="10.7109375" style="14" bestFit="1" customWidth="1"/>
    <col min="3868" max="3868" width="10.85546875" style="14" bestFit="1" customWidth="1"/>
    <col min="3869" max="3869" width="11.5703125" style="14" bestFit="1" customWidth="1"/>
    <col min="3870" max="3870" width="7.28515625" style="14" bestFit="1" customWidth="1"/>
    <col min="3871" max="3872" width="12.140625" style="14" bestFit="1" customWidth="1"/>
    <col min="3873" max="3875" width="14.28515625" style="14" customWidth="1"/>
    <col min="3876" max="3877" width="12.28515625" style="14" customWidth="1"/>
    <col min="3878" max="3878" width="14.140625" style="14" customWidth="1"/>
    <col min="3879" max="4098" width="9.140625" style="14"/>
    <col min="4099" max="4099" width="14.140625" style="14" customWidth="1"/>
    <col min="4100" max="4100" width="6.140625" style="14" bestFit="1" customWidth="1"/>
    <col min="4101" max="4101" width="9.5703125" style="14" customWidth="1"/>
    <col min="4102" max="4102" width="6.42578125" style="14" customWidth="1"/>
    <col min="4103" max="4103" width="5.42578125" style="14" bestFit="1" customWidth="1"/>
    <col min="4104" max="4104" width="10.85546875" style="14" bestFit="1" customWidth="1"/>
    <col min="4105" max="4106" width="46.28515625" style="14" bestFit="1" customWidth="1"/>
    <col min="4107" max="4107" width="35" style="14" bestFit="1" customWidth="1"/>
    <col min="4108" max="4108" width="8.85546875" style="14" bestFit="1" customWidth="1"/>
    <col min="4109" max="4109" width="13.28515625" style="14" bestFit="1" customWidth="1"/>
    <col min="4110" max="4110" width="9.140625" style="14" bestFit="1"/>
    <col min="4111" max="4111" width="32.42578125" style="14" bestFit="1" customWidth="1"/>
    <col min="4112" max="4112" width="13.85546875" style="14" bestFit="1" customWidth="1"/>
    <col min="4113" max="4113" width="9.85546875" style="14" bestFit="1" customWidth="1"/>
    <col min="4114" max="4114" width="5.85546875" style="14" bestFit="1" customWidth="1"/>
    <col min="4115" max="4115" width="9.140625" style="14" bestFit="1"/>
    <col min="4116" max="4116" width="12.140625" style="14" bestFit="1" customWidth="1"/>
    <col min="4117" max="4117" width="13.28515625" style="14" bestFit="1" customWidth="1"/>
    <col min="4118" max="4118" width="9.5703125" style="14" bestFit="1" customWidth="1"/>
    <col min="4119" max="4119" width="10.5703125" style="14" bestFit="1" customWidth="1"/>
    <col min="4120" max="4120" width="4.85546875" style="14" bestFit="1" customWidth="1"/>
    <col min="4121" max="4121" width="12.140625" style="14" bestFit="1" customWidth="1"/>
    <col min="4122" max="4122" width="13.28515625" style="14" bestFit="1" customWidth="1"/>
    <col min="4123" max="4123" width="10.7109375" style="14" bestFit="1" customWidth="1"/>
    <col min="4124" max="4124" width="10.85546875" style="14" bestFit="1" customWidth="1"/>
    <col min="4125" max="4125" width="11.5703125" style="14" bestFit="1" customWidth="1"/>
    <col min="4126" max="4126" width="7.28515625" style="14" bestFit="1" customWidth="1"/>
    <col min="4127" max="4128" width="12.140625" style="14" bestFit="1" customWidth="1"/>
    <col min="4129" max="4131" width="14.28515625" style="14" customWidth="1"/>
    <col min="4132" max="4133" width="12.28515625" style="14" customWidth="1"/>
    <col min="4134" max="4134" width="14.140625" style="14" customWidth="1"/>
    <col min="4135" max="4354" width="9.140625" style="14"/>
    <col min="4355" max="4355" width="14.140625" style="14" customWidth="1"/>
    <col min="4356" max="4356" width="6.140625" style="14" bestFit="1" customWidth="1"/>
    <col min="4357" max="4357" width="9.5703125" style="14" customWidth="1"/>
    <col min="4358" max="4358" width="6.42578125" style="14" customWidth="1"/>
    <col min="4359" max="4359" width="5.42578125" style="14" bestFit="1" customWidth="1"/>
    <col min="4360" max="4360" width="10.85546875" style="14" bestFit="1" customWidth="1"/>
    <col min="4361" max="4362" width="46.28515625" style="14" bestFit="1" customWidth="1"/>
    <col min="4363" max="4363" width="35" style="14" bestFit="1" customWidth="1"/>
    <col min="4364" max="4364" width="8.85546875" style="14" bestFit="1" customWidth="1"/>
    <col min="4365" max="4365" width="13.28515625" style="14" bestFit="1" customWidth="1"/>
    <col min="4366" max="4366" width="9.140625" style="14" bestFit="1"/>
    <col min="4367" max="4367" width="32.42578125" style="14" bestFit="1" customWidth="1"/>
    <col min="4368" max="4368" width="13.85546875" style="14" bestFit="1" customWidth="1"/>
    <col min="4369" max="4369" width="9.85546875" style="14" bestFit="1" customWidth="1"/>
    <col min="4370" max="4370" width="5.85546875" style="14" bestFit="1" customWidth="1"/>
    <col min="4371" max="4371" width="9.140625" style="14" bestFit="1"/>
    <col min="4372" max="4372" width="12.140625" style="14" bestFit="1" customWidth="1"/>
    <col min="4373" max="4373" width="13.28515625" style="14" bestFit="1" customWidth="1"/>
    <col min="4374" max="4374" width="9.5703125" style="14" bestFit="1" customWidth="1"/>
    <col min="4375" max="4375" width="10.5703125" style="14" bestFit="1" customWidth="1"/>
    <col min="4376" max="4376" width="4.85546875" style="14" bestFit="1" customWidth="1"/>
    <col min="4377" max="4377" width="12.140625" style="14" bestFit="1" customWidth="1"/>
    <col min="4378" max="4378" width="13.28515625" style="14" bestFit="1" customWidth="1"/>
    <col min="4379" max="4379" width="10.7109375" style="14" bestFit="1" customWidth="1"/>
    <col min="4380" max="4380" width="10.85546875" style="14" bestFit="1" customWidth="1"/>
    <col min="4381" max="4381" width="11.5703125" style="14" bestFit="1" customWidth="1"/>
    <col min="4382" max="4382" width="7.28515625" style="14" bestFit="1" customWidth="1"/>
    <col min="4383" max="4384" width="12.140625" style="14" bestFit="1" customWidth="1"/>
    <col min="4385" max="4387" width="14.28515625" style="14" customWidth="1"/>
    <col min="4388" max="4389" width="12.28515625" style="14" customWidth="1"/>
    <col min="4390" max="4390" width="14.140625" style="14" customWidth="1"/>
    <col min="4391" max="4610" width="9.140625" style="14"/>
    <col min="4611" max="4611" width="14.140625" style="14" customWidth="1"/>
    <col min="4612" max="4612" width="6.140625" style="14" bestFit="1" customWidth="1"/>
    <col min="4613" max="4613" width="9.5703125" style="14" customWidth="1"/>
    <col min="4614" max="4614" width="6.42578125" style="14" customWidth="1"/>
    <col min="4615" max="4615" width="5.42578125" style="14" bestFit="1" customWidth="1"/>
    <col min="4616" max="4616" width="10.85546875" style="14" bestFit="1" customWidth="1"/>
    <col min="4617" max="4618" width="46.28515625" style="14" bestFit="1" customWidth="1"/>
    <col min="4619" max="4619" width="35" style="14" bestFit="1" customWidth="1"/>
    <col min="4620" max="4620" width="8.85546875" style="14" bestFit="1" customWidth="1"/>
    <col min="4621" max="4621" width="13.28515625" style="14" bestFit="1" customWidth="1"/>
    <col min="4622" max="4622" width="9.140625" style="14" bestFit="1"/>
    <col min="4623" max="4623" width="32.42578125" style="14" bestFit="1" customWidth="1"/>
    <col min="4624" max="4624" width="13.85546875" style="14" bestFit="1" customWidth="1"/>
    <col min="4625" max="4625" width="9.85546875" style="14" bestFit="1" customWidth="1"/>
    <col min="4626" max="4626" width="5.85546875" style="14" bestFit="1" customWidth="1"/>
    <col min="4627" max="4627" width="9.140625" style="14" bestFit="1"/>
    <col min="4628" max="4628" width="12.140625" style="14" bestFit="1" customWidth="1"/>
    <col min="4629" max="4629" width="13.28515625" style="14" bestFit="1" customWidth="1"/>
    <col min="4630" max="4630" width="9.5703125" style="14" bestFit="1" customWidth="1"/>
    <col min="4631" max="4631" width="10.5703125" style="14" bestFit="1" customWidth="1"/>
    <col min="4632" max="4632" width="4.85546875" style="14" bestFit="1" customWidth="1"/>
    <col min="4633" max="4633" width="12.140625" style="14" bestFit="1" customWidth="1"/>
    <col min="4634" max="4634" width="13.28515625" style="14" bestFit="1" customWidth="1"/>
    <col min="4635" max="4635" width="10.7109375" style="14" bestFit="1" customWidth="1"/>
    <col min="4636" max="4636" width="10.85546875" style="14" bestFit="1" customWidth="1"/>
    <col min="4637" max="4637" width="11.5703125" style="14" bestFit="1" customWidth="1"/>
    <col min="4638" max="4638" width="7.28515625" style="14" bestFit="1" customWidth="1"/>
    <col min="4639" max="4640" width="12.140625" style="14" bestFit="1" customWidth="1"/>
    <col min="4641" max="4643" width="14.28515625" style="14" customWidth="1"/>
    <col min="4644" max="4645" width="12.28515625" style="14" customWidth="1"/>
    <col min="4646" max="4646" width="14.140625" style="14" customWidth="1"/>
    <col min="4647" max="4866" width="9.140625" style="14"/>
    <col min="4867" max="4867" width="14.140625" style="14" customWidth="1"/>
    <col min="4868" max="4868" width="6.140625" style="14" bestFit="1" customWidth="1"/>
    <col min="4869" max="4869" width="9.5703125" style="14" customWidth="1"/>
    <col min="4870" max="4870" width="6.42578125" style="14" customWidth="1"/>
    <col min="4871" max="4871" width="5.42578125" style="14" bestFit="1" customWidth="1"/>
    <col min="4872" max="4872" width="10.85546875" style="14" bestFit="1" customWidth="1"/>
    <col min="4873" max="4874" width="46.28515625" style="14" bestFit="1" customWidth="1"/>
    <col min="4875" max="4875" width="35" style="14" bestFit="1" customWidth="1"/>
    <col min="4876" max="4876" width="8.85546875" style="14" bestFit="1" customWidth="1"/>
    <col min="4877" max="4877" width="13.28515625" style="14" bestFit="1" customWidth="1"/>
    <col min="4878" max="4878" width="9.140625" style="14" bestFit="1"/>
    <col min="4879" max="4879" width="32.42578125" style="14" bestFit="1" customWidth="1"/>
    <col min="4880" max="4880" width="13.85546875" style="14" bestFit="1" customWidth="1"/>
    <col min="4881" max="4881" width="9.85546875" style="14" bestFit="1" customWidth="1"/>
    <col min="4882" max="4882" width="5.85546875" style="14" bestFit="1" customWidth="1"/>
    <col min="4883" max="4883" width="9.140625" style="14" bestFit="1"/>
    <col min="4884" max="4884" width="12.140625" style="14" bestFit="1" customWidth="1"/>
    <col min="4885" max="4885" width="13.28515625" style="14" bestFit="1" customWidth="1"/>
    <col min="4886" max="4886" width="9.5703125" style="14" bestFit="1" customWidth="1"/>
    <col min="4887" max="4887" width="10.5703125" style="14" bestFit="1" customWidth="1"/>
    <col min="4888" max="4888" width="4.85546875" style="14" bestFit="1" customWidth="1"/>
    <col min="4889" max="4889" width="12.140625" style="14" bestFit="1" customWidth="1"/>
    <col min="4890" max="4890" width="13.28515625" style="14" bestFit="1" customWidth="1"/>
    <col min="4891" max="4891" width="10.7109375" style="14" bestFit="1" customWidth="1"/>
    <col min="4892" max="4892" width="10.85546875" style="14" bestFit="1" customWidth="1"/>
    <col min="4893" max="4893" width="11.5703125" style="14" bestFit="1" customWidth="1"/>
    <col min="4894" max="4894" width="7.28515625" style="14" bestFit="1" customWidth="1"/>
    <col min="4895" max="4896" width="12.140625" style="14" bestFit="1" customWidth="1"/>
    <col min="4897" max="4899" width="14.28515625" style="14" customWidth="1"/>
    <col min="4900" max="4901" width="12.28515625" style="14" customWidth="1"/>
    <col min="4902" max="4902" width="14.140625" style="14" customWidth="1"/>
    <col min="4903" max="5122" width="9.140625" style="14"/>
    <col min="5123" max="5123" width="14.140625" style="14" customWidth="1"/>
    <col min="5124" max="5124" width="6.140625" style="14" bestFit="1" customWidth="1"/>
    <col min="5125" max="5125" width="9.5703125" style="14" customWidth="1"/>
    <col min="5126" max="5126" width="6.42578125" style="14" customWidth="1"/>
    <col min="5127" max="5127" width="5.42578125" style="14" bestFit="1" customWidth="1"/>
    <col min="5128" max="5128" width="10.85546875" style="14" bestFit="1" customWidth="1"/>
    <col min="5129" max="5130" width="46.28515625" style="14" bestFit="1" customWidth="1"/>
    <col min="5131" max="5131" width="35" style="14" bestFit="1" customWidth="1"/>
    <col min="5132" max="5132" width="8.85546875" style="14" bestFit="1" customWidth="1"/>
    <col min="5133" max="5133" width="13.28515625" style="14" bestFit="1" customWidth="1"/>
    <col min="5134" max="5134" width="9.140625" style="14" bestFit="1"/>
    <col min="5135" max="5135" width="32.42578125" style="14" bestFit="1" customWidth="1"/>
    <col min="5136" max="5136" width="13.85546875" style="14" bestFit="1" customWidth="1"/>
    <col min="5137" max="5137" width="9.85546875" style="14" bestFit="1" customWidth="1"/>
    <col min="5138" max="5138" width="5.85546875" style="14" bestFit="1" customWidth="1"/>
    <col min="5139" max="5139" width="9.140625" style="14" bestFit="1"/>
    <col min="5140" max="5140" width="12.140625" style="14" bestFit="1" customWidth="1"/>
    <col min="5141" max="5141" width="13.28515625" style="14" bestFit="1" customWidth="1"/>
    <col min="5142" max="5142" width="9.5703125" style="14" bestFit="1" customWidth="1"/>
    <col min="5143" max="5143" width="10.5703125" style="14" bestFit="1" customWidth="1"/>
    <col min="5144" max="5144" width="4.85546875" style="14" bestFit="1" customWidth="1"/>
    <col min="5145" max="5145" width="12.140625" style="14" bestFit="1" customWidth="1"/>
    <col min="5146" max="5146" width="13.28515625" style="14" bestFit="1" customWidth="1"/>
    <col min="5147" max="5147" width="10.7109375" style="14" bestFit="1" customWidth="1"/>
    <col min="5148" max="5148" width="10.85546875" style="14" bestFit="1" customWidth="1"/>
    <col min="5149" max="5149" width="11.5703125" style="14" bestFit="1" customWidth="1"/>
    <col min="5150" max="5150" width="7.28515625" style="14" bestFit="1" customWidth="1"/>
    <col min="5151" max="5152" width="12.140625" style="14" bestFit="1" customWidth="1"/>
    <col min="5153" max="5155" width="14.28515625" style="14" customWidth="1"/>
    <col min="5156" max="5157" width="12.28515625" style="14" customWidth="1"/>
    <col min="5158" max="5158" width="14.140625" style="14" customWidth="1"/>
    <col min="5159" max="5378" width="9.140625" style="14"/>
    <col min="5379" max="5379" width="14.140625" style="14" customWidth="1"/>
    <col min="5380" max="5380" width="6.140625" style="14" bestFit="1" customWidth="1"/>
    <col min="5381" max="5381" width="9.5703125" style="14" customWidth="1"/>
    <col min="5382" max="5382" width="6.42578125" style="14" customWidth="1"/>
    <col min="5383" max="5383" width="5.42578125" style="14" bestFit="1" customWidth="1"/>
    <col min="5384" max="5384" width="10.85546875" style="14" bestFit="1" customWidth="1"/>
    <col min="5385" max="5386" width="46.28515625" style="14" bestFit="1" customWidth="1"/>
    <col min="5387" max="5387" width="35" style="14" bestFit="1" customWidth="1"/>
    <col min="5388" max="5388" width="8.85546875" style="14" bestFit="1" customWidth="1"/>
    <col min="5389" max="5389" width="13.28515625" style="14" bestFit="1" customWidth="1"/>
    <col min="5390" max="5390" width="9.140625" style="14" bestFit="1"/>
    <col min="5391" max="5391" width="32.42578125" style="14" bestFit="1" customWidth="1"/>
    <col min="5392" max="5392" width="13.85546875" style="14" bestFit="1" customWidth="1"/>
    <col min="5393" max="5393" width="9.85546875" style="14" bestFit="1" customWidth="1"/>
    <col min="5394" max="5394" width="5.85546875" style="14" bestFit="1" customWidth="1"/>
    <col min="5395" max="5395" width="9.140625" style="14" bestFit="1"/>
    <col min="5396" max="5396" width="12.140625" style="14" bestFit="1" customWidth="1"/>
    <col min="5397" max="5397" width="13.28515625" style="14" bestFit="1" customWidth="1"/>
    <col min="5398" max="5398" width="9.5703125" style="14" bestFit="1" customWidth="1"/>
    <col min="5399" max="5399" width="10.5703125" style="14" bestFit="1" customWidth="1"/>
    <col min="5400" max="5400" width="4.85546875" style="14" bestFit="1" customWidth="1"/>
    <col min="5401" max="5401" width="12.140625" style="14" bestFit="1" customWidth="1"/>
    <col min="5402" max="5402" width="13.28515625" style="14" bestFit="1" customWidth="1"/>
    <col min="5403" max="5403" width="10.7109375" style="14" bestFit="1" customWidth="1"/>
    <col min="5404" max="5404" width="10.85546875" style="14" bestFit="1" customWidth="1"/>
    <col min="5405" max="5405" width="11.5703125" style="14" bestFit="1" customWidth="1"/>
    <col min="5406" max="5406" width="7.28515625" style="14" bestFit="1" customWidth="1"/>
    <col min="5407" max="5408" width="12.140625" style="14" bestFit="1" customWidth="1"/>
    <col min="5409" max="5411" width="14.28515625" style="14" customWidth="1"/>
    <col min="5412" max="5413" width="12.28515625" style="14" customWidth="1"/>
    <col min="5414" max="5414" width="14.140625" style="14" customWidth="1"/>
    <col min="5415" max="5634" width="9.140625" style="14"/>
    <col min="5635" max="5635" width="14.140625" style="14" customWidth="1"/>
    <col min="5636" max="5636" width="6.140625" style="14" bestFit="1" customWidth="1"/>
    <col min="5637" max="5637" width="9.5703125" style="14" customWidth="1"/>
    <col min="5638" max="5638" width="6.42578125" style="14" customWidth="1"/>
    <col min="5639" max="5639" width="5.42578125" style="14" bestFit="1" customWidth="1"/>
    <col min="5640" max="5640" width="10.85546875" style="14" bestFit="1" customWidth="1"/>
    <col min="5641" max="5642" width="46.28515625" style="14" bestFit="1" customWidth="1"/>
    <col min="5643" max="5643" width="35" style="14" bestFit="1" customWidth="1"/>
    <col min="5644" max="5644" width="8.85546875" style="14" bestFit="1" customWidth="1"/>
    <col min="5645" max="5645" width="13.28515625" style="14" bestFit="1" customWidth="1"/>
    <col min="5646" max="5646" width="9.140625" style="14" bestFit="1"/>
    <col min="5647" max="5647" width="32.42578125" style="14" bestFit="1" customWidth="1"/>
    <col min="5648" max="5648" width="13.85546875" style="14" bestFit="1" customWidth="1"/>
    <col min="5649" max="5649" width="9.85546875" style="14" bestFit="1" customWidth="1"/>
    <col min="5650" max="5650" width="5.85546875" style="14" bestFit="1" customWidth="1"/>
    <col min="5651" max="5651" width="9.140625" style="14" bestFit="1"/>
    <col min="5652" max="5652" width="12.140625" style="14" bestFit="1" customWidth="1"/>
    <col min="5653" max="5653" width="13.28515625" style="14" bestFit="1" customWidth="1"/>
    <col min="5654" max="5654" width="9.5703125" style="14" bestFit="1" customWidth="1"/>
    <col min="5655" max="5655" width="10.5703125" style="14" bestFit="1" customWidth="1"/>
    <col min="5656" max="5656" width="4.85546875" style="14" bestFit="1" customWidth="1"/>
    <col min="5657" max="5657" width="12.140625" style="14" bestFit="1" customWidth="1"/>
    <col min="5658" max="5658" width="13.28515625" style="14" bestFit="1" customWidth="1"/>
    <col min="5659" max="5659" width="10.7109375" style="14" bestFit="1" customWidth="1"/>
    <col min="5660" max="5660" width="10.85546875" style="14" bestFit="1" customWidth="1"/>
    <col min="5661" max="5661" width="11.5703125" style="14" bestFit="1" customWidth="1"/>
    <col min="5662" max="5662" width="7.28515625" style="14" bestFit="1" customWidth="1"/>
    <col min="5663" max="5664" width="12.140625" style="14" bestFit="1" customWidth="1"/>
    <col min="5665" max="5667" width="14.28515625" style="14" customWidth="1"/>
    <col min="5668" max="5669" width="12.28515625" style="14" customWidth="1"/>
    <col min="5670" max="5670" width="14.140625" style="14" customWidth="1"/>
    <col min="5671" max="5890" width="9.140625" style="14"/>
    <col min="5891" max="5891" width="14.140625" style="14" customWidth="1"/>
    <col min="5892" max="5892" width="6.140625" style="14" bestFit="1" customWidth="1"/>
    <col min="5893" max="5893" width="9.5703125" style="14" customWidth="1"/>
    <col min="5894" max="5894" width="6.42578125" style="14" customWidth="1"/>
    <col min="5895" max="5895" width="5.42578125" style="14" bestFit="1" customWidth="1"/>
    <col min="5896" max="5896" width="10.85546875" style="14" bestFit="1" customWidth="1"/>
    <col min="5897" max="5898" width="46.28515625" style="14" bestFit="1" customWidth="1"/>
    <col min="5899" max="5899" width="35" style="14" bestFit="1" customWidth="1"/>
    <col min="5900" max="5900" width="8.85546875" style="14" bestFit="1" customWidth="1"/>
    <col min="5901" max="5901" width="13.28515625" style="14" bestFit="1" customWidth="1"/>
    <col min="5902" max="5902" width="9.140625" style="14" bestFit="1"/>
    <col min="5903" max="5903" width="32.42578125" style="14" bestFit="1" customWidth="1"/>
    <col min="5904" max="5904" width="13.85546875" style="14" bestFit="1" customWidth="1"/>
    <col min="5905" max="5905" width="9.85546875" style="14" bestFit="1" customWidth="1"/>
    <col min="5906" max="5906" width="5.85546875" style="14" bestFit="1" customWidth="1"/>
    <col min="5907" max="5907" width="9.140625" style="14" bestFit="1"/>
    <col min="5908" max="5908" width="12.140625" style="14" bestFit="1" customWidth="1"/>
    <col min="5909" max="5909" width="13.28515625" style="14" bestFit="1" customWidth="1"/>
    <col min="5910" max="5910" width="9.5703125" style="14" bestFit="1" customWidth="1"/>
    <col min="5911" max="5911" width="10.5703125" style="14" bestFit="1" customWidth="1"/>
    <col min="5912" max="5912" width="4.85546875" style="14" bestFit="1" customWidth="1"/>
    <col min="5913" max="5913" width="12.140625" style="14" bestFit="1" customWidth="1"/>
    <col min="5914" max="5914" width="13.28515625" style="14" bestFit="1" customWidth="1"/>
    <col min="5915" max="5915" width="10.7109375" style="14" bestFit="1" customWidth="1"/>
    <col min="5916" max="5916" width="10.85546875" style="14" bestFit="1" customWidth="1"/>
    <col min="5917" max="5917" width="11.5703125" style="14" bestFit="1" customWidth="1"/>
    <col min="5918" max="5918" width="7.28515625" style="14" bestFit="1" customWidth="1"/>
    <col min="5919" max="5920" width="12.140625" style="14" bestFit="1" customWidth="1"/>
    <col min="5921" max="5923" width="14.28515625" style="14" customWidth="1"/>
    <col min="5924" max="5925" width="12.28515625" style="14" customWidth="1"/>
    <col min="5926" max="5926" width="14.140625" style="14" customWidth="1"/>
    <col min="5927" max="6146" width="9.140625" style="14"/>
    <col min="6147" max="6147" width="14.140625" style="14" customWidth="1"/>
    <col min="6148" max="6148" width="6.140625" style="14" bestFit="1" customWidth="1"/>
    <col min="6149" max="6149" width="9.5703125" style="14" customWidth="1"/>
    <col min="6150" max="6150" width="6.42578125" style="14" customWidth="1"/>
    <col min="6151" max="6151" width="5.42578125" style="14" bestFit="1" customWidth="1"/>
    <col min="6152" max="6152" width="10.85546875" style="14" bestFit="1" customWidth="1"/>
    <col min="6153" max="6154" width="46.28515625" style="14" bestFit="1" customWidth="1"/>
    <col min="6155" max="6155" width="35" style="14" bestFit="1" customWidth="1"/>
    <col min="6156" max="6156" width="8.85546875" style="14" bestFit="1" customWidth="1"/>
    <col min="6157" max="6157" width="13.28515625" style="14" bestFit="1" customWidth="1"/>
    <col min="6158" max="6158" width="9.140625" style="14" bestFit="1"/>
    <col min="6159" max="6159" width="32.42578125" style="14" bestFit="1" customWidth="1"/>
    <col min="6160" max="6160" width="13.85546875" style="14" bestFit="1" customWidth="1"/>
    <col min="6161" max="6161" width="9.85546875" style="14" bestFit="1" customWidth="1"/>
    <col min="6162" max="6162" width="5.85546875" style="14" bestFit="1" customWidth="1"/>
    <col min="6163" max="6163" width="9.140625" style="14" bestFit="1"/>
    <col min="6164" max="6164" width="12.140625" style="14" bestFit="1" customWidth="1"/>
    <col min="6165" max="6165" width="13.28515625" style="14" bestFit="1" customWidth="1"/>
    <col min="6166" max="6166" width="9.5703125" style="14" bestFit="1" customWidth="1"/>
    <col min="6167" max="6167" width="10.5703125" style="14" bestFit="1" customWidth="1"/>
    <col min="6168" max="6168" width="4.85546875" style="14" bestFit="1" customWidth="1"/>
    <col min="6169" max="6169" width="12.140625" style="14" bestFit="1" customWidth="1"/>
    <col min="6170" max="6170" width="13.28515625" style="14" bestFit="1" customWidth="1"/>
    <col min="6171" max="6171" width="10.7109375" style="14" bestFit="1" customWidth="1"/>
    <col min="6172" max="6172" width="10.85546875" style="14" bestFit="1" customWidth="1"/>
    <col min="6173" max="6173" width="11.5703125" style="14" bestFit="1" customWidth="1"/>
    <col min="6174" max="6174" width="7.28515625" style="14" bestFit="1" customWidth="1"/>
    <col min="6175" max="6176" width="12.140625" style="14" bestFit="1" customWidth="1"/>
    <col min="6177" max="6179" width="14.28515625" style="14" customWidth="1"/>
    <col min="6180" max="6181" width="12.28515625" style="14" customWidth="1"/>
    <col min="6182" max="6182" width="14.140625" style="14" customWidth="1"/>
    <col min="6183" max="6402" width="9.140625" style="14"/>
    <col min="6403" max="6403" width="14.140625" style="14" customWidth="1"/>
    <col min="6404" max="6404" width="6.140625" style="14" bestFit="1" customWidth="1"/>
    <col min="6405" max="6405" width="9.5703125" style="14" customWidth="1"/>
    <col min="6406" max="6406" width="6.42578125" style="14" customWidth="1"/>
    <col min="6407" max="6407" width="5.42578125" style="14" bestFit="1" customWidth="1"/>
    <col min="6408" max="6408" width="10.85546875" style="14" bestFit="1" customWidth="1"/>
    <col min="6409" max="6410" width="46.28515625" style="14" bestFit="1" customWidth="1"/>
    <col min="6411" max="6411" width="35" style="14" bestFit="1" customWidth="1"/>
    <col min="6412" max="6412" width="8.85546875" style="14" bestFit="1" customWidth="1"/>
    <col min="6413" max="6413" width="13.28515625" style="14" bestFit="1" customWidth="1"/>
    <col min="6414" max="6414" width="9.140625" style="14" bestFit="1"/>
    <col min="6415" max="6415" width="32.42578125" style="14" bestFit="1" customWidth="1"/>
    <col min="6416" max="6416" width="13.85546875" style="14" bestFit="1" customWidth="1"/>
    <col min="6417" max="6417" width="9.85546875" style="14" bestFit="1" customWidth="1"/>
    <col min="6418" max="6418" width="5.85546875" style="14" bestFit="1" customWidth="1"/>
    <col min="6419" max="6419" width="9.140625" style="14" bestFit="1"/>
    <col min="6420" max="6420" width="12.140625" style="14" bestFit="1" customWidth="1"/>
    <col min="6421" max="6421" width="13.28515625" style="14" bestFit="1" customWidth="1"/>
    <col min="6422" max="6422" width="9.5703125" style="14" bestFit="1" customWidth="1"/>
    <col min="6423" max="6423" width="10.5703125" style="14" bestFit="1" customWidth="1"/>
    <col min="6424" max="6424" width="4.85546875" style="14" bestFit="1" customWidth="1"/>
    <col min="6425" max="6425" width="12.140625" style="14" bestFit="1" customWidth="1"/>
    <col min="6426" max="6426" width="13.28515625" style="14" bestFit="1" customWidth="1"/>
    <col min="6427" max="6427" width="10.7109375" style="14" bestFit="1" customWidth="1"/>
    <col min="6428" max="6428" width="10.85546875" style="14" bestFit="1" customWidth="1"/>
    <col min="6429" max="6429" width="11.5703125" style="14" bestFit="1" customWidth="1"/>
    <col min="6430" max="6430" width="7.28515625" style="14" bestFit="1" customWidth="1"/>
    <col min="6431" max="6432" width="12.140625" style="14" bestFit="1" customWidth="1"/>
    <col min="6433" max="6435" width="14.28515625" style="14" customWidth="1"/>
    <col min="6436" max="6437" width="12.28515625" style="14" customWidth="1"/>
    <col min="6438" max="6438" width="14.140625" style="14" customWidth="1"/>
    <col min="6439" max="6658" width="9.140625" style="14"/>
    <col min="6659" max="6659" width="14.140625" style="14" customWidth="1"/>
    <col min="6660" max="6660" width="6.140625" style="14" bestFit="1" customWidth="1"/>
    <col min="6661" max="6661" width="9.5703125" style="14" customWidth="1"/>
    <col min="6662" max="6662" width="6.42578125" style="14" customWidth="1"/>
    <col min="6663" max="6663" width="5.42578125" style="14" bestFit="1" customWidth="1"/>
    <col min="6664" max="6664" width="10.85546875" style="14" bestFit="1" customWidth="1"/>
    <col min="6665" max="6666" width="46.28515625" style="14" bestFit="1" customWidth="1"/>
    <col min="6667" max="6667" width="35" style="14" bestFit="1" customWidth="1"/>
    <col min="6668" max="6668" width="8.85546875" style="14" bestFit="1" customWidth="1"/>
    <col min="6669" max="6669" width="13.28515625" style="14" bestFit="1" customWidth="1"/>
    <col min="6670" max="6670" width="9.140625" style="14" bestFit="1"/>
    <col min="6671" max="6671" width="32.42578125" style="14" bestFit="1" customWidth="1"/>
    <col min="6672" max="6672" width="13.85546875" style="14" bestFit="1" customWidth="1"/>
    <col min="6673" max="6673" width="9.85546875" style="14" bestFit="1" customWidth="1"/>
    <col min="6674" max="6674" width="5.85546875" style="14" bestFit="1" customWidth="1"/>
    <col min="6675" max="6675" width="9.140625" style="14" bestFit="1"/>
    <col min="6676" max="6676" width="12.140625" style="14" bestFit="1" customWidth="1"/>
    <col min="6677" max="6677" width="13.28515625" style="14" bestFit="1" customWidth="1"/>
    <col min="6678" max="6678" width="9.5703125" style="14" bestFit="1" customWidth="1"/>
    <col min="6679" max="6679" width="10.5703125" style="14" bestFit="1" customWidth="1"/>
    <col min="6680" max="6680" width="4.85546875" style="14" bestFit="1" customWidth="1"/>
    <col min="6681" max="6681" width="12.140625" style="14" bestFit="1" customWidth="1"/>
    <col min="6682" max="6682" width="13.28515625" style="14" bestFit="1" customWidth="1"/>
    <col min="6683" max="6683" width="10.7109375" style="14" bestFit="1" customWidth="1"/>
    <col min="6684" max="6684" width="10.85546875" style="14" bestFit="1" customWidth="1"/>
    <col min="6685" max="6685" width="11.5703125" style="14" bestFit="1" customWidth="1"/>
    <col min="6686" max="6686" width="7.28515625" style="14" bestFit="1" customWidth="1"/>
    <col min="6687" max="6688" width="12.140625" style="14" bestFit="1" customWidth="1"/>
    <col min="6689" max="6691" width="14.28515625" style="14" customWidth="1"/>
    <col min="6692" max="6693" width="12.28515625" style="14" customWidth="1"/>
    <col min="6694" max="6694" width="14.140625" style="14" customWidth="1"/>
    <col min="6695" max="6914" width="9.140625" style="14"/>
    <col min="6915" max="6915" width="14.140625" style="14" customWidth="1"/>
    <col min="6916" max="6916" width="6.140625" style="14" bestFit="1" customWidth="1"/>
    <col min="6917" max="6917" width="9.5703125" style="14" customWidth="1"/>
    <col min="6918" max="6918" width="6.42578125" style="14" customWidth="1"/>
    <col min="6919" max="6919" width="5.42578125" style="14" bestFit="1" customWidth="1"/>
    <col min="6920" max="6920" width="10.85546875" style="14" bestFit="1" customWidth="1"/>
    <col min="6921" max="6922" width="46.28515625" style="14" bestFit="1" customWidth="1"/>
    <col min="6923" max="6923" width="35" style="14" bestFit="1" customWidth="1"/>
    <col min="6924" max="6924" width="8.85546875" style="14" bestFit="1" customWidth="1"/>
    <col min="6925" max="6925" width="13.28515625" style="14" bestFit="1" customWidth="1"/>
    <col min="6926" max="6926" width="9.140625" style="14" bestFit="1"/>
    <col min="6927" max="6927" width="32.42578125" style="14" bestFit="1" customWidth="1"/>
    <col min="6928" max="6928" width="13.85546875" style="14" bestFit="1" customWidth="1"/>
    <col min="6929" max="6929" width="9.85546875" style="14" bestFit="1" customWidth="1"/>
    <col min="6930" max="6930" width="5.85546875" style="14" bestFit="1" customWidth="1"/>
    <col min="6931" max="6931" width="9.140625" style="14" bestFit="1"/>
    <col min="6932" max="6932" width="12.140625" style="14" bestFit="1" customWidth="1"/>
    <col min="6933" max="6933" width="13.28515625" style="14" bestFit="1" customWidth="1"/>
    <col min="6934" max="6934" width="9.5703125" style="14" bestFit="1" customWidth="1"/>
    <col min="6935" max="6935" width="10.5703125" style="14" bestFit="1" customWidth="1"/>
    <col min="6936" max="6936" width="4.85546875" style="14" bestFit="1" customWidth="1"/>
    <col min="6937" max="6937" width="12.140625" style="14" bestFit="1" customWidth="1"/>
    <col min="6938" max="6938" width="13.28515625" style="14" bestFit="1" customWidth="1"/>
    <col min="6939" max="6939" width="10.7109375" style="14" bestFit="1" customWidth="1"/>
    <col min="6940" max="6940" width="10.85546875" style="14" bestFit="1" customWidth="1"/>
    <col min="6941" max="6941" width="11.5703125" style="14" bestFit="1" customWidth="1"/>
    <col min="6942" max="6942" width="7.28515625" style="14" bestFit="1" customWidth="1"/>
    <col min="6943" max="6944" width="12.140625" style="14" bestFit="1" customWidth="1"/>
    <col min="6945" max="6947" width="14.28515625" style="14" customWidth="1"/>
    <col min="6948" max="6949" width="12.28515625" style="14" customWidth="1"/>
    <col min="6950" max="6950" width="14.140625" style="14" customWidth="1"/>
    <col min="6951" max="7170" width="9.140625" style="14"/>
    <col min="7171" max="7171" width="14.140625" style="14" customWidth="1"/>
    <col min="7172" max="7172" width="6.140625" style="14" bestFit="1" customWidth="1"/>
    <col min="7173" max="7173" width="9.5703125" style="14" customWidth="1"/>
    <col min="7174" max="7174" width="6.42578125" style="14" customWidth="1"/>
    <col min="7175" max="7175" width="5.42578125" style="14" bestFit="1" customWidth="1"/>
    <col min="7176" max="7176" width="10.85546875" style="14" bestFit="1" customWidth="1"/>
    <col min="7177" max="7178" width="46.28515625" style="14" bestFit="1" customWidth="1"/>
    <col min="7179" max="7179" width="35" style="14" bestFit="1" customWidth="1"/>
    <col min="7180" max="7180" width="8.85546875" style="14" bestFit="1" customWidth="1"/>
    <col min="7181" max="7181" width="13.28515625" style="14" bestFit="1" customWidth="1"/>
    <col min="7182" max="7182" width="9.140625" style="14" bestFit="1"/>
    <col min="7183" max="7183" width="32.42578125" style="14" bestFit="1" customWidth="1"/>
    <col min="7184" max="7184" width="13.85546875" style="14" bestFit="1" customWidth="1"/>
    <col min="7185" max="7185" width="9.85546875" style="14" bestFit="1" customWidth="1"/>
    <col min="7186" max="7186" width="5.85546875" style="14" bestFit="1" customWidth="1"/>
    <col min="7187" max="7187" width="9.140625" style="14" bestFit="1"/>
    <col min="7188" max="7188" width="12.140625" style="14" bestFit="1" customWidth="1"/>
    <col min="7189" max="7189" width="13.28515625" style="14" bestFit="1" customWidth="1"/>
    <col min="7190" max="7190" width="9.5703125" style="14" bestFit="1" customWidth="1"/>
    <col min="7191" max="7191" width="10.5703125" style="14" bestFit="1" customWidth="1"/>
    <col min="7192" max="7192" width="4.85546875" style="14" bestFit="1" customWidth="1"/>
    <col min="7193" max="7193" width="12.140625" style="14" bestFit="1" customWidth="1"/>
    <col min="7194" max="7194" width="13.28515625" style="14" bestFit="1" customWidth="1"/>
    <col min="7195" max="7195" width="10.7109375" style="14" bestFit="1" customWidth="1"/>
    <col min="7196" max="7196" width="10.85546875" style="14" bestFit="1" customWidth="1"/>
    <col min="7197" max="7197" width="11.5703125" style="14" bestFit="1" customWidth="1"/>
    <col min="7198" max="7198" width="7.28515625" style="14" bestFit="1" customWidth="1"/>
    <col min="7199" max="7200" width="12.140625" style="14" bestFit="1" customWidth="1"/>
    <col min="7201" max="7203" width="14.28515625" style="14" customWidth="1"/>
    <col min="7204" max="7205" width="12.28515625" style="14" customWidth="1"/>
    <col min="7206" max="7206" width="14.140625" style="14" customWidth="1"/>
    <col min="7207" max="7426" width="9.140625" style="14"/>
    <col min="7427" max="7427" width="14.140625" style="14" customWidth="1"/>
    <col min="7428" max="7428" width="6.140625" style="14" bestFit="1" customWidth="1"/>
    <col min="7429" max="7429" width="9.5703125" style="14" customWidth="1"/>
    <col min="7430" max="7430" width="6.42578125" style="14" customWidth="1"/>
    <col min="7431" max="7431" width="5.42578125" style="14" bestFit="1" customWidth="1"/>
    <col min="7432" max="7432" width="10.85546875" style="14" bestFit="1" customWidth="1"/>
    <col min="7433" max="7434" width="46.28515625" style="14" bestFit="1" customWidth="1"/>
    <col min="7435" max="7435" width="35" style="14" bestFit="1" customWidth="1"/>
    <col min="7436" max="7436" width="8.85546875" style="14" bestFit="1" customWidth="1"/>
    <col min="7437" max="7437" width="13.28515625" style="14" bestFit="1" customWidth="1"/>
    <col min="7438" max="7438" width="9.140625" style="14" bestFit="1"/>
    <col min="7439" max="7439" width="32.42578125" style="14" bestFit="1" customWidth="1"/>
    <col min="7440" max="7440" width="13.85546875" style="14" bestFit="1" customWidth="1"/>
    <col min="7441" max="7441" width="9.85546875" style="14" bestFit="1" customWidth="1"/>
    <col min="7442" max="7442" width="5.85546875" style="14" bestFit="1" customWidth="1"/>
    <col min="7443" max="7443" width="9.140625" style="14" bestFit="1"/>
    <col min="7444" max="7444" width="12.140625" style="14" bestFit="1" customWidth="1"/>
    <col min="7445" max="7445" width="13.28515625" style="14" bestFit="1" customWidth="1"/>
    <col min="7446" max="7446" width="9.5703125" style="14" bestFit="1" customWidth="1"/>
    <col min="7447" max="7447" width="10.5703125" style="14" bestFit="1" customWidth="1"/>
    <col min="7448" max="7448" width="4.85546875" style="14" bestFit="1" customWidth="1"/>
    <col min="7449" max="7449" width="12.140625" style="14" bestFit="1" customWidth="1"/>
    <col min="7450" max="7450" width="13.28515625" style="14" bestFit="1" customWidth="1"/>
    <col min="7451" max="7451" width="10.7109375" style="14" bestFit="1" customWidth="1"/>
    <col min="7452" max="7452" width="10.85546875" style="14" bestFit="1" customWidth="1"/>
    <col min="7453" max="7453" width="11.5703125" style="14" bestFit="1" customWidth="1"/>
    <col min="7454" max="7454" width="7.28515625" style="14" bestFit="1" customWidth="1"/>
    <col min="7455" max="7456" width="12.140625" style="14" bestFit="1" customWidth="1"/>
    <col min="7457" max="7459" width="14.28515625" style="14" customWidth="1"/>
    <col min="7460" max="7461" width="12.28515625" style="14" customWidth="1"/>
    <col min="7462" max="7462" width="14.140625" style="14" customWidth="1"/>
    <col min="7463" max="7682" width="9.140625" style="14"/>
    <col min="7683" max="7683" width="14.140625" style="14" customWidth="1"/>
    <col min="7684" max="7684" width="6.140625" style="14" bestFit="1" customWidth="1"/>
    <col min="7685" max="7685" width="9.5703125" style="14" customWidth="1"/>
    <col min="7686" max="7686" width="6.42578125" style="14" customWidth="1"/>
    <col min="7687" max="7687" width="5.42578125" style="14" bestFit="1" customWidth="1"/>
    <col min="7688" max="7688" width="10.85546875" style="14" bestFit="1" customWidth="1"/>
    <col min="7689" max="7690" width="46.28515625" style="14" bestFit="1" customWidth="1"/>
    <col min="7691" max="7691" width="35" style="14" bestFit="1" customWidth="1"/>
    <col min="7692" max="7692" width="8.85546875" style="14" bestFit="1" customWidth="1"/>
    <col min="7693" max="7693" width="13.28515625" style="14" bestFit="1" customWidth="1"/>
    <col min="7694" max="7694" width="9.140625" style="14" bestFit="1"/>
    <col min="7695" max="7695" width="32.42578125" style="14" bestFit="1" customWidth="1"/>
    <col min="7696" max="7696" width="13.85546875" style="14" bestFit="1" customWidth="1"/>
    <col min="7697" max="7697" width="9.85546875" style="14" bestFit="1" customWidth="1"/>
    <col min="7698" max="7698" width="5.85546875" style="14" bestFit="1" customWidth="1"/>
    <col min="7699" max="7699" width="9.140625" style="14" bestFit="1"/>
    <col min="7700" max="7700" width="12.140625" style="14" bestFit="1" customWidth="1"/>
    <col min="7701" max="7701" width="13.28515625" style="14" bestFit="1" customWidth="1"/>
    <col min="7702" max="7702" width="9.5703125" style="14" bestFit="1" customWidth="1"/>
    <col min="7703" max="7703" width="10.5703125" style="14" bestFit="1" customWidth="1"/>
    <col min="7704" max="7704" width="4.85546875" style="14" bestFit="1" customWidth="1"/>
    <col min="7705" max="7705" width="12.140625" style="14" bestFit="1" customWidth="1"/>
    <col min="7706" max="7706" width="13.28515625" style="14" bestFit="1" customWidth="1"/>
    <col min="7707" max="7707" width="10.7109375" style="14" bestFit="1" customWidth="1"/>
    <col min="7708" max="7708" width="10.85546875" style="14" bestFit="1" customWidth="1"/>
    <col min="7709" max="7709" width="11.5703125" style="14" bestFit="1" customWidth="1"/>
    <col min="7710" max="7710" width="7.28515625" style="14" bestFit="1" customWidth="1"/>
    <col min="7711" max="7712" width="12.140625" style="14" bestFit="1" customWidth="1"/>
    <col min="7713" max="7715" width="14.28515625" style="14" customWidth="1"/>
    <col min="7716" max="7717" width="12.28515625" style="14" customWidth="1"/>
    <col min="7718" max="7718" width="14.140625" style="14" customWidth="1"/>
    <col min="7719" max="7938" width="9.140625" style="14"/>
    <col min="7939" max="7939" width="14.140625" style="14" customWidth="1"/>
    <col min="7940" max="7940" width="6.140625" style="14" bestFit="1" customWidth="1"/>
    <col min="7941" max="7941" width="9.5703125" style="14" customWidth="1"/>
    <col min="7942" max="7942" width="6.42578125" style="14" customWidth="1"/>
    <col min="7943" max="7943" width="5.42578125" style="14" bestFit="1" customWidth="1"/>
    <col min="7944" max="7944" width="10.85546875" style="14" bestFit="1" customWidth="1"/>
    <col min="7945" max="7946" width="46.28515625" style="14" bestFit="1" customWidth="1"/>
    <col min="7947" max="7947" width="35" style="14" bestFit="1" customWidth="1"/>
    <col min="7948" max="7948" width="8.85546875" style="14" bestFit="1" customWidth="1"/>
    <col min="7949" max="7949" width="13.28515625" style="14" bestFit="1" customWidth="1"/>
    <col min="7950" max="7950" width="9.140625" style="14" bestFit="1"/>
    <col min="7951" max="7951" width="32.42578125" style="14" bestFit="1" customWidth="1"/>
    <col min="7952" max="7952" width="13.85546875" style="14" bestFit="1" customWidth="1"/>
    <col min="7953" max="7953" width="9.85546875" style="14" bestFit="1" customWidth="1"/>
    <col min="7954" max="7954" width="5.85546875" style="14" bestFit="1" customWidth="1"/>
    <col min="7955" max="7955" width="9.140625" style="14" bestFit="1"/>
    <col min="7956" max="7956" width="12.140625" style="14" bestFit="1" customWidth="1"/>
    <col min="7957" max="7957" width="13.28515625" style="14" bestFit="1" customWidth="1"/>
    <col min="7958" max="7958" width="9.5703125" style="14" bestFit="1" customWidth="1"/>
    <col min="7959" max="7959" width="10.5703125" style="14" bestFit="1" customWidth="1"/>
    <col min="7960" max="7960" width="4.85546875" style="14" bestFit="1" customWidth="1"/>
    <col min="7961" max="7961" width="12.140625" style="14" bestFit="1" customWidth="1"/>
    <col min="7962" max="7962" width="13.28515625" style="14" bestFit="1" customWidth="1"/>
    <col min="7963" max="7963" width="10.7109375" style="14" bestFit="1" customWidth="1"/>
    <col min="7964" max="7964" width="10.85546875" style="14" bestFit="1" customWidth="1"/>
    <col min="7965" max="7965" width="11.5703125" style="14" bestFit="1" customWidth="1"/>
    <col min="7966" max="7966" width="7.28515625" style="14" bestFit="1" customWidth="1"/>
    <col min="7967" max="7968" width="12.140625" style="14" bestFit="1" customWidth="1"/>
    <col min="7969" max="7971" width="14.28515625" style="14" customWidth="1"/>
    <col min="7972" max="7973" width="12.28515625" style="14" customWidth="1"/>
    <col min="7974" max="7974" width="14.140625" style="14" customWidth="1"/>
    <col min="7975" max="8194" width="9.140625" style="14"/>
    <col min="8195" max="8195" width="14.140625" style="14" customWidth="1"/>
    <col min="8196" max="8196" width="6.140625" style="14" bestFit="1" customWidth="1"/>
    <col min="8197" max="8197" width="9.5703125" style="14" customWidth="1"/>
    <col min="8198" max="8198" width="6.42578125" style="14" customWidth="1"/>
    <col min="8199" max="8199" width="5.42578125" style="14" bestFit="1" customWidth="1"/>
    <col min="8200" max="8200" width="10.85546875" style="14" bestFit="1" customWidth="1"/>
    <col min="8201" max="8202" width="46.28515625" style="14" bestFit="1" customWidth="1"/>
    <col min="8203" max="8203" width="35" style="14" bestFit="1" customWidth="1"/>
    <col min="8204" max="8204" width="8.85546875" style="14" bestFit="1" customWidth="1"/>
    <col min="8205" max="8205" width="13.28515625" style="14" bestFit="1" customWidth="1"/>
    <col min="8206" max="8206" width="9.140625" style="14" bestFit="1"/>
    <col min="8207" max="8207" width="32.42578125" style="14" bestFit="1" customWidth="1"/>
    <col min="8208" max="8208" width="13.85546875" style="14" bestFit="1" customWidth="1"/>
    <col min="8209" max="8209" width="9.85546875" style="14" bestFit="1" customWidth="1"/>
    <col min="8210" max="8210" width="5.85546875" style="14" bestFit="1" customWidth="1"/>
    <col min="8211" max="8211" width="9.140625" style="14" bestFit="1"/>
    <col min="8212" max="8212" width="12.140625" style="14" bestFit="1" customWidth="1"/>
    <col min="8213" max="8213" width="13.28515625" style="14" bestFit="1" customWidth="1"/>
    <col min="8214" max="8214" width="9.5703125" style="14" bestFit="1" customWidth="1"/>
    <col min="8215" max="8215" width="10.5703125" style="14" bestFit="1" customWidth="1"/>
    <col min="8216" max="8216" width="4.85546875" style="14" bestFit="1" customWidth="1"/>
    <col min="8217" max="8217" width="12.140625" style="14" bestFit="1" customWidth="1"/>
    <col min="8218" max="8218" width="13.28515625" style="14" bestFit="1" customWidth="1"/>
    <col min="8219" max="8219" width="10.7109375" style="14" bestFit="1" customWidth="1"/>
    <col min="8220" max="8220" width="10.85546875" style="14" bestFit="1" customWidth="1"/>
    <col min="8221" max="8221" width="11.5703125" style="14" bestFit="1" customWidth="1"/>
    <col min="8222" max="8222" width="7.28515625" style="14" bestFit="1" customWidth="1"/>
    <col min="8223" max="8224" width="12.140625" style="14" bestFit="1" customWidth="1"/>
    <col min="8225" max="8227" width="14.28515625" style="14" customWidth="1"/>
    <col min="8228" max="8229" width="12.28515625" style="14" customWidth="1"/>
    <col min="8230" max="8230" width="14.140625" style="14" customWidth="1"/>
    <col min="8231" max="8450" width="9.140625" style="14"/>
    <col min="8451" max="8451" width="14.140625" style="14" customWidth="1"/>
    <col min="8452" max="8452" width="6.140625" style="14" bestFit="1" customWidth="1"/>
    <col min="8453" max="8453" width="9.5703125" style="14" customWidth="1"/>
    <col min="8454" max="8454" width="6.42578125" style="14" customWidth="1"/>
    <col min="8455" max="8455" width="5.42578125" style="14" bestFit="1" customWidth="1"/>
    <col min="8456" max="8456" width="10.85546875" style="14" bestFit="1" customWidth="1"/>
    <col min="8457" max="8458" width="46.28515625" style="14" bestFit="1" customWidth="1"/>
    <col min="8459" max="8459" width="35" style="14" bestFit="1" customWidth="1"/>
    <col min="8460" max="8460" width="8.85546875" style="14" bestFit="1" customWidth="1"/>
    <col min="8461" max="8461" width="13.28515625" style="14" bestFit="1" customWidth="1"/>
    <col min="8462" max="8462" width="9.140625" style="14" bestFit="1"/>
    <col min="8463" max="8463" width="32.42578125" style="14" bestFit="1" customWidth="1"/>
    <col min="8464" max="8464" width="13.85546875" style="14" bestFit="1" customWidth="1"/>
    <col min="8465" max="8465" width="9.85546875" style="14" bestFit="1" customWidth="1"/>
    <col min="8466" max="8466" width="5.85546875" style="14" bestFit="1" customWidth="1"/>
    <col min="8467" max="8467" width="9.140625" style="14" bestFit="1"/>
    <col min="8468" max="8468" width="12.140625" style="14" bestFit="1" customWidth="1"/>
    <col min="8469" max="8469" width="13.28515625" style="14" bestFit="1" customWidth="1"/>
    <col min="8470" max="8470" width="9.5703125" style="14" bestFit="1" customWidth="1"/>
    <col min="8471" max="8471" width="10.5703125" style="14" bestFit="1" customWidth="1"/>
    <col min="8472" max="8472" width="4.85546875" style="14" bestFit="1" customWidth="1"/>
    <col min="8473" max="8473" width="12.140625" style="14" bestFit="1" customWidth="1"/>
    <col min="8474" max="8474" width="13.28515625" style="14" bestFit="1" customWidth="1"/>
    <col min="8475" max="8475" width="10.7109375" style="14" bestFit="1" customWidth="1"/>
    <col min="8476" max="8476" width="10.85546875" style="14" bestFit="1" customWidth="1"/>
    <col min="8477" max="8477" width="11.5703125" style="14" bestFit="1" customWidth="1"/>
    <col min="8478" max="8478" width="7.28515625" style="14" bestFit="1" customWidth="1"/>
    <col min="8479" max="8480" width="12.140625" style="14" bestFit="1" customWidth="1"/>
    <col min="8481" max="8483" width="14.28515625" style="14" customWidth="1"/>
    <col min="8484" max="8485" width="12.28515625" style="14" customWidth="1"/>
    <col min="8486" max="8486" width="14.140625" style="14" customWidth="1"/>
    <col min="8487" max="8706" width="9.140625" style="14"/>
    <col min="8707" max="8707" width="14.140625" style="14" customWidth="1"/>
    <col min="8708" max="8708" width="6.140625" style="14" bestFit="1" customWidth="1"/>
    <col min="8709" max="8709" width="9.5703125" style="14" customWidth="1"/>
    <col min="8710" max="8710" width="6.42578125" style="14" customWidth="1"/>
    <col min="8711" max="8711" width="5.42578125" style="14" bestFit="1" customWidth="1"/>
    <col min="8712" max="8712" width="10.85546875" style="14" bestFit="1" customWidth="1"/>
    <col min="8713" max="8714" width="46.28515625" style="14" bestFit="1" customWidth="1"/>
    <col min="8715" max="8715" width="35" style="14" bestFit="1" customWidth="1"/>
    <col min="8716" max="8716" width="8.85546875" style="14" bestFit="1" customWidth="1"/>
    <col min="8717" max="8717" width="13.28515625" style="14" bestFit="1" customWidth="1"/>
    <col min="8718" max="8718" width="9.140625" style="14" bestFit="1"/>
    <col min="8719" max="8719" width="32.42578125" style="14" bestFit="1" customWidth="1"/>
    <col min="8720" max="8720" width="13.85546875" style="14" bestFit="1" customWidth="1"/>
    <col min="8721" max="8721" width="9.85546875" style="14" bestFit="1" customWidth="1"/>
    <col min="8722" max="8722" width="5.85546875" style="14" bestFit="1" customWidth="1"/>
    <col min="8723" max="8723" width="9.140625" style="14" bestFit="1"/>
    <col min="8724" max="8724" width="12.140625" style="14" bestFit="1" customWidth="1"/>
    <col min="8725" max="8725" width="13.28515625" style="14" bestFit="1" customWidth="1"/>
    <col min="8726" max="8726" width="9.5703125" style="14" bestFit="1" customWidth="1"/>
    <col min="8727" max="8727" width="10.5703125" style="14" bestFit="1" customWidth="1"/>
    <col min="8728" max="8728" width="4.85546875" style="14" bestFit="1" customWidth="1"/>
    <col min="8729" max="8729" width="12.140625" style="14" bestFit="1" customWidth="1"/>
    <col min="8730" max="8730" width="13.28515625" style="14" bestFit="1" customWidth="1"/>
    <col min="8731" max="8731" width="10.7109375" style="14" bestFit="1" customWidth="1"/>
    <col min="8732" max="8732" width="10.85546875" style="14" bestFit="1" customWidth="1"/>
    <col min="8733" max="8733" width="11.5703125" style="14" bestFit="1" customWidth="1"/>
    <col min="8734" max="8734" width="7.28515625" style="14" bestFit="1" customWidth="1"/>
    <col min="8735" max="8736" width="12.140625" style="14" bestFit="1" customWidth="1"/>
    <col min="8737" max="8739" width="14.28515625" style="14" customWidth="1"/>
    <col min="8740" max="8741" width="12.28515625" style="14" customWidth="1"/>
    <col min="8742" max="8742" width="14.140625" style="14" customWidth="1"/>
    <col min="8743" max="8962" width="9.140625" style="14"/>
    <col min="8963" max="8963" width="14.140625" style="14" customWidth="1"/>
    <col min="8964" max="8964" width="6.140625" style="14" bestFit="1" customWidth="1"/>
    <col min="8965" max="8965" width="9.5703125" style="14" customWidth="1"/>
    <col min="8966" max="8966" width="6.42578125" style="14" customWidth="1"/>
    <col min="8967" max="8967" width="5.42578125" style="14" bestFit="1" customWidth="1"/>
    <col min="8968" max="8968" width="10.85546875" style="14" bestFit="1" customWidth="1"/>
    <col min="8969" max="8970" width="46.28515625" style="14" bestFit="1" customWidth="1"/>
    <col min="8971" max="8971" width="35" style="14" bestFit="1" customWidth="1"/>
    <col min="8972" max="8972" width="8.85546875" style="14" bestFit="1" customWidth="1"/>
    <col min="8973" max="8973" width="13.28515625" style="14" bestFit="1" customWidth="1"/>
    <col min="8974" max="8974" width="9.140625" style="14" bestFit="1"/>
    <col min="8975" max="8975" width="32.42578125" style="14" bestFit="1" customWidth="1"/>
    <col min="8976" max="8976" width="13.85546875" style="14" bestFit="1" customWidth="1"/>
    <col min="8977" max="8977" width="9.85546875" style="14" bestFit="1" customWidth="1"/>
    <col min="8978" max="8978" width="5.85546875" style="14" bestFit="1" customWidth="1"/>
    <col min="8979" max="8979" width="9.140625" style="14" bestFit="1"/>
    <col min="8980" max="8980" width="12.140625" style="14" bestFit="1" customWidth="1"/>
    <col min="8981" max="8981" width="13.28515625" style="14" bestFit="1" customWidth="1"/>
    <col min="8982" max="8982" width="9.5703125" style="14" bestFit="1" customWidth="1"/>
    <col min="8983" max="8983" width="10.5703125" style="14" bestFit="1" customWidth="1"/>
    <col min="8984" max="8984" width="4.85546875" style="14" bestFit="1" customWidth="1"/>
    <col min="8985" max="8985" width="12.140625" style="14" bestFit="1" customWidth="1"/>
    <col min="8986" max="8986" width="13.28515625" style="14" bestFit="1" customWidth="1"/>
    <col min="8987" max="8987" width="10.7109375" style="14" bestFit="1" customWidth="1"/>
    <col min="8988" max="8988" width="10.85546875" style="14" bestFit="1" customWidth="1"/>
    <col min="8989" max="8989" width="11.5703125" style="14" bestFit="1" customWidth="1"/>
    <col min="8990" max="8990" width="7.28515625" style="14" bestFit="1" customWidth="1"/>
    <col min="8991" max="8992" width="12.140625" style="14" bestFit="1" customWidth="1"/>
    <col min="8993" max="8995" width="14.28515625" style="14" customWidth="1"/>
    <col min="8996" max="8997" width="12.28515625" style="14" customWidth="1"/>
    <col min="8998" max="8998" width="14.140625" style="14" customWidth="1"/>
    <col min="8999" max="9218" width="9.140625" style="14"/>
    <col min="9219" max="9219" width="14.140625" style="14" customWidth="1"/>
    <col min="9220" max="9220" width="6.140625" style="14" bestFit="1" customWidth="1"/>
    <col min="9221" max="9221" width="9.5703125" style="14" customWidth="1"/>
    <col min="9222" max="9222" width="6.42578125" style="14" customWidth="1"/>
    <col min="9223" max="9223" width="5.42578125" style="14" bestFit="1" customWidth="1"/>
    <col min="9224" max="9224" width="10.85546875" style="14" bestFit="1" customWidth="1"/>
    <col min="9225" max="9226" width="46.28515625" style="14" bestFit="1" customWidth="1"/>
    <col min="9227" max="9227" width="35" style="14" bestFit="1" customWidth="1"/>
    <col min="9228" max="9228" width="8.85546875" style="14" bestFit="1" customWidth="1"/>
    <col min="9229" max="9229" width="13.28515625" style="14" bestFit="1" customWidth="1"/>
    <col min="9230" max="9230" width="9.140625" style="14" bestFit="1"/>
    <col min="9231" max="9231" width="32.42578125" style="14" bestFit="1" customWidth="1"/>
    <col min="9232" max="9232" width="13.85546875" style="14" bestFit="1" customWidth="1"/>
    <col min="9233" max="9233" width="9.85546875" style="14" bestFit="1" customWidth="1"/>
    <col min="9234" max="9234" width="5.85546875" style="14" bestFit="1" customWidth="1"/>
    <col min="9235" max="9235" width="9.140625" style="14" bestFit="1"/>
    <col min="9236" max="9236" width="12.140625" style="14" bestFit="1" customWidth="1"/>
    <col min="9237" max="9237" width="13.28515625" style="14" bestFit="1" customWidth="1"/>
    <col min="9238" max="9238" width="9.5703125" style="14" bestFit="1" customWidth="1"/>
    <col min="9239" max="9239" width="10.5703125" style="14" bestFit="1" customWidth="1"/>
    <col min="9240" max="9240" width="4.85546875" style="14" bestFit="1" customWidth="1"/>
    <col min="9241" max="9241" width="12.140625" style="14" bestFit="1" customWidth="1"/>
    <col min="9242" max="9242" width="13.28515625" style="14" bestFit="1" customWidth="1"/>
    <col min="9243" max="9243" width="10.7109375" style="14" bestFit="1" customWidth="1"/>
    <col min="9244" max="9244" width="10.85546875" style="14" bestFit="1" customWidth="1"/>
    <col min="9245" max="9245" width="11.5703125" style="14" bestFit="1" customWidth="1"/>
    <col min="9246" max="9246" width="7.28515625" style="14" bestFit="1" customWidth="1"/>
    <col min="9247" max="9248" width="12.140625" style="14" bestFit="1" customWidth="1"/>
    <col min="9249" max="9251" width="14.28515625" style="14" customWidth="1"/>
    <col min="9252" max="9253" width="12.28515625" style="14" customWidth="1"/>
    <col min="9254" max="9254" width="14.140625" style="14" customWidth="1"/>
    <col min="9255" max="9474" width="9.140625" style="14"/>
    <col min="9475" max="9475" width="14.140625" style="14" customWidth="1"/>
    <col min="9476" max="9476" width="6.140625" style="14" bestFit="1" customWidth="1"/>
    <col min="9477" max="9477" width="9.5703125" style="14" customWidth="1"/>
    <col min="9478" max="9478" width="6.42578125" style="14" customWidth="1"/>
    <col min="9479" max="9479" width="5.42578125" style="14" bestFit="1" customWidth="1"/>
    <col min="9480" max="9480" width="10.85546875" style="14" bestFit="1" customWidth="1"/>
    <col min="9481" max="9482" width="46.28515625" style="14" bestFit="1" customWidth="1"/>
    <col min="9483" max="9483" width="35" style="14" bestFit="1" customWidth="1"/>
    <col min="9484" max="9484" width="8.85546875" style="14" bestFit="1" customWidth="1"/>
    <col min="9485" max="9485" width="13.28515625" style="14" bestFit="1" customWidth="1"/>
    <col min="9486" max="9486" width="9.140625" style="14" bestFit="1"/>
    <col min="9487" max="9487" width="32.42578125" style="14" bestFit="1" customWidth="1"/>
    <col min="9488" max="9488" width="13.85546875" style="14" bestFit="1" customWidth="1"/>
    <col min="9489" max="9489" width="9.85546875" style="14" bestFit="1" customWidth="1"/>
    <col min="9490" max="9490" width="5.85546875" style="14" bestFit="1" customWidth="1"/>
    <col min="9491" max="9491" width="9.140625" style="14" bestFit="1"/>
    <col min="9492" max="9492" width="12.140625" style="14" bestFit="1" customWidth="1"/>
    <col min="9493" max="9493" width="13.28515625" style="14" bestFit="1" customWidth="1"/>
    <col min="9494" max="9494" width="9.5703125" style="14" bestFit="1" customWidth="1"/>
    <col min="9495" max="9495" width="10.5703125" style="14" bestFit="1" customWidth="1"/>
    <col min="9496" max="9496" width="4.85546875" style="14" bestFit="1" customWidth="1"/>
    <col min="9497" max="9497" width="12.140625" style="14" bestFit="1" customWidth="1"/>
    <col min="9498" max="9498" width="13.28515625" style="14" bestFit="1" customWidth="1"/>
    <col min="9499" max="9499" width="10.7109375" style="14" bestFit="1" customWidth="1"/>
    <col min="9500" max="9500" width="10.85546875" style="14" bestFit="1" customWidth="1"/>
    <col min="9501" max="9501" width="11.5703125" style="14" bestFit="1" customWidth="1"/>
    <col min="9502" max="9502" width="7.28515625" style="14" bestFit="1" customWidth="1"/>
    <col min="9503" max="9504" width="12.140625" style="14" bestFit="1" customWidth="1"/>
    <col min="9505" max="9507" width="14.28515625" style="14" customWidth="1"/>
    <col min="9508" max="9509" width="12.28515625" style="14" customWidth="1"/>
    <col min="9510" max="9510" width="14.140625" style="14" customWidth="1"/>
    <col min="9511" max="9730" width="9.140625" style="14"/>
    <col min="9731" max="9731" width="14.140625" style="14" customWidth="1"/>
    <col min="9732" max="9732" width="6.140625" style="14" bestFit="1" customWidth="1"/>
    <col min="9733" max="9733" width="9.5703125" style="14" customWidth="1"/>
    <col min="9734" max="9734" width="6.42578125" style="14" customWidth="1"/>
    <col min="9735" max="9735" width="5.42578125" style="14" bestFit="1" customWidth="1"/>
    <col min="9736" max="9736" width="10.85546875" style="14" bestFit="1" customWidth="1"/>
    <col min="9737" max="9738" width="46.28515625" style="14" bestFit="1" customWidth="1"/>
    <col min="9739" max="9739" width="35" style="14" bestFit="1" customWidth="1"/>
    <col min="9740" max="9740" width="8.85546875" style="14" bestFit="1" customWidth="1"/>
    <col min="9741" max="9741" width="13.28515625" style="14" bestFit="1" customWidth="1"/>
    <col min="9742" max="9742" width="9.140625" style="14" bestFit="1"/>
    <col min="9743" max="9743" width="32.42578125" style="14" bestFit="1" customWidth="1"/>
    <col min="9744" max="9744" width="13.85546875" style="14" bestFit="1" customWidth="1"/>
    <col min="9745" max="9745" width="9.85546875" style="14" bestFit="1" customWidth="1"/>
    <col min="9746" max="9746" width="5.85546875" style="14" bestFit="1" customWidth="1"/>
    <col min="9747" max="9747" width="9.140625" style="14" bestFit="1"/>
    <col min="9748" max="9748" width="12.140625" style="14" bestFit="1" customWidth="1"/>
    <col min="9749" max="9749" width="13.28515625" style="14" bestFit="1" customWidth="1"/>
    <col min="9750" max="9750" width="9.5703125" style="14" bestFit="1" customWidth="1"/>
    <col min="9751" max="9751" width="10.5703125" style="14" bestFit="1" customWidth="1"/>
    <col min="9752" max="9752" width="4.85546875" style="14" bestFit="1" customWidth="1"/>
    <col min="9753" max="9753" width="12.140625" style="14" bestFit="1" customWidth="1"/>
    <col min="9754" max="9754" width="13.28515625" style="14" bestFit="1" customWidth="1"/>
    <col min="9755" max="9755" width="10.7109375" style="14" bestFit="1" customWidth="1"/>
    <col min="9756" max="9756" width="10.85546875" style="14" bestFit="1" customWidth="1"/>
    <col min="9757" max="9757" width="11.5703125" style="14" bestFit="1" customWidth="1"/>
    <col min="9758" max="9758" width="7.28515625" style="14" bestFit="1" customWidth="1"/>
    <col min="9759" max="9760" width="12.140625" style="14" bestFit="1" customWidth="1"/>
    <col min="9761" max="9763" width="14.28515625" style="14" customWidth="1"/>
    <col min="9764" max="9765" width="12.28515625" style="14" customWidth="1"/>
    <col min="9766" max="9766" width="14.140625" style="14" customWidth="1"/>
    <col min="9767" max="9986" width="9.140625" style="14"/>
    <col min="9987" max="9987" width="14.140625" style="14" customWidth="1"/>
    <col min="9988" max="9988" width="6.140625" style="14" bestFit="1" customWidth="1"/>
    <col min="9989" max="9989" width="9.5703125" style="14" customWidth="1"/>
    <col min="9990" max="9990" width="6.42578125" style="14" customWidth="1"/>
    <col min="9991" max="9991" width="5.42578125" style="14" bestFit="1" customWidth="1"/>
    <col min="9992" max="9992" width="10.85546875" style="14" bestFit="1" customWidth="1"/>
    <col min="9993" max="9994" width="46.28515625" style="14" bestFit="1" customWidth="1"/>
    <col min="9995" max="9995" width="35" style="14" bestFit="1" customWidth="1"/>
    <col min="9996" max="9996" width="8.85546875" style="14" bestFit="1" customWidth="1"/>
    <col min="9997" max="9997" width="13.28515625" style="14" bestFit="1" customWidth="1"/>
    <col min="9998" max="9998" width="9.140625" style="14" bestFit="1"/>
    <col min="9999" max="9999" width="32.42578125" style="14" bestFit="1" customWidth="1"/>
    <col min="10000" max="10000" width="13.85546875" style="14" bestFit="1" customWidth="1"/>
    <col min="10001" max="10001" width="9.85546875" style="14" bestFit="1" customWidth="1"/>
    <col min="10002" max="10002" width="5.85546875" style="14" bestFit="1" customWidth="1"/>
    <col min="10003" max="10003" width="9.140625" style="14" bestFit="1"/>
    <col min="10004" max="10004" width="12.140625" style="14" bestFit="1" customWidth="1"/>
    <col min="10005" max="10005" width="13.28515625" style="14" bestFit="1" customWidth="1"/>
    <col min="10006" max="10006" width="9.5703125" style="14" bestFit="1" customWidth="1"/>
    <col min="10007" max="10007" width="10.5703125" style="14" bestFit="1" customWidth="1"/>
    <col min="10008" max="10008" width="4.85546875" style="14" bestFit="1" customWidth="1"/>
    <col min="10009" max="10009" width="12.140625" style="14" bestFit="1" customWidth="1"/>
    <col min="10010" max="10010" width="13.28515625" style="14" bestFit="1" customWidth="1"/>
    <col min="10011" max="10011" width="10.7109375" style="14" bestFit="1" customWidth="1"/>
    <col min="10012" max="10012" width="10.85546875" style="14" bestFit="1" customWidth="1"/>
    <col min="10013" max="10013" width="11.5703125" style="14" bestFit="1" customWidth="1"/>
    <col min="10014" max="10014" width="7.28515625" style="14" bestFit="1" customWidth="1"/>
    <col min="10015" max="10016" width="12.140625" style="14" bestFit="1" customWidth="1"/>
    <col min="10017" max="10019" width="14.28515625" style="14" customWidth="1"/>
    <col min="10020" max="10021" width="12.28515625" style="14" customWidth="1"/>
    <col min="10022" max="10022" width="14.140625" style="14" customWidth="1"/>
    <col min="10023" max="10242" width="9.140625" style="14"/>
    <col min="10243" max="10243" width="14.140625" style="14" customWidth="1"/>
    <col min="10244" max="10244" width="6.140625" style="14" bestFit="1" customWidth="1"/>
    <col min="10245" max="10245" width="9.5703125" style="14" customWidth="1"/>
    <col min="10246" max="10246" width="6.42578125" style="14" customWidth="1"/>
    <col min="10247" max="10247" width="5.42578125" style="14" bestFit="1" customWidth="1"/>
    <col min="10248" max="10248" width="10.85546875" style="14" bestFit="1" customWidth="1"/>
    <col min="10249" max="10250" width="46.28515625" style="14" bestFit="1" customWidth="1"/>
    <col min="10251" max="10251" width="35" style="14" bestFit="1" customWidth="1"/>
    <col min="10252" max="10252" width="8.85546875" style="14" bestFit="1" customWidth="1"/>
    <col min="10253" max="10253" width="13.28515625" style="14" bestFit="1" customWidth="1"/>
    <col min="10254" max="10254" width="9.140625" style="14" bestFit="1"/>
    <col min="10255" max="10255" width="32.42578125" style="14" bestFit="1" customWidth="1"/>
    <col min="10256" max="10256" width="13.85546875" style="14" bestFit="1" customWidth="1"/>
    <col min="10257" max="10257" width="9.85546875" style="14" bestFit="1" customWidth="1"/>
    <col min="10258" max="10258" width="5.85546875" style="14" bestFit="1" customWidth="1"/>
    <col min="10259" max="10259" width="9.140625" style="14" bestFit="1"/>
    <col min="10260" max="10260" width="12.140625" style="14" bestFit="1" customWidth="1"/>
    <col min="10261" max="10261" width="13.28515625" style="14" bestFit="1" customWidth="1"/>
    <col min="10262" max="10262" width="9.5703125" style="14" bestFit="1" customWidth="1"/>
    <col min="10263" max="10263" width="10.5703125" style="14" bestFit="1" customWidth="1"/>
    <col min="10264" max="10264" width="4.85546875" style="14" bestFit="1" customWidth="1"/>
    <col min="10265" max="10265" width="12.140625" style="14" bestFit="1" customWidth="1"/>
    <col min="10266" max="10266" width="13.28515625" style="14" bestFit="1" customWidth="1"/>
    <col min="10267" max="10267" width="10.7109375" style="14" bestFit="1" customWidth="1"/>
    <col min="10268" max="10268" width="10.85546875" style="14" bestFit="1" customWidth="1"/>
    <col min="10269" max="10269" width="11.5703125" style="14" bestFit="1" customWidth="1"/>
    <col min="10270" max="10270" width="7.28515625" style="14" bestFit="1" customWidth="1"/>
    <col min="10271" max="10272" width="12.140625" style="14" bestFit="1" customWidth="1"/>
    <col min="10273" max="10275" width="14.28515625" style="14" customWidth="1"/>
    <col min="10276" max="10277" width="12.28515625" style="14" customWidth="1"/>
    <col min="10278" max="10278" width="14.140625" style="14" customWidth="1"/>
    <col min="10279" max="10498" width="9.140625" style="14"/>
    <col min="10499" max="10499" width="14.140625" style="14" customWidth="1"/>
    <col min="10500" max="10500" width="6.140625" style="14" bestFit="1" customWidth="1"/>
    <col min="10501" max="10501" width="9.5703125" style="14" customWidth="1"/>
    <col min="10502" max="10502" width="6.42578125" style="14" customWidth="1"/>
    <col min="10503" max="10503" width="5.42578125" style="14" bestFit="1" customWidth="1"/>
    <col min="10504" max="10504" width="10.85546875" style="14" bestFit="1" customWidth="1"/>
    <col min="10505" max="10506" width="46.28515625" style="14" bestFit="1" customWidth="1"/>
    <col min="10507" max="10507" width="35" style="14" bestFit="1" customWidth="1"/>
    <col min="10508" max="10508" width="8.85546875" style="14" bestFit="1" customWidth="1"/>
    <col min="10509" max="10509" width="13.28515625" style="14" bestFit="1" customWidth="1"/>
    <col min="10510" max="10510" width="9.140625" style="14" bestFit="1"/>
    <col min="10511" max="10511" width="32.42578125" style="14" bestFit="1" customWidth="1"/>
    <col min="10512" max="10512" width="13.85546875" style="14" bestFit="1" customWidth="1"/>
    <col min="10513" max="10513" width="9.85546875" style="14" bestFit="1" customWidth="1"/>
    <col min="10514" max="10514" width="5.85546875" style="14" bestFit="1" customWidth="1"/>
    <col min="10515" max="10515" width="9.140625" style="14" bestFit="1"/>
    <col min="10516" max="10516" width="12.140625" style="14" bestFit="1" customWidth="1"/>
    <col min="10517" max="10517" width="13.28515625" style="14" bestFit="1" customWidth="1"/>
    <col min="10518" max="10518" width="9.5703125" style="14" bestFit="1" customWidth="1"/>
    <col min="10519" max="10519" width="10.5703125" style="14" bestFit="1" customWidth="1"/>
    <col min="10520" max="10520" width="4.85546875" style="14" bestFit="1" customWidth="1"/>
    <col min="10521" max="10521" width="12.140625" style="14" bestFit="1" customWidth="1"/>
    <col min="10522" max="10522" width="13.28515625" style="14" bestFit="1" customWidth="1"/>
    <col min="10523" max="10523" width="10.7109375" style="14" bestFit="1" customWidth="1"/>
    <col min="10524" max="10524" width="10.85546875" style="14" bestFit="1" customWidth="1"/>
    <col min="10525" max="10525" width="11.5703125" style="14" bestFit="1" customWidth="1"/>
    <col min="10526" max="10526" width="7.28515625" style="14" bestFit="1" customWidth="1"/>
    <col min="10527" max="10528" width="12.140625" style="14" bestFit="1" customWidth="1"/>
    <col min="10529" max="10531" width="14.28515625" style="14" customWidth="1"/>
    <col min="10532" max="10533" width="12.28515625" style="14" customWidth="1"/>
    <col min="10534" max="10534" width="14.140625" style="14" customWidth="1"/>
    <col min="10535" max="10754" width="9.140625" style="14"/>
    <col min="10755" max="10755" width="14.140625" style="14" customWidth="1"/>
    <col min="10756" max="10756" width="6.140625" style="14" bestFit="1" customWidth="1"/>
    <col min="10757" max="10757" width="9.5703125" style="14" customWidth="1"/>
    <col min="10758" max="10758" width="6.42578125" style="14" customWidth="1"/>
    <col min="10759" max="10759" width="5.42578125" style="14" bestFit="1" customWidth="1"/>
    <col min="10760" max="10760" width="10.85546875" style="14" bestFit="1" customWidth="1"/>
    <col min="10761" max="10762" width="46.28515625" style="14" bestFit="1" customWidth="1"/>
    <col min="10763" max="10763" width="35" style="14" bestFit="1" customWidth="1"/>
    <col min="10764" max="10764" width="8.85546875" style="14" bestFit="1" customWidth="1"/>
    <col min="10765" max="10765" width="13.28515625" style="14" bestFit="1" customWidth="1"/>
    <col min="10766" max="10766" width="9.140625" style="14" bestFit="1"/>
    <col min="10767" max="10767" width="32.42578125" style="14" bestFit="1" customWidth="1"/>
    <col min="10768" max="10768" width="13.85546875" style="14" bestFit="1" customWidth="1"/>
    <col min="10769" max="10769" width="9.85546875" style="14" bestFit="1" customWidth="1"/>
    <col min="10770" max="10770" width="5.85546875" style="14" bestFit="1" customWidth="1"/>
    <col min="10771" max="10771" width="9.140625" style="14" bestFit="1"/>
    <col min="10772" max="10772" width="12.140625" style="14" bestFit="1" customWidth="1"/>
    <col min="10773" max="10773" width="13.28515625" style="14" bestFit="1" customWidth="1"/>
    <col min="10774" max="10774" width="9.5703125" style="14" bestFit="1" customWidth="1"/>
    <col min="10775" max="10775" width="10.5703125" style="14" bestFit="1" customWidth="1"/>
    <col min="10776" max="10776" width="4.85546875" style="14" bestFit="1" customWidth="1"/>
    <col min="10777" max="10777" width="12.140625" style="14" bestFit="1" customWidth="1"/>
    <col min="10778" max="10778" width="13.28515625" style="14" bestFit="1" customWidth="1"/>
    <col min="10779" max="10779" width="10.7109375" style="14" bestFit="1" customWidth="1"/>
    <col min="10780" max="10780" width="10.85546875" style="14" bestFit="1" customWidth="1"/>
    <col min="10781" max="10781" width="11.5703125" style="14" bestFit="1" customWidth="1"/>
    <col min="10782" max="10782" width="7.28515625" style="14" bestFit="1" customWidth="1"/>
    <col min="10783" max="10784" width="12.140625" style="14" bestFit="1" customWidth="1"/>
    <col min="10785" max="10787" width="14.28515625" style="14" customWidth="1"/>
    <col min="10788" max="10789" width="12.28515625" style="14" customWidth="1"/>
    <col min="10790" max="10790" width="14.140625" style="14" customWidth="1"/>
    <col min="10791" max="11010" width="9.140625" style="14"/>
    <col min="11011" max="11011" width="14.140625" style="14" customWidth="1"/>
    <col min="11012" max="11012" width="6.140625" style="14" bestFit="1" customWidth="1"/>
    <col min="11013" max="11013" width="9.5703125" style="14" customWidth="1"/>
    <col min="11014" max="11014" width="6.42578125" style="14" customWidth="1"/>
    <col min="11015" max="11015" width="5.42578125" style="14" bestFit="1" customWidth="1"/>
    <col min="11016" max="11016" width="10.85546875" style="14" bestFit="1" customWidth="1"/>
    <col min="11017" max="11018" width="46.28515625" style="14" bestFit="1" customWidth="1"/>
    <col min="11019" max="11019" width="35" style="14" bestFit="1" customWidth="1"/>
    <col min="11020" max="11020" width="8.85546875" style="14" bestFit="1" customWidth="1"/>
    <col min="11021" max="11021" width="13.28515625" style="14" bestFit="1" customWidth="1"/>
    <col min="11022" max="11022" width="9.140625" style="14" bestFit="1"/>
    <col min="11023" max="11023" width="32.42578125" style="14" bestFit="1" customWidth="1"/>
    <col min="11024" max="11024" width="13.85546875" style="14" bestFit="1" customWidth="1"/>
    <col min="11025" max="11025" width="9.85546875" style="14" bestFit="1" customWidth="1"/>
    <col min="11026" max="11026" width="5.85546875" style="14" bestFit="1" customWidth="1"/>
    <col min="11027" max="11027" width="9.140625" style="14" bestFit="1"/>
    <col min="11028" max="11028" width="12.140625" style="14" bestFit="1" customWidth="1"/>
    <col min="11029" max="11029" width="13.28515625" style="14" bestFit="1" customWidth="1"/>
    <col min="11030" max="11030" width="9.5703125" style="14" bestFit="1" customWidth="1"/>
    <col min="11031" max="11031" width="10.5703125" style="14" bestFit="1" customWidth="1"/>
    <col min="11032" max="11032" width="4.85546875" style="14" bestFit="1" customWidth="1"/>
    <col min="11033" max="11033" width="12.140625" style="14" bestFit="1" customWidth="1"/>
    <col min="11034" max="11034" width="13.28515625" style="14" bestFit="1" customWidth="1"/>
    <col min="11035" max="11035" width="10.7109375" style="14" bestFit="1" customWidth="1"/>
    <col min="11036" max="11036" width="10.85546875" style="14" bestFit="1" customWidth="1"/>
    <col min="11037" max="11037" width="11.5703125" style="14" bestFit="1" customWidth="1"/>
    <col min="11038" max="11038" width="7.28515625" style="14" bestFit="1" customWidth="1"/>
    <col min="11039" max="11040" width="12.140625" style="14" bestFit="1" customWidth="1"/>
    <col min="11041" max="11043" width="14.28515625" style="14" customWidth="1"/>
    <col min="11044" max="11045" width="12.28515625" style="14" customWidth="1"/>
    <col min="11046" max="11046" width="14.140625" style="14" customWidth="1"/>
    <col min="11047" max="11266" width="9.140625" style="14"/>
    <col min="11267" max="11267" width="14.140625" style="14" customWidth="1"/>
    <col min="11268" max="11268" width="6.140625" style="14" bestFit="1" customWidth="1"/>
    <col min="11269" max="11269" width="9.5703125" style="14" customWidth="1"/>
    <col min="11270" max="11270" width="6.42578125" style="14" customWidth="1"/>
    <col min="11271" max="11271" width="5.42578125" style="14" bestFit="1" customWidth="1"/>
    <col min="11272" max="11272" width="10.85546875" style="14" bestFit="1" customWidth="1"/>
    <col min="11273" max="11274" width="46.28515625" style="14" bestFit="1" customWidth="1"/>
    <col min="11275" max="11275" width="35" style="14" bestFit="1" customWidth="1"/>
    <col min="11276" max="11276" width="8.85546875" style="14" bestFit="1" customWidth="1"/>
    <col min="11277" max="11277" width="13.28515625" style="14" bestFit="1" customWidth="1"/>
    <col min="11278" max="11278" width="9.140625" style="14" bestFit="1"/>
    <col min="11279" max="11279" width="32.42578125" style="14" bestFit="1" customWidth="1"/>
    <col min="11280" max="11280" width="13.85546875" style="14" bestFit="1" customWidth="1"/>
    <col min="11281" max="11281" width="9.85546875" style="14" bestFit="1" customWidth="1"/>
    <col min="11282" max="11282" width="5.85546875" style="14" bestFit="1" customWidth="1"/>
    <col min="11283" max="11283" width="9.140625" style="14" bestFit="1"/>
    <col min="11284" max="11284" width="12.140625" style="14" bestFit="1" customWidth="1"/>
    <col min="11285" max="11285" width="13.28515625" style="14" bestFit="1" customWidth="1"/>
    <col min="11286" max="11286" width="9.5703125" style="14" bestFit="1" customWidth="1"/>
    <col min="11287" max="11287" width="10.5703125" style="14" bestFit="1" customWidth="1"/>
    <col min="11288" max="11288" width="4.85546875" style="14" bestFit="1" customWidth="1"/>
    <col min="11289" max="11289" width="12.140625" style="14" bestFit="1" customWidth="1"/>
    <col min="11290" max="11290" width="13.28515625" style="14" bestFit="1" customWidth="1"/>
    <col min="11291" max="11291" width="10.7109375" style="14" bestFit="1" customWidth="1"/>
    <col min="11292" max="11292" width="10.85546875" style="14" bestFit="1" customWidth="1"/>
    <col min="11293" max="11293" width="11.5703125" style="14" bestFit="1" customWidth="1"/>
    <col min="11294" max="11294" width="7.28515625" style="14" bestFit="1" customWidth="1"/>
    <col min="11295" max="11296" width="12.140625" style="14" bestFit="1" customWidth="1"/>
    <col min="11297" max="11299" width="14.28515625" style="14" customWidth="1"/>
    <col min="11300" max="11301" width="12.28515625" style="14" customWidth="1"/>
    <col min="11302" max="11302" width="14.140625" style="14" customWidth="1"/>
    <col min="11303" max="11522" width="9.140625" style="14"/>
    <col min="11523" max="11523" width="14.140625" style="14" customWidth="1"/>
    <col min="11524" max="11524" width="6.140625" style="14" bestFit="1" customWidth="1"/>
    <col min="11525" max="11525" width="9.5703125" style="14" customWidth="1"/>
    <col min="11526" max="11526" width="6.42578125" style="14" customWidth="1"/>
    <col min="11527" max="11527" width="5.42578125" style="14" bestFit="1" customWidth="1"/>
    <col min="11528" max="11528" width="10.85546875" style="14" bestFit="1" customWidth="1"/>
    <col min="11529" max="11530" width="46.28515625" style="14" bestFit="1" customWidth="1"/>
    <col min="11531" max="11531" width="35" style="14" bestFit="1" customWidth="1"/>
    <col min="11532" max="11532" width="8.85546875" style="14" bestFit="1" customWidth="1"/>
    <col min="11533" max="11533" width="13.28515625" style="14" bestFit="1" customWidth="1"/>
    <col min="11534" max="11534" width="9.140625" style="14" bestFit="1"/>
    <col min="11535" max="11535" width="32.42578125" style="14" bestFit="1" customWidth="1"/>
    <col min="11536" max="11536" width="13.85546875" style="14" bestFit="1" customWidth="1"/>
    <col min="11537" max="11537" width="9.85546875" style="14" bestFit="1" customWidth="1"/>
    <col min="11538" max="11538" width="5.85546875" style="14" bestFit="1" customWidth="1"/>
    <col min="11539" max="11539" width="9.140625" style="14" bestFit="1"/>
    <col min="11540" max="11540" width="12.140625" style="14" bestFit="1" customWidth="1"/>
    <col min="11541" max="11541" width="13.28515625" style="14" bestFit="1" customWidth="1"/>
    <col min="11542" max="11542" width="9.5703125" style="14" bestFit="1" customWidth="1"/>
    <col min="11543" max="11543" width="10.5703125" style="14" bestFit="1" customWidth="1"/>
    <col min="11544" max="11544" width="4.85546875" style="14" bestFit="1" customWidth="1"/>
    <col min="11545" max="11545" width="12.140625" style="14" bestFit="1" customWidth="1"/>
    <col min="11546" max="11546" width="13.28515625" style="14" bestFit="1" customWidth="1"/>
    <col min="11547" max="11547" width="10.7109375" style="14" bestFit="1" customWidth="1"/>
    <col min="11548" max="11548" width="10.85546875" style="14" bestFit="1" customWidth="1"/>
    <col min="11549" max="11549" width="11.5703125" style="14" bestFit="1" customWidth="1"/>
    <col min="11550" max="11550" width="7.28515625" style="14" bestFit="1" customWidth="1"/>
    <col min="11551" max="11552" width="12.140625" style="14" bestFit="1" customWidth="1"/>
    <col min="11553" max="11555" width="14.28515625" style="14" customWidth="1"/>
    <col min="11556" max="11557" width="12.28515625" style="14" customWidth="1"/>
    <col min="11558" max="11558" width="14.140625" style="14" customWidth="1"/>
    <col min="11559" max="11778" width="9.140625" style="14"/>
    <col min="11779" max="11779" width="14.140625" style="14" customWidth="1"/>
    <col min="11780" max="11780" width="6.140625" style="14" bestFit="1" customWidth="1"/>
    <col min="11781" max="11781" width="9.5703125" style="14" customWidth="1"/>
    <col min="11782" max="11782" width="6.42578125" style="14" customWidth="1"/>
    <col min="11783" max="11783" width="5.42578125" style="14" bestFit="1" customWidth="1"/>
    <col min="11784" max="11784" width="10.85546875" style="14" bestFit="1" customWidth="1"/>
    <col min="11785" max="11786" width="46.28515625" style="14" bestFit="1" customWidth="1"/>
    <col min="11787" max="11787" width="35" style="14" bestFit="1" customWidth="1"/>
    <col min="11788" max="11788" width="8.85546875" style="14" bestFit="1" customWidth="1"/>
    <col min="11789" max="11789" width="13.28515625" style="14" bestFit="1" customWidth="1"/>
    <col min="11790" max="11790" width="9.140625" style="14" bestFit="1"/>
    <col min="11791" max="11791" width="32.42578125" style="14" bestFit="1" customWidth="1"/>
    <col min="11792" max="11792" width="13.85546875" style="14" bestFit="1" customWidth="1"/>
    <col min="11793" max="11793" width="9.85546875" style="14" bestFit="1" customWidth="1"/>
    <col min="11794" max="11794" width="5.85546875" style="14" bestFit="1" customWidth="1"/>
    <col min="11795" max="11795" width="9.140625" style="14" bestFit="1"/>
    <col min="11796" max="11796" width="12.140625" style="14" bestFit="1" customWidth="1"/>
    <col min="11797" max="11797" width="13.28515625" style="14" bestFit="1" customWidth="1"/>
    <col min="11798" max="11798" width="9.5703125" style="14" bestFit="1" customWidth="1"/>
    <col min="11799" max="11799" width="10.5703125" style="14" bestFit="1" customWidth="1"/>
    <col min="11800" max="11800" width="4.85546875" style="14" bestFit="1" customWidth="1"/>
    <col min="11801" max="11801" width="12.140625" style="14" bestFit="1" customWidth="1"/>
    <col min="11802" max="11802" width="13.28515625" style="14" bestFit="1" customWidth="1"/>
    <col min="11803" max="11803" width="10.7109375" style="14" bestFit="1" customWidth="1"/>
    <col min="11804" max="11804" width="10.85546875" style="14" bestFit="1" customWidth="1"/>
    <col min="11805" max="11805" width="11.5703125" style="14" bestFit="1" customWidth="1"/>
    <col min="11806" max="11806" width="7.28515625" style="14" bestFit="1" customWidth="1"/>
    <col min="11807" max="11808" width="12.140625" style="14" bestFit="1" customWidth="1"/>
    <col min="11809" max="11811" width="14.28515625" style="14" customWidth="1"/>
    <col min="11812" max="11813" width="12.28515625" style="14" customWidth="1"/>
    <col min="11814" max="11814" width="14.140625" style="14" customWidth="1"/>
    <col min="11815" max="12034" width="9.140625" style="14"/>
    <col min="12035" max="12035" width="14.140625" style="14" customWidth="1"/>
    <col min="12036" max="12036" width="6.140625" style="14" bestFit="1" customWidth="1"/>
    <col min="12037" max="12037" width="9.5703125" style="14" customWidth="1"/>
    <col min="12038" max="12038" width="6.42578125" style="14" customWidth="1"/>
    <col min="12039" max="12039" width="5.42578125" style="14" bestFit="1" customWidth="1"/>
    <col min="12040" max="12040" width="10.85546875" style="14" bestFit="1" customWidth="1"/>
    <col min="12041" max="12042" width="46.28515625" style="14" bestFit="1" customWidth="1"/>
    <col min="12043" max="12043" width="35" style="14" bestFit="1" customWidth="1"/>
    <col min="12044" max="12044" width="8.85546875" style="14" bestFit="1" customWidth="1"/>
    <col min="12045" max="12045" width="13.28515625" style="14" bestFit="1" customWidth="1"/>
    <col min="12046" max="12046" width="9.140625" style="14" bestFit="1"/>
    <col min="12047" max="12047" width="32.42578125" style="14" bestFit="1" customWidth="1"/>
    <col min="12048" max="12048" width="13.85546875" style="14" bestFit="1" customWidth="1"/>
    <col min="12049" max="12049" width="9.85546875" style="14" bestFit="1" customWidth="1"/>
    <col min="12050" max="12050" width="5.85546875" style="14" bestFit="1" customWidth="1"/>
    <col min="12051" max="12051" width="9.140625" style="14" bestFit="1"/>
    <col min="12052" max="12052" width="12.140625" style="14" bestFit="1" customWidth="1"/>
    <col min="12053" max="12053" width="13.28515625" style="14" bestFit="1" customWidth="1"/>
    <col min="12054" max="12054" width="9.5703125" style="14" bestFit="1" customWidth="1"/>
    <col min="12055" max="12055" width="10.5703125" style="14" bestFit="1" customWidth="1"/>
    <col min="12056" max="12056" width="4.85546875" style="14" bestFit="1" customWidth="1"/>
    <col min="12057" max="12057" width="12.140625" style="14" bestFit="1" customWidth="1"/>
    <col min="12058" max="12058" width="13.28515625" style="14" bestFit="1" customWidth="1"/>
    <col min="12059" max="12059" width="10.7109375" style="14" bestFit="1" customWidth="1"/>
    <col min="12060" max="12060" width="10.85546875" style="14" bestFit="1" customWidth="1"/>
    <col min="12061" max="12061" width="11.5703125" style="14" bestFit="1" customWidth="1"/>
    <col min="12062" max="12062" width="7.28515625" style="14" bestFit="1" customWidth="1"/>
    <col min="12063" max="12064" width="12.140625" style="14" bestFit="1" customWidth="1"/>
    <col min="12065" max="12067" width="14.28515625" style="14" customWidth="1"/>
    <col min="12068" max="12069" width="12.28515625" style="14" customWidth="1"/>
    <col min="12070" max="12070" width="14.140625" style="14" customWidth="1"/>
    <col min="12071" max="12290" width="9.140625" style="14"/>
    <col min="12291" max="12291" width="14.140625" style="14" customWidth="1"/>
    <col min="12292" max="12292" width="6.140625" style="14" bestFit="1" customWidth="1"/>
    <col min="12293" max="12293" width="9.5703125" style="14" customWidth="1"/>
    <col min="12294" max="12294" width="6.42578125" style="14" customWidth="1"/>
    <col min="12295" max="12295" width="5.42578125" style="14" bestFit="1" customWidth="1"/>
    <col min="12296" max="12296" width="10.85546875" style="14" bestFit="1" customWidth="1"/>
    <col min="12297" max="12298" width="46.28515625" style="14" bestFit="1" customWidth="1"/>
    <col min="12299" max="12299" width="35" style="14" bestFit="1" customWidth="1"/>
    <col min="12300" max="12300" width="8.85546875" style="14" bestFit="1" customWidth="1"/>
    <col min="12301" max="12301" width="13.28515625" style="14" bestFit="1" customWidth="1"/>
    <col min="12302" max="12302" width="9.140625" style="14" bestFit="1"/>
    <col min="12303" max="12303" width="32.42578125" style="14" bestFit="1" customWidth="1"/>
    <col min="12304" max="12304" width="13.85546875" style="14" bestFit="1" customWidth="1"/>
    <col min="12305" max="12305" width="9.85546875" style="14" bestFit="1" customWidth="1"/>
    <col min="12306" max="12306" width="5.85546875" style="14" bestFit="1" customWidth="1"/>
    <col min="12307" max="12307" width="9.140625" style="14" bestFit="1"/>
    <col min="12308" max="12308" width="12.140625" style="14" bestFit="1" customWidth="1"/>
    <col min="12309" max="12309" width="13.28515625" style="14" bestFit="1" customWidth="1"/>
    <col min="12310" max="12310" width="9.5703125" style="14" bestFit="1" customWidth="1"/>
    <col min="12311" max="12311" width="10.5703125" style="14" bestFit="1" customWidth="1"/>
    <col min="12312" max="12312" width="4.85546875" style="14" bestFit="1" customWidth="1"/>
    <col min="12313" max="12313" width="12.140625" style="14" bestFit="1" customWidth="1"/>
    <col min="12314" max="12314" width="13.28515625" style="14" bestFit="1" customWidth="1"/>
    <col min="12315" max="12315" width="10.7109375" style="14" bestFit="1" customWidth="1"/>
    <col min="12316" max="12316" width="10.85546875" style="14" bestFit="1" customWidth="1"/>
    <col min="12317" max="12317" width="11.5703125" style="14" bestFit="1" customWidth="1"/>
    <col min="12318" max="12318" width="7.28515625" style="14" bestFit="1" customWidth="1"/>
    <col min="12319" max="12320" width="12.140625" style="14" bestFit="1" customWidth="1"/>
    <col min="12321" max="12323" width="14.28515625" style="14" customWidth="1"/>
    <col min="12324" max="12325" width="12.28515625" style="14" customWidth="1"/>
    <col min="12326" max="12326" width="14.140625" style="14" customWidth="1"/>
    <col min="12327" max="12546" width="9.140625" style="14"/>
    <col min="12547" max="12547" width="14.140625" style="14" customWidth="1"/>
    <col min="12548" max="12548" width="6.140625" style="14" bestFit="1" customWidth="1"/>
    <col min="12549" max="12549" width="9.5703125" style="14" customWidth="1"/>
    <col min="12550" max="12550" width="6.42578125" style="14" customWidth="1"/>
    <col min="12551" max="12551" width="5.42578125" style="14" bestFit="1" customWidth="1"/>
    <col min="12552" max="12552" width="10.85546875" style="14" bestFit="1" customWidth="1"/>
    <col min="12553" max="12554" width="46.28515625" style="14" bestFit="1" customWidth="1"/>
    <col min="12555" max="12555" width="35" style="14" bestFit="1" customWidth="1"/>
    <col min="12556" max="12556" width="8.85546875" style="14" bestFit="1" customWidth="1"/>
    <col min="12557" max="12557" width="13.28515625" style="14" bestFit="1" customWidth="1"/>
    <col min="12558" max="12558" width="9.140625" style="14" bestFit="1"/>
    <col min="12559" max="12559" width="32.42578125" style="14" bestFit="1" customWidth="1"/>
    <col min="12560" max="12560" width="13.85546875" style="14" bestFit="1" customWidth="1"/>
    <col min="12561" max="12561" width="9.85546875" style="14" bestFit="1" customWidth="1"/>
    <col min="12562" max="12562" width="5.85546875" style="14" bestFit="1" customWidth="1"/>
    <col min="12563" max="12563" width="9.140625" style="14" bestFit="1"/>
    <col min="12564" max="12564" width="12.140625" style="14" bestFit="1" customWidth="1"/>
    <col min="12565" max="12565" width="13.28515625" style="14" bestFit="1" customWidth="1"/>
    <col min="12566" max="12566" width="9.5703125" style="14" bestFit="1" customWidth="1"/>
    <col min="12567" max="12567" width="10.5703125" style="14" bestFit="1" customWidth="1"/>
    <col min="12568" max="12568" width="4.85546875" style="14" bestFit="1" customWidth="1"/>
    <col min="12569" max="12569" width="12.140625" style="14" bestFit="1" customWidth="1"/>
    <col min="12570" max="12570" width="13.28515625" style="14" bestFit="1" customWidth="1"/>
    <col min="12571" max="12571" width="10.7109375" style="14" bestFit="1" customWidth="1"/>
    <col min="12572" max="12572" width="10.85546875" style="14" bestFit="1" customWidth="1"/>
    <col min="12573" max="12573" width="11.5703125" style="14" bestFit="1" customWidth="1"/>
    <col min="12574" max="12574" width="7.28515625" style="14" bestFit="1" customWidth="1"/>
    <col min="12575" max="12576" width="12.140625" style="14" bestFit="1" customWidth="1"/>
    <col min="12577" max="12579" width="14.28515625" style="14" customWidth="1"/>
    <col min="12580" max="12581" width="12.28515625" style="14" customWidth="1"/>
    <col min="12582" max="12582" width="14.140625" style="14" customWidth="1"/>
    <col min="12583" max="12802" width="9.140625" style="14"/>
    <col min="12803" max="12803" width="14.140625" style="14" customWidth="1"/>
    <col min="12804" max="12804" width="6.140625" style="14" bestFit="1" customWidth="1"/>
    <col min="12805" max="12805" width="9.5703125" style="14" customWidth="1"/>
    <col min="12806" max="12806" width="6.42578125" style="14" customWidth="1"/>
    <col min="12807" max="12807" width="5.42578125" style="14" bestFit="1" customWidth="1"/>
    <col min="12808" max="12808" width="10.85546875" style="14" bestFit="1" customWidth="1"/>
    <col min="12809" max="12810" width="46.28515625" style="14" bestFit="1" customWidth="1"/>
    <col min="12811" max="12811" width="35" style="14" bestFit="1" customWidth="1"/>
    <col min="12812" max="12812" width="8.85546875" style="14" bestFit="1" customWidth="1"/>
    <col min="12813" max="12813" width="13.28515625" style="14" bestFit="1" customWidth="1"/>
    <col min="12814" max="12814" width="9.140625" style="14" bestFit="1"/>
    <col min="12815" max="12815" width="32.42578125" style="14" bestFit="1" customWidth="1"/>
    <col min="12816" max="12816" width="13.85546875" style="14" bestFit="1" customWidth="1"/>
    <col min="12817" max="12817" width="9.85546875" style="14" bestFit="1" customWidth="1"/>
    <col min="12818" max="12818" width="5.85546875" style="14" bestFit="1" customWidth="1"/>
    <col min="12819" max="12819" width="9.140625" style="14" bestFit="1"/>
    <col min="12820" max="12820" width="12.140625" style="14" bestFit="1" customWidth="1"/>
    <col min="12821" max="12821" width="13.28515625" style="14" bestFit="1" customWidth="1"/>
    <col min="12822" max="12822" width="9.5703125" style="14" bestFit="1" customWidth="1"/>
    <col min="12823" max="12823" width="10.5703125" style="14" bestFit="1" customWidth="1"/>
    <col min="12824" max="12824" width="4.85546875" style="14" bestFit="1" customWidth="1"/>
    <col min="12825" max="12825" width="12.140625" style="14" bestFit="1" customWidth="1"/>
    <col min="12826" max="12826" width="13.28515625" style="14" bestFit="1" customWidth="1"/>
    <col min="12827" max="12827" width="10.7109375" style="14" bestFit="1" customWidth="1"/>
    <col min="12828" max="12828" width="10.85546875" style="14" bestFit="1" customWidth="1"/>
    <col min="12829" max="12829" width="11.5703125" style="14" bestFit="1" customWidth="1"/>
    <col min="12830" max="12830" width="7.28515625" style="14" bestFit="1" customWidth="1"/>
    <col min="12831" max="12832" width="12.140625" style="14" bestFit="1" customWidth="1"/>
    <col min="12833" max="12835" width="14.28515625" style="14" customWidth="1"/>
    <col min="12836" max="12837" width="12.28515625" style="14" customWidth="1"/>
    <col min="12838" max="12838" width="14.140625" style="14" customWidth="1"/>
    <col min="12839" max="13058" width="9.140625" style="14"/>
    <col min="13059" max="13059" width="14.140625" style="14" customWidth="1"/>
    <col min="13060" max="13060" width="6.140625" style="14" bestFit="1" customWidth="1"/>
    <col min="13061" max="13061" width="9.5703125" style="14" customWidth="1"/>
    <col min="13062" max="13062" width="6.42578125" style="14" customWidth="1"/>
    <col min="13063" max="13063" width="5.42578125" style="14" bestFit="1" customWidth="1"/>
    <col min="13064" max="13064" width="10.85546875" style="14" bestFit="1" customWidth="1"/>
    <col min="13065" max="13066" width="46.28515625" style="14" bestFit="1" customWidth="1"/>
    <col min="13067" max="13067" width="35" style="14" bestFit="1" customWidth="1"/>
    <col min="13068" max="13068" width="8.85546875" style="14" bestFit="1" customWidth="1"/>
    <col min="13069" max="13069" width="13.28515625" style="14" bestFit="1" customWidth="1"/>
    <col min="13070" max="13070" width="9.140625" style="14" bestFit="1"/>
    <col min="13071" max="13071" width="32.42578125" style="14" bestFit="1" customWidth="1"/>
    <col min="13072" max="13072" width="13.85546875" style="14" bestFit="1" customWidth="1"/>
    <col min="13073" max="13073" width="9.85546875" style="14" bestFit="1" customWidth="1"/>
    <col min="13074" max="13074" width="5.85546875" style="14" bestFit="1" customWidth="1"/>
    <col min="13075" max="13075" width="9.140625" style="14" bestFit="1"/>
    <col min="13076" max="13076" width="12.140625" style="14" bestFit="1" customWidth="1"/>
    <col min="13077" max="13077" width="13.28515625" style="14" bestFit="1" customWidth="1"/>
    <col min="13078" max="13078" width="9.5703125" style="14" bestFit="1" customWidth="1"/>
    <col min="13079" max="13079" width="10.5703125" style="14" bestFit="1" customWidth="1"/>
    <col min="13080" max="13080" width="4.85546875" style="14" bestFit="1" customWidth="1"/>
    <col min="13081" max="13081" width="12.140625" style="14" bestFit="1" customWidth="1"/>
    <col min="13082" max="13082" width="13.28515625" style="14" bestFit="1" customWidth="1"/>
    <col min="13083" max="13083" width="10.7109375" style="14" bestFit="1" customWidth="1"/>
    <col min="13084" max="13084" width="10.85546875" style="14" bestFit="1" customWidth="1"/>
    <col min="13085" max="13085" width="11.5703125" style="14" bestFit="1" customWidth="1"/>
    <col min="13086" max="13086" width="7.28515625" style="14" bestFit="1" customWidth="1"/>
    <col min="13087" max="13088" width="12.140625" style="14" bestFit="1" customWidth="1"/>
    <col min="13089" max="13091" width="14.28515625" style="14" customWidth="1"/>
    <col min="13092" max="13093" width="12.28515625" style="14" customWidth="1"/>
    <col min="13094" max="13094" width="14.140625" style="14" customWidth="1"/>
    <col min="13095" max="13314" width="9.140625" style="14"/>
    <col min="13315" max="13315" width="14.140625" style="14" customWidth="1"/>
    <col min="13316" max="13316" width="6.140625" style="14" bestFit="1" customWidth="1"/>
    <col min="13317" max="13317" width="9.5703125" style="14" customWidth="1"/>
    <col min="13318" max="13318" width="6.42578125" style="14" customWidth="1"/>
    <col min="13319" max="13319" width="5.42578125" style="14" bestFit="1" customWidth="1"/>
    <col min="13320" max="13320" width="10.85546875" style="14" bestFit="1" customWidth="1"/>
    <col min="13321" max="13322" width="46.28515625" style="14" bestFit="1" customWidth="1"/>
    <col min="13323" max="13323" width="35" style="14" bestFit="1" customWidth="1"/>
    <col min="13324" max="13324" width="8.85546875" style="14" bestFit="1" customWidth="1"/>
    <col min="13325" max="13325" width="13.28515625" style="14" bestFit="1" customWidth="1"/>
    <col min="13326" max="13326" width="9.140625" style="14" bestFit="1"/>
    <col min="13327" max="13327" width="32.42578125" style="14" bestFit="1" customWidth="1"/>
    <col min="13328" max="13328" width="13.85546875" style="14" bestFit="1" customWidth="1"/>
    <col min="13329" max="13329" width="9.85546875" style="14" bestFit="1" customWidth="1"/>
    <col min="13330" max="13330" width="5.85546875" style="14" bestFit="1" customWidth="1"/>
    <col min="13331" max="13331" width="9.140625" style="14" bestFit="1"/>
    <col min="13332" max="13332" width="12.140625" style="14" bestFit="1" customWidth="1"/>
    <col min="13333" max="13333" width="13.28515625" style="14" bestFit="1" customWidth="1"/>
    <col min="13334" max="13334" width="9.5703125" style="14" bestFit="1" customWidth="1"/>
    <col min="13335" max="13335" width="10.5703125" style="14" bestFit="1" customWidth="1"/>
    <col min="13336" max="13336" width="4.85546875" style="14" bestFit="1" customWidth="1"/>
    <col min="13337" max="13337" width="12.140625" style="14" bestFit="1" customWidth="1"/>
    <col min="13338" max="13338" width="13.28515625" style="14" bestFit="1" customWidth="1"/>
    <col min="13339" max="13339" width="10.7109375" style="14" bestFit="1" customWidth="1"/>
    <col min="13340" max="13340" width="10.85546875" style="14" bestFit="1" customWidth="1"/>
    <col min="13341" max="13341" width="11.5703125" style="14" bestFit="1" customWidth="1"/>
    <col min="13342" max="13342" width="7.28515625" style="14" bestFit="1" customWidth="1"/>
    <col min="13343" max="13344" width="12.140625" style="14" bestFit="1" customWidth="1"/>
    <col min="13345" max="13347" width="14.28515625" style="14" customWidth="1"/>
    <col min="13348" max="13349" width="12.28515625" style="14" customWidth="1"/>
    <col min="13350" max="13350" width="14.140625" style="14" customWidth="1"/>
    <col min="13351" max="13570" width="9.140625" style="14"/>
    <col min="13571" max="13571" width="14.140625" style="14" customWidth="1"/>
    <col min="13572" max="13572" width="6.140625" style="14" bestFit="1" customWidth="1"/>
    <col min="13573" max="13573" width="9.5703125" style="14" customWidth="1"/>
    <col min="13574" max="13574" width="6.42578125" style="14" customWidth="1"/>
    <col min="13575" max="13575" width="5.42578125" style="14" bestFit="1" customWidth="1"/>
    <col min="13576" max="13576" width="10.85546875" style="14" bestFit="1" customWidth="1"/>
    <col min="13577" max="13578" width="46.28515625" style="14" bestFit="1" customWidth="1"/>
    <col min="13579" max="13579" width="35" style="14" bestFit="1" customWidth="1"/>
    <col min="13580" max="13580" width="8.85546875" style="14" bestFit="1" customWidth="1"/>
    <col min="13581" max="13581" width="13.28515625" style="14" bestFit="1" customWidth="1"/>
    <col min="13582" max="13582" width="9.140625" style="14" bestFit="1"/>
    <col min="13583" max="13583" width="32.42578125" style="14" bestFit="1" customWidth="1"/>
    <col min="13584" max="13584" width="13.85546875" style="14" bestFit="1" customWidth="1"/>
    <col min="13585" max="13585" width="9.85546875" style="14" bestFit="1" customWidth="1"/>
    <col min="13586" max="13586" width="5.85546875" style="14" bestFit="1" customWidth="1"/>
    <col min="13587" max="13587" width="9.140625" style="14" bestFit="1"/>
    <col min="13588" max="13588" width="12.140625" style="14" bestFit="1" customWidth="1"/>
    <col min="13589" max="13589" width="13.28515625" style="14" bestFit="1" customWidth="1"/>
    <col min="13590" max="13590" width="9.5703125" style="14" bestFit="1" customWidth="1"/>
    <col min="13591" max="13591" width="10.5703125" style="14" bestFit="1" customWidth="1"/>
    <col min="13592" max="13592" width="4.85546875" style="14" bestFit="1" customWidth="1"/>
    <col min="13593" max="13593" width="12.140625" style="14" bestFit="1" customWidth="1"/>
    <col min="13594" max="13594" width="13.28515625" style="14" bestFit="1" customWidth="1"/>
    <col min="13595" max="13595" width="10.7109375" style="14" bestFit="1" customWidth="1"/>
    <col min="13596" max="13596" width="10.85546875" style="14" bestFit="1" customWidth="1"/>
    <col min="13597" max="13597" width="11.5703125" style="14" bestFit="1" customWidth="1"/>
    <col min="13598" max="13598" width="7.28515625" style="14" bestFit="1" customWidth="1"/>
    <col min="13599" max="13600" width="12.140625" style="14" bestFit="1" customWidth="1"/>
    <col min="13601" max="13603" width="14.28515625" style="14" customWidth="1"/>
    <col min="13604" max="13605" width="12.28515625" style="14" customWidth="1"/>
    <col min="13606" max="13606" width="14.140625" style="14" customWidth="1"/>
    <col min="13607" max="13826" width="9.140625" style="14"/>
    <col min="13827" max="13827" width="14.140625" style="14" customWidth="1"/>
    <col min="13828" max="13828" width="6.140625" style="14" bestFit="1" customWidth="1"/>
    <col min="13829" max="13829" width="9.5703125" style="14" customWidth="1"/>
    <col min="13830" max="13830" width="6.42578125" style="14" customWidth="1"/>
    <col min="13831" max="13831" width="5.42578125" style="14" bestFit="1" customWidth="1"/>
    <col min="13832" max="13832" width="10.85546875" style="14" bestFit="1" customWidth="1"/>
    <col min="13833" max="13834" width="46.28515625" style="14" bestFit="1" customWidth="1"/>
    <col min="13835" max="13835" width="35" style="14" bestFit="1" customWidth="1"/>
    <col min="13836" max="13836" width="8.85546875" style="14" bestFit="1" customWidth="1"/>
    <col min="13837" max="13837" width="13.28515625" style="14" bestFit="1" customWidth="1"/>
    <col min="13838" max="13838" width="9.140625" style="14" bestFit="1"/>
    <col min="13839" max="13839" width="32.42578125" style="14" bestFit="1" customWidth="1"/>
    <col min="13840" max="13840" width="13.85546875" style="14" bestFit="1" customWidth="1"/>
    <col min="13841" max="13841" width="9.85546875" style="14" bestFit="1" customWidth="1"/>
    <col min="13842" max="13842" width="5.85546875" style="14" bestFit="1" customWidth="1"/>
    <col min="13843" max="13843" width="9.140625" style="14" bestFit="1"/>
    <col min="13844" max="13844" width="12.140625" style="14" bestFit="1" customWidth="1"/>
    <col min="13845" max="13845" width="13.28515625" style="14" bestFit="1" customWidth="1"/>
    <col min="13846" max="13846" width="9.5703125" style="14" bestFit="1" customWidth="1"/>
    <col min="13847" max="13847" width="10.5703125" style="14" bestFit="1" customWidth="1"/>
    <col min="13848" max="13848" width="4.85546875" style="14" bestFit="1" customWidth="1"/>
    <col min="13849" max="13849" width="12.140625" style="14" bestFit="1" customWidth="1"/>
    <col min="13850" max="13850" width="13.28515625" style="14" bestFit="1" customWidth="1"/>
    <col min="13851" max="13851" width="10.7109375" style="14" bestFit="1" customWidth="1"/>
    <col min="13852" max="13852" width="10.85546875" style="14" bestFit="1" customWidth="1"/>
    <col min="13853" max="13853" width="11.5703125" style="14" bestFit="1" customWidth="1"/>
    <col min="13854" max="13854" width="7.28515625" style="14" bestFit="1" customWidth="1"/>
    <col min="13855" max="13856" width="12.140625" style="14" bestFit="1" customWidth="1"/>
    <col min="13857" max="13859" width="14.28515625" style="14" customWidth="1"/>
    <col min="13860" max="13861" width="12.28515625" style="14" customWidth="1"/>
    <col min="13862" max="13862" width="14.140625" style="14" customWidth="1"/>
    <col min="13863" max="14082" width="9.140625" style="14"/>
    <col min="14083" max="14083" width="14.140625" style="14" customWidth="1"/>
    <col min="14084" max="14084" width="6.140625" style="14" bestFit="1" customWidth="1"/>
    <col min="14085" max="14085" width="9.5703125" style="14" customWidth="1"/>
    <col min="14086" max="14086" width="6.42578125" style="14" customWidth="1"/>
    <col min="14087" max="14087" width="5.42578125" style="14" bestFit="1" customWidth="1"/>
    <col min="14088" max="14088" width="10.85546875" style="14" bestFit="1" customWidth="1"/>
    <col min="14089" max="14090" width="46.28515625" style="14" bestFit="1" customWidth="1"/>
    <col min="14091" max="14091" width="35" style="14" bestFit="1" customWidth="1"/>
    <col min="14092" max="14092" width="8.85546875" style="14" bestFit="1" customWidth="1"/>
    <col min="14093" max="14093" width="13.28515625" style="14" bestFit="1" customWidth="1"/>
    <col min="14094" max="14094" width="9.140625" style="14" bestFit="1"/>
    <col min="14095" max="14095" width="32.42578125" style="14" bestFit="1" customWidth="1"/>
    <col min="14096" max="14096" width="13.85546875" style="14" bestFit="1" customWidth="1"/>
    <col min="14097" max="14097" width="9.85546875" style="14" bestFit="1" customWidth="1"/>
    <col min="14098" max="14098" width="5.85546875" style="14" bestFit="1" customWidth="1"/>
    <col min="14099" max="14099" width="9.140625" style="14" bestFit="1"/>
    <col min="14100" max="14100" width="12.140625" style="14" bestFit="1" customWidth="1"/>
    <col min="14101" max="14101" width="13.28515625" style="14" bestFit="1" customWidth="1"/>
    <col min="14102" max="14102" width="9.5703125" style="14" bestFit="1" customWidth="1"/>
    <col min="14103" max="14103" width="10.5703125" style="14" bestFit="1" customWidth="1"/>
    <col min="14104" max="14104" width="4.85546875" style="14" bestFit="1" customWidth="1"/>
    <col min="14105" max="14105" width="12.140625" style="14" bestFit="1" customWidth="1"/>
    <col min="14106" max="14106" width="13.28515625" style="14" bestFit="1" customWidth="1"/>
    <col min="14107" max="14107" width="10.7109375" style="14" bestFit="1" customWidth="1"/>
    <col min="14108" max="14108" width="10.85546875" style="14" bestFit="1" customWidth="1"/>
    <col min="14109" max="14109" width="11.5703125" style="14" bestFit="1" customWidth="1"/>
    <col min="14110" max="14110" width="7.28515625" style="14" bestFit="1" customWidth="1"/>
    <col min="14111" max="14112" width="12.140625" style="14" bestFit="1" customWidth="1"/>
    <col min="14113" max="14115" width="14.28515625" style="14" customWidth="1"/>
    <col min="14116" max="14117" width="12.28515625" style="14" customWidth="1"/>
    <col min="14118" max="14118" width="14.140625" style="14" customWidth="1"/>
    <col min="14119" max="14338" width="9.140625" style="14"/>
    <col min="14339" max="14339" width="14.140625" style="14" customWidth="1"/>
    <col min="14340" max="14340" width="6.140625" style="14" bestFit="1" customWidth="1"/>
    <col min="14341" max="14341" width="9.5703125" style="14" customWidth="1"/>
    <col min="14342" max="14342" width="6.42578125" style="14" customWidth="1"/>
    <col min="14343" max="14343" width="5.42578125" style="14" bestFit="1" customWidth="1"/>
    <col min="14344" max="14344" width="10.85546875" style="14" bestFit="1" customWidth="1"/>
    <col min="14345" max="14346" width="46.28515625" style="14" bestFit="1" customWidth="1"/>
    <col min="14347" max="14347" width="35" style="14" bestFit="1" customWidth="1"/>
    <col min="14348" max="14348" width="8.85546875" style="14" bestFit="1" customWidth="1"/>
    <col min="14349" max="14349" width="13.28515625" style="14" bestFit="1" customWidth="1"/>
    <col min="14350" max="14350" width="9.140625" style="14" bestFit="1"/>
    <col min="14351" max="14351" width="32.42578125" style="14" bestFit="1" customWidth="1"/>
    <col min="14352" max="14352" width="13.85546875" style="14" bestFit="1" customWidth="1"/>
    <col min="14353" max="14353" width="9.85546875" style="14" bestFit="1" customWidth="1"/>
    <col min="14354" max="14354" width="5.85546875" style="14" bestFit="1" customWidth="1"/>
    <col min="14355" max="14355" width="9.140625" style="14" bestFit="1"/>
    <col min="14356" max="14356" width="12.140625" style="14" bestFit="1" customWidth="1"/>
    <col min="14357" max="14357" width="13.28515625" style="14" bestFit="1" customWidth="1"/>
    <col min="14358" max="14358" width="9.5703125" style="14" bestFit="1" customWidth="1"/>
    <col min="14359" max="14359" width="10.5703125" style="14" bestFit="1" customWidth="1"/>
    <col min="14360" max="14360" width="4.85546875" style="14" bestFit="1" customWidth="1"/>
    <col min="14361" max="14361" width="12.140625" style="14" bestFit="1" customWidth="1"/>
    <col min="14362" max="14362" width="13.28515625" style="14" bestFit="1" customWidth="1"/>
    <col min="14363" max="14363" width="10.7109375" style="14" bestFit="1" customWidth="1"/>
    <col min="14364" max="14364" width="10.85546875" style="14" bestFit="1" customWidth="1"/>
    <col min="14365" max="14365" width="11.5703125" style="14" bestFit="1" customWidth="1"/>
    <col min="14366" max="14366" width="7.28515625" style="14" bestFit="1" customWidth="1"/>
    <col min="14367" max="14368" width="12.140625" style="14" bestFit="1" customWidth="1"/>
    <col min="14369" max="14371" width="14.28515625" style="14" customWidth="1"/>
    <col min="14372" max="14373" width="12.28515625" style="14" customWidth="1"/>
    <col min="14374" max="14374" width="14.140625" style="14" customWidth="1"/>
    <col min="14375" max="14594" width="9.140625" style="14"/>
    <col min="14595" max="14595" width="14.140625" style="14" customWidth="1"/>
    <col min="14596" max="14596" width="6.140625" style="14" bestFit="1" customWidth="1"/>
    <col min="14597" max="14597" width="9.5703125" style="14" customWidth="1"/>
    <col min="14598" max="14598" width="6.42578125" style="14" customWidth="1"/>
    <col min="14599" max="14599" width="5.42578125" style="14" bestFit="1" customWidth="1"/>
    <col min="14600" max="14600" width="10.85546875" style="14" bestFit="1" customWidth="1"/>
    <col min="14601" max="14602" width="46.28515625" style="14" bestFit="1" customWidth="1"/>
    <col min="14603" max="14603" width="35" style="14" bestFit="1" customWidth="1"/>
    <col min="14604" max="14604" width="8.85546875" style="14" bestFit="1" customWidth="1"/>
    <col min="14605" max="14605" width="13.28515625" style="14" bestFit="1" customWidth="1"/>
    <col min="14606" max="14606" width="9.140625" style="14" bestFit="1"/>
    <col min="14607" max="14607" width="32.42578125" style="14" bestFit="1" customWidth="1"/>
    <col min="14608" max="14608" width="13.85546875" style="14" bestFit="1" customWidth="1"/>
    <col min="14609" max="14609" width="9.85546875" style="14" bestFit="1" customWidth="1"/>
    <col min="14610" max="14610" width="5.85546875" style="14" bestFit="1" customWidth="1"/>
    <col min="14611" max="14611" width="9.140625" style="14" bestFit="1"/>
    <col min="14612" max="14612" width="12.140625" style="14" bestFit="1" customWidth="1"/>
    <col min="14613" max="14613" width="13.28515625" style="14" bestFit="1" customWidth="1"/>
    <col min="14614" max="14614" width="9.5703125" style="14" bestFit="1" customWidth="1"/>
    <col min="14615" max="14615" width="10.5703125" style="14" bestFit="1" customWidth="1"/>
    <col min="14616" max="14616" width="4.85546875" style="14" bestFit="1" customWidth="1"/>
    <col min="14617" max="14617" width="12.140625" style="14" bestFit="1" customWidth="1"/>
    <col min="14618" max="14618" width="13.28515625" style="14" bestFit="1" customWidth="1"/>
    <col min="14619" max="14619" width="10.7109375" style="14" bestFit="1" customWidth="1"/>
    <col min="14620" max="14620" width="10.85546875" style="14" bestFit="1" customWidth="1"/>
    <col min="14621" max="14621" width="11.5703125" style="14" bestFit="1" customWidth="1"/>
    <col min="14622" max="14622" width="7.28515625" style="14" bestFit="1" customWidth="1"/>
    <col min="14623" max="14624" width="12.140625" style="14" bestFit="1" customWidth="1"/>
    <col min="14625" max="14627" width="14.28515625" style="14" customWidth="1"/>
    <col min="14628" max="14629" width="12.28515625" style="14" customWidth="1"/>
    <col min="14630" max="14630" width="14.140625" style="14" customWidth="1"/>
    <col min="14631" max="14850" width="9.140625" style="14"/>
    <col min="14851" max="14851" width="14.140625" style="14" customWidth="1"/>
    <col min="14852" max="14852" width="6.140625" style="14" bestFit="1" customWidth="1"/>
    <col min="14853" max="14853" width="9.5703125" style="14" customWidth="1"/>
    <col min="14854" max="14854" width="6.42578125" style="14" customWidth="1"/>
    <col min="14855" max="14855" width="5.42578125" style="14" bestFit="1" customWidth="1"/>
    <col min="14856" max="14856" width="10.85546875" style="14" bestFit="1" customWidth="1"/>
    <col min="14857" max="14858" width="46.28515625" style="14" bestFit="1" customWidth="1"/>
    <col min="14859" max="14859" width="35" style="14" bestFit="1" customWidth="1"/>
    <col min="14860" max="14860" width="8.85546875" style="14" bestFit="1" customWidth="1"/>
    <col min="14861" max="14861" width="13.28515625" style="14" bestFit="1" customWidth="1"/>
    <col min="14862" max="14862" width="9.140625" style="14" bestFit="1"/>
    <col min="14863" max="14863" width="32.42578125" style="14" bestFit="1" customWidth="1"/>
    <col min="14864" max="14864" width="13.85546875" style="14" bestFit="1" customWidth="1"/>
    <col min="14865" max="14865" width="9.85546875" style="14" bestFit="1" customWidth="1"/>
    <col min="14866" max="14866" width="5.85546875" style="14" bestFit="1" customWidth="1"/>
    <col min="14867" max="14867" width="9.140625" style="14" bestFit="1"/>
    <col min="14868" max="14868" width="12.140625" style="14" bestFit="1" customWidth="1"/>
    <col min="14869" max="14869" width="13.28515625" style="14" bestFit="1" customWidth="1"/>
    <col min="14870" max="14870" width="9.5703125" style="14" bestFit="1" customWidth="1"/>
    <col min="14871" max="14871" width="10.5703125" style="14" bestFit="1" customWidth="1"/>
    <col min="14872" max="14872" width="4.85546875" style="14" bestFit="1" customWidth="1"/>
    <col min="14873" max="14873" width="12.140625" style="14" bestFit="1" customWidth="1"/>
    <col min="14874" max="14874" width="13.28515625" style="14" bestFit="1" customWidth="1"/>
    <col min="14875" max="14875" width="10.7109375" style="14" bestFit="1" customWidth="1"/>
    <col min="14876" max="14876" width="10.85546875" style="14" bestFit="1" customWidth="1"/>
    <col min="14877" max="14877" width="11.5703125" style="14" bestFit="1" customWidth="1"/>
    <col min="14878" max="14878" width="7.28515625" style="14" bestFit="1" customWidth="1"/>
    <col min="14879" max="14880" width="12.140625" style="14" bestFit="1" customWidth="1"/>
    <col min="14881" max="14883" width="14.28515625" style="14" customWidth="1"/>
    <col min="14884" max="14885" width="12.28515625" style="14" customWidth="1"/>
    <col min="14886" max="14886" width="14.140625" style="14" customWidth="1"/>
    <col min="14887" max="15106" width="9.140625" style="14"/>
    <col min="15107" max="15107" width="14.140625" style="14" customWidth="1"/>
    <col min="15108" max="15108" width="6.140625" style="14" bestFit="1" customWidth="1"/>
    <col min="15109" max="15109" width="9.5703125" style="14" customWidth="1"/>
    <col min="15110" max="15110" width="6.42578125" style="14" customWidth="1"/>
    <col min="15111" max="15111" width="5.42578125" style="14" bestFit="1" customWidth="1"/>
    <col min="15112" max="15112" width="10.85546875" style="14" bestFit="1" customWidth="1"/>
    <col min="15113" max="15114" width="46.28515625" style="14" bestFit="1" customWidth="1"/>
    <col min="15115" max="15115" width="35" style="14" bestFit="1" customWidth="1"/>
    <col min="15116" max="15116" width="8.85546875" style="14" bestFit="1" customWidth="1"/>
    <col min="15117" max="15117" width="13.28515625" style="14" bestFit="1" customWidth="1"/>
    <col min="15118" max="15118" width="9.140625" style="14" bestFit="1"/>
    <col min="15119" max="15119" width="32.42578125" style="14" bestFit="1" customWidth="1"/>
    <col min="15120" max="15120" width="13.85546875" style="14" bestFit="1" customWidth="1"/>
    <col min="15121" max="15121" width="9.85546875" style="14" bestFit="1" customWidth="1"/>
    <col min="15122" max="15122" width="5.85546875" style="14" bestFit="1" customWidth="1"/>
    <col min="15123" max="15123" width="9.140625" style="14" bestFit="1"/>
    <col min="15124" max="15124" width="12.140625" style="14" bestFit="1" customWidth="1"/>
    <col min="15125" max="15125" width="13.28515625" style="14" bestFit="1" customWidth="1"/>
    <col min="15126" max="15126" width="9.5703125" style="14" bestFit="1" customWidth="1"/>
    <col min="15127" max="15127" width="10.5703125" style="14" bestFit="1" customWidth="1"/>
    <col min="15128" max="15128" width="4.85546875" style="14" bestFit="1" customWidth="1"/>
    <col min="15129" max="15129" width="12.140625" style="14" bestFit="1" customWidth="1"/>
    <col min="15130" max="15130" width="13.28515625" style="14" bestFit="1" customWidth="1"/>
    <col min="15131" max="15131" width="10.7109375" style="14" bestFit="1" customWidth="1"/>
    <col min="15132" max="15132" width="10.85546875" style="14" bestFit="1" customWidth="1"/>
    <col min="15133" max="15133" width="11.5703125" style="14" bestFit="1" customWidth="1"/>
    <col min="15134" max="15134" width="7.28515625" style="14" bestFit="1" customWidth="1"/>
    <col min="15135" max="15136" width="12.140625" style="14" bestFit="1" customWidth="1"/>
    <col min="15137" max="15139" width="14.28515625" style="14" customWidth="1"/>
    <col min="15140" max="15141" width="12.28515625" style="14" customWidth="1"/>
    <col min="15142" max="15142" width="14.140625" style="14" customWidth="1"/>
    <col min="15143" max="15362" width="9.140625" style="14"/>
    <col min="15363" max="15363" width="14.140625" style="14" customWidth="1"/>
    <col min="15364" max="15364" width="6.140625" style="14" bestFit="1" customWidth="1"/>
    <col min="15365" max="15365" width="9.5703125" style="14" customWidth="1"/>
    <col min="15366" max="15366" width="6.42578125" style="14" customWidth="1"/>
    <col min="15367" max="15367" width="5.42578125" style="14" bestFit="1" customWidth="1"/>
    <col min="15368" max="15368" width="10.85546875" style="14" bestFit="1" customWidth="1"/>
    <col min="15369" max="15370" width="46.28515625" style="14" bestFit="1" customWidth="1"/>
    <col min="15371" max="15371" width="35" style="14" bestFit="1" customWidth="1"/>
    <col min="15372" max="15372" width="8.85546875" style="14" bestFit="1" customWidth="1"/>
    <col min="15373" max="15373" width="13.28515625" style="14" bestFit="1" customWidth="1"/>
    <col min="15374" max="15374" width="9.140625" style="14" bestFit="1"/>
    <col min="15375" max="15375" width="32.42578125" style="14" bestFit="1" customWidth="1"/>
    <col min="15376" max="15376" width="13.85546875" style="14" bestFit="1" customWidth="1"/>
    <col min="15377" max="15377" width="9.85546875" style="14" bestFit="1" customWidth="1"/>
    <col min="15378" max="15378" width="5.85546875" style="14" bestFit="1" customWidth="1"/>
    <col min="15379" max="15379" width="9.140625" style="14" bestFit="1"/>
    <col min="15380" max="15380" width="12.140625" style="14" bestFit="1" customWidth="1"/>
    <col min="15381" max="15381" width="13.28515625" style="14" bestFit="1" customWidth="1"/>
    <col min="15382" max="15382" width="9.5703125" style="14" bestFit="1" customWidth="1"/>
    <col min="15383" max="15383" width="10.5703125" style="14" bestFit="1" customWidth="1"/>
    <col min="15384" max="15384" width="4.85546875" style="14" bestFit="1" customWidth="1"/>
    <col min="15385" max="15385" width="12.140625" style="14" bestFit="1" customWidth="1"/>
    <col min="15386" max="15386" width="13.28515625" style="14" bestFit="1" customWidth="1"/>
    <col min="15387" max="15387" width="10.7109375" style="14" bestFit="1" customWidth="1"/>
    <col min="15388" max="15388" width="10.85546875" style="14" bestFit="1" customWidth="1"/>
    <col min="15389" max="15389" width="11.5703125" style="14" bestFit="1" customWidth="1"/>
    <col min="15390" max="15390" width="7.28515625" style="14" bestFit="1" customWidth="1"/>
    <col min="15391" max="15392" width="12.140625" style="14" bestFit="1" customWidth="1"/>
    <col min="15393" max="15395" width="14.28515625" style="14" customWidth="1"/>
    <col min="15396" max="15397" width="12.28515625" style="14" customWidth="1"/>
    <col min="15398" max="15398" width="14.140625" style="14" customWidth="1"/>
    <col min="15399" max="15618" width="9.140625" style="14"/>
    <col min="15619" max="15619" width="14.140625" style="14" customWidth="1"/>
    <col min="15620" max="15620" width="6.140625" style="14" bestFit="1" customWidth="1"/>
    <col min="15621" max="15621" width="9.5703125" style="14" customWidth="1"/>
    <col min="15622" max="15622" width="6.42578125" style="14" customWidth="1"/>
    <col min="15623" max="15623" width="5.42578125" style="14" bestFit="1" customWidth="1"/>
    <col min="15624" max="15624" width="10.85546875" style="14" bestFit="1" customWidth="1"/>
    <col min="15625" max="15626" width="46.28515625" style="14" bestFit="1" customWidth="1"/>
    <col min="15627" max="15627" width="35" style="14" bestFit="1" customWidth="1"/>
    <col min="15628" max="15628" width="8.85546875" style="14" bestFit="1" customWidth="1"/>
    <col min="15629" max="15629" width="13.28515625" style="14" bestFit="1" customWidth="1"/>
    <col min="15630" max="15630" width="9.140625" style="14" bestFit="1"/>
    <col min="15631" max="15631" width="32.42578125" style="14" bestFit="1" customWidth="1"/>
    <col min="15632" max="15632" width="13.85546875" style="14" bestFit="1" customWidth="1"/>
    <col min="15633" max="15633" width="9.85546875" style="14" bestFit="1" customWidth="1"/>
    <col min="15634" max="15634" width="5.85546875" style="14" bestFit="1" customWidth="1"/>
    <col min="15635" max="15635" width="9.140625" style="14" bestFit="1"/>
    <col min="15636" max="15636" width="12.140625" style="14" bestFit="1" customWidth="1"/>
    <col min="15637" max="15637" width="13.28515625" style="14" bestFit="1" customWidth="1"/>
    <col min="15638" max="15638" width="9.5703125" style="14" bestFit="1" customWidth="1"/>
    <col min="15639" max="15639" width="10.5703125" style="14" bestFit="1" customWidth="1"/>
    <col min="15640" max="15640" width="4.85546875" style="14" bestFit="1" customWidth="1"/>
    <col min="15641" max="15641" width="12.140625" style="14" bestFit="1" customWidth="1"/>
    <col min="15642" max="15642" width="13.28515625" style="14" bestFit="1" customWidth="1"/>
    <col min="15643" max="15643" width="10.7109375" style="14" bestFit="1" customWidth="1"/>
    <col min="15644" max="15644" width="10.85546875" style="14" bestFit="1" customWidth="1"/>
    <col min="15645" max="15645" width="11.5703125" style="14" bestFit="1" customWidth="1"/>
    <col min="15646" max="15646" width="7.28515625" style="14" bestFit="1" customWidth="1"/>
    <col min="15647" max="15648" width="12.140625" style="14" bestFit="1" customWidth="1"/>
    <col min="15649" max="15651" width="14.28515625" style="14" customWidth="1"/>
    <col min="15652" max="15653" width="12.28515625" style="14" customWidth="1"/>
    <col min="15654" max="15654" width="14.140625" style="14" customWidth="1"/>
    <col min="15655" max="15874" width="9.140625" style="14"/>
    <col min="15875" max="15875" width="14.140625" style="14" customWidth="1"/>
    <col min="15876" max="15876" width="6.140625" style="14" bestFit="1" customWidth="1"/>
    <col min="15877" max="15877" width="9.5703125" style="14" customWidth="1"/>
    <col min="15878" max="15878" width="6.42578125" style="14" customWidth="1"/>
    <col min="15879" max="15879" width="5.42578125" style="14" bestFit="1" customWidth="1"/>
    <col min="15880" max="15880" width="10.85546875" style="14" bestFit="1" customWidth="1"/>
    <col min="15881" max="15882" width="46.28515625" style="14" bestFit="1" customWidth="1"/>
    <col min="15883" max="15883" width="35" style="14" bestFit="1" customWidth="1"/>
    <col min="15884" max="15884" width="8.85546875" style="14" bestFit="1" customWidth="1"/>
    <col min="15885" max="15885" width="13.28515625" style="14" bestFit="1" customWidth="1"/>
    <col min="15886" max="15886" width="9.140625" style="14" bestFit="1"/>
    <col min="15887" max="15887" width="32.42578125" style="14" bestFit="1" customWidth="1"/>
    <col min="15888" max="15888" width="13.85546875" style="14" bestFit="1" customWidth="1"/>
    <col min="15889" max="15889" width="9.85546875" style="14" bestFit="1" customWidth="1"/>
    <col min="15890" max="15890" width="5.85546875" style="14" bestFit="1" customWidth="1"/>
    <col min="15891" max="15891" width="9.140625" style="14" bestFit="1"/>
    <col min="15892" max="15892" width="12.140625" style="14" bestFit="1" customWidth="1"/>
    <col min="15893" max="15893" width="13.28515625" style="14" bestFit="1" customWidth="1"/>
    <col min="15894" max="15894" width="9.5703125" style="14" bestFit="1" customWidth="1"/>
    <col min="15895" max="15895" width="10.5703125" style="14" bestFit="1" customWidth="1"/>
    <col min="15896" max="15896" width="4.85546875" style="14" bestFit="1" customWidth="1"/>
    <col min="15897" max="15897" width="12.140625" style="14" bestFit="1" customWidth="1"/>
    <col min="15898" max="15898" width="13.28515625" style="14" bestFit="1" customWidth="1"/>
    <col min="15899" max="15899" width="10.7109375" style="14" bestFit="1" customWidth="1"/>
    <col min="15900" max="15900" width="10.85546875" style="14" bestFit="1" customWidth="1"/>
    <col min="15901" max="15901" width="11.5703125" style="14" bestFit="1" customWidth="1"/>
    <col min="15902" max="15902" width="7.28515625" style="14" bestFit="1" customWidth="1"/>
    <col min="15903" max="15904" width="12.140625" style="14" bestFit="1" customWidth="1"/>
    <col min="15905" max="15907" width="14.28515625" style="14" customWidth="1"/>
    <col min="15908" max="15909" width="12.28515625" style="14" customWidth="1"/>
    <col min="15910" max="15910" width="14.140625" style="14" customWidth="1"/>
    <col min="15911" max="16130" width="9.140625" style="14"/>
    <col min="16131" max="16131" width="14.140625" style="14" customWidth="1"/>
    <col min="16132" max="16132" width="6.140625" style="14" bestFit="1" customWidth="1"/>
    <col min="16133" max="16133" width="9.5703125" style="14" customWidth="1"/>
    <col min="16134" max="16134" width="6.42578125" style="14" customWidth="1"/>
    <col min="16135" max="16135" width="5.42578125" style="14" bestFit="1" customWidth="1"/>
    <col min="16136" max="16136" width="10.85546875" style="14" bestFit="1" customWidth="1"/>
    <col min="16137" max="16138" width="46.28515625" style="14" bestFit="1" customWidth="1"/>
    <col min="16139" max="16139" width="35" style="14" bestFit="1" customWidth="1"/>
    <col min="16140" max="16140" width="8.85546875" style="14" bestFit="1" customWidth="1"/>
    <col min="16141" max="16141" width="13.28515625" style="14" bestFit="1" customWidth="1"/>
    <col min="16142" max="16142" width="9.140625" style="14" bestFit="1"/>
    <col min="16143" max="16143" width="32.42578125" style="14" bestFit="1" customWidth="1"/>
    <col min="16144" max="16144" width="13.85546875" style="14" bestFit="1" customWidth="1"/>
    <col min="16145" max="16145" width="9.85546875" style="14" bestFit="1" customWidth="1"/>
    <col min="16146" max="16146" width="5.85546875" style="14" bestFit="1" customWidth="1"/>
    <col min="16147" max="16147" width="9.140625" style="14" bestFit="1"/>
    <col min="16148" max="16148" width="12.140625" style="14" bestFit="1" customWidth="1"/>
    <col min="16149" max="16149" width="13.28515625" style="14" bestFit="1" customWidth="1"/>
    <col min="16150" max="16150" width="9.5703125" style="14" bestFit="1" customWidth="1"/>
    <col min="16151" max="16151" width="10.5703125" style="14" bestFit="1" customWidth="1"/>
    <col min="16152" max="16152" width="4.85546875" style="14" bestFit="1" customWidth="1"/>
    <col min="16153" max="16153" width="12.140625" style="14" bestFit="1" customWidth="1"/>
    <col min="16154" max="16154" width="13.28515625" style="14" bestFit="1" customWidth="1"/>
    <col min="16155" max="16155" width="10.7109375" style="14" bestFit="1" customWidth="1"/>
    <col min="16156" max="16156" width="10.85546875" style="14" bestFit="1" customWidth="1"/>
    <col min="16157" max="16157" width="11.5703125" style="14" bestFit="1" customWidth="1"/>
    <col min="16158" max="16158" width="7.28515625" style="14" bestFit="1" customWidth="1"/>
    <col min="16159" max="16160" width="12.140625" style="14" bestFit="1" customWidth="1"/>
    <col min="16161" max="16163" width="14.28515625" style="14" customWidth="1"/>
    <col min="16164" max="16165" width="12.28515625" style="14" customWidth="1"/>
    <col min="16166" max="16166" width="14.140625" style="14" customWidth="1"/>
    <col min="16167" max="16384" width="9.140625" style="14"/>
  </cols>
  <sheetData>
    <row r="1" spans="1:41" s="18" customFormat="1" ht="16.5" customHeight="1">
      <c r="B1" s="19" t="s">
        <v>35</v>
      </c>
      <c r="C1" s="1"/>
      <c r="D1" s="5"/>
      <c r="E1" s="2" t="s">
        <v>1</v>
      </c>
      <c r="F1" s="3" t="s">
        <v>2</v>
      </c>
      <c r="G1" s="3" t="s">
        <v>3</v>
      </c>
      <c r="H1" s="4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34</v>
      </c>
      <c r="N1" s="5" t="s">
        <v>9</v>
      </c>
      <c r="O1" s="5" t="s">
        <v>10</v>
      </c>
      <c r="P1" s="5" t="s">
        <v>11</v>
      </c>
      <c r="Q1" s="5" t="s">
        <v>12</v>
      </c>
      <c r="R1" s="5" t="s">
        <v>13</v>
      </c>
      <c r="S1" s="5" t="s">
        <v>14</v>
      </c>
      <c r="T1" s="6" t="s">
        <v>15</v>
      </c>
      <c r="U1" s="6" t="s">
        <v>15</v>
      </c>
      <c r="V1" s="7" t="s">
        <v>16</v>
      </c>
      <c r="W1" s="7" t="s">
        <v>17</v>
      </c>
      <c r="X1" s="2" t="s">
        <v>18</v>
      </c>
      <c r="Y1" s="8" t="s">
        <v>15</v>
      </c>
      <c r="Z1" s="8" t="s">
        <v>19</v>
      </c>
      <c r="AA1" s="3" t="s">
        <v>20</v>
      </c>
      <c r="AB1" s="3" t="s">
        <v>21</v>
      </c>
      <c r="AC1" s="3" t="s">
        <v>22</v>
      </c>
      <c r="AD1" s="3" t="s">
        <v>0</v>
      </c>
      <c r="AE1" s="9" t="s">
        <v>15</v>
      </c>
      <c r="AF1" s="9" t="s">
        <v>19</v>
      </c>
      <c r="AG1" s="10" t="s">
        <v>4</v>
      </c>
      <c r="AH1" s="11" t="s">
        <v>19</v>
      </c>
      <c r="AI1" s="12" t="s">
        <v>17</v>
      </c>
      <c r="AJ1" s="9" t="s">
        <v>4</v>
      </c>
      <c r="AK1" s="9" t="s">
        <v>17</v>
      </c>
      <c r="AL1" s="13" t="s">
        <v>23</v>
      </c>
      <c r="AM1" s="20">
        <v>0.05</v>
      </c>
      <c r="AN1" s="21" t="s">
        <v>24</v>
      </c>
      <c r="AO1" s="19" t="s">
        <v>29</v>
      </c>
    </row>
    <row r="2" spans="1:41">
      <c r="A2" s="14" t="s">
        <v>40</v>
      </c>
      <c r="B2" s="30">
        <v>43647</v>
      </c>
      <c r="C2" s="31">
        <v>153561</v>
      </c>
      <c r="D2" s="31">
        <v>1</v>
      </c>
      <c r="E2" s="31">
        <v>24336</v>
      </c>
      <c r="F2" s="32" t="s">
        <v>37</v>
      </c>
      <c r="G2" s="33">
        <v>2019</v>
      </c>
      <c r="H2" s="34">
        <v>43608</v>
      </c>
      <c r="I2" s="31">
        <v>3664061920</v>
      </c>
      <c r="J2" s="31">
        <v>3870020174</v>
      </c>
      <c r="K2" s="31">
        <v>2601665222</v>
      </c>
      <c r="L2" s="31" t="s">
        <v>36</v>
      </c>
      <c r="M2" s="31" t="s">
        <v>31</v>
      </c>
      <c r="N2" s="31" t="s">
        <v>33</v>
      </c>
      <c r="O2" s="31" t="s">
        <v>42</v>
      </c>
      <c r="P2" s="31" t="s">
        <v>25</v>
      </c>
      <c r="Q2" s="35" t="s">
        <v>26</v>
      </c>
      <c r="R2" s="35" t="s">
        <v>27</v>
      </c>
      <c r="S2" s="31" t="s">
        <v>28</v>
      </c>
      <c r="T2" s="36">
        <v>34210</v>
      </c>
      <c r="U2" s="37">
        <v>34210</v>
      </c>
      <c r="V2" s="38"/>
      <c r="W2" s="39">
        <f t="shared" ref="W2:W38" si="0">V2*17.5*0.5</f>
        <v>0</v>
      </c>
      <c r="X2" s="31">
        <v>0.09</v>
      </c>
      <c r="Y2" s="40">
        <f t="shared" ref="Y2:Y40" si="1">X2*U2</f>
        <v>3078.9</v>
      </c>
      <c r="Z2" s="40">
        <f t="shared" ref="Z2:Z38" si="2">Y2*17.5</f>
        <v>53880.75</v>
      </c>
      <c r="AA2" s="41" t="s">
        <v>32</v>
      </c>
      <c r="AB2" s="41" t="s">
        <v>32</v>
      </c>
      <c r="AC2" s="33" t="s">
        <v>67</v>
      </c>
      <c r="AD2" s="33" t="str">
        <f t="shared" ref="AD2:AD64" si="3">IF(AA2="ok",IF(AB2="ok",IF(AC2="ok","ok","")))</f>
        <v>ok</v>
      </c>
      <c r="AE2" s="42">
        <f t="shared" ref="AE2:AE40" si="4">IF(AD2="ok",Y2,"")</f>
        <v>3078.9</v>
      </c>
      <c r="AF2" s="42">
        <f t="shared" ref="AF2:AF40" si="5">IF(AD2="ok",Z2,"")</f>
        <v>53880.75</v>
      </c>
      <c r="AG2" s="30"/>
      <c r="AH2" s="43"/>
      <c r="AI2" s="43"/>
      <c r="AJ2" s="44"/>
      <c r="AK2" s="44"/>
      <c r="AL2" s="31"/>
      <c r="AM2" s="31"/>
      <c r="AN2" s="45"/>
      <c r="AO2" s="31"/>
    </row>
    <row r="3" spans="1:41">
      <c r="B3" s="30">
        <v>43647</v>
      </c>
      <c r="C3" s="31">
        <v>153557</v>
      </c>
      <c r="D3" s="31">
        <v>2</v>
      </c>
      <c r="E3" s="31">
        <v>24334</v>
      </c>
      <c r="F3" s="32" t="s">
        <v>37</v>
      </c>
      <c r="G3" s="33">
        <v>2019</v>
      </c>
      <c r="H3" s="34">
        <v>43608</v>
      </c>
      <c r="I3" s="31">
        <v>3664061921</v>
      </c>
      <c r="J3" s="31">
        <v>3870020136</v>
      </c>
      <c r="K3" s="31">
        <v>2601664438</v>
      </c>
      <c r="L3" s="31" t="s">
        <v>38</v>
      </c>
      <c r="M3" s="31" t="s">
        <v>31</v>
      </c>
      <c r="N3" s="31" t="s">
        <v>33</v>
      </c>
      <c r="O3" s="31" t="s">
        <v>39</v>
      </c>
      <c r="P3" s="31" t="s">
        <v>25</v>
      </c>
      <c r="Q3" s="35" t="s">
        <v>26</v>
      </c>
      <c r="R3" s="35" t="s">
        <v>27</v>
      </c>
      <c r="S3" s="31" t="s">
        <v>28</v>
      </c>
      <c r="T3" s="36">
        <v>16728.689999999999</v>
      </c>
      <c r="U3" s="37">
        <v>16728.689999999999</v>
      </c>
      <c r="V3" s="38"/>
      <c r="W3" s="39">
        <f t="shared" si="0"/>
        <v>0</v>
      </c>
      <c r="X3" s="31">
        <v>7.0000000000000007E-2</v>
      </c>
      <c r="Y3" s="40">
        <f t="shared" si="1"/>
        <v>1171.0083</v>
      </c>
      <c r="Z3" s="40">
        <f t="shared" si="2"/>
        <v>20492.645249999998</v>
      </c>
      <c r="AA3" s="41" t="s">
        <v>32</v>
      </c>
      <c r="AB3" s="41" t="s">
        <v>32</v>
      </c>
      <c r="AC3" s="33" t="s">
        <v>67</v>
      </c>
      <c r="AD3" s="33" t="str">
        <f t="shared" si="3"/>
        <v>ok</v>
      </c>
      <c r="AE3" s="42">
        <f t="shared" si="4"/>
        <v>1171.0083</v>
      </c>
      <c r="AF3" s="42">
        <f t="shared" si="5"/>
        <v>20492.645249999998</v>
      </c>
      <c r="AG3" s="30"/>
      <c r="AH3" s="43"/>
      <c r="AI3" s="43"/>
      <c r="AJ3" s="44"/>
      <c r="AK3" s="44"/>
      <c r="AL3" s="31"/>
      <c r="AM3" s="31"/>
      <c r="AN3" s="45"/>
      <c r="AO3" s="31"/>
    </row>
    <row r="4" spans="1:41">
      <c r="A4" s="14" t="s">
        <v>40</v>
      </c>
      <c r="B4" s="30">
        <v>43647</v>
      </c>
      <c r="C4" s="31">
        <v>153556</v>
      </c>
      <c r="D4" s="31">
        <v>3</v>
      </c>
      <c r="E4" s="31">
        <v>13064</v>
      </c>
      <c r="F4" s="33" t="s">
        <v>41</v>
      </c>
      <c r="G4" s="33">
        <v>2019</v>
      </c>
      <c r="H4" s="34">
        <v>43543</v>
      </c>
      <c r="I4" s="31">
        <v>3664057045</v>
      </c>
      <c r="J4" s="31">
        <v>3870018716</v>
      </c>
      <c r="K4" s="31">
        <v>2601612582</v>
      </c>
      <c r="L4" s="31" t="s">
        <v>36</v>
      </c>
      <c r="M4" s="31" t="s">
        <v>31</v>
      </c>
      <c r="N4" s="31" t="s">
        <v>33</v>
      </c>
      <c r="O4" s="31" t="s">
        <v>42</v>
      </c>
      <c r="P4" s="31" t="s">
        <v>25</v>
      </c>
      <c r="Q4" s="35" t="s">
        <v>26</v>
      </c>
      <c r="R4" s="35" t="s">
        <v>27</v>
      </c>
      <c r="S4" s="31" t="s">
        <v>28</v>
      </c>
      <c r="T4" s="36">
        <v>69780</v>
      </c>
      <c r="U4" s="37">
        <v>69780</v>
      </c>
      <c r="V4" s="38"/>
      <c r="W4" s="39">
        <f t="shared" si="0"/>
        <v>0</v>
      </c>
      <c r="X4" s="31">
        <v>0.09</v>
      </c>
      <c r="Y4" s="40">
        <f t="shared" si="1"/>
        <v>6280.2</v>
      </c>
      <c r="Z4" s="40">
        <f t="shared" si="2"/>
        <v>109903.5</v>
      </c>
      <c r="AA4" s="41" t="s">
        <v>32</v>
      </c>
      <c r="AB4" s="41" t="s">
        <v>32</v>
      </c>
      <c r="AC4" s="33" t="s">
        <v>67</v>
      </c>
      <c r="AD4" s="33" t="str">
        <f t="shared" si="3"/>
        <v>ok</v>
      </c>
      <c r="AE4" s="42">
        <f t="shared" si="4"/>
        <v>6280.2</v>
      </c>
      <c r="AF4" s="42">
        <f t="shared" si="5"/>
        <v>109903.5</v>
      </c>
      <c r="AG4" s="30"/>
      <c r="AH4" s="43"/>
      <c r="AI4" s="43"/>
      <c r="AJ4" s="44"/>
      <c r="AK4" s="44"/>
      <c r="AL4" s="31"/>
      <c r="AM4" s="31"/>
      <c r="AN4" s="45"/>
      <c r="AO4" s="31"/>
    </row>
    <row r="5" spans="1:41">
      <c r="A5" s="14" t="s">
        <v>40</v>
      </c>
      <c r="B5" s="30">
        <v>43647</v>
      </c>
      <c r="C5" s="31">
        <v>153555</v>
      </c>
      <c r="D5" s="31">
        <v>4</v>
      </c>
      <c r="E5" s="31">
        <v>27309</v>
      </c>
      <c r="F5" s="33" t="s">
        <v>43</v>
      </c>
      <c r="G5" s="33">
        <v>2019</v>
      </c>
      <c r="H5" s="34">
        <v>43632</v>
      </c>
      <c r="I5" s="31">
        <v>3664063044</v>
      </c>
      <c r="J5" s="31">
        <v>3870020559</v>
      </c>
      <c r="K5" s="31">
        <v>2601678237</v>
      </c>
      <c r="L5" s="31" t="s">
        <v>36</v>
      </c>
      <c r="M5" s="31" t="s">
        <v>31</v>
      </c>
      <c r="N5" s="31" t="s">
        <v>33</v>
      </c>
      <c r="O5" s="31" t="s">
        <v>42</v>
      </c>
      <c r="P5" s="31" t="s">
        <v>25</v>
      </c>
      <c r="Q5" s="35" t="s">
        <v>26</v>
      </c>
      <c r="R5" s="35" t="s">
        <v>27</v>
      </c>
      <c r="S5" s="31" t="s">
        <v>28</v>
      </c>
      <c r="T5" s="36">
        <v>33850</v>
      </c>
      <c r="U5" s="37">
        <v>33850</v>
      </c>
      <c r="V5" s="38"/>
      <c r="W5" s="39">
        <f t="shared" si="0"/>
        <v>0</v>
      </c>
      <c r="X5" s="31">
        <v>0.09</v>
      </c>
      <c r="Y5" s="40">
        <f t="shared" si="1"/>
        <v>3046.5</v>
      </c>
      <c r="Z5" s="40">
        <f t="shared" si="2"/>
        <v>53313.75</v>
      </c>
      <c r="AA5" s="41" t="s">
        <v>32</v>
      </c>
      <c r="AB5" s="41" t="s">
        <v>32</v>
      </c>
      <c r="AC5" s="33" t="s">
        <v>67</v>
      </c>
      <c r="AD5" s="33" t="str">
        <f t="shared" si="3"/>
        <v>ok</v>
      </c>
      <c r="AE5" s="42">
        <f t="shared" si="4"/>
        <v>3046.5</v>
      </c>
      <c r="AF5" s="42">
        <f t="shared" si="5"/>
        <v>53313.75</v>
      </c>
      <c r="AG5" s="30"/>
      <c r="AH5" s="43"/>
      <c r="AI5" s="43"/>
      <c r="AJ5" s="44"/>
      <c r="AK5" s="44"/>
      <c r="AL5" s="31"/>
      <c r="AM5" s="31"/>
      <c r="AN5" s="45"/>
      <c r="AO5" s="31"/>
    </row>
    <row r="6" spans="1:41">
      <c r="B6" s="30">
        <v>43647</v>
      </c>
      <c r="C6" s="31">
        <v>153554</v>
      </c>
      <c r="D6" s="31">
        <v>5</v>
      </c>
      <c r="E6" s="31">
        <v>27634</v>
      </c>
      <c r="F6" s="33" t="s">
        <v>43</v>
      </c>
      <c r="G6" s="33">
        <v>2019</v>
      </c>
      <c r="H6" s="34">
        <v>43634</v>
      </c>
      <c r="I6" s="31">
        <v>3664063260</v>
      </c>
      <c r="J6" s="31">
        <v>3870020576</v>
      </c>
      <c r="K6" s="31">
        <v>2601678763</v>
      </c>
      <c r="L6" s="31" t="s">
        <v>44</v>
      </c>
      <c r="M6" s="31" t="s">
        <v>31</v>
      </c>
      <c r="N6" s="31" t="s">
        <v>33</v>
      </c>
      <c r="O6" s="31" t="s">
        <v>45</v>
      </c>
      <c r="P6" s="31" t="s">
        <v>25</v>
      </c>
      <c r="Q6" s="35" t="s">
        <v>26</v>
      </c>
      <c r="R6" s="35" t="s">
        <v>27</v>
      </c>
      <c r="S6" s="31" t="s">
        <v>28</v>
      </c>
      <c r="T6" s="36">
        <v>33850</v>
      </c>
      <c r="U6" s="37">
        <v>33850</v>
      </c>
      <c r="V6" s="38"/>
      <c r="W6" s="39">
        <f t="shared" si="0"/>
        <v>0</v>
      </c>
      <c r="X6" s="31">
        <v>7.0000000000000007E-2</v>
      </c>
      <c r="Y6" s="40">
        <f t="shared" si="1"/>
        <v>2369.5</v>
      </c>
      <c r="Z6" s="40">
        <f t="shared" si="2"/>
        <v>41466.25</v>
      </c>
      <c r="AA6" s="41" t="s">
        <v>32</v>
      </c>
      <c r="AB6" s="41" t="s">
        <v>32</v>
      </c>
      <c r="AC6" s="33" t="s">
        <v>67</v>
      </c>
      <c r="AD6" s="33" t="str">
        <f t="shared" si="3"/>
        <v>ok</v>
      </c>
      <c r="AE6" s="42">
        <f t="shared" si="4"/>
        <v>2369.5</v>
      </c>
      <c r="AF6" s="42">
        <f t="shared" si="5"/>
        <v>41466.25</v>
      </c>
      <c r="AG6" s="30"/>
      <c r="AH6" s="43"/>
      <c r="AI6" s="43"/>
      <c r="AJ6" s="44"/>
      <c r="AK6" s="44"/>
      <c r="AL6" s="31"/>
      <c r="AM6" s="31"/>
      <c r="AN6" s="45"/>
      <c r="AO6" s="31"/>
    </row>
    <row r="7" spans="1:41">
      <c r="B7" s="30">
        <v>43647</v>
      </c>
      <c r="C7" s="31">
        <v>153553</v>
      </c>
      <c r="D7" s="31">
        <v>6</v>
      </c>
      <c r="E7" s="31">
        <v>27308</v>
      </c>
      <c r="F7" s="33" t="s">
        <v>43</v>
      </c>
      <c r="G7" s="33">
        <v>2019</v>
      </c>
      <c r="H7" s="34">
        <v>43632</v>
      </c>
      <c r="I7" s="31">
        <v>3664063043</v>
      </c>
      <c r="J7" s="31">
        <v>3870020553</v>
      </c>
      <c r="K7" s="31">
        <v>2601678254</v>
      </c>
      <c r="L7" s="31" t="s">
        <v>44</v>
      </c>
      <c r="M7" s="31" t="s">
        <v>31</v>
      </c>
      <c r="N7" s="31" t="s">
        <v>33</v>
      </c>
      <c r="O7" s="31" t="s">
        <v>45</v>
      </c>
      <c r="P7" s="31" t="s">
        <v>25</v>
      </c>
      <c r="Q7" s="35" t="s">
        <v>26</v>
      </c>
      <c r="R7" s="35" t="s">
        <v>27</v>
      </c>
      <c r="S7" s="31" t="s">
        <v>28</v>
      </c>
      <c r="T7" s="36">
        <v>33850</v>
      </c>
      <c r="U7" s="37">
        <v>33850</v>
      </c>
      <c r="V7" s="38"/>
      <c r="W7" s="39">
        <f t="shared" si="0"/>
        <v>0</v>
      </c>
      <c r="X7" s="31">
        <v>7.0000000000000007E-2</v>
      </c>
      <c r="Y7" s="40">
        <f t="shared" si="1"/>
        <v>2369.5</v>
      </c>
      <c r="Z7" s="40">
        <f t="shared" si="2"/>
        <v>41466.25</v>
      </c>
      <c r="AA7" s="41" t="s">
        <v>32</v>
      </c>
      <c r="AB7" s="41" t="s">
        <v>32</v>
      </c>
      <c r="AC7" s="33" t="s">
        <v>67</v>
      </c>
      <c r="AD7" s="33" t="str">
        <f t="shared" si="3"/>
        <v>ok</v>
      </c>
      <c r="AE7" s="42">
        <f t="shared" si="4"/>
        <v>2369.5</v>
      </c>
      <c r="AF7" s="42">
        <f t="shared" si="5"/>
        <v>41466.25</v>
      </c>
      <c r="AG7" s="30"/>
      <c r="AH7" s="43"/>
      <c r="AI7" s="43"/>
      <c r="AJ7" s="44"/>
      <c r="AK7" s="44"/>
      <c r="AL7" s="31"/>
      <c r="AM7" s="31"/>
      <c r="AN7" s="45"/>
      <c r="AO7" s="31"/>
    </row>
    <row r="8" spans="1:41">
      <c r="A8" s="14" t="s">
        <v>40</v>
      </c>
      <c r="B8" s="30">
        <v>43647</v>
      </c>
      <c r="C8" s="31">
        <v>153552</v>
      </c>
      <c r="D8" s="31">
        <v>7</v>
      </c>
      <c r="E8" s="31">
        <v>28301</v>
      </c>
      <c r="F8" s="33" t="s">
        <v>43</v>
      </c>
      <c r="G8" s="33">
        <v>2019</v>
      </c>
      <c r="H8" s="34">
        <v>43639</v>
      </c>
      <c r="I8" s="31">
        <v>3664063465</v>
      </c>
      <c r="J8" s="31">
        <v>3870020726</v>
      </c>
      <c r="K8" s="31">
        <v>2601682693</v>
      </c>
      <c r="L8" s="31" t="s">
        <v>36</v>
      </c>
      <c r="M8" s="31" t="s">
        <v>31</v>
      </c>
      <c r="N8" s="31" t="s">
        <v>33</v>
      </c>
      <c r="O8" s="31" t="s">
        <v>42</v>
      </c>
      <c r="P8" s="31" t="s">
        <v>25</v>
      </c>
      <c r="Q8" s="35" t="s">
        <v>26</v>
      </c>
      <c r="R8" s="35" t="s">
        <v>27</v>
      </c>
      <c r="S8" s="31" t="s">
        <v>28</v>
      </c>
      <c r="T8" s="36">
        <v>33850</v>
      </c>
      <c r="U8" s="37">
        <v>33850</v>
      </c>
      <c r="V8" s="38"/>
      <c r="W8" s="39">
        <f t="shared" si="0"/>
        <v>0</v>
      </c>
      <c r="X8" s="31">
        <v>0.09</v>
      </c>
      <c r="Y8" s="40">
        <f t="shared" si="1"/>
        <v>3046.5</v>
      </c>
      <c r="Z8" s="40">
        <f t="shared" si="2"/>
        <v>53313.75</v>
      </c>
      <c r="AA8" s="41" t="s">
        <v>32</v>
      </c>
      <c r="AB8" s="41" t="s">
        <v>32</v>
      </c>
      <c r="AC8" s="33" t="s">
        <v>67</v>
      </c>
      <c r="AD8" s="33" t="str">
        <f t="shared" si="3"/>
        <v>ok</v>
      </c>
      <c r="AE8" s="42">
        <f t="shared" si="4"/>
        <v>3046.5</v>
      </c>
      <c r="AF8" s="42">
        <f t="shared" si="5"/>
        <v>53313.75</v>
      </c>
      <c r="AG8" s="30"/>
      <c r="AH8" s="43"/>
      <c r="AI8" s="43"/>
      <c r="AJ8" s="44"/>
      <c r="AK8" s="44"/>
      <c r="AL8" s="31"/>
      <c r="AM8" s="31"/>
      <c r="AN8" s="45"/>
      <c r="AO8" s="31"/>
    </row>
    <row r="9" spans="1:41">
      <c r="B9" s="30">
        <v>43647</v>
      </c>
      <c r="C9" s="31">
        <v>153551</v>
      </c>
      <c r="D9" s="31">
        <v>8</v>
      </c>
      <c r="E9" s="31">
        <v>27819</v>
      </c>
      <c r="F9" s="33" t="s">
        <v>43</v>
      </c>
      <c r="G9" s="33">
        <v>2019</v>
      </c>
      <c r="H9" s="34">
        <v>43635</v>
      </c>
      <c r="I9" s="31">
        <v>3664063263</v>
      </c>
      <c r="J9" s="31">
        <v>3870020644</v>
      </c>
      <c r="K9" s="31">
        <v>2601680194</v>
      </c>
      <c r="L9" s="31" t="s">
        <v>44</v>
      </c>
      <c r="M9" s="31" t="s">
        <v>31</v>
      </c>
      <c r="N9" s="31" t="s">
        <v>33</v>
      </c>
      <c r="O9" s="31" t="s">
        <v>45</v>
      </c>
      <c r="P9" s="31" t="s">
        <v>25</v>
      </c>
      <c r="Q9" s="35" t="s">
        <v>26</v>
      </c>
      <c r="R9" s="35" t="s">
        <v>27</v>
      </c>
      <c r="S9" s="31" t="s">
        <v>28</v>
      </c>
      <c r="T9" s="36">
        <v>33850</v>
      </c>
      <c r="U9" s="37">
        <v>33850</v>
      </c>
      <c r="V9" s="38"/>
      <c r="W9" s="39">
        <f t="shared" si="0"/>
        <v>0</v>
      </c>
      <c r="X9" s="31">
        <v>7.0000000000000007E-2</v>
      </c>
      <c r="Y9" s="40">
        <f t="shared" si="1"/>
        <v>2369.5</v>
      </c>
      <c r="Z9" s="40">
        <f t="shared" si="2"/>
        <v>41466.25</v>
      </c>
      <c r="AA9" s="41" t="s">
        <v>32</v>
      </c>
      <c r="AB9" s="41" t="s">
        <v>32</v>
      </c>
      <c r="AC9" s="33" t="s">
        <v>67</v>
      </c>
      <c r="AD9" s="33" t="str">
        <f t="shared" si="3"/>
        <v>ok</v>
      </c>
      <c r="AE9" s="42">
        <f t="shared" si="4"/>
        <v>2369.5</v>
      </c>
      <c r="AF9" s="42">
        <f t="shared" si="5"/>
        <v>41466.25</v>
      </c>
      <c r="AG9" s="30"/>
      <c r="AH9" s="43"/>
      <c r="AI9" s="43"/>
      <c r="AJ9" s="44"/>
      <c r="AK9" s="44"/>
      <c r="AL9" s="31"/>
      <c r="AM9" s="31"/>
      <c r="AN9" s="45"/>
      <c r="AO9" s="31"/>
    </row>
    <row r="10" spans="1:41">
      <c r="B10" s="30">
        <v>43647</v>
      </c>
      <c r="C10" s="31">
        <v>159445</v>
      </c>
      <c r="D10" s="31">
        <v>9</v>
      </c>
      <c r="E10" s="31">
        <v>19112</v>
      </c>
      <c r="F10" s="33" t="s">
        <v>46</v>
      </c>
      <c r="G10" s="33">
        <v>2019</v>
      </c>
      <c r="H10" s="34">
        <v>43575</v>
      </c>
      <c r="I10" s="31">
        <v>3664059622</v>
      </c>
      <c r="J10" s="31">
        <v>3870019385</v>
      </c>
      <c r="K10" s="31">
        <v>2601637995</v>
      </c>
      <c r="L10" s="31" t="s">
        <v>47</v>
      </c>
      <c r="M10" s="31" t="s">
        <v>31</v>
      </c>
      <c r="N10" s="31" t="s">
        <v>33</v>
      </c>
      <c r="O10" s="31" t="s">
        <v>48</v>
      </c>
      <c r="P10" s="31" t="s">
        <v>25</v>
      </c>
      <c r="Q10" s="35" t="s">
        <v>26</v>
      </c>
      <c r="R10" s="35" t="s">
        <v>27</v>
      </c>
      <c r="S10" s="31" t="s">
        <v>28</v>
      </c>
      <c r="T10" s="36">
        <v>18422</v>
      </c>
      <c r="U10" s="37">
        <v>18422</v>
      </c>
      <c r="V10" s="38">
        <v>844</v>
      </c>
      <c r="W10" s="39">
        <f t="shared" si="0"/>
        <v>7385</v>
      </c>
      <c r="X10" s="31">
        <v>7.0000000000000007E-2</v>
      </c>
      <c r="Y10" s="40">
        <f t="shared" si="1"/>
        <v>1289.5400000000002</v>
      </c>
      <c r="Z10" s="40">
        <f t="shared" si="2"/>
        <v>22566.950000000004</v>
      </c>
      <c r="AA10" s="41" t="s">
        <v>32</v>
      </c>
      <c r="AB10" s="41" t="s">
        <v>32</v>
      </c>
      <c r="AC10" s="33" t="s">
        <v>67</v>
      </c>
      <c r="AD10" s="33" t="str">
        <f t="shared" si="3"/>
        <v>ok</v>
      </c>
      <c r="AE10" s="42">
        <f t="shared" si="4"/>
        <v>1289.5400000000002</v>
      </c>
      <c r="AF10" s="42">
        <f t="shared" si="5"/>
        <v>22566.950000000004</v>
      </c>
      <c r="AG10" s="30"/>
      <c r="AH10" s="43"/>
      <c r="AI10" s="43"/>
      <c r="AJ10" s="44"/>
      <c r="AK10" s="44"/>
      <c r="AL10" s="31"/>
      <c r="AM10" s="31"/>
      <c r="AN10" s="45"/>
      <c r="AO10" s="31"/>
    </row>
    <row r="11" spans="1:41">
      <c r="B11" s="30">
        <v>43647</v>
      </c>
      <c r="C11" s="31">
        <v>159446</v>
      </c>
      <c r="D11" s="31">
        <v>10</v>
      </c>
      <c r="E11" s="31">
        <v>20752</v>
      </c>
      <c r="F11" s="33" t="s">
        <v>46</v>
      </c>
      <c r="G11" s="33">
        <v>2019</v>
      </c>
      <c r="H11" s="34">
        <v>43585</v>
      </c>
      <c r="I11" s="31">
        <v>3664060388</v>
      </c>
      <c r="J11" s="31">
        <v>3870019810</v>
      </c>
      <c r="K11" s="31">
        <v>2601640137</v>
      </c>
      <c r="L11" s="31" t="s">
        <v>47</v>
      </c>
      <c r="M11" s="31" t="s">
        <v>31</v>
      </c>
      <c r="N11" s="31" t="s">
        <v>33</v>
      </c>
      <c r="O11" s="31" t="s">
        <v>48</v>
      </c>
      <c r="P11" s="31" t="s">
        <v>25</v>
      </c>
      <c r="Q11" s="35" t="s">
        <v>26</v>
      </c>
      <c r="R11" s="35" t="s">
        <v>27</v>
      </c>
      <c r="S11" s="31" t="s">
        <v>28</v>
      </c>
      <c r="T11" s="36">
        <v>13755.18</v>
      </c>
      <c r="U11" s="37">
        <v>13755.18</v>
      </c>
      <c r="V11" s="38">
        <v>844</v>
      </c>
      <c r="W11" s="39">
        <f t="shared" si="0"/>
        <v>7385</v>
      </c>
      <c r="X11" s="31">
        <v>7.0000000000000007E-2</v>
      </c>
      <c r="Y11" s="40">
        <f t="shared" si="1"/>
        <v>962.86260000000016</v>
      </c>
      <c r="Z11" s="40">
        <f t="shared" si="2"/>
        <v>16850.095500000003</v>
      </c>
      <c r="AA11" s="41" t="s">
        <v>32</v>
      </c>
      <c r="AB11" s="41" t="s">
        <v>32</v>
      </c>
      <c r="AC11" s="33" t="s">
        <v>67</v>
      </c>
      <c r="AD11" s="33" t="str">
        <f t="shared" si="3"/>
        <v>ok</v>
      </c>
      <c r="AE11" s="42">
        <f t="shared" si="4"/>
        <v>962.86260000000016</v>
      </c>
      <c r="AF11" s="42">
        <f t="shared" si="5"/>
        <v>16850.095500000003</v>
      </c>
      <c r="AG11" s="30"/>
      <c r="AH11" s="43"/>
      <c r="AI11" s="43"/>
      <c r="AJ11" s="44"/>
      <c r="AK11" s="44"/>
      <c r="AL11" s="31"/>
      <c r="AM11" s="31"/>
      <c r="AN11" s="45"/>
      <c r="AO11" s="31"/>
    </row>
    <row r="12" spans="1:41">
      <c r="B12" s="30">
        <v>43647</v>
      </c>
      <c r="C12" s="31">
        <v>159448</v>
      </c>
      <c r="D12" s="31">
        <v>11</v>
      </c>
      <c r="E12" s="31">
        <v>2167</v>
      </c>
      <c r="F12" s="33" t="s">
        <v>30</v>
      </c>
      <c r="G12" s="33">
        <v>2019</v>
      </c>
      <c r="H12" s="34">
        <v>43484</v>
      </c>
      <c r="I12" s="31">
        <v>3664052725</v>
      </c>
      <c r="J12" s="31">
        <v>3870017691</v>
      </c>
      <c r="K12" s="31">
        <v>2601568575</v>
      </c>
      <c r="L12" s="31" t="s">
        <v>49</v>
      </c>
      <c r="M12" s="31" t="s">
        <v>31</v>
      </c>
      <c r="N12" s="31" t="s">
        <v>33</v>
      </c>
      <c r="O12" s="31" t="s">
        <v>50</v>
      </c>
      <c r="P12" s="31" t="s">
        <v>25</v>
      </c>
      <c r="Q12" s="35" t="s">
        <v>26</v>
      </c>
      <c r="R12" s="35" t="s">
        <v>27</v>
      </c>
      <c r="S12" s="31" t="s">
        <v>28</v>
      </c>
      <c r="T12" s="36">
        <v>16642.8</v>
      </c>
      <c r="U12" s="37">
        <v>16642.8</v>
      </c>
      <c r="V12" s="38">
        <v>288</v>
      </c>
      <c r="W12" s="39">
        <f t="shared" si="0"/>
        <v>2520</v>
      </c>
      <c r="X12" s="31">
        <v>0.09</v>
      </c>
      <c r="Y12" s="40">
        <f t="shared" si="1"/>
        <v>1497.8519999999999</v>
      </c>
      <c r="Z12" s="40">
        <f t="shared" si="2"/>
        <v>26212.409999999996</v>
      </c>
      <c r="AA12" s="41" t="s">
        <v>32</v>
      </c>
      <c r="AB12" s="41" t="s">
        <v>32</v>
      </c>
      <c r="AC12" s="33" t="s">
        <v>67</v>
      </c>
      <c r="AD12" s="33" t="str">
        <f t="shared" si="3"/>
        <v>ok</v>
      </c>
      <c r="AE12" s="42">
        <f t="shared" si="4"/>
        <v>1497.8519999999999</v>
      </c>
      <c r="AF12" s="42">
        <f t="shared" si="5"/>
        <v>26212.409999999996</v>
      </c>
      <c r="AG12" s="30"/>
      <c r="AH12" s="43"/>
      <c r="AI12" s="43"/>
      <c r="AJ12" s="44"/>
      <c r="AK12" s="44"/>
      <c r="AL12" s="31"/>
      <c r="AM12" s="31"/>
      <c r="AN12" s="45"/>
      <c r="AO12" s="31"/>
    </row>
    <row r="13" spans="1:41">
      <c r="B13" s="30">
        <v>43647</v>
      </c>
      <c r="C13" s="31">
        <v>153558</v>
      </c>
      <c r="D13" s="31">
        <v>12</v>
      </c>
      <c r="E13" s="31">
        <v>3173</v>
      </c>
      <c r="F13" s="33" t="s">
        <v>30</v>
      </c>
      <c r="G13" s="33">
        <v>2019</v>
      </c>
      <c r="H13" s="34">
        <v>43491</v>
      </c>
      <c r="I13" s="31">
        <v>3664053347</v>
      </c>
      <c r="J13" s="31">
        <v>3870017728</v>
      </c>
      <c r="K13" s="31">
        <v>2601576255</v>
      </c>
      <c r="L13" s="31" t="s">
        <v>47</v>
      </c>
      <c r="M13" s="31" t="s">
        <v>31</v>
      </c>
      <c r="N13" s="31" t="s">
        <v>33</v>
      </c>
      <c r="O13" s="31" t="s">
        <v>48</v>
      </c>
      <c r="P13" s="31" t="s">
        <v>25</v>
      </c>
      <c r="Q13" s="35" t="s">
        <v>26</v>
      </c>
      <c r="R13" s="35" t="s">
        <v>27</v>
      </c>
      <c r="S13" s="31" t="s">
        <v>28</v>
      </c>
      <c r="T13" s="36">
        <v>34052.82</v>
      </c>
      <c r="U13" s="37">
        <v>34052.82</v>
      </c>
      <c r="V13" s="38">
        <v>1096</v>
      </c>
      <c r="W13" s="39">
        <f t="shared" si="0"/>
        <v>9590</v>
      </c>
      <c r="X13" s="31">
        <v>7.0000000000000007E-2</v>
      </c>
      <c r="Y13" s="40">
        <f t="shared" si="1"/>
        <v>2383.6974</v>
      </c>
      <c r="Z13" s="40">
        <f t="shared" si="2"/>
        <v>41714.7045</v>
      </c>
      <c r="AA13" s="41" t="s">
        <v>32</v>
      </c>
      <c r="AB13" s="41" t="s">
        <v>32</v>
      </c>
      <c r="AC13" s="33" t="s">
        <v>67</v>
      </c>
      <c r="AD13" s="33" t="str">
        <f t="shared" si="3"/>
        <v>ok</v>
      </c>
      <c r="AE13" s="42">
        <f t="shared" si="4"/>
        <v>2383.6974</v>
      </c>
      <c r="AF13" s="42">
        <f t="shared" si="5"/>
        <v>41714.7045</v>
      </c>
      <c r="AG13" s="30"/>
      <c r="AH13" s="43"/>
      <c r="AI13" s="43"/>
      <c r="AJ13" s="44"/>
      <c r="AK13" s="44"/>
      <c r="AL13" s="31"/>
      <c r="AM13" s="31"/>
      <c r="AN13" s="45"/>
      <c r="AO13" s="31"/>
    </row>
    <row r="14" spans="1:41">
      <c r="B14" s="30">
        <v>43647</v>
      </c>
      <c r="C14" s="31">
        <v>153559</v>
      </c>
      <c r="D14" s="31">
        <v>13</v>
      </c>
      <c r="E14" s="31">
        <v>4026</v>
      </c>
      <c r="F14" s="33" t="s">
        <v>30</v>
      </c>
      <c r="G14" s="33">
        <v>2019</v>
      </c>
      <c r="H14" s="34">
        <v>43495</v>
      </c>
      <c r="I14" s="31">
        <v>3664053624</v>
      </c>
      <c r="J14" s="31">
        <v>3870017870</v>
      </c>
      <c r="K14" s="31">
        <v>2601579153</v>
      </c>
      <c r="L14" s="31" t="s">
        <v>47</v>
      </c>
      <c r="M14" s="31" t="s">
        <v>31</v>
      </c>
      <c r="N14" s="31" t="s">
        <v>33</v>
      </c>
      <c r="O14" s="31" t="s">
        <v>48</v>
      </c>
      <c r="P14" s="31" t="s">
        <v>25</v>
      </c>
      <c r="Q14" s="35" t="s">
        <v>26</v>
      </c>
      <c r="R14" s="35" t="s">
        <v>27</v>
      </c>
      <c r="S14" s="31" t="s">
        <v>28</v>
      </c>
      <c r="T14" s="36">
        <v>49604.25</v>
      </c>
      <c r="U14" s="36">
        <v>49604.25</v>
      </c>
      <c r="V14" s="38">
        <v>1943</v>
      </c>
      <c r="W14" s="39">
        <f t="shared" si="0"/>
        <v>17001.25</v>
      </c>
      <c r="X14" s="31">
        <v>7.0000000000000007E-2</v>
      </c>
      <c r="Y14" s="40">
        <f t="shared" si="1"/>
        <v>3472.2975000000001</v>
      </c>
      <c r="Z14" s="40">
        <f t="shared" si="2"/>
        <v>60765.206250000003</v>
      </c>
      <c r="AA14" s="41" t="s">
        <v>32</v>
      </c>
      <c r="AB14" s="41" t="s">
        <v>32</v>
      </c>
      <c r="AC14" s="33" t="s">
        <v>67</v>
      </c>
      <c r="AD14" s="33" t="str">
        <f t="shared" si="3"/>
        <v>ok</v>
      </c>
      <c r="AE14" s="42">
        <f t="shared" si="4"/>
        <v>3472.2975000000001</v>
      </c>
      <c r="AF14" s="42">
        <f t="shared" si="5"/>
        <v>60765.206250000003</v>
      </c>
      <c r="AG14" s="30"/>
      <c r="AH14" s="43"/>
      <c r="AI14" s="43"/>
      <c r="AJ14" s="44"/>
      <c r="AK14" s="44"/>
      <c r="AL14" s="31"/>
      <c r="AM14" s="31"/>
      <c r="AN14" s="45"/>
      <c r="AO14" s="31"/>
    </row>
    <row r="15" spans="1:41">
      <c r="B15" s="30">
        <v>43647</v>
      </c>
      <c r="C15" s="31">
        <v>153560</v>
      </c>
      <c r="D15" s="31">
        <v>14</v>
      </c>
      <c r="E15" s="31">
        <v>4031</v>
      </c>
      <c r="F15" s="33" t="s">
        <v>30</v>
      </c>
      <c r="G15" s="33">
        <v>2019</v>
      </c>
      <c r="H15" s="34">
        <v>43495</v>
      </c>
      <c r="I15" s="31">
        <v>3664053540</v>
      </c>
      <c r="J15" s="31">
        <v>3870017880</v>
      </c>
      <c r="K15" s="31">
        <v>2601584224</v>
      </c>
      <c r="L15" s="31" t="s">
        <v>44</v>
      </c>
      <c r="M15" s="31" t="s">
        <v>31</v>
      </c>
      <c r="N15" s="31" t="s">
        <v>33</v>
      </c>
      <c r="O15" s="31" t="s">
        <v>51</v>
      </c>
      <c r="P15" s="31" t="s">
        <v>25</v>
      </c>
      <c r="Q15" s="35" t="s">
        <v>26</v>
      </c>
      <c r="R15" s="35" t="s">
        <v>27</v>
      </c>
      <c r="S15" s="31" t="s">
        <v>28</v>
      </c>
      <c r="T15" s="36">
        <v>34890</v>
      </c>
      <c r="U15" s="37">
        <v>34890</v>
      </c>
      <c r="V15" s="38"/>
      <c r="W15" s="39">
        <f t="shared" si="0"/>
        <v>0</v>
      </c>
      <c r="X15" s="31">
        <v>7.0000000000000007E-2</v>
      </c>
      <c r="Y15" s="40">
        <f t="shared" si="1"/>
        <v>2442.3000000000002</v>
      </c>
      <c r="Z15" s="40">
        <f t="shared" si="2"/>
        <v>42740.25</v>
      </c>
      <c r="AA15" s="41" t="s">
        <v>32</v>
      </c>
      <c r="AB15" s="41" t="s">
        <v>32</v>
      </c>
      <c r="AC15" s="33" t="s">
        <v>67</v>
      </c>
      <c r="AD15" s="33" t="str">
        <f t="shared" si="3"/>
        <v>ok</v>
      </c>
      <c r="AE15" s="42">
        <f t="shared" si="4"/>
        <v>2442.3000000000002</v>
      </c>
      <c r="AF15" s="42">
        <f t="shared" si="5"/>
        <v>42740.25</v>
      </c>
      <c r="AG15" s="30"/>
      <c r="AH15" s="43"/>
      <c r="AI15" s="43"/>
      <c r="AJ15" s="44"/>
      <c r="AK15" s="44"/>
      <c r="AL15" s="31"/>
      <c r="AM15" s="31"/>
      <c r="AN15" s="45"/>
      <c r="AO15" s="31"/>
    </row>
    <row r="16" spans="1:41">
      <c r="B16" s="30">
        <v>43647</v>
      </c>
      <c r="C16" s="31">
        <v>153540</v>
      </c>
      <c r="D16" s="31">
        <v>15</v>
      </c>
      <c r="E16" s="31">
        <v>1308</v>
      </c>
      <c r="F16" s="33" t="s">
        <v>30</v>
      </c>
      <c r="G16" s="33">
        <v>2019</v>
      </c>
      <c r="H16" s="34">
        <v>43488</v>
      </c>
      <c r="I16" s="31">
        <v>3664052943</v>
      </c>
      <c r="J16" s="31">
        <v>3870017737</v>
      </c>
      <c r="K16" s="31">
        <v>26015755646</v>
      </c>
      <c r="L16" s="31" t="s">
        <v>52</v>
      </c>
      <c r="M16" s="31" t="s">
        <v>53</v>
      </c>
      <c r="N16" s="31" t="s">
        <v>33</v>
      </c>
      <c r="O16" s="31" t="s">
        <v>54</v>
      </c>
      <c r="P16" s="31" t="s">
        <v>25</v>
      </c>
      <c r="Q16" s="35" t="s">
        <v>26</v>
      </c>
      <c r="R16" s="35" t="s">
        <v>27</v>
      </c>
      <c r="S16" s="31" t="s">
        <v>28</v>
      </c>
      <c r="T16" s="36">
        <v>38348.400000000001</v>
      </c>
      <c r="U16" s="36">
        <v>38348.400000000001</v>
      </c>
      <c r="V16" s="38">
        <v>820</v>
      </c>
      <c r="W16" s="39">
        <f t="shared" si="0"/>
        <v>7175</v>
      </c>
      <c r="X16" s="31">
        <v>0.09</v>
      </c>
      <c r="Y16" s="40">
        <f t="shared" si="1"/>
        <v>3451.3560000000002</v>
      </c>
      <c r="Z16" s="40">
        <f t="shared" si="2"/>
        <v>60398.73</v>
      </c>
      <c r="AA16" s="41" t="s">
        <v>32</v>
      </c>
      <c r="AB16" s="41" t="s">
        <v>32</v>
      </c>
      <c r="AC16" s="33" t="s">
        <v>67</v>
      </c>
      <c r="AD16" s="33" t="str">
        <f t="shared" si="3"/>
        <v>ok</v>
      </c>
      <c r="AE16" s="42">
        <f t="shared" si="4"/>
        <v>3451.3560000000002</v>
      </c>
      <c r="AF16" s="42">
        <f t="shared" si="5"/>
        <v>60398.73</v>
      </c>
      <c r="AG16" s="30"/>
      <c r="AH16" s="43"/>
      <c r="AI16" s="43"/>
      <c r="AJ16" s="44"/>
      <c r="AK16" s="44"/>
      <c r="AL16" s="31"/>
      <c r="AM16" s="31"/>
      <c r="AN16" s="45"/>
      <c r="AO16" s="31"/>
    </row>
    <row r="17" spans="1:41">
      <c r="B17" s="30">
        <v>43647</v>
      </c>
      <c r="C17" s="31">
        <v>153541</v>
      </c>
      <c r="D17" s="31">
        <v>16</v>
      </c>
      <c r="E17" s="31">
        <v>9265</v>
      </c>
      <c r="F17" s="33" t="s">
        <v>55</v>
      </c>
      <c r="G17" s="33">
        <v>2019</v>
      </c>
      <c r="H17" s="34">
        <v>43523</v>
      </c>
      <c r="I17" s="31">
        <v>3664055474</v>
      </c>
      <c r="J17" s="31">
        <v>3870018374</v>
      </c>
      <c r="K17" s="31">
        <v>261600725</v>
      </c>
      <c r="L17" s="31" t="s">
        <v>44</v>
      </c>
      <c r="M17" s="31" t="s">
        <v>31</v>
      </c>
      <c r="N17" s="31" t="s">
        <v>33</v>
      </c>
      <c r="O17" s="31" t="s">
        <v>45</v>
      </c>
      <c r="P17" s="31" t="s">
        <v>25</v>
      </c>
      <c r="Q17" s="35" t="s">
        <v>26</v>
      </c>
      <c r="R17" s="35" t="s">
        <v>27</v>
      </c>
      <c r="S17" s="31" t="s">
        <v>28</v>
      </c>
      <c r="T17" s="36">
        <v>34890</v>
      </c>
      <c r="U17" s="37">
        <v>34890</v>
      </c>
      <c r="V17" s="38"/>
      <c r="W17" s="39">
        <f t="shared" si="0"/>
        <v>0</v>
      </c>
      <c r="X17" s="31">
        <v>7.0000000000000007E-2</v>
      </c>
      <c r="Y17" s="40">
        <f t="shared" si="1"/>
        <v>2442.3000000000002</v>
      </c>
      <c r="Z17" s="40">
        <f t="shared" si="2"/>
        <v>42740.25</v>
      </c>
      <c r="AA17" s="41" t="s">
        <v>32</v>
      </c>
      <c r="AB17" s="41" t="s">
        <v>32</v>
      </c>
      <c r="AC17" s="33" t="s">
        <v>67</v>
      </c>
      <c r="AD17" s="33" t="str">
        <f t="shared" si="3"/>
        <v>ok</v>
      </c>
      <c r="AE17" s="42">
        <f t="shared" si="4"/>
        <v>2442.3000000000002</v>
      </c>
      <c r="AF17" s="42">
        <f t="shared" si="5"/>
        <v>42740.25</v>
      </c>
      <c r="AG17" s="30"/>
      <c r="AH17" s="43"/>
      <c r="AI17" s="43"/>
      <c r="AJ17" s="44"/>
      <c r="AK17" s="44"/>
      <c r="AL17" s="31"/>
      <c r="AM17" s="31"/>
      <c r="AN17" s="45"/>
      <c r="AO17" s="31"/>
    </row>
    <row r="18" spans="1:41">
      <c r="B18" s="30">
        <v>43647</v>
      </c>
      <c r="C18" s="31">
        <v>153542</v>
      </c>
      <c r="D18" s="31">
        <v>17</v>
      </c>
      <c r="E18" s="31">
        <v>9033</v>
      </c>
      <c r="F18" s="33" t="s">
        <v>55</v>
      </c>
      <c r="G18" s="33">
        <v>2019</v>
      </c>
      <c r="H18" s="34">
        <v>43522</v>
      </c>
      <c r="I18" s="31">
        <v>3664055299</v>
      </c>
      <c r="J18" s="31">
        <v>3870018344</v>
      </c>
      <c r="K18" s="31">
        <v>2601597878</v>
      </c>
      <c r="L18" s="31" t="s">
        <v>44</v>
      </c>
      <c r="M18" s="31" t="s">
        <v>31</v>
      </c>
      <c r="N18" s="31" t="s">
        <v>33</v>
      </c>
      <c r="O18" s="31" t="s">
        <v>51</v>
      </c>
      <c r="P18" s="31" t="s">
        <v>25</v>
      </c>
      <c r="Q18" s="35" t="s">
        <v>26</v>
      </c>
      <c r="R18" s="35" t="s">
        <v>27</v>
      </c>
      <c r="S18" s="31" t="s">
        <v>28</v>
      </c>
      <c r="T18" s="36">
        <v>34890</v>
      </c>
      <c r="U18" s="37">
        <v>34890</v>
      </c>
      <c r="V18" s="38"/>
      <c r="W18" s="39">
        <f t="shared" si="0"/>
        <v>0</v>
      </c>
      <c r="X18" s="31">
        <v>7.0000000000000007E-2</v>
      </c>
      <c r="Y18" s="40">
        <f t="shared" si="1"/>
        <v>2442.3000000000002</v>
      </c>
      <c r="Z18" s="40">
        <f t="shared" si="2"/>
        <v>42740.25</v>
      </c>
      <c r="AA18" s="41" t="s">
        <v>32</v>
      </c>
      <c r="AB18" s="41" t="s">
        <v>32</v>
      </c>
      <c r="AC18" s="33" t="s">
        <v>67</v>
      </c>
      <c r="AD18" s="33" t="str">
        <f t="shared" si="3"/>
        <v>ok</v>
      </c>
      <c r="AE18" s="42">
        <f t="shared" si="4"/>
        <v>2442.3000000000002</v>
      </c>
      <c r="AF18" s="42">
        <f t="shared" si="5"/>
        <v>42740.25</v>
      </c>
      <c r="AG18" s="30"/>
      <c r="AH18" s="43"/>
      <c r="AI18" s="43"/>
      <c r="AJ18" s="44"/>
      <c r="AK18" s="44"/>
      <c r="AL18" s="31"/>
      <c r="AM18" s="31"/>
      <c r="AN18" s="45"/>
      <c r="AO18" s="31"/>
    </row>
    <row r="19" spans="1:41">
      <c r="B19" s="30">
        <v>43647</v>
      </c>
      <c r="C19" s="31">
        <v>153543</v>
      </c>
      <c r="D19" s="31">
        <v>18</v>
      </c>
      <c r="E19" s="31">
        <v>9032</v>
      </c>
      <c r="F19" s="33" t="s">
        <v>55</v>
      </c>
      <c r="G19" s="33">
        <v>2019</v>
      </c>
      <c r="H19" s="34">
        <v>43522</v>
      </c>
      <c r="I19" s="31">
        <v>3664055300</v>
      </c>
      <c r="J19" s="31">
        <v>3870018434</v>
      </c>
      <c r="K19" s="31">
        <v>2601597872</v>
      </c>
      <c r="L19" s="31" t="s">
        <v>47</v>
      </c>
      <c r="M19" s="31" t="s">
        <v>31</v>
      </c>
      <c r="N19" s="31" t="s">
        <v>33</v>
      </c>
      <c r="O19" s="31" t="s">
        <v>48</v>
      </c>
      <c r="P19" s="31" t="s">
        <v>25</v>
      </c>
      <c r="Q19" s="35" t="s">
        <v>26</v>
      </c>
      <c r="R19" s="35" t="s">
        <v>27</v>
      </c>
      <c r="S19" s="31" t="s">
        <v>28</v>
      </c>
      <c r="T19" s="36">
        <v>139505.15</v>
      </c>
      <c r="U19" s="36">
        <v>139505.15</v>
      </c>
      <c r="V19" s="38">
        <v>4384</v>
      </c>
      <c r="W19" s="39">
        <f t="shared" si="0"/>
        <v>38360</v>
      </c>
      <c r="X19" s="31">
        <v>7.0000000000000007E-2</v>
      </c>
      <c r="Y19" s="40">
        <f t="shared" si="1"/>
        <v>9765.3605000000007</v>
      </c>
      <c r="Z19" s="40">
        <f t="shared" si="2"/>
        <v>170893.80875000003</v>
      </c>
      <c r="AA19" s="41" t="s">
        <v>32</v>
      </c>
      <c r="AB19" s="41" t="s">
        <v>32</v>
      </c>
      <c r="AC19" s="33" t="s">
        <v>67</v>
      </c>
      <c r="AD19" s="33" t="str">
        <f t="shared" si="3"/>
        <v>ok</v>
      </c>
      <c r="AE19" s="42">
        <f t="shared" si="4"/>
        <v>9765.3605000000007</v>
      </c>
      <c r="AF19" s="42">
        <f t="shared" si="5"/>
        <v>170893.80875000003</v>
      </c>
      <c r="AG19" s="30"/>
      <c r="AH19" s="43"/>
      <c r="AI19" s="43"/>
      <c r="AJ19" s="44"/>
      <c r="AK19" s="44"/>
      <c r="AL19" s="31"/>
      <c r="AM19" s="31"/>
      <c r="AN19" s="45"/>
      <c r="AO19" s="31"/>
    </row>
    <row r="20" spans="1:41">
      <c r="B20" s="30">
        <v>43647</v>
      </c>
      <c r="C20" s="31">
        <v>153544</v>
      </c>
      <c r="D20" s="31">
        <v>19</v>
      </c>
      <c r="E20" s="31">
        <v>2961</v>
      </c>
      <c r="F20" s="33" t="s">
        <v>55</v>
      </c>
      <c r="G20" s="33">
        <v>2019</v>
      </c>
      <c r="H20" s="34">
        <v>43513</v>
      </c>
      <c r="I20" s="31">
        <v>3664054604</v>
      </c>
      <c r="J20" s="31">
        <v>3870018016</v>
      </c>
      <c r="K20" s="31">
        <v>2601589582</v>
      </c>
      <c r="L20" s="31" t="s">
        <v>52</v>
      </c>
      <c r="M20" s="31" t="s">
        <v>53</v>
      </c>
      <c r="N20" s="31" t="s">
        <v>33</v>
      </c>
      <c r="O20" s="31" t="s">
        <v>54</v>
      </c>
      <c r="P20" s="31" t="s">
        <v>25</v>
      </c>
      <c r="Q20" s="35" t="s">
        <v>26</v>
      </c>
      <c r="R20" s="35" t="s">
        <v>27</v>
      </c>
      <c r="S20" s="31" t="s">
        <v>28</v>
      </c>
      <c r="T20" s="36">
        <v>34781.040000000001</v>
      </c>
      <c r="U20" s="37">
        <v>34781.040000000001</v>
      </c>
      <c r="V20" s="38">
        <v>820</v>
      </c>
      <c r="W20" s="39">
        <f t="shared" si="0"/>
        <v>7175</v>
      </c>
      <c r="X20" s="31">
        <v>0.09</v>
      </c>
      <c r="Y20" s="40">
        <f t="shared" si="1"/>
        <v>3130.2936</v>
      </c>
      <c r="Z20" s="40">
        <f t="shared" si="2"/>
        <v>54780.137999999999</v>
      </c>
      <c r="AA20" s="41" t="s">
        <v>32</v>
      </c>
      <c r="AB20" s="41" t="s">
        <v>32</v>
      </c>
      <c r="AC20" s="33" t="s">
        <v>67</v>
      </c>
      <c r="AD20" s="33" t="str">
        <f t="shared" si="3"/>
        <v>ok</v>
      </c>
      <c r="AE20" s="42">
        <f t="shared" si="4"/>
        <v>3130.2936</v>
      </c>
      <c r="AF20" s="42">
        <f t="shared" si="5"/>
        <v>54780.137999999999</v>
      </c>
      <c r="AG20" s="30"/>
      <c r="AH20" s="43"/>
      <c r="AI20" s="43"/>
      <c r="AJ20" s="44"/>
      <c r="AK20" s="44"/>
      <c r="AL20" s="31"/>
      <c r="AM20" s="31"/>
      <c r="AN20" s="45"/>
      <c r="AO20" s="31"/>
    </row>
    <row r="21" spans="1:41">
      <c r="B21" s="30">
        <v>43647</v>
      </c>
      <c r="C21" s="31">
        <v>153545</v>
      </c>
      <c r="D21" s="31">
        <v>20</v>
      </c>
      <c r="E21" s="31">
        <v>3745</v>
      </c>
      <c r="F21" s="33" t="s">
        <v>55</v>
      </c>
      <c r="G21" s="33">
        <v>2019</v>
      </c>
      <c r="H21" s="34">
        <v>43523</v>
      </c>
      <c r="I21" s="31">
        <v>3664055461</v>
      </c>
      <c r="J21" s="31">
        <v>3870018309</v>
      </c>
      <c r="K21" s="31">
        <v>2601592211</v>
      </c>
      <c r="L21" s="31" t="s">
        <v>52</v>
      </c>
      <c r="M21" s="31" t="s">
        <v>53</v>
      </c>
      <c r="N21" s="31" t="s">
        <v>33</v>
      </c>
      <c r="O21" s="31" t="s">
        <v>54</v>
      </c>
      <c r="P21" s="31" t="s">
        <v>25</v>
      </c>
      <c r="Q21" s="35" t="s">
        <v>26</v>
      </c>
      <c r="R21" s="35" t="s">
        <v>27</v>
      </c>
      <c r="S21" s="31" t="s">
        <v>28</v>
      </c>
      <c r="T21" s="36">
        <v>45616.95</v>
      </c>
      <c r="U21" s="36">
        <v>45616.95</v>
      </c>
      <c r="V21" s="38">
        <v>1319</v>
      </c>
      <c r="W21" s="39">
        <f t="shared" si="0"/>
        <v>11541.25</v>
      </c>
      <c r="X21" s="31">
        <v>0.09</v>
      </c>
      <c r="Y21" s="40">
        <f t="shared" si="1"/>
        <v>4105.5254999999997</v>
      </c>
      <c r="Z21" s="40">
        <f t="shared" si="2"/>
        <v>71846.696249999994</v>
      </c>
      <c r="AA21" s="41" t="s">
        <v>32</v>
      </c>
      <c r="AB21" s="41" t="s">
        <v>32</v>
      </c>
      <c r="AC21" s="33" t="s">
        <v>67</v>
      </c>
      <c r="AD21" s="33" t="str">
        <f t="shared" si="3"/>
        <v>ok</v>
      </c>
      <c r="AE21" s="42">
        <f t="shared" si="4"/>
        <v>4105.5254999999997</v>
      </c>
      <c r="AF21" s="42">
        <f t="shared" si="5"/>
        <v>71846.696249999994</v>
      </c>
      <c r="AG21" s="30"/>
      <c r="AH21" s="43"/>
      <c r="AI21" s="43"/>
      <c r="AJ21" s="44"/>
      <c r="AK21" s="44"/>
      <c r="AL21" s="31"/>
      <c r="AM21" s="31"/>
      <c r="AN21" s="45"/>
      <c r="AO21" s="31"/>
    </row>
    <row r="22" spans="1:41">
      <c r="B22" s="30">
        <v>43647</v>
      </c>
      <c r="C22" s="31">
        <v>153546</v>
      </c>
      <c r="D22" s="31">
        <v>21</v>
      </c>
      <c r="E22" s="31">
        <v>14658</v>
      </c>
      <c r="F22" s="33" t="s">
        <v>41</v>
      </c>
      <c r="G22" s="33">
        <v>2019</v>
      </c>
      <c r="H22" s="34">
        <v>43551</v>
      </c>
      <c r="I22" s="31">
        <v>3664057918</v>
      </c>
      <c r="J22" s="31">
        <v>3870018993</v>
      </c>
      <c r="K22" s="31">
        <v>2601617230</v>
      </c>
      <c r="L22" s="31" t="s">
        <v>44</v>
      </c>
      <c r="M22" s="31" t="s">
        <v>31</v>
      </c>
      <c r="N22" s="31" t="s">
        <v>33</v>
      </c>
      <c r="O22" s="31" t="s">
        <v>45</v>
      </c>
      <c r="P22" s="31" t="s">
        <v>25</v>
      </c>
      <c r="Q22" s="35" t="s">
        <v>26</v>
      </c>
      <c r="R22" s="35" t="s">
        <v>27</v>
      </c>
      <c r="S22" s="31" t="s">
        <v>28</v>
      </c>
      <c r="T22" s="36">
        <v>69780</v>
      </c>
      <c r="U22" s="37">
        <v>69780</v>
      </c>
      <c r="V22" s="38"/>
      <c r="W22" s="39">
        <f t="shared" si="0"/>
        <v>0</v>
      </c>
      <c r="X22" s="31">
        <v>7.0000000000000007E-2</v>
      </c>
      <c r="Y22" s="40">
        <f t="shared" si="1"/>
        <v>4884.6000000000004</v>
      </c>
      <c r="Z22" s="40">
        <f t="shared" si="2"/>
        <v>85480.5</v>
      </c>
      <c r="AA22" s="41" t="s">
        <v>32</v>
      </c>
      <c r="AB22" s="41" t="s">
        <v>32</v>
      </c>
      <c r="AC22" s="33" t="s">
        <v>67</v>
      </c>
      <c r="AD22" s="33" t="str">
        <f t="shared" si="3"/>
        <v>ok</v>
      </c>
      <c r="AE22" s="42">
        <f t="shared" si="4"/>
        <v>4884.6000000000004</v>
      </c>
      <c r="AF22" s="42">
        <f t="shared" si="5"/>
        <v>85480.5</v>
      </c>
      <c r="AG22" s="30"/>
      <c r="AH22" s="43"/>
      <c r="AI22" s="43"/>
      <c r="AJ22" s="44"/>
      <c r="AK22" s="44"/>
      <c r="AL22" s="31"/>
      <c r="AM22" s="31"/>
      <c r="AN22" s="45"/>
      <c r="AO22" s="31"/>
    </row>
    <row r="23" spans="1:41">
      <c r="B23" s="30">
        <v>43647</v>
      </c>
      <c r="C23" s="31">
        <v>153547</v>
      </c>
      <c r="D23" s="31">
        <v>22</v>
      </c>
      <c r="E23" s="31">
        <v>14195</v>
      </c>
      <c r="F23" s="33" t="s">
        <v>41</v>
      </c>
      <c r="G23" s="33">
        <v>2019</v>
      </c>
      <c r="H23" s="34">
        <v>43549</v>
      </c>
      <c r="I23" s="31">
        <v>3664057528</v>
      </c>
      <c r="J23" s="31">
        <v>3870018919</v>
      </c>
      <c r="K23" s="31">
        <v>2601611445</v>
      </c>
      <c r="L23" s="31" t="s">
        <v>49</v>
      </c>
      <c r="M23" s="31" t="s">
        <v>31</v>
      </c>
      <c r="N23" s="31" t="s">
        <v>33</v>
      </c>
      <c r="O23" s="31" t="s">
        <v>50</v>
      </c>
      <c r="P23" s="31" t="s">
        <v>25</v>
      </c>
      <c r="Q23" s="35" t="s">
        <v>26</v>
      </c>
      <c r="R23" s="35" t="s">
        <v>27</v>
      </c>
      <c r="S23" s="31" t="s">
        <v>28</v>
      </c>
      <c r="T23" s="36">
        <v>15919.2</v>
      </c>
      <c r="U23" s="37">
        <v>15919.2</v>
      </c>
      <c r="V23" s="38">
        <v>288</v>
      </c>
      <c r="W23" s="39">
        <f t="shared" si="0"/>
        <v>2520</v>
      </c>
      <c r="X23" s="31">
        <v>0.09</v>
      </c>
      <c r="Y23" s="40">
        <f t="shared" si="1"/>
        <v>1432.7280000000001</v>
      </c>
      <c r="Z23" s="40">
        <f t="shared" si="2"/>
        <v>25072.74</v>
      </c>
      <c r="AA23" s="41" t="s">
        <v>32</v>
      </c>
      <c r="AB23" s="41" t="s">
        <v>32</v>
      </c>
      <c r="AC23" s="33" t="s">
        <v>67</v>
      </c>
      <c r="AD23" s="33" t="str">
        <f t="shared" si="3"/>
        <v>ok</v>
      </c>
      <c r="AE23" s="42">
        <f t="shared" si="4"/>
        <v>1432.7280000000001</v>
      </c>
      <c r="AF23" s="42">
        <f t="shared" si="5"/>
        <v>25072.74</v>
      </c>
      <c r="AG23" s="30"/>
      <c r="AH23" s="43"/>
      <c r="AI23" s="43"/>
      <c r="AJ23" s="44"/>
      <c r="AK23" s="44"/>
      <c r="AL23" s="31"/>
      <c r="AM23" s="31"/>
      <c r="AN23" s="45"/>
      <c r="AO23" s="31"/>
    </row>
    <row r="24" spans="1:41">
      <c r="B24" s="30">
        <v>43647</v>
      </c>
      <c r="C24" s="31">
        <v>153548</v>
      </c>
      <c r="D24" s="31">
        <v>23</v>
      </c>
      <c r="E24" s="31">
        <v>13328</v>
      </c>
      <c r="F24" s="33" t="s">
        <v>41</v>
      </c>
      <c r="G24" s="33">
        <v>2019</v>
      </c>
      <c r="H24" s="34">
        <v>43544</v>
      </c>
      <c r="I24" s="31">
        <v>3664057128</v>
      </c>
      <c r="J24" s="31">
        <v>3870018809</v>
      </c>
      <c r="K24" s="31">
        <v>2601617229</v>
      </c>
      <c r="L24" s="31" t="s">
        <v>44</v>
      </c>
      <c r="M24" s="31" t="s">
        <v>31</v>
      </c>
      <c r="N24" s="31" t="s">
        <v>33</v>
      </c>
      <c r="O24" s="31" t="s">
        <v>45</v>
      </c>
      <c r="P24" s="31" t="s">
        <v>25</v>
      </c>
      <c r="Q24" s="35" t="s">
        <v>26</v>
      </c>
      <c r="R24" s="35" t="s">
        <v>27</v>
      </c>
      <c r="S24" s="31" t="s">
        <v>28</v>
      </c>
      <c r="T24" s="36">
        <v>69780</v>
      </c>
      <c r="U24" s="37">
        <v>69780</v>
      </c>
      <c r="V24" s="38"/>
      <c r="W24" s="39">
        <f t="shared" si="0"/>
        <v>0</v>
      </c>
      <c r="X24" s="31">
        <v>7.0000000000000007E-2</v>
      </c>
      <c r="Y24" s="40">
        <f t="shared" si="1"/>
        <v>4884.6000000000004</v>
      </c>
      <c r="Z24" s="40">
        <f t="shared" si="2"/>
        <v>85480.5</v>
      </c>
      <c r="AA24" s="41" t="s">
        <v>32</v>
      </c>
      <c r="AB24" s="41" t="s">
        <v>32</v>
      </c>
      <c r="AC24" s="33" t="s">
        <v>67</v>
      </c>
      <c r="AD24" s="33" t="str">
        <f t="shared" si="3"/>
        <v>ok</v>
      </c>
      <c r="AE24" s="42">
        <f t="shared" si="4"/>
        <v>4884.6000000000004</v>
      </c>
      <c r="AF24" s="42">
        <f t="shared" si="5"/>
        <v>85480.5</v>
      </c>
      <c r="AG24" s="30"/>
      <c r="AH24" s="43"/>
      <c r="AI24" s="43"/>
      <c r="AJ24" s="44"/>
      <c r="AK24" s="44"/>
      <c r="AL24" s="31"/>
      <c r="AM24" s="31"/>
      <c r="AN24" s="45"/>
      <c r="AO24" s="31"/>
    </row>
    <row r="25" spans="1:41">
      <c r="B25" s="30">
        <v>43647</v>
      </c>
      <c r="C25" s="31">
        <v>153549</v>
      </c>
      <c r="D25" s="31">
        <v>24</v>
      </c>
      <c r="E25" s="31">
        <v>12578</v>
      </c>
      <c r="F25" s="33" t="s">
        <v>41</v>
      </c>
      <c r="G25" s="33">
        <v>2019</v>
      </c>
      <c r="H25" s="34">
        <v>43541</v>
      </c>
      <c r="I25" s="31">
        <v>3664056849</v>
      </c>
      <c r="J25" s="31">
        <v>3870018699</v>
      </c>
      <c r="K25" s="31">
        <v>2601610131</v>
      </c>
      <c r="L25" s="31" t="s">
        <v>44</v>
      </c>
      <c r="M25" s="31" t="s">
        <v>31</v>
      </c>
      <c r="N25" s="31" t="s">
        <v>33</v>
      </c>
      <c r="O25" s="31" t="s">
        <v>45</v>
      </c>
      <c r="P25" s="31" t="s">
        <v>25</v>
      </c>
      <c r="Q25" s="35" t="s">
        <v>26</v>
      </c>
      <c r="R25" s="35" t="s">
        <v>27</v>
      </c>
      <c r="S25" s="31" t="s">
        <v>28</v>
      </c>
      <c r="T25" s="36">
        <v>34890</v>
      </c>
      <c r="U25" s="37">
        <v>34890</v>
      </c>
      <c r="V25" s="38"/>
      <c r="W25" s="39">
        <f t="shared" si="0"/>
        <v>0</v>
      </c>
      <c r="X25" s="31">
        <v>7.0000000000000007E-2</v>
      </c>
      <c r="Y25" s="40">
        <f t="shared" si="1"/>
        <v>2442.3000000000002</v>
      </c>
      <c r="Z25" s="40">
        <f t="shared" si="2"/>
        <v>42740.25</v>
      </c>
      <c r="AA25" s="41" t="s">
        <v>32</v>
      </c>
      <c r="AB25" s="41" t="s">
        <v>32</v>
      </c>
      <c r="AC25" s="33" t="s">
        <v>67</v>
      </c>
      <c r="AD25" s="33" t="str">
        <f t="shared" si="3"/>
        <v>ok</v>
      </c>
      <c r="AE25" s="42">
        <f t="shared" si="4"/>
        <v>2442.3000000000002</v>
      </c>
      <c r="AF25" s="42">
        <f t="shared" si="5"/>
        <v>42740.25</v>
      </c>
      <c r="AG25" s="30"/>
      <c r="AH25" s="43"/>
      <c r="AI25" s="43"/>
      <c r="AJ25" s="44"/>
      <c r="AK25" s="44"/>
      <c r="AL25" s="31"/>
      <c r="AM25" s="31"/>
      <c r="AN25" s="45"/>
      <c r="AO25" s="31"/>
    </row>
    <row r="26" spans="1:41">
      <c r="A26" s="14" t="s">
        <v>56</v>
      </c>
      <c r="B26" s="30">
        <v>43647</v>
      </c>
      <c r="C26" s="31">
        <v>153550</v>
      </c>
      <c r="D26" s="31">
        <v>25</v>
      </c>
      <c r="E26" s="31">
        <v>18212</v>
      </c>
      <c r="F26" s="33" t="s">
        <v>46</v>
      </c>
      <c r="G26" s="33">
        <v>2019</v>
      </c>
      <c r="H26" s="34">
        <v>43570</v>
      </c>
      <c r="I26" s="31">
        <v>3664059899</v>
      </c>
      <c r="J26" s="31"/>
      <c r="K26" s="31">
        <v>2601648144</v>
      </c>
      <c r="L26" s="31" t="s">
        <v>44</v>
      </c>
      <c r="M26" s="31" t="s">
        <v>31</v>
      </c>
      <c r="N26" s="31" t="s">
        <v>33</v>
      </c>
      <c r="O26" s="31" t="s">
        <v>51</v>
      </c>
      <c r="P26" s="31" t="s">
        <v>25</v>
      </c>
      <c r="Q26" s="35" t="s">
        <v>26</v>
      </c>
      <c r="R26" s="35" t="s">
        <v>27</v>
      </c>
      <c r="S26" s="31" t="s">
        <v>28</v>
      </c>
      <c r="T26" s="36">
        <v>33850</v>
      </c>
      <c r="U26" s="37">
        <v>33850</v>
      </c>
      <c r="V26" s="38"/>
      <c r="W26" s="39">
        <f t="shared" si="0"/>
        <v>0</v>
      </c>
      <c r="X26" s="31">
        <v>7.0000000000000007E-2</v>
      </c>
      <c r="Y26" s="40">
        <f t="shared" si="1"/>
        <v>2369.5</v>
      </c>
      <c r="Z26" s="40">
        <f t="shared" si="2"/>
        <v>41466.25</v>
      </c>
      <c r="AA26" s="41" t="s">
        <v>32</v>
      </c>
      <c r="AB26" s="41" t="s">
        <v>32</v>
      </c>
      <c r="AC26" s="33" t="s">
        <v>67</v>
      </c>
      <c r="AD26" s="33" t="str">
        <f t="shared" si="3"/>
        <v>ok</v>
      </c>
      <c r="AE26" s="42">
        <f t="shared" si="4"/>
        <v>2369.5</v>
      </c>
      <c r="AF26" s="42">
        <f t="shared" si="5"/>
        <v>41466.25</v>
      </c>
      <c r="AG26" s="30"/>
      <c r="AH26" s="43"/>
      <c r="AI26" s="43"/>
      <c r="AJ26" s="44"/>
      <c r="AK26" s="44"/>
      <c r="AL26" s="31"/>
      <c r="AM26" s="31"/>
      <c r="AN26" s="45"/>
      <c r="AO26" s="31"/>
    </row>
    <row r="27" spans="1:41">
      <c r="A27" s="14" t="s">
        <v>56</v>
      </c>
      <c r="B27" s="30">
        <v>43647</v>
      </c>
      <c r="C27" s="31">
        <v>159449</v>
      </c>
      <c r="D27" s="31">
        <v>26</v>
      </c>
      <c r="E27" s="31">
        <v>20556</v>
      </c>
      <c r="F27" s="33" t="s">
        <v>46</v>
      </c>
      <c r="G27" s="33">
        <v>2019</v>
      </c>
      <c r="H27" s="34">
        <v>43583</v>
      </c>
      <c r="I27" s="31">
        <v>3664060241</v>
      </c>
      <c r="J27" s="31"/>
      <c r="K27" s="31">
        <v>2601649010</v>
      </c>
      <c r="L27" s="31" t="s">
        <v>44</v>
      </c>
      <c r="M27" s="31" t="s">
        <v>31</v>
      </c>
      <c r="N27" s="31" t="s">
        <v>33</v>
      </c>
      <c r="O27" s="31" t="s">
        <v>51</v>
      </c>
      <c r="P27" s="31" t="s">
        <v>25</v>
      </c>
      <c r="Q27" s="35" t="s">
        <v>26</v>
      </c>
      <c r="R27" s="35" t="s">
        <v>27</v>
      </c>
      <c r="S27" s="31" t="s">
        <v>28</v>
      </c>
      <c r="T27" s="36">
        <v>55300</v>
      </c>
      <c r="U27" s="37">
        <v>55300</v>
      </c>
      <c r="V27" s="38"/>
      <c r="W27" s="39">
        <f t="shared" si="0"/>
        <v>0</v>
      </c>
      <c r="X27" s="31">
        <v>7.0000000000000007E-2</v>
      </c>
      <c r="Y27" s="40">
        <f t="shared" si="1"/>
        <v>3871.0000000000005</v>
      </c>
      <c r="Z27" s="40">
        <f t="shared" si="2"/>
        <v>67742.500000000015</v>
      </c>
      <c r="AA27" s="41" t="s">
        <v>32</v>
      </c>
      <c r="AB27" s="41" t="s">
        <v>32</v>
      </c>
      <c r="AC27" s="33" t="s">
        <v>67</v>
      </c>
      <c r="AD27" s="33" t="str">
        <f t="shared" si="3"/>
        <v>ok</v>
      </c>
      <c r="AE27" s="42">
        <f t="shared" si="4"/>
        <v>3871.0000000000005</v>
      </c>
      <c r="AF27" s="42">
        <f t="shared" si="5"/>
        <v>67742.500000000015</v>
      </c>
      <c r="AG27" s="30"/>
      <c r="AH27" s="43"/>
      <c r="AI27" s="43"/>
      <c r="AJ27" s="44"/>
      <c r="AK27" s="44"/>
      <c r="AL27" s="31"/>
      <c r="AM27" s="31"/>
      <c r="AN27" s="45"/>
      <c r="AO27" s="31"/>
    </row>
    <row r="28" spans="1:41">
      <c r="B28" s="30">
        <v>43647</v>
      </c>
      <c r="C28" s="31">
        <v>159450</v>
      </c>
      <c r="D28" s="31">
        <v>27</v>
      </c>
      <c r="E28" s="31">
        <v>16506</v>
      </c>
      <c r="F28" s="33" t="s">
        <v>46</v>
      </c>
      <c r="G28" s="33">
        <v>2019</v>
      </c>
      <c r="H28" s="34">
        <v>43561</v>
      </c>
      <c r="I28" s="31">
        <v>3664058729</v>
      </c>
      <c r="J28" s="31">
        <v>3870019223</v>
      </c>
      <c r="K28" s="31">
        <v>2601631512</v>
      </c>
      <c r="L28" s="31" t="s">
        <v>44</v>
      </c>
      <c r="M28" s="31" t="s">
        <v>31</v>
      </c>
      <c r="N28" s="31" t="s">
        <v>33</v>
      </c>
      <c r="O28" s="31" t="s">
        <v>51</v>
      </c>
      <c r="P28" s="31" t="s">
        <v>25</v>
      </c>
      <c r="Q28" s="35" t="s">
        <v>26</v>
      </c>
      <c r="R28" s="35" t="s">
        <v>27</v>
      </c>
      <c r="S28" s="31" t="s">
        <v>28</v>
      </c>
      <c r="T28" s="36">
        <v>67700</v>
      </c>
      <c r="U28" s="37">
        <v>67700</v>
      </c>
      <c r="V28" s="38"/>
      <c r="W28" s="39">
        <f t="shared" si="0"/>
        <v>0</v>
      </c>
      <c r="X28" s="31">
        <v>7.0000000000000007E-2</v>
      </c>
      <c r="Y28" s="40">
        <f t="shared" si="1"/>
        <v>4739</v>
      </c>
      <c r="Z28" s="40">
        <f t="shared" si="2"/>
        <v>82932.5</v>
      </c>
      <c r="AA28" s="41" t="s">
        <v>32</v>
      </c>
      <c r="AB28" s="41" t="s">
        <v>32</v>
      </c>
      <c r="AC28" s="33" t="s">
        <v>67</v>
      </c>
      <c r="AD28" s="33" t="str">
        <f t="shared" si="3"/>
        <v>ok</v>
      </c>
      <c r="AE28" s="42">
        <f t="shared" si="4"/>
        <v>4739</v>
      </c>
      <c r="AF28" s="42">
        <f t="shared" si="5"/>
        <v>82932.5</v>
      </c>
      <c r="AG28" s="30"/>
      <c r="AH28" s="43"/>
      <c r="AI28" s="43"/>
      <c r="AJ28" s="44"/>
      <c r="AK28" s="44"/>
      <c r="AL28" s="31"/>
      <c r="AM28" s="31"/>
      <c r="AN28" s="45"/>
      <c r="AO28" s="31"/>
    </row>
    <row r="29" spans="1:41">
      <c r="A29" s="14" t="s">
        <v>56</v>
      </c>
      <c r="B29" s="30">
        <v>43647</v>
      </c>
      <c r="C29" s="31">
        <v>173837</v>
      </c>
      <c r="D29" s="31">
        <v>28</v>
      </c>
      <c r="E29" s="31">
        <v>17597</v>
      </c>
      <c r="F29" s="33" t="s">
        <v>46</v>
      </c>
      <c r="G29" s="33">
        <v>2019</v>
      </c>
      <c r="H29" s="34">
        <v>43566</v>
      </c>
      <c r="I29" s="31" t="s">
        <v>57</v>
      </c>
      <c r="J29" s="31"/>
      <c r="K29" s="31" t="s">
        <v>58</v>
      </c>
      <c r="L29" s="31" t="s">
        <v>44</v>
      </c>
      <c r="M29" s="31" t="s">
        <v>31</v>
      </c>
      <c r="N29" s="31" t="s">
        <v>33</v>
      </c>
      <c r="O29" s="31" t="s">
        <v>51</v>
      </c>
      <c r="P29" s="31" t="s">
        <v>25</v>
      </c>
      <c r="Q29" s="35" t="s">
        <v>26</v>
      </c>
      <c r="R29" s="35" t="s">
        <v>27</v>
      </c>
      <c r="S29" s="31" t="s">
        <v>28</v>
      </c>
      <c r="T29" s="36">
        <v>67700</v>
      </c>
      <c r="U29" s="37">
        <v>67700</v>
      </c>
      <c r="V29" s="38"/>
      <c r="W29" s="39">
        <f t="shared" si="0"/>
        <v>0</v>
      </c>
      <c r="X29" s="31">
        <v>7.0000000000000007E-2</v>
      </c>
      <c r="Y29" s="40">
        <f t="shared" si="1"/>
        <v>4739</v>
      </c>
      <c r="Z29" s="40">
        <f t="shared" si="2"/>
        <v>82932.5</v>
      </c>
      <c r="AA29" s="41" t="s">
        <v>32</v>
      </c>
      <c r="AB29" s="41" t="s">
        <v>32</v>
      </c>
      <c r="AC29" s="33" t="s">
        <v>67</v>
      </c>
      <c r="AD29" s="33" t="str">
        <f t="shared" si="3"/>
        <v>ok</v>
      </c>
      <c r="AE29" s="42">
        <f t="shared" si="4"/>
        <v>4739</v>
      </c>
      <c r="AF29" s="42">
        <f t="shared" si="5"/>
        <v>82932.5</v>
      </c>
      <c r="AG29" s="30"/>
      <c r="AH29" s="43"/>
      <c r="AI29" s="43"/>
      <c r="AJ29" s="44"/>
      <c r="AK29" s="44"/>
      <c r="AL29" s="31"/>
      <c r="AM29" s="31"/>
      <c r="AN29" s="45"/>
      <c r="AO29" s="31"/>
    </row>
    <row r="30" spans="1:41">
      <c r="B30" s="30">
        <v>43647</v>
      </c>
      <c r="C30" s="31">
        <v>153539</v>
      </c>
      <c r="D30" s="31">
        <v>29</v>
      </c>
      <c r="E30" s="31">
        <v>22152</v>
      </c>
      <c r="F30" s="33" t="s">
        <v>37</v>
      </c>
      <c r="G30" s="33">
        <v>2019</v>
      </c>
      <c r="H30" s="34">
        <v>43604</v>
      </c>
      <c r="I30" s="31">
        <v>3664060923</v>
      </c>
      <c r="J30" s="31">
        <v>3870019868</v>
      </c>
      <c r="K30" s="31">
        <v>2601653019</v>
      </c>
      <c r="L30" s="31" t="s">
        <v>44</v>
      </c>
      <c r="M30" s="31" t="s">
        <v>31</v>
      </c>
      <c r="N30" s="31" t="s">
        <v>33</v>
      </c>
      <c r="O30" s="31" t="s">
        <v>51</v>
      </c>
      <c r="P30" s="31" t="s">
        <v>25</v>
      </c>
      <c r="Q30" s="35" t="s">
        <v>26</v>
      </c>
      <c r="R30" s="35" t="s">
        <v>27</v>
      </c>
      <c r="S30" s="31" t="s">
        <v>28</v>
      </c>
      <c r="T30" s="36">
        <v>26626.95</v>
      </c>
      <c r="U30" s="37">
        <v>26626.95</v>
      </c>
      <c r="V30" s="38"/>
      <c r="W30" s="39">
        <f t="shared" si="0"/>
        <v>0</v>
      </c>
      <c r="X30" s="31">
        <v>7.0000000000000007E-2</v>
      </c>
      <c r="Y30" s="40">
        <f t="shared" si="1"/>
        <v>1863.8865000000003</v>
      </c>
      <c r="Z30" s="40">
        <f t="shared" si="2"/>
        <v>32618.013750000006</v>
      </c>
      <c r="AA30" s="41" t="s">
        <v>32</v>
      </c>
      <c r="AB30" s="41" t="s">
        <v>32</v>
      </c>
      <c r="AC30" s="33" t="s">
        <v>67</v>
      </c>
      <c r="AD30" s="33" t="str">
        <f t="shared" si="3"/>
        <v>ok</v>
      </c>
      <c r="AE30" s="42">
        <f t="shared" si="4"/>
        <v>1863.8865000000003</v>
      </c>
      <c r="AF30" s="42">
        <f t="shared" si="5"/>
        <v>32618.013750000006</v>
      </c>
      <c r="AG30" s="30"/>
      <c r="AH30" s="43"/>
      <c r="AI30" s="43"/>
      <c r="AJ30" s="44"/>
      <c r="AK30" s="44"/>
      <c r="AL30" s="31"/>
      <c r="AM30" s="31"/>
      <c r="AN30" s="45"/>
      <c r="AO30" s="31"/>
    </row>
    <row r="31" spans="1:41">
      <c r="A31" s="14" t="s">
        <v>59</v>
      </c>
      <c r="B31" s="30">
        <v>43647</v>
      </c>
      <c r="C31" s="31"/>
      <c r="D31" s="31">
        <v>30</v>
      </c>
      <c r="E31" s="31">
        <v>10883</v>
      </c>
      <c r="F31" s="33" t="s">
        <v>37</v>
      </c>
      <c r="G31" s="33">
        <v>2019</v>
      </c>
      <c r="H31" s="34">
        <v>43613</v>
      </c>
      <c r="I31" s="31">
        <v>3664062006</v>
      </c>
      <c r="J31" s="31">
        <v>3870020213</v>
      </c>
      <c r="K31" s="31">
        <v>2601665874</v>
      </c>
      <c r="L31" s="31" t="s">
        <v>60</v>
      </c>
      <c r="M31" s="31" t="s">
        <v>53</v>
      </c>
      <c r="N31" s="31" t="s">
        <v>33</v>
      </c>
      <c r="O31" s="31" t="s">
        <v>61</v>
      </c>
      <c r="P31" s="31" t="s">
        <v>25</v>
      </c>
      <c r="Q31" s="35" t="s">
        <v>26</v>
      </c>
      <c r="R31" s="35" t="s">
        <v>27</v>
      </c>
      <c r="S31" s="31" t="s">
        <v>28</v>
      </c>
      <c r="T31" s="36">
        <v>68940</v>
      </c>
      <c r="U31" s="37">
        <v>68940</v>
      </c>
      <c r="V31" s="38">
        <v>5136</v>
      </c>
      <c r="W31" s="39">
        <f t="shared" si="0"/>
        <v>44940</v>
      </c>
      <c r="X31" s="31">
        <v>0.09</v>
      </c>
      <c r="Y31" s="40">
        <f t="shared" si="1"/>
        <v>6204.5999999999995</v>
      </c>
      <c r="Z31" s="40">
        <f t="shared" si="2"/>
        <v>108580.49999999999</v>
      </c>
      <c r="AA31" s="41" t="s">
        <v>32</v>
      </c>
      <c r="AB31" s="41" t="s">
        <v>32</v>
      </c>
      <c r="AC31" s="33"/>
      <c r="AD31" s="33" t="str">
        <f t="shared" si="3"/>
        <v/>
      </c>
      <c r="AE31" s="42" t="str">
        <f t="shared" si="4"/>
        <v/>
      </c>
      <c r="AF31" s="42" t="str">
        <f t="shared" si="5"/>
        <v/>
      </c>
      <c r="AG31" s="30"/>
      <c r="AH31" s="43"/>
      <c r="AI31" s="43"/>
      <c r="AJ31" s="44"/>
      <c r="AK31" s="44"/>
      <c r="AL31" s="31"/>
      <c r="AM31" s="31"/>
      <c r="AN31" s="45"/>
      <c r="AO31" s="31"/>
    </row>
    <row r="32" spans="1:41">
      <c r="A32" s="14" t="s">
        <v>59</v>
      </c>
      <c r="B32" s="30">
        <v>43647</v>
      </c>
      <c r="C32" s="31">
        <v>159447</v>
      </c>
      <c r="D32" s="31">
        <v>31</v>
      </c>
      <c r="E32" s="31">
        <v>10682</v>
      </c>
      <c r="F32" s="33" t="s">
        <v>37</v>
      </c>
      <c r="G32" s="33">
        <v>2019</v>
      </c>
      <c r="H32" s="34">
        <v>43610</v>
      </c>
      <c r="I32" s="31">
        <v>3664061919</v>
      </c>
      <c r="J32" s="31">
        <v>3870020149</v>
      </c>
      <c r="K32" s="31">
        <v>2601664397</v>
      </c>
      <c r="L32" s="31" t="s">
        <v>60</v>
      </c>
      <c r="M32" s="31" t="s">
        <v>53</v>
      </c>
      <c r="N32" s="31" t="s">
        <v>33</v>
      </c>
      <c r="O32" s="31" t="s">
        <v>61</v>
      </c>
      <c r="P32" s="31" t="s">
        <v>25</v>
      </c>
      <c r="Q32" s="35" t="s">
        <v>26</v>
      </c>
      <c r="R32" s="35" t="s">
        <v>27</v>
      </c>
      <c r="S32" s="31" t="s">
        <v>28</v>
      </c>
      <c r="T32" s="36">
        <v>34940</v>
      </c>
      <c r="U32" s="37">
        <v>34940</v>
      </c>
      <c r="V32" s="38">
        <v>2568</v>
      </c>
      <c r="W32" s="39">
        <f t="shared" si="0"/>
        <v>22470</v>
      </c>
      <c r="X32" s="31">
        <v>0.09</v>
      </c>
      <c r="Y32" s="40">
        <f t="shared" si="1"/>
        <v>3144.6</v>
      </c>
      <c r="Z32" s="40">
        <f t="shared" si="2"/>
        <v>55030.5</v>
      </c>
      <c r="AA32" s="41" t="s">
        <v>32</v>
      </c>
      <c r="AB32" s="41" t="s">
        <v>32</v>
      </c>
      <c r="AC32" s="33" t="s">
        <v>67</v>
      </c>
      <c r="AD32" s="33" t="str">
        <f t="shared" si="3"/>
        <v>ok</v>
      </c>
      <c r="AE32" s="42">
        <f t="shared" si="4"/>
        <v>3144.6</v>
      </c>
      <c r="AF32" s="42">
        <f t="shared" si="5"/>
        <v>55030.5</v>
      </c>
      <c r="AG32" s="30"/>
      <c r="AH32" s="43"/>
      <c r="AI32" s="43"/>
      <c r="AJ32" s="44"/>
      <c r="AK32" s="44"/>
      <c r="AL32" s="31"/>
      <c r="AM32" s="31"/>
      <c r="AN32" s="45"/>
      <c r="AO32" s="31"/>
    </row>
    <row r="33" spans="1:41">
      <c r="B33" s="31"/>
      <c r="C33" s="31">
        <v>159451</v>
      </c>
      <c r="D33" s="31">
        <v>32</v>
      </c>
      <c r="E33" s="31">
        <v>8542</v>
      </c>
      <c r="F33" s="33" t="s">
        <v>46</v>
      </c>
      <c r="G33" s="33">
        <v>2019</v>
      </c>
      <c r="H33" s="34">
        <v>43582</v>
      </c>
      <c r="I33" s="31">
        <v>3664060239</v>
      </c>
      <c r="J33" s="31">
        <v>3870019438</v>
      </c>
      <c r="K33" s="31">
        <v>2601589581</v>
      </c>
      <c r="L33" s="31" t="s">
        <v>49</v>
      </c>
      <c r="M33" s="31" t="s">
        <v>53</v>
      </c>
      <c r="N33" s="31" t="s">
        <v>33</v>
      </c>
      <c r="O33" s="31" t="s">
        <v>50</v>
      </c>
      <c r="P33" s="31" t="s">
        <v>25</v>
      </c>
      <c r="Q33" s="35" t="s">
        <v>26</v>
      </c>
      <c r="R33" s="35" t="s">
        <v>27</v>
      </c>
      <c r="S33" s="31" t="s">
        <v>28</v>
      </c>
      <c r="T33" s="36">
        <v>29951.96</v>
      </c>
      <c r="U33" s="37">
        <v>29951.96</v>
      </c>
      <c r="V33" s="38">
        <v>405</v>
      </c>
      <c r="W33" s="39">
        <f t="shared" si="0"/>
        <v>3543.75</v>
      </c>
      <c r="X33" s="31">
        <v>0.09</v>
      </c>
      <c r="Y33" s="40">
        <f t="shared" si="1"/>
        <v>2695.6763999999998</v>
      </c>
      <c r="Z33" s="40">
        <f t="shared" si="2"/>
        <v>47174.337</v>
      </c>
      <c r="AA33" s="41" t="s">
        <v>32</v>
      </c>
      <c r="AB33" s="41" t="s">
        <v>32</v>
      </c>
      <c r="AC33" s="33" t="s">
        <v>67</v>
      </c>
      <c r="AD33" s="33" t="str">
        <f t="shared" si="3"/>
        <v>ok</v>
      </c>
      <c r="AE33" s="42">
        <f t="shared" si="4"/>
        <v>2695.6763999999998</v>
      </c>
      <c r="AF33" s="42">
        <f t="shared" si="5"/>
        <v>47174.337</v>
      </c>
      <c r="AG33" s="30"/>
      <c r="AH33" s="43"/>
      <c r="AI33" s="43"/>
      <c r="AJ33" s="44"/>
      <c r="AK33" s="44"/>
      <c r="AL33" s="31"/>
      <c r="AM33" s="31"/>
      <c r="AN33" s="45"/>
      <c r="AO33" s="31"/>
    </row>
    <row r="34" spans="1:41">
      <c r="B34" s="31"/>
      <c r="C34" s="31">
        <v>159443</v>
      </c>
      <c r="D34" s="31">
        <v>33</v>
      </c>
      <c r="E34" s="31">
        <v>5551</v>
      </c>
      <c r="F34" s="33" t="s">
        <v>41</v>
      </c>
      <c r="G34" s="33">
        <v>2019</v>
      </c>
      <c r="H34" s="34">
        <v>43547</v>
      </c>
      <c r="I34" s="31">
        <v>3664057449</v>
      </c>
      <c r="J34" s="31">
        <v>3870018920</v>
      </c>
      <c r="K34" s="31">
        <v>2601618970</v>
      </c>
      <c r="L34" s="31" t="s">
        <v>52</v>
      </c>
      <c r="M34" s="31" t="s">
        <v>53</v>
      </c>
      <c r="N34" s="31" t="s">
        <v>33</v>
      </c>
      <c r="O34" s="31" t="s">
        <v>54</v>
      </c>
      <c r="P34" s="31" t="s">
        <v>25</v>
      </c>
      <c r="Q34" s="35" t="s">
        <v>26</v>
      </c>
      <c r="R34" s="35" t="s">
        <v>27</v>
      </c>
      <c r="S34" s="31" t="s">
        <v>28</v>
      </c>
      <c r="T34" s="36">
        <v>32127.84</v>
      </c>
      <c r="U34" s="36">
        <v>32127.84</v>
      </c>
      <c r="V34" s="38">
        <v>820</v>
      </c>
      <c r="W34" s="39">
        <f t="shared" si="0"/>
        <v>7175</v>
      </c>
      <c r="X34" s="31">
        <v>0.09</v>
      </c>
      <c r="Y34" s="40">
        <f t="shared" si="1"/>
        <v>2891.5056</v>
      </c>
      <c r="Z34" s="40">
        <f t="shared" si="2"/>
        <v>50601.347999999998</v>
      </c>
      <c r="AA34" s="41" t="s">
        <v>32</v>
      </c>
      <c r="AB34" s="41" t="s">
        <v>32</v>
      </c>
      <c r="AC34" s="33" t="s">
        <v>67</v>
      </c>
      <c r="AD34" s="33" t="str">
        <f t="shared" si="3"/>
        <v>ok</v>
      </c>
      <c r="AE34" s="42">
        <f t="shared" si="4"/>
        <v>2891.5056</v>
      </c>
      <c r="AF34" s="42">
        <f t="shared" si="5"/>
        <v>50601.347999999998</v>
      </c>
      <c r="AG34" s="30"/>
      <c r="AH34" s="43"/>
      <c r="AI34" s="43"/>
      <c r="AJ34" s="44"/>
      <c r="AK34" s="44"/>
      <c r="AL34" s="31"/>
      <c r="AM34" s="31"/>
      <c r="AN34" s="45"/>
      <c r="AO34" s="31"/>
    </row>
    <row r="35" spans="1:41">
      <c r="B35" s="31"/>
      <c r="C35" s="31">
        <v>173842</v>
      </c>
      <c r="D35" s="31">
        <v>34</v>
      </c>
      <c r="E35" s="31">
        <v>12492</v>
      </c>
      <c r="F35" s="33" t="s">
        <v>43</v>
      </c>
      <c r="G35" s="33">
        <v>2019</v>
      </c>
      <c r="H35" s="34">
        <v>43639</v>
      </c>
      <c r="I35" s="31">
        <v>3664063457</v>
      </c>
      <c r="J35" s="31">
        <v>3870020611</v>
      </c>
      <c r="K35" s="31">
        <v>2601677671</v>
      </c>
      <c r="L35" s="31" t="s">
        <v>52</v>
      </c>
      <c r="M35" s="31" t="s">
        <v>53</v>
      </c>
      <c r="N35" s="31" t="s">
        <v>33</v>
      </c>
      <c r="O35" s="31" t="s">
        <v>54</v>
      </c>
      <c r="P35" s="31" t="s">
        <v>25</v>
      </c>
      <c r="Q35" s="35" t="s">
        <v>26</v>
      </c>
      <c r="R35" s="35" t="s">
        <v>27</v>
      </c>
      <c r="S35" s="31" t="s">
        <v>28</v>
      </c>
      <c r="T35" s="36">
        <v>35952.28</v>
      </c>
      <c r="U35" s="37">
        <v>35952.28</v>
      </c>
      <c r="V35" s="38">
        <v>848</v>
      </c>
      <c r="W35" s="39">
        <f t="shared" si="0"/>
        <v>7420</v>
      </c>
      <c r="X35" s="31">
        <v>0.09</v>
      </c>
      <c r="Y35" s="40">
        <f t="shared" si="1"/>
        <v>3235.7051999999999</v>
      </c>
      <c r="Z35" s="40">
        <f t="shared" si="2"/>
        <v>56624.841</v>
      </c>
      <c r="AA35" s="41" t="s">
        <v>32</v>
      </c>
      <c r="AB35" s="41" t="s">
        <v>32</v>
      </c>
      <c r="AC35" s="33" t="s">
        <v>67</v>
      </c>
      <c r="AD35" s="33" t="str">
        <f t="shared" si="3"/>
        <v>ok</v>
      </c>
      <c r="AE35" s="42">
        <f t="shared" si="4"/>
        <v>3235.7051999999999</v>
      </c>
      <c r="AF35" s="42">
        <f t="shared" si="5"/>
        <v>56624.841</v>
      </c>
      <c r="AG35" s="30"/>
      <c r="AH35" s="43"/>
      <c r="AI35" s="43"/>
      <c r="AJ35" s="44"/>
      <c r="AK35" s="44"/>
      <c r="AL35" s="31"/>
      <c r="AM35" s="31"/>
      <c r="AN35" s="45"/>
      <c r="AO35" s="31"/>
    </row>
    <row r="36" spans="1:41">
      <c r="B36" s="31"/>
      <c r="C36" s="31">
        <v>159444</v>
      </c>
      <c r="D36" s="31">
        <v>35</v>
      </c>
      <c r="E36" s="31">
        <v>12134</v>
      </c>
      <c r="F36" s="33" t="s">
        <v>43</v>
      </c>
      <c r="G36" s="33">
        <v>2019</v>
      </c>
      <c r="H36" s="34">
        <v>43634</v>
      </c>
      <c r="I36" s="31">
        <v>3664063259</v>
      </c>
      <c r="J36" s="31">
        <v>3870020637</v>
      </c>
      <c r="K36" s="31">
        <v>2601677670</v>
      </c>
      <c r="L36" s="31" t="s">
        <v>49</v>
      </c>
      <c r="M36" s="31" t="s">
        <v>53</v>
      </c>
      <c r="N36" s="31" t="s">
        <v>33</v>
      </c>
      <c r="O36" s="31" t="s">
        <v>50</v>
      </c>
      <c r="P36" s="31" t="s">
        <v>25</v>
      </c>
      <c r="Q36" s="35" t="s">
        <v>26</v>
      </c>
      <c r="R36" s="35" t="s">
        <v>27</v>
      </c>
      <c r="S36" s="31" t="s">
        <v>28</v>
      </c>
      <c r="T36" s="36">
        <v>15259.2</v>
      </c>
      <c r="U36" s="37">
        <v>15259.2</v>
      </c>
      <c r="V36" s="38">
        <v>276</v>
      </c>
      <c r="W36" s="39">
        <f t="shared" si="0"/>
        <v>2415</v>
      </c>
      <c r="X36" s="31">
        <v>0.09</v>
      </c>
      <c r="Y36" s="40">
        <f t="shared" si="1"/>
        <v>1373.328</v>
      </c>
      <c r="Z36" s="40">
        <f t="shared" si="2"/>
        <v>24033.239999999998</v>
      </c>
      <c r="AA36" s="41" t="s">
        <v>32</v>
      </c>
      <c r="AB36" s="41" t="s">
        <v>32</v>
      </c>
      <c r="AC36" s="33" t="s">
        <v>67</v>
      </c>
      <c r="AD36" s="33" t="str">
        <f t="shared" si="3"/>
        <v>ok</v>
      </c>
      <c r="AE36" s="42">
        <f t="shared" si="4"/>
        <v>1373.328</v>
      </c>
      <c r="AF36" s="42">
        <f t="shared" si="5"/>
        <v>24033.239999999998</v>
      </c>
      <c r="AG36" s="30"/>
      <c r="AH36" s="43"/>
      <c r="AI36" s="43"/>
      <c r="AJ36" s="44"/>
      <c r="AK36" s="44"/>
      <c r="AL36" s="31"/>
      <c r="AM36" s="31"/>
      <c r="AN36" s="45"/>
      <c r="AO36" s="31"/>
    </row>
    <row r="37" spans="1:41">
      <c r="B37" s="31"/>
      <c r="C37" s="31">
        <v>173836</v>
      </c>
      <c r="D37" s="31">
        <v>36</v>
      </c>
      <c r="E37" s="31">
        <v>12070</v>
      </c>
      <c r="F37" s="33" t="s">
        <v>46</v>
      </c>
      <c r="G37" s="33">
        <v>2019</v>
      </c>
      <c r="H37" s="34">
        <v>43572</v>
      </c>
      <c r="I37" s="31">
        <v>3664063051</v>
      </c>
      <c r="J37" s="31">
        <v>3870020560</v>
      </c>
      <c r="K37" s="31">
        <v>2601675156</v>
      </c>
      <c r="L37" s="31" t="s">
        <v>60</v>
      </c>
      <c r="M37" s="31" t="s">
        <v>53</v>
      </c>
      <c r="N37" s="31" t="s">
        <v>33</v>
      </c>
      <c r="O37" s="31" t="s">
        <v>61</v>
      </c>
      <c r="P37" s="31" t="s">
        <v>25</v>
      </c>
      <c r="Q37" s="35" t="s">
        <v>26</v>
      </c>
      <c r="R37" s="35" t="s">
        <v>27</v>
      </c>
      <c r="S37" s="31" t="s">
        <v>28</v>
      </c>
      <c r="T37" s="36">
        <v>68940</v>
      </c>
      <c r="U37" s="37">
        <v>68940</v>
      </c>
      <c r="V37" s="38">
        <v>5836</v>
      </c>
      <c r="W37" s="39">
        <f t="shared" si="0"/>
        <v>51065</v>
      </c>
      <c r="X37" s="31">
        <v>0.09</v>
      </c>
      <c r="Y37" s="40">
        <f t="shared" si="1"/>
        <v>6204.5999999999995</v>
      </c>
      <c r="Z37" s="40">
        <f t="shared" si="2"/>
        <v>108580.49999999999</v>
      </c>
      <c r="AA37" s="41" t="s">
        <v>32</v>
      </c>
      <c r="AB37" s="41" t="s">
        <v>32</v>
      </c>
      <c r="AC37" s="33" t="s">
        <v>67</v>
      </c>
      <c r="AD37" s="33" t="str">
        <f t="shared" si="3"/>
        <v>ok</v>
      </c>
      <c r="AE37" s="42">
        <f t="shared" si="4"/>
        <v>6204.5999999999995</v>
      </c>
      <c r="AF37" s="42">
        <f t="shared" si="5"/>
        <v>108580.49999999999</v>
      </c>
      <c r="AG37" s="30"/>
      <c r="AH37" s="43"/>
      <c r="AI37" s="43"/>
      <c r="AJ37" s="44"/>
      <c r="AK37" s="44"/>
      <c r="AL37" s="31"/>
      <c r="AM37" s="31"/>
      <c r="AN37" s="45"/>
      <c r="AO37" s="31"/>
    </row>
    <row r="38" spans="1:41">
      <c r="B38" s="31"/>
      <c r="C38" s="31">
        <v>173840</v>
      </c>
      <c r="D38" s="31">
        <v>37</v>
      </c>
      <c r="E38" s="31">
        <v>5450</v>
      </c>
      <c r="F38" s="33" t="s">
        <v>41</v>
      </c>
      <c r="G38" s="33">
        <v>2019</v>
      </c>
      <c r="H38" s="34">
        <v>43545</v>
      </c>
      <c r="I38" s="31">
        <v>3664057223</v>
      </c>
      <c r="J38" s="31">
        <v>3870018877</v>
      </c>
      <c r="K38" s="31">
        <v>2601599320</v>
      </c>
      <c r="L38" s="31" t="s">
        <v>47</v>
      </c>
      <c r="M38" s="31" t="s">
        <v>53</v>
      </c>
      <c r="N38" s="31" t="s">
        <v>33</v>
      </c>
      <c r="O38" s="31" t="s">
        <v>48</v>
      </c>
      <c r="P38" s="31" t="s">
        <v>25</v>
      </c>
      <c r="Q38" s="35" t="s">
        <v>26</v>
      </c>
      <c r="R38" s="35" t="s">
        <v>27</v>
      </c>
      <c r="S38" s="31" t="s">
        <v>28</v>
      </c>
      <c r="T38" s="36">
        <v>106374.6</v>
      </c>
      <c r="U38" s="37">
        <v>106374.6</v>
      </c>
      <c r="V38" s="38">
        <v>1260</v>
      </c>
      <c r="W38" s="39">
        <f t="shared" si="0"/>
        <v>11025</v>
      </c>
      <c r="X38" s="31">
        <v>7.0000000000000007E-2</v>
      </c>
      <c r="Y38" s="40">
        <f t="shared" si="1"/>
        <v>7446.2220000000007</v>
      </c>
      <c r="Z38" s="40">
        <f t="shared" si="2"/>
        <v>130308.88500000001</v>
      </c>
      <c r="AA38" s="41" t="s">
        <v>32</v>
      </c>
      <c r="AB38" s="41" t="s">
        <v>32</v>
      </c>
      <c r="AC38" s="33" t="s">
        <v>67</v>
      </c>
      <c r="AD38" s="33" t="str">
        <f t="shared" si="3"/>
        <v>ok</v>
      </c>
      <c r="AE38" s="42">
        <f t="shared" si="4"/>
        <v>7446.2220000000007</v>
      </c>
      <c r="AF38" s="42">
        <f t="shared" si="5"/>
        <v>130308.88500000001</v>
      </c>
      <c r="AG38" s="30"/>
      <c r="AH38" s="43"/>
      <c r="AI38" s="43"/>
      <c r="AJ38" s="44"/>
      <c r="AK38" s="44"/>
      <c r="AL38" s="31"/>
      <c r="AM38" s="31"/>
      <c r="AN38" s="45"/>
      <c r="AO38" s="31"/>
    </row>
    <row r="39" spans="1:41">
      <c r="A39" s="14" t="s">
        <v>63</v>
      </c>
      <c r="B39" s="31"/>
      <c r="C39" s="31">
        <v>173841</v>
      </c>
      <c r="D39" s="31">
        <v>38</v>
      </c>
      <c r="E39" s="31">
        <v>31006</v>
      </c>
      <c r="F39" s="33" t="s">
        <v>62</v>
      </c>
      <c r="G39" s="33">
        <v>2019</v>
      </c>
      <c r="H39" s="34">
        <v>43666</v>
      </c>
      <c r="I39" s="31">
        <v>3664065128</v>
      </c>
      <c r="J39" s="31">
        <v>3870021345</v>
      </c>
      <c r="K39" s="31">
        <v>2601701228</v>
      </c>
      <c r="L39" s="31" t="s">
        <v>36</v>
      </c>
      <c r="M39" s="31" t="s">
        <v>31</v>
      </c>
      <c r="N39" s="31" t="s">
        <v>33</v>
      </c>
      <c r="O39" s="31" t="s">
        <v>42</v>
      </c>
      <c r="P39" s="31" t="s">
        <v>25</v>
      </c>
      <c r="Q39" s="35" t="s">
        <v>26</v>
      </c>
      <c r="R39" s="35" t="s">
        <v>27</v>
      </c>
      <c r="S39" s="31" t="s">
        <v>28</v>
      </c>
      <c r="T39" s="36">
        <v>29180</v>
      </c>
      <c r="U39" s="37">
        <v>29180</v>
      </c>
      <c r="V39" s="38"/>
      <c r="W39" s="39">
        <f>V39*16.5*0.5</f>
        <v>0</v>
      </c>
      <c r="X39" s="31">
        <v>0.09</v>
      </c>
      <c r="Y39" s="40">
        <f t="shared" si="1"/>
        <v>2626.2</v>
      </c>
      <c r="Z39" s="40">
        <f>Y39*16.5</f>
        <v>43332.299999999996</v>
      </c>
      <c r="AA39" s="41" t="s">
        <v>32</v>
      </c>
      <c r="AB39" s="41" t="s">
        <v>32</v>
      </c>
      <c r="AC39" s="33" t="s">
        <v>67</v>
      </c>
      <c r="AD39" s="33" t="str">
        <f t="shared" si="3"/>
        <v>ok</v>
      </c>
      <c r="AE39" s="42">
        <f t="shared" si="4"/>
        <v>2626.2</v>
      </c>
      <c r="AF39" s="42">
        <f t="shared" si="5"/>
        <v>43332.299999999996</v>
      </c>
      <c r="AG39" s="30"/>
      <c r="AH39" s="43"/>
      <c r="AI39" s="43"/>
      <c r="AJ39" s="44"/>
      <c r="AK39" s="44"/>
      <c r="AL39" s="31"/>
      <c r="AM39" s="31"/>
      <c r="AN39" s="45"/>
      <c r="AO39" s="31"/>
    </row>
    <row r="40" spans="1:41">
      <c r="A40" s="14" t="s">
        <v>63</v>
      </c>
      <c r="B40" s="31"/>
      <c r="C40" s="31"/>
      <c r="D40" s="31">
        <v>39</v>
      </c>
      <c r="E40" s="31">
        <v>30565</v>
      </c>
      <c r="F40" s="33" t="s">
        <v>62</v>
      </c>
      <c r="G40" s="33">
        <v>2019</v>
      </c>
      <c r="H40" s="34">
        <v>43661</v>
      </c>
      <c r="I40" s="31">
        <v>3664064786</v>
      </c>
      <c r="J40" s="31">
        <v>3870021038</v>
      </c>
      <c r="K40" s="31">
        <v>2601689933</v>
      </c>
      <c r="L40" s="31" t="s">
        <v>64</v>
      </c>
      <c r="M40" s="31" t="s">
        <v>31</v>
      </c>
      <c r="N40" s="31" t="s">
        <v>33</v>
      </c>
      <c r="O40" s="31" t="s">
        <v>65</v>
      </c>
      <c r="P40" s="31" t="s">
        <v>25</v>
      </c>
      <c r="Q40" s="35" t="s">
        <v>26</v>
      </c>
      <c r="R40" s="35" t="s">
        <v>27</v>
      </c>
      <c r="S40" s="31" t="s">
        <v>28</v>
      </c>
      <c r="T40" s="36">
        <v>22100</v>
      </c>
      <c r="U40" s="37">
        <v>22100</v>
      </c>
      <c r="V40" s="38"/>
      <c r="W40" s="39">
        <f t="shared" ref="W40:W103" si="6">V40*16.5*0.5</f>
        <v>0</v>
      </c>
      <c r="X40" s="31">
        <v>0.09</v>
      </c>
      <c r="Y40" s="40">
        <f t="shared" si="1"/>
        <v>1989</v>
      </c>
      <c r="Z40" s="40">
        <f t="shared" ref="Z40:Z43" si="7">Y40*16.5</f>
        <v>32818.5</v>
      </c>
      <c r="AA40" s="41" t="s">
        <v>32</v>
      </c>
      <c r="AB40" s="41" t="s">
        <v>32</v>
      </c>
      <c r="AC40" s="33"/>
      <c r="AD40" s="33" t="str">
        <f t="shared" si="3"/>
        <v/>
      </c>
      <c r="AE40" s="42" t="str">
        <f t="shared" si="4"/>
        <v/>
      </c>
      <c r="AF40" s="42" t="str">
        <f t="shared" si="5"/>
        <v/>
      </c>
      <c r="AG40" s="30"/>
      <c r="AH40" s="43"/>
      <c r="AI40" s="43"/>
      <c r="AJ40" s="44"/>
      <c r="AK40" s="44"/>
      <c r="AL40" s="31"/>
      <c r="AM40" s="31"/>
      <c r="AN40" s="45"/>
      <c r="AO40" s="31"/>
    </row>
    <row r="41" spans="1:41">
      <c r="B41" s="31"/>
      <c r="C41" s="31">
        <v>173835</v>
      </c>
      <c r="D41" s="31">
        <v>40</v>
      </c>
      <c r="E41" s="31">
        <v>30413</v>
      </c>
      <c r="F41" s="33" t="s">
        <v>62</v>
      </c>
      <c r="G41" s="33">
        <v>2019</v>
      </c>
      <c r="H41" s="34">
        <v>43660</v>
      </c>
      <c r="I41" s="31">
        <v>3664064770</v>
      </c>
      <c r="J41" s="31">
        <v>3870021172</v>
      </c>
      <c r="K41" s="31">
        <v>2601696127</v>
      </c>
      <c r="L41" s="31" t="s">
        <v>38</v>
      </c>
      <c r="M41" s="31" t="s">
        <v>31</v>
      </c>
      <c r="N41" s="31" t="s">
        <v>33</v>
      </c>
      <c r="O41" s="31" t="s">
        <v>66</v>
      </c>
      <c r="P41" s="31" t="s">
        <v>25</v>
      </c>
      <c r="Q41" s="35" t="s">
        <v>26</v>
      </c>
      <c r="R41" s="35" t="s">
        <v>27</v>
      </c>
      <c r="S41" s="31" t="s">
        <v>28</v>
      </c>
      <c r="T41" s="36">
        <v>16430</v>
      </c>
      <c r="U41" s="37">
        <v>14630</v>
      </c>
      <c r="V41" s="38"/>
      <c r="W41" s="39">
        <f t="shared" si="6"/>
        <v>0</v>
      </c>
      <c r="X41" s="31">
        <v>7.0000000000000007E-2</v>
      </c>
      <c r="Y41" s="40">
        <f t="shared" ref="Y41:Y104" si="8">X41*U41</f>
        <v>1024.1000000000001</v>
      </c>
      <c r="Z41" s="40">
        <f t="shared" si="7"/>
        <v>16897.650000000001</v>
      </c>
      <c r="AA41" s="41" t="s">
        <v>32</v>
      </c>
      <c r="AB41" s="41" t="s">
        <v>32</v>
      </c>
      <c r="AC41" s="33" t="s">
        <v>67</v>
      </c>
      <c r="AD41" s="33" t="str">
        <f t="shared" si="3"/>
        <v>ok</v>
      </c>
      <c r="AE41" s="42">
        <f t="shared" ref="AE41:AE104" si="9">IF(AD41="ok",Y41,"")</f>
        <v>1024.1000000000001</v>
      </c>
      <c r="AF41" s="42">
        <f t="shared" ref="AF41:AF104" si="10">IF(AD41="ok",Z41,"")</f>
        <v>16897.650000000001</v>
      </c>
      <c r="AG41" s="30"/>
      <c r="AH41" s="43"/>
      <c r="AI41" s="43"/>
      <c r="AJ41" s="44"/>
      <c r="AK41" s="44"/>
      <c r="AL41" s="31"/>
      <c r="AM41" s="31"/>
      <c r="AN41" s="45"/>
      <c r="AO41" s="31"/>
    </row>
    <row r="42" spans="1:41">
      <c r="B42" s="31"/>
      <c r="C42" s="31">
        <v>173839</v>
      </c>
      <c r="D42" s="31">
        <v>41</v>
      </c>
      <c r="E42" s="31">
        <v>31007</v>
      </c>
      <c r="F42" s="33" t="s">
        <v>62</v>
      </c>
      <c r="G42" s="33">
        <v>2019</v>
      </c>
      <c r="H42" s="34">
        <v>43666</v>
      </c>
      <c r="I42" s="31">
        <v>3664065127</v>
      </c>
      <c r="J42" s="31">
        <v>3870021306</v>
      </c>
      <c r="K42" s="31">
        <v>2601701229</v>
      </c>
      <c r="L42" s="31" t="s">
        <v>44</v>
      </c>
      <c r="M42" s="31" t="s">
        <v>31</v>
      </c>
      <c r="N42" s="31" t="s">
        <v>33</v>
      </c>
      <c r="O42" s="31" t="s">
        <v>51</v>
      </c>
      <c r="P42" s="31" t="s">
        <v>25</v>
      </c>
      <c r="Q42" s="35" t="s">
        <v>26</v>
      </c>
      <c r="R42" s="35" t="s">
        <v>27</v>
      </c>
      <c r="S42" s="31" t="s">
        <v>28</v>
      </c>
      <c r="T42" s="36">
        <v>145900</v>
      </c>
      <c r="U42" s="37">
        <v>145900</v>
      </c>
      <c r="V42" s="38"/>
      <c r="W42" s="39">
        <f t="shared" si="6"/>
        <v>0</v>
      </c>
      <c r="X42" s="31">
        <v>7.0000000000000007E-2</v>
      </c>
      <c r="Y42" s="40">
        <f t="shared" si="8"/>
        <v>10213.000000000002</v>
      </c>
      <c r="Z42" s="40">
        <f t="shared" si="7"/>
        <v>168514.50000000003</v>
      </c>
      <c r="AA42" s="41" t="s">
        <v>32</v>
      </c>
      <c r="AB42" s="41" t="s">
        <v>32</v>
      </c>
      <c r="AC42" s="33" t="s">
        <v>67</v>
      </c>
      <c r="AD42" s="33" t="str">
        <f t="shared" si="3"/>
        <v>ok</v>
      </c>
      <c r="AE42" s="42">
        <f t="shared" si="9"/>
        <v>10213.000000000002</v>
      </c>
      <c r="AF42" s="42">
        <f t="shared" si="10"/>
        <v>168514.50000000003</v>
      </c>
      <c r="AG42" s="30"/>
      <c r="AH42" s="43"/>
      <c r="AI42" s="43"/>
      <c r="AJ42" s="44"/>
      <c r="AK42" s="44"/>
      <c r="AL42" s="31"/>
      <c r="AM42" s="31"/>
      <c r="AN42" s="45"/>
      <c r="AO42" s="31"/>
    </row>
    <row r="43" spans="1:41">
      <c r="B43" s="31"/>
      <c r="C43" s="31">
        <v>173834</v>
      </c>
      <c r="D43" s="31">
        <v>42</v>
      </c>
      <c r="E43" s="31">
        <v>14511</v>
      </c>
      <c r="F43" s="33" t="s">
        <v>62</v>
      </c>
      <c r="G43" s="33">
        <v>2019</v>
      </c>
      <c r="H43" s="34">
        <v>43667</v>
      </c>
      <c r="I43" s="31">
        <v>3664065132</v>
      </c>
      <c r="J43" s="31">
        <v>3870021332</v>
      </c>
      <c r="K43" s="31">
        <v>2601700257</v>
      </c>
      <c r="L43" s="31"/>
      <c r="M43" s="31" t="s">
        <v>53</v>
      </c>
      <c r="N43" s="31" t="s">
        <v>33</v>
      </c>
      <c r="O43" s="31" t="s">
        <v>54</v>
      </c>
      <c r="P43" s="31" t="s">
        <v>25</v>
      </c>
      <c r="Q43" s="35" t="s">
        <v>26</v>
      </c>
      <c r="R43" s="35" t="s">
        <v>27</v>
      </c>
      <c r="S43" s="31" t="s">
        <v>28</v>
      </c>
      <c r="T43" s="36">
        <v>15500.8</v>
      </c>
      <c r="U43" s="37">
        <v>15500.8</v>
      </c>
      <c r="V43" s="38">
        <v>516</v>
      </c>
      <c r="W43" s="39">
        <f t="shared" si="6"/>
        <v>4257</v>
      </c>
      <c r="X43" s="31">
        <v>0.09</v>
      </c>
      <c r="Y43" s="40">
        <f t="shared" si="8"/>
        <v>1395.0719999999999</v>
      </c>
      <c r="Z43" s="40">
        <f t="shared" si="7"/>
        <v>23018.687999999998</v>
      </c>
      <c r="AA43" s="41" t="s">
        <v>32</v>
      </c>
      <c r="AB43" s="41" t="s">
        <v>32</v>
      </c>
      <c r="AC43" s="33" t="s">
        <v>67</v>
      </c>
      <c r="AD43" s="33" t="str">
        <f t="shared" si="3"/>
        <v>ok</v>
      </c>
      <c r="AE43" s="42">
        <f t="shared" si="9"/>
        <v>1395.0719999999999</v>
      </c>
      <c r="AF43" s="42">
        <f t="shared" si="10"/>
        <v>23018.687999999998</v>
      </c>
      <c r="AG43" s="30"/>
      <c r="AH43" s="43"/>
      <c r="AI43" s="43"/>
      <c r="AJ43" s="44"/>
      <c r="AK43" s="44"/>
      <c r="AL43" s="31"/>
      <c r="AM43" s="31"/>
      <c r="AN43" s="45"/>
      <c r="AO43" s="31"/>
    </row>
    <row r="44" spans="1:41">
      <c r="B44" s="31"/>
      <c r="C44" s="31"/>
      <c r="D44" s="31">
        <v>43</v>
      </c>
      <c r="E44" s="31">
        <v>15999</v>
      </c>
      <c r="F44" s="33" t="s">
        <v>68</v>
      </c>
      <c r="G44" s="33">
        <v>2019</v>
      </c>
      <c r="H44" s="34">
        <v>43694</v>
      </c>
      <c r="I44" s="31">
        <v>3664066409</v>
      </c>
      <c r="J44" s="31">
        <v>3870021716</v>
      </c>
      <c r="K44" s="31">
        <v>2601623105</v>
      </c>
      <c r="L44" s="31" t="s">
        <v>52</v>
      </c>
      <c r="M44" s="31" t="s">
        <v>53</v>
      </c>
      <c r="N44" s="31" t="s">
        <v>33</v>
      </c>
      <c r="O44" s="31" t="s">
        <v>54</v>
      </c>
      <c r="P44" s="31" t="s">
        <v>25</v>
      </c>
      <c r="Q44" s="35" t="s">
        <v>26</v>
      </c>
      <c r="R44" s="35" t="s">
        <v>27</v>
      </c>
      <c r="S44" s="31" t="s">
        <v>28</v>
      </c>
      <c r="T44" s="36">
        <v>45505.599999999999</v>
      </c>
      <c r="U44" s="37">
        <v>45505.599999999999</v>
      </c>
      <c r="V44" s="38">
        <v>1370</v>
      </c>
      <c r="W44" s="39">
        <f t="shared" si="6"/>
        <v>11302.5</v>
      </c>
      <c r="X44" s="31">
        <v>0.09</v>
      </c>
      <c r="Y44" s="40">
        <f t="shared" si="8"/>
        <v>4095.5039999999999</v>
      </c>
      <c r="Z44" s="40">
        <f>Y44*16.5</f>
        <v>67575.815999999992</v>
      </c>
      <c r="AA44" s="41" t="s">
        <v>32</v>
      </c>
      <c r="AB44" s="41" t="s">
        <v>32</v>
      </c>
      <c r="AC44" s="33"/>
      <c r="AD44" s="33" t="str">
        <f t="shared" si="3"/>
        <v/>
      </c>
      <c r="AE44" s="42" t="str">
        <f t="shared" si="9"/>
        <v/>
      </c>
      <c r="AF44" s="42" t="str">
        <f t="shared" si="10"/>
        <v/>
      </c>
      <c r="AG44" s="30"/>
      <c r="AH44" s="43"/>
      <c r="AI44" s="43"/>
      <c r="AJ44" s="44"/>
      <c r="AK44" s="44"/>
      <c r="AL44" s="31"/>
      <c r="AM44" s="31"/>
      <c r="AN44" s="45"/>
      <c r="AO44" s="31"/>
    </row>
    <row r="45" spans="1:41">
      <c r="B45" s="31"/>
      <c r="C45" s="31"/>
      <c r="D45" s="31">
        <v>44</v>
      </c>
      <c r="E45" s="31">
        <v>14512</v>
      </c>
      <c r="F45" s="33" t="s">
        <v>62</v>
      </c>
      <c r="G45" s="33">
        <v>2019</v>
      </c>
      <c r="H45" s="34">
        <v>43667</v>
      </c>
      <c r="I45" s="31">
        <v>3664065129</v>
      </c>
      <c r="J45" s="31">
        <v>3870021106</v>
      </c>
      <c r="K45" s="31">
        <v>2601692619</v>
      </c>
      <c r="L45" s="31" t="s">
        <v>60</v>
      </c>
      <c r="M45" s="31" t="s">
        <v>53</v>
      </c>
      <c r="N45" s="31" t="s">
        <v>33</v>
      </c>
      <c r="O45" s="31" t="s">
        <v>61</v>
      </c>
      <c r="P45" s="31" t="s">
        <v>25</v>
      </c>
      <c r="Q45" s="35" t="s">
        <v>26</v>
      </c>
      <c r="R45" s="35" t="s">
        <v>27</v>
      </c>
      <c r="S45" s="31" t="s">
        <v>28</v>
      </c>
      <c r="T45" s="36">
        <v>33330</v>
      </c>
      <c r="U45" s="37">
        <v>33330</v>
      </c>
      <c r="V45" s="38">
        <v>2178</v>
      </c>
      <c r="W45" s="39">
        <f t="shared" si="6"/>
        <v>17968.5</v>
      </c>
      <c r="X45" s="31">
        <v>0.09</v>
      </c>
      <c r="Y45" s="40">
        <f t="shared" si="8"/>
        <v>2999.7</v>
      </c>
      <c r="Z45" s="40">
        <f t="shared" ref="Z45:Z108" si="11">Y45*16.5</f>
        <v>49495.049999999996</v>
      </c>
      <c r="AA45" s="41" t="s">
        <v>32</v>
      </c>
      <c r="AB45" s="41" t="s">
        <v>32</v>
      </c>
      <c r="AC45" s="33"/>
      <c r="AD45" s="33" t="str">
        <f t="shared" si="3"/>
        <v/>
      </c>
      <c r="AE45" s="42" t="str">
        <f t="shared" si="9"/>
        <v/>
      </c>
      <c r="AF45" s="42" t="str">
        <f t="shared" si="10"/>
        <v/>
      </c>
      <c r="AG45" s="30"/>
      <c r="AH45" s="43"/>
      <c r="AI45" s="43"/>
      <c r="AJ45" s="44"/>
      <c r="AK45" s="44"/>
      <c r="AL45" s="31"/>
      <c r="AM45" s="31"/>
      <c r="AN45" s="45"/>
      <c r="AO45" s="31"/>
    </row>
    <row r="46" spans="1:41">
      <c r="A46" s="14" t="s">
        <v>63</v>
      </c>
      <c r="B46" s="31"/>
      <c r="C46" s="31"/>
      <c r="D46" s="31">
        <v>45</v>
      </c>
      <c r="E46" s="31">
        <v>8664</v>
      </c>
      <c r="F46" s="33" t="s">
        <v>46</v>
      </c>
      <c r="G46" s="33">
        <v>2019</v>
      </c>
      <c r="H46" s="34">
        <v>43585</v>
      </c>
      <c r="I46" s="31">
        <v>3664060556</v>
      </c>
      <c r="J46" s="31">
        <v>3870019855</v>
      </c>
      <c r="K46" s="31">
        <v>2601650094</v>
      </c>
      <c r="L46" s="31" t="s">
        <v>60</v>
      </c>
      <c r="M46" s="31" t="s">
        <v>53</v>
      </c>
      <c r="N46" s="31" t="s">
        <v>33</v>
      </c>
      <c r="O46" s="31" t="s">
        <v>61</v>
      </c>
      <c r="P46" s="31" t="s">
        <v>25</v>
      </c>
      <c r="Q46" s="35" t="s">
        <v>26</v>
      </c>
      <c r="R46" s="35" t="s">
        <v>27</v>
      </c>
      <c r="S46" s="31" t="s">
        <v>28</v>
      </c>
      <c r="T46" s="36">
        <v>103880</v>
      </c>
      <c r="U46" s="37">
        <v>103880</v>
      </c>
      <c r="V46" s="38"/>
      <c r="W46" s="39">
        <f t="shared" si="6"/>
        <v>0</v>
      </c>
      <c r="X46" s="31">
        <v>0.09</v>
      </c>
      <c r="Y46" s="40">
        <f t="shared" si="8"/>
        <v>9349.1999999999989</v>
      </c>
      <c r="Z46" s="40">
        <f t="shared" si="11"/>
        <v>154261.79999999999</v>
      </c>
      <c r="AA46" s="41" t="s">
        <v>32</v>
      </c>
      <c r="AB46" s="41" t="s">
        <v>32</v>
      </c>
      <c r="AC46" s="33"/>
      <c r="AD46" s="33" t="str">
        <f t="shared" si="3"/>
        <v/>
      </c>
      <c r="AE46" s="42" t="str">
        <f t="shared" si="9"/>
        <v/>
      </c>
      <c r="AF46" s="42" t="str">
        <f t="shared" si="10"/>
        <v/>
      </c>
      <c r="AG46" s="30"/>
      <c r="AH46" s="43"/>
      <c r="AI46" s="43"/>
      <c r="AJ46" s="44"/>
      <c r="AK46" s="44"/>
      <c r="AL46" s="31"/>
      <c r="AM46" s="31"/>
      <c r="AN46" s="45"/>
      <c r="AO46" s="31"/>
    </row>
    <row r="47" spans="1:41">
      <c r="B47" s="31"/>
      <c r="C47" s="31"/>
      <c r="D47" s="31">
        <v>46</v>
      </c>
      <c r="E47" s="31">
        <v>31439</v>
      </c>
      <c r="F47" s="33" t="s">
        <v>62</v>
      </c>
      <c r="G47" s="33">
        <v>2019</v>
      </c>
      <c r="H47" s="34">
        <v>43670</v>
      </c>
      <c r="I47" s="31">
        <v>3664065348</v>
      </c>
      <c r="J47" s="31">
        <v>3870021320</v>
      </c>
      <c r="K47" s="31">
        <v>2601701392</v>
      </c>
      <c r="L47" s="31" t="s">
        <v>47</v>
      </c>
      <c r="M47" s="31" t="s">
        <v>31</v>
      </c>
      <c r="N47" s="31" t="s">
        <v>33</v>
      </c>
      <c r="O47" s="31" t="s">
        <v>48</v>
      </c>
      <c r="P47" s="31" t="s">
        <v>25</v>
      </c>
      <c r="Q47" s="35" t="s">
        <v>26</v>
      </c>
      <c r="R47" s="35" t="s">
        <v>27</v>
      </c>
      <c r="S47" s="31" t="s">
        <v>28</v>
      </c>
      <c r="T47" s="36">
        <v>17392.2</v>
      </c>
      <c r="U47" s="37">
        <v>17392.2</v>
      </c>
      <c r="V47" s="38">
        <v>800</v>
      </c>
      <c r="W47" s="39">
        <f t="shared" si="6"/>
        <v>6600</v>
      </c>
      <c r="X47" s="31">
        <v>7.0000000000000007E-2</v>
      </c>
      <c r="Y47" s="40">
        <f t="shared" si="8"/>
        <v>1217.4540000000002</v>
      </c>
      <c r="Z47" s="40">
        <f t="shared" si="11"/>
        <v>20087.991000000002</v>
      </c>
      <c r="AA47" s="41" t="s">
        <v>32</v>
      </c>
      <c r="AB47" s="41" t="s">
        <v>32</v>
      </c>
      <c r="AC47" s="33"/>
      <c r="AD47" s="33" t="str">
        <f t="shared" si="3"/>
        <v/>
      </c>
      <c r="AE47" s="42" t="str">
        <f t="shared" si="9"/>
        <v/>
      </c>
      <c r="AF47" s="42" t="str">
        <f t="shared" si="10"/>
        <v/>
      </c>
      <c r="AG47" s="30"/>
      <c r="AH47" s="43"/>
      <c r="AI47" s="43"/>
      <c r="AJ47" s="44"/>
      <c r="AK47" s="44"/>
      <c r="AL47" s="31"/>
      <c r="AM47" s="31"/>
      <c r="AN47" s="45"/>
      <c r="AO47" s="31"/>
    </row>
    <row r="48" spans="1:41">
      <c r="B48" s="31"/>
      <c r="C48" s="31"/>
      <c r="D48" s="31">
        <v>47</v>
      </c>
      <c r="E48" s="31">
        <v>33571</v>
      </c>
      <c r="F48" s="33" t="s">
        <v>76</v>
      </c>
      <c r="G48" s="33">
        <v>2019</v>
      </c>
      <c r="H48" s="34">
        <v>43697</v>
      </c>
      <c r="I48" s="31">
        <v>3664066539</v>
      </c>
      <c r="J48" s="31">
        <v>3870021755</v>
      </c>
      <c r="K48" s="31">
        <v>2601715482</v>
      </c>
      <c r="L48" s="31" t="s">
        <v>49</v>
      </c>
      <c r="M48" s="31" t="s">
        <v>31</v>
      </c>
      <c r="N48" s="31" t="s">
        <v>33</v>
      </c>
      <c r="O48" s="31" t="s">
        <v>50</v>
      </c>
      <c r="P48" s="31" t="s">
        <v>25</v>
      </c>
      <c r="Q48" s="35" t="s">
        <v>26</v>
      </c>
      <c r="R48" s="35" t="s">
        <v>27</v>
      </c>
      <c r="S48" s="31" t="s">
        <v>28</v>
      </c>
      <c r="T48" s="36">
        <v>33281.550000000003</v>
      </c>
      <c r="U48" s="37">
        <v>33281.550000000003</v>
      </c>
      <c r="V48" s="38">
        <v>561</v>
      </c>
      <c r="W48" s="39">
        <f t="shared" si="6"/>
        <v>4628.25</v>
      </c>
      <c r="X48" s="31">
        <v>0.09</v>
      </c>
      <c r="Y48" s="40">
        <f t="shared" si="8"/>
        <v>2995.3395</v>
      </c>
      <c r="Z48" s="40">
        <f t="shared" si="11"/>
        <v>49423.101750000002</v>
      </c>
      <c r="AA48" s="41" t="s">
        <v>32</v>
      </c>
      <c r="AB48" s="41" t="s">
        <v>32</v>
      </c>
      <c r="AC48" s="33"/>
      <c r="AD48" s="33" t="str">
        <f t="shared" si="3"/>
        <v/>
      </c>
      <c r="AE48" s="42" t="str">
        <f t="shared" si="9"/>
        <v/>
      </c>
      <c r="AF48" s="42" t="str">
        <f t="shared" si="10"/>
        <v/>
      </c>
      <c r="AG48" s="30"/>
      <c r="AH48" s="43"/>
      <c r="AI48" s="43"/>
      <c r="AJ48" s="44"/>
      <c r="AK48" s="44"/>
      <c r="AL48" s="31"/>
      <c r="AM48" s="31"/>
      <c r="AN48" s="45"/>
      <c r="AO48" s="31"/>
    </row>
    <row r="49" spans="1:41">
      <c r="B49" s="31"/>
      <c r="C49" s="31"/>
      <c r="D49" s="31">
        <v>48</v>
      </c>
      <c r="E49" s="31">
        <v>34273</v>
      </c>
      <c r="F49" s="33" t="s">
        <v>76</v>
      </c>
      <c r="G49" s="33">
        <v>2019</v>
      </c>
      <c r="H49" s="34">
        <v>43703</v>
      </c>
      <c r="I49" s="31">
        <v>3664067052</v>
      </c>
      <c r="J49" s="31">
        <v>3870021872</v>
      </c>
      <c r="K49" s="31">
        <v>2601722163</v>
      </c>
      <c r="L49" s="31" t="s">
        <v>60</v>
      </c>
      <c r="M49" s="31" t="s">
        <v>31</v>
      </c>
      <c r="N49" s="31" t="s">
        <v>33</v>
      </c>
      <c r="O49" s="31" t="s">
        <v>61</v>
      </c>
      <c r="P49" s="31" t="s">
        <v>25</v>
      </c>
      <c r="Q49" s="35" t="s">
        <v>26</v>
      </c>
      <c r="R49" s="35" t="s">
        <v>27</v>
      </c>
      <c r="S49" s="31" t="s">
        <v>28</v>
      </c>
      <c r="T49" s="36">
        <v>33330</v>
      </c>
      <c r="U49" s="37">
        <v>33330</v>
      </c>
      <c r="V49" s="38">
        <v>4576</v>
      </c>
      <c r="W49" s="39">
        <f t="shared" si="6"/>
        <v>37752</v>
      </c>
      <c r="X49" s="31">
        <v>0.09</v>
      </c>
      <c r="Y49" s="40">
        <f t="shared" si="8"/>
        <v>2999.7</v>
      </c>
      <c r="Z49" s="40">
        <f t="shared" si="11"/>
        <v>49495.049999999996</v>
      </c>
      <c r="AA49" s="41" t="s">
        <v>32</v>
      </c>
      <c r="AB49" s="41" t="s">
        <v>32</v>
      </c>
      <c r="AC49" s="33"/>
      <c r="AD49" s="33" t="str">
        <f t="shared" si="3"/>
        <v/>
      </c>
      <c r="AE49" s="42" t="str">
        <f t="shared" si="9"/>
        <v/>
      </c>
      <c r="AF49" s="42" t="str">
        <f t="shared" si="10"/>
        <v/>
      </c>
      <c r="AG49" s="30"/>
      <c r="AH49" s="43"/>
      <c r="AI49" s="43"/>
      <c r="AJ49" s="44"/>
      <c r="AK49" s="44"/>
      <c r="AL49" s="31"/>
      <c r="AM49" s="31"/>
      <c r="AN49" s="45"/>
      <c r="AO49" s="31"/>
    </row>
    <row r="50" spans="1:41">
      <c r="A50" s="14" t="s">
        <v>79</v>
      </c>
      <c r="B50" s="31"/>
      <c r="C50" s="31"/>
      <c r="D50" s="31">
        <v>49</v>
      </c>
      <c r="E50" s="31">
        <v>34270</v>
      </c>
      <c r="F50" s="33" t="s">
        <v>68</v>
      </c>
      <c r="G50" s="33">
        <v>2019</v>
      </c>
      <c r="H50" s="34">
        <v>43703</v>
      </c>
      <c r="I50" s="31" t="s">
        <v>77</v>
      </c>
      <c r="J50" s="31">
        <v>3870021884</v>
      </c>
      <c r="K50" s="31" t="s">
        <v>78</v>
      </c>
      <c r="L50" s="31" t="s">
        <v>64</v>
      </c>
      <c r="M50" s="31" t="s">
        <v>31</v>
      </c>
      <c r="N50" s="31" t="s">
        <v>33</v>
      </c>
      <c r="O50" s="31" t="s">
        <v>65</v>
      </c>
      <c r="P50" s="31" t="s">
        <v>25</v>
      </c>
      <c r="Q50" s="35" t="s">
        <v>26</v>
      </c>
      <c r="R50" s="35" t="s">
        <v>27</v>
      </c>
      <c r="S50" s="31" t="s">
        <v>28</v>
      </c>
      <c r="T50" s="36">
        <v>58700</v>
      </c>
      <c r="U50" s="37">
        <v>58700</v>
      </c>
      <c r="V50" s="38"/>
      <c r="W50" s="39">
        <f t="shared" si="6"/>
        <v>0</v>
      </c>
      <c r="X50" s="31">
        <v>0.09</v>
      </c>
      <c r="Y50" s="40">
        <f t="shared" si="8"/>
        <v>5283</v>
      </c>
      <c r="Z50" s="40">
        <f t="shared" si="11"/>
        <v>87169.5</v>
      </c>
      <c r="AA50" s="41" t="s">
        <v>32</v>
      </c>
      <c r="AB50" s="41" t="s">
        <v>32</v>
      </c>
      <c r="AC50" s="33"/>
      <c r="AD50" s="33" t="str">
        <f t="shared" si="3"/>
        <v/>
      </c>
      <c r="AE50" s="42" t="str">
        <f t="shared" si="9"/>
        <v/>
      </c>
      <c r="AF50" s="42" t="str">
        <f t="shared" si="10"/>
        <v/>
      </c>
      <c r="AG50" s="30"/>
      <c r="AH50" s="43"/>
      <c r="AI50" s="43"/>
      <c r="AJ50" s="44"/>
      <c r="AK50" s="44"/>
      <c r="AL50" s="31"/>
      <c r="AM50" s="31"/>
      <c r="AN50" s="45"/>
      <c r="AO50" s="31"/>
    </row>
    <row r="51" spans="1:41">
      <c r="B51" s="31"/>
      <c r="C51" s="31"/>
      <c r="D51" s="31">
        <v>50</v>
      </c>
      <c r="E51" s="31">
        <v>34769</v>
      </c>
      <c r="F51" s="33" t="s">
        <v>68</v>
      </c>
      <c r="G51" s="33">
        <v>2019</v>
      </c>
      <c r="H51" s="34">
        <v>43706</v>
      </c>
      <c r="I51" s="31">
        <v>3664067401</v>
      </c>
      <c r="J51" s="31">
        <v>3870022037</v>
      </c>
      <c r="K51" s="31">
        <v>2601715906</v>
      </c>
      <c r="L51" s="31" t="s">
        <v>49</v>
      </c>
      <c r="M51" s="31" t="s">
        <v>31</v>
      </c>
      <c r="N51" s="31" t="s">
        <v>33</v>
      </c>
      <c r="O51" s="31" t="s">
        <v>50</v>
      </c>
      <c r="P51" s="31" t="s">
        <v>25</v>
      </c>
      <c r="Q51" s="35" t="s">
        <v>26</v>
      </c>
      <c r="R51" s="35" t="s">
        <v>27</v>
      </c>
      <c r="S51" s="31" t="s">
        <v>28</v>
      </c>
      <c r="T51" s="36">
        <v>14652</v>
      </c>
      <c r="U51" s="37">
        <v>14652</v>
      </c>
      <c r="V51" s="38">
        <v>438</v>
      </c>
      <c r="W51" s="39">
        <f t="shared" si="6"/>
        <v>3613.5</v>
      </c>
      <c r="X51" s="31">
        <v>0.09</v>
      </c>
      <c r="Y51" s="40">
        <f t="shared" si="8"/>
        <v>1318.68</v>
      </c>
      <c r="Z51" s="40">
        <f t="shared" si="11"/>
        <v>21758.22</v>
      </c>
      <c r="AA51" s="41" t="s">
        <v>32</v>
      </c>
      <c r="AB51" s="41" t="s">
        <v>32</v>
      </c>
      <c r="AC51" s="33"/>
      <c r="AD51" s="33" t="str">
        <f t="shared" si="3"/>
        <v/>
      </c>
      <c r="AE51" s="42" t="str">
        <f t="shared" si="9"/>
        <v/>
      </c>
      <c r="AF51" s="42" t="str">
        <f t="shared" si="10"/>
        <v/>
      </c>
      <c r="AG51" s="30"/>
      <c r="AH51" s="43"/>
      <c r="AI51" s="43"/>
      <c r="AJ51" s="44"/>
      <c r="AK51" s="44"/>
      <c r="AL51" s="31"/>
      <c r="AM51" s="31"/>
      <c r="AN51" s="45"/>
      <c r="AO51" s="31"/>
    </row>
    <row r="52" spans="1:41">
      <c r="A52" s="14" t="s">
        <v>80</v>
      </c>
      <c r="B52" s="31"/>
      <c r="C52" s="31"/>
      <c r="D52" s="31">
        <v>51</v>
      </c>
      <c r="E52" s="31">
        <v>34560</v>
      </c>
      <c r="F52" s="33" t="s">
        <v>68</v>
      </c>
      <c r="G52" s="33">
        <v>2019</v>
      </c>
      <c r="H52" s="34">
        <v>43705</v>
      </c>
      <c r="I52" s="31">
        <v>3664067242</v>
      </c>
      <c r="J52" s="31">
        <v>3870021968</v>
      </c>
      <c r="K52" s="31">
        <v>2601724543</v>
      </c>
      <c r="L52" s="31" t="s">
        <v>36</v>
      </c>
      <c r="M52" s="31" t="s">
        <v>31</v>
      </c>
      <c r="N52" s="31" t="s">
        <v>33</v>
      </c>
      <c r="O52" s="31" t="s">
        <v>42</v>
      </c>
      <c r="P52" s="31" t="s">
        <v>25</v>
      </c>
      <c r="Q52" s="35" t="s">
        <v>26</v>
      </c>
      <c r="R52" s="35" t="s">
        <v>27</v>
      </c>
      <c r="S52" s="31" t="s">
        <v>28</v>
      </c>
      <c r="T52" s="36">
        <v>58360</v>
      </c>
      <c r="U52" s="37">
        <v>58360</v>
      </c>
      <c r="V52" s="38"/>
      <c r="W52" s="39">
        <f t="shared" si="6"/>
        <v>0</v>
      </c>
      <c r="X52" s="31">
        <v>0.09</v>
      </c>
      <c r="Y52" s="40">
        <f t="shared" si="8"/>
        <v>5252.4</v>
      </c>
      <c r="Z52" s="40">
        <f t="shared" si="11"/>
        <v>86664.599999999991</v>
      </c>
      <c r="AA52" s="41" t="s">
        <v>32</v>
      </c>
      <c r="AB52" s="41" t="s">
        <v>32</v>
      </c>
      <c r="AC52" s="33"/>
      <c r="AD52" s="33" t="str">
        <f t="shared" si="3"/>
        <v/>
      </c>
      <c r="AE52" s="42" t="str">
        <f t="shared" si="9"/>
        <v/>
      </c>
      <c r="AF52" s="42" t="str">
        <f t="shared" si="10"/>
        <v/>
      </c>
      <c r="AG52" s="30"/>
      <c r="AH52" s="43"/>
      <c r="AI52" s="43"/>
      <c r="AJ52" s="44"/>
      <c r="AK52" s="44"/>
      <c r="AL52" s="31"/>
      <c r="AM52" s="31"/>
      <c r="AN52" s="45"/>
      <c r="AO52" s="31"/>
    </row>
    <row r="53" spans="1:41">
      <c r="B53" s="31"/>
      <c r="C53" s="31"/>
      <c r="D53" s="31">
        <v>52</v>
      </c>
      <c r="E53" s="31">
        <v>34771</v>
      </c>
      <c r="F53" s="33" t="s">
        <v>68</v>
      </c>
      <c r="G53" s="33">
        <v>2019</v>
      </c>
      <c r="H53" s="34">
        <v>43706</v>
      </c>
      <c r="I53" s="31">
        <v>3664067327</v>
      </c>
      <c r="J53" s="31">
        <v>3870021971</v>
      </c>
      <c r="K53" s="31">
        <v>2601728587</v>
      </c>
      <c r="L53" s="31" t="s">
        <v>38</v>
      </c>
      <c r="M53" s="31" t="s">
        <v>31</v>
      </c>
      <c r="N53" s="31" t="s">
        <v>33</v>
      </c>
      <c r="O53" s="31" t="s">
        <v>39</v>
      </c>
      <c r="P53" s="31" t="s">
        <v>25</v>
      </c>
      <c r="Q53" s="35" t="s">
        <v>26</v>
      </c>
      <c r="R53" s="35" t="s">
        <v>27</v>
      </c>
      <c r="S53" s="31" t="s">
        <v>28</v>
      </c>
      <c r="T53" s="36">
        <v>8017.84</v>
      </c>
      <c r="U53" s="37">
        <v>8017.84</v>
      </c>
      <c r="V53" s="38"/>
      <c r="W53" s="39">
        <f t="shared" si="6"/>
        <v>0</v>
      </c>
      <c r="X53" s="31">
        <v>7.0000000000000007E-2</v>
      </c>
      <c r="Y53" s="40">
        <f t="shared" si="8"/>
        <v>561.24880000000007</v>
      </c>
      <c r="Z53" s="40">
        <f t="shared" si="11"/>
        <v>9260.6052000000018</v>
      </c>
      <c r="AA53" s="41" t="s">
        <v>32</v>
      </c>
      <c r="AB53" s="41" t="s">
        <v>32</v>
      </c>
      <c r="AC53" s="33"/>
      <c r="AD53" s="33" t="str">
        <f t="shared" si="3"/>
        <v/>
      </c>
      <c r="AE53" s="42" t="str">
        <f t="shared" si="9"/>
        <v/>
      </c>
      <c r="AF53" s="42" t="str">
        <f t="shared" si="10"/>
        <v/>
      </c>
      <c r="AG53" s="30"/>
      <c r="AH53" s="43"/>
      <c r="AI53" s="43"/>
      <c r="AJ53" s="44"/>
      <c r="AK53" s="44"/>
      <c r="AL53" s="31"/>
      <c r="AM53" s="31"/>
      <c r="AN53" s="45"/>
      <c r="AO53" s="31"/>
    </row>
    <row r="54" spans="1:41">
      <c r="B54" s="31"/>
      <c r="C54" s="31"/>
      <c r="D54" s="31">
        <v>53</v>
      </c>
      <c r="E54" s="31">
        <v>33356</v>
      </c>
      <c r="F54" s="33" t="s">
        <v>68</v>
      </c>
      <c r="G54" s="33">
        <v>2019</v>
      </c>
      <c r="H54" s="34">
        <v>43695</v>
      </c>
      <c r="I54" s="31">
        <v>3664066410</v>
      </c>
      <c r="J54" s="31">
        <v>3870021721</v>
      </c>
      <c r="K54" s="31">
        <v>2601715977</v>
      </c>
      <c r="L54" s="31" t="s">
        <v>81</v>
      </c>
      <c r="M54" s="31" t="s">
        <v>31</v>
      </c>
      <c r="N54" s="31" t="s">
        <v>33</v>
      </c>
      <c r="O54" s="31" t="s">
        <v>82</v>
      </c>
      <c r="P54" s="31" t="s">
        <v>25</v>
      </c>
      <c r="Q54" s="35" t="s">
        <v>26</v>
      </c>
      <c r="R54" s="35" t="s">
        <v>27</v>
      </c>
      <c r="S54" s="31" t="s">
        <v>28</v>
      </c>
      <c r="T54" s="36">
        <v>88937.49</v>
      </c>
      <c r="U54" s="37">
        <v>88937.49</v>
      </c>
      <c r="V54" s="38"/>
      <c r="W54" s="39">
        <f t="shared" si="6"/>
        <v>0</v>
      </c>
      <c r="X54" s="31">
        <v>7.0000000000000007E-2</v>
      </c>
      <c r="Y54" s="40">
        <f t="shared" si="8"/>
        <v>6225.6243000000013</v>
      </c>
      <c r="Z54" s="40">
        <f t="shared" si="11"/>
        <v>102722.80095000002</v>
      </c>
      <c r="AA54" s="41" t="s">
        <v>32</v>
      </c>
      <c r="AB54" s="41" t="s">
        <v>32</v>
      </c>
      <c r="AC54" s="33"/>
      <c r="AD54" s="33" t="str">
        <f t="shared" si="3"/>
        <v/>
      </c>
      <c r="AE54" s="42" t="str">
        <f t="shared" si="9"/>
        <v/>
      </c>
      <c r="AF54" s="42" t="str">
        <f t="shared" si="10"/>
        <v/>
      </c>
      <c r="AG54" s="30"/>
      <c r="AH54" s="43"/>
      <c r="AI54" s="43"/>
      <c r="AJ54" s="44"/>
      <c r="AK54" s="44"/>
      <c r="AL54" s="31"/>
      <c r="AM54" s="31"/>
      <c r="AN54" s="45"/>
      <c r="AO54" s="31"/>
    </row>
    <row r="55" spans="1:41">
      <c r="B55" s="31"/>
      <c r="C55" s="31"/>
      <c r="D55" s="31">
        <v>54</v>
      </c>
      <c r="E55" s="31"/>
      <c r="F55" s="33"/>
      <c r="G55" s="33"/>
      <c r="H55" s="34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6"/>
      <c r="U55" s="37"/>
      <c r="V55" s="38"/>
      <c r="W55" s="39">
        <f t="shared" si="6"/>
        <v>0</v>
      </c>
      <c r="X55" s="31"/>
      <c r="Y55" s="40">
        <f t="shared" si="8"/>
        <v>0</v>
      </c>
      <c r="Z55" s="40">
        <f t="shared" si="11"/>
        <v>0</v>
      </c>
      <c r="AA55" s="33"/>
      <c r="AB55" s="46"/>
      <c r="AC55" s="33"/>
      <c r="AD55" s="33" t="b">
        <f t="shared" si="3"/>
        <v>0</v>
      </c>
      <c r="AE55" s="42" t="str">
        <f t="shared" si="9"/>
        <v/>
      </c>
      <c r="AF55" s="42" t="str">
        <f t="shared" si="10"/>
        <v/>
      </c>
      <c r="AG55" s="30"/>
      <c r="AH55" s="43"/>
      <c r="AI55" s="43"/>
      <c r="AJ55" s="44"/>
      <c r="AK55" s="44"/>
      <c r="AL55" s="31"/>
      <c r="AM55" s="31"/>
      <c r="AN55" s="45"/>
      <c r="AO55" s="31"/>
    </row>
    <row r="56" spans="1:41">
      <c r="B56" s="31"/>
      <c r="C56" s="31"/>
      <c r="D56" s="31">
        <v>55</v>
      </c>
      <c r="E56" s="31"/>
      <c r="F56" s="33"/>
      <c r="G56" s="33"/>
      <c r="H56" s="34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6"/>
      <c r="U56" s="37"/>
      <c r="V56" s="38"/>
      <c r="W56" s="39">
        <f t="shared" si="6"/>
        <v>0</v>
      </c>
      <c r="X56" s="31"/>
      <c r="Y56" s="40">
        <f t="shared" si="8"/>
        <v>0</v>
      </c>
      <c r="Z56" s="40">
        <f t="shared" si="11"/>
        <v>0</v>
      </c>
      <c r="AA56" s="33"/>
      <c r="AB56" s="46"/>
      <c r="AC56" s="33"/>
      <c r="AD56" s="33" t="b">
        <f t="shared" si="3"/>
        <v>0</v>
      </c>
      <c r="AE56" s="42" t="str">
        <f t="shared" si="9"/>
        <v/>
      </c>
      <c r="AF56" s="42" t="str">
        <f t="shared" si="10"/>
        <v/>
      </c>
      <c r="AG56" s="30"/>
      <c r="AH56" s="43"/>
      <c r="AI56" s="43"/>
      <c r="AJ56" s="44"/>
      <c r="AK56" s="44"/>
      <c r="AL56" s="31"/>
      <c r="AM56" s="31"/>
      <c r="AN56" s="45"/>
      <c r="AO56" s="31"/>
    </row>
    <row r="57" spans="1:41">
      <c r="B57" s="31"/>
      <c r="C57" s="31"/>
      <c r="D57" s="31">
        <v>56</v>
      </c>
      <c r="E57" s="31"/>
      <c r="F57" s="33"/>
      <c r="G57" s="33"/>
      <c r="H57" s="34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6"/>
      <c r="U57" s="37"/>
      <c r="V57" s="38"/>
      <c r="W57" s="39">
        <f t="shared" si="6"/>
        <v>0</v>
      </c>
      <c r="X57" s="31"/>
      <c r="Y57" s="40">
        <f t="shared" si="8"/>
        <v>0</v>
      </c>
      <c r="Z57" s="40">
        <f t="shared" si="11"/>
        <v>0</v>
      </c>
      <c r="AA57" s="33"/>
      <c r="AB57" s="46"/>
      <c r="AC57" s="33"/>
      <c r="AD57" s="33" t="b">
        <f t="shared" si="3"/>
        <v>0</v>
      </c>
      <c r="AE57" s="42" t="str">
        <f t="shared" si="9"/>
        <v/>
      </c>
      <c r="AF57" s="42" t="str">
        <f t="shared" si="10"/>
        <v/>
      </c>
      <c r="AG57" s="30"/>
      <c r="AH57" s="43"/>
      <c r="AI57" s="43"/>
      <c r="AJ57" s="44"/>
      <c r="AK57" s="44"/>
      <c r="AL57" s="31"/>
      <c r="AM57" s="31"/>
      <c r="AN57" s="45"/>
      <c r="AO57" s="31"/>
    </row>
    <row r="58" spans="1:41">
      <c r="B58" s="31"/>
      <c r="C58" s="31"/>
      <c r="D58" s="31">
        <v>57</v>
      </c>
      <c r="E58" s="31"/>
      <c r="F58" s="33"/>
      <c r="G58" s="33"/>
      <c r="H58" s="34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6"/>
      <c r="U58" s="37"/>
      <c r="V58" s="38"/>
      <c r="W58" s="39">
        <f t="shared" si="6"/>
        <v>0</v>
      </c>
      <c r="X58" s="31"/>
      <c r="Y58" s="40">
        <f t="shared" si="8"/>
        <v>0</v>
      </c>
      <c r="Z58" s="40">
        <f t="shared" si="11"/>
        <v>0</v>
      </c>
      <c r="AA58" s="33"/>
      <c r="AB58" s="46"/>
      <c r="AC58" s="33"/>
      <c r="AD58" s="33" t="b">
        <f t="shared" si="3"/>
        <v>0</v>
      </c>
      <c r="AE58" s="42" t="str">
        <f t="shared" si="9"/>
        <v/>
      </c>
      <c r="AF58" s="42" t="str">
        <f t="shared" si="10"/>
        <v/>
      </c>
      <c r="AG58" s="30"/>
      <c r="AH58" s="43"/>
      <c r="AI58" s="43"/>
      <c r="AJ58" s="44"/>
      <c r="AK58" s="44"/>
      <c r="AL58" s="31"/>
      <c r="AM58" s="31"/>
      <c r="AN58" s="45"/>
      <c r="AO58" s="31"/>
    </row>
    <row r="59" spans="1:41">
      <c r="B59" s="31"/>
      <c r="C59" s="31"/>
      <c r="D59" s="31">
        <v>58</v>
      </c>
      <c r="E59" s="31"/>
      <c r="F59" s="33"/>
      <c r="G59" s="33"/>
      <c r="H59" s="34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6"/>
      <c r="U59" s="37"/>
      <c r="V59" s="38"/>
      <c r="W59" s="39">
        <f t="shared" si="6"/>
        <v>0</v>
      </c>
      <c r="X59" s="31"/>
      <c r="Y59" s="40">
        <f t="shared" si="8"/>
        <v>0</v>
      </c>
      <c r="Z59" s="40">
        <f t="shared" si="11"/>
        <v>0</v>
      </c>
      <c r="AA59" s="33"/>
      <c r="AB59" s="46"/>
      <c r="AC59" s="33"/>
      <c r="AD59" s="33" t="b">
        <f t="shared" si="3"/>
        <v>0</v>
      </c>
      <c r="AE59" s="42" t="str">
        <f t="shared" si="9"/>
        <v/>
      </c>
      <c r="AF59" s="42" t="str">
        <f t="shared" si="10"/>
        <v/>
      </c>
      <c r="AG59" s="30"/>
      <c r="AH59" s="43"/>
      <c r="AI59" s="43"/>
      <c r="AJ59" s="44"/>
      <c r="AK59" s="44"/>
      <c r="AL59" s="31"/>
      <c r="AM59" s="31"/>
      <c r="AN59" s="45"/>
      <c r="AO59" s="31"/>
    </row>
    <row r="60" spans="1:41">
      <c r="B60" s="31"/>
      <c r="C60" s="31"/>
      <c r="D60" s="31">
        <v>59</v>
      </c>
      <c r="E60" s="31"/>
      <c r="F60" s="33"/>
      <c r="G60" s="33"/>
      <c r="H60" s="34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6"/>
      <c r="U60" s="37"/>
      <c r="V60" s="38"/>
      <c r="W60" s="39">
        <f t="shared" si="6"/>
        <v>0</v>
      </c>
      <c r="X60" s="31"/>
      <c r="Y60" s="40">
        <f t="shared" si="8"/>
        <v>0</v>
      </c>
      <c r="Z60" s="40">
        <f t="shared" si="11"/>
        <v>0</v>
      </c>
      <c r="AA60" s="33"/>
      <c r="AB60" s="46"/>
      <c r="AC60" s="33"/>
      <c r="AD60" s="33" t="b">
        <f t="shared" si="3"/>
        <v>0</v>
      </c>
      <c r="AE60" s="42" t="str">
        <f t="shared" si="9"/>
        <v/>
      </c>
      <c r="AF60" s="42" t="str">
        <f t="shared" si="10"/>
        <v/>
      </c>
      <c r="AG60" s="30"/>
      <c r="AH60" s="43"/>
      <c r="AI60" s="43"/>
      <c r="AJ60" s="44"/>
      <c r="AK60" s="44"/>
      <c r="AL60" s="31"/>
      <c r="AM60" s="31"/>
      <c r="AN60" s="45"/>
      <c r="AO60" s="31"/>
    </row>
    <row r="61" spans="1:41">
      <c r="B61" s="31"/>
      <c r="C61" s="31"/>
      <c r="D61" s="31">
        <v>60</v>
      </c>
      <c r="E61" s="31"/>
      <c r="F61" s="33"/>
      <c r="G61" s="33"/>
      <c r="H61" s="34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6"/>
      <c r="U61" s="37"/>
      <c r="V61" s="38"/>
      <c r="W61" s="39">
        <f t="shared" si="6"/>
        <v>0</v>
      </c>
      <c r="X61" s="31"/>
      <c r="Y61" s="40">
        <f t="shared" si="8"/>
        <v>0</v>
      </c>
      <c r="Z61" s="40">
        <f t="shared" si="11"/>
        <v>0</v>
      </c>
      <c r="AA61" s="33"/>
      <c r="AB61" s="46"/>
      <c r="AC61" s="33"/>
      <c r="AD61" s="33" t="b">
        <f t="shared" si="3"/>
        <v>0</v>
      </c>
      <c r="AE61" s="42" t="str">
        <f t="shared" si="9"/>
        <v/>
      </c>
      <c r="AF61" s="42" t="str">
        <f t="shared" si="10"/>
        <v/>
      </c>
      <c r="AG61" s="30"/>
      <c r="AH61" s="43"/>
      <c r="AI61" s="43"/>
      <c r="AJ61" s="44"/>
      <c r="AK61" s="44"/>
      <c r="AL61" s="31"/>
      <c r="AM61" s="31"/>
      <c r="AN61" s="45"/>
      <c r="AO61" s="31"/>
    </row>
    <row r="62" spans="1:41">
      <c r="B62" s="31"/>
      <c r="C62" s="31"/>
      <c r="D62" s="31">
        <v>61</v>
      </c>
      <c r="E62" s="31"/>
      <c r="F62" s="33"/>
      <c r="G62" s="33"/>
      <c r="H62" s="34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6"/>
      <c r="U62" s="37"/>
      <c r="V62" s="38"/>
      <c r="W62" s="39">
        <f t="shared" si="6"/>
        <v>0</v>
      </c>
      <c r="X62" s="31"/>
      <c r="Y62" s="40">
        <f t="shared" si="8"/>
        <v>0</v>
      </c>
      <c r="Z62" s="40">
        <f t="shared" si="11"/>
        <v>0</v>
      </c>
      <c r="AA62" s="33"/>
      <c r="AB62" s="46"/>
      <c r="AC62" s="33"/>
      <c r="AD62" s="33" t="b">
        <f t="shared" si="3"/>
        <v>0</v>
      </c>
      <c r="AE62" s="42" t="str">
        <f t="shared" si="9"/>
        <v/>
      </c>
      <c r="AF62" s="42" t="str">
        <f t="shared" si="10"/>
        <v/>
      </c>
      <c r="AG62" s="30"/>
      <c r="AH62" s="43"/>
      <c r="AI62" s="43"/>
      <c r="AJ62" s="44"/>
      <c r="AK62" s="44"/>
      <c r="AL62" s="31"/>
      <c r="AM62" s="31"/>
      <c r="AN62" s="45"/>
      <c r="AO62" s="31"/>
    </row>
    <row r="63" spans="1:41">
      <c r="B63" s="31"/>
      <c r="C63" s="31"/>
      <c r="D63" s="31">
        <v>62</v>
      </c>
      <c r="E63" s="31"/>
      <c r="F63" s="33"/>
      <c r="G63" s="33"/>
      <c r="H63" s="34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6"/>
      <c r="U63" s="37"/>
      <c r="V63" s="38"/>
      <c r="W63" s="39">
        <f t="shared" si="6"/>
        <v>0</v>
      </c>
      <c r="X63" s="31"/>
      <c r="Y63" s="40">
        <f t="shared" si="8"/>
        <v>0</v>
      </c>
      <c r="Z63" s="40">
        <f t="shared" si="11"/>
        <v>0</v>
      </c>
      <c r="AA63" s="33"/>
      <c r="AB63" s="46"/>
      <c r="AC63" s="33"/>
      <c r="AD63" s="33" t="b">
        <f t="shared" si="3"/>
        <v>0</v>
      </c>
      <c r="AE63" s="42" t="str">
        <f t="shared" si="9"/>
        <v/>
      </c>
      <c r="AF63" s="42" t="str">
        <f t="shared" si="10"/>
        <v/>
      </c>
      <c r="AG63" s="30"/>
      <c r="AH63" s="43"/>
      <c r="AI63" s="43"/>
      <c r="AJ63" s="44"/>
      <c r="AK63" s="44"/>
      <c r="AL63" s="31"/>
      <c r="AM63" s="31"/>
      <c r="AN63" s="45"/>
      <c r="AO63" s="31"/>
    </row>
    <row r="64" spans="1:41">
      <c r="B64" s="31"/>
      <c r="C64" s="31"/>
      <c r="D64" s="31">
        <v>63</v>
      </c>
      <c r="E64" s="31"/>
      <c r="F64" s="33"/>
      <c r="G64" s="33"/>
      <c r="H64" s="34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6"/>
      <c r="U64" s="37"/>
      <c r="V64" s="38"/>
      <c r="W64" s="39">
        <f t="shared" si="6"/>
        <v>0</v>
      </c>
      <c r="X64" s="31"/>
      <c r="Y64" s="40">
        <f t="shared" si="8"/>
        <v>0</v>
      </c>
      <c r="Z64" s="40">
        <f t="shared" si="11"/>
        <v>0</v>
      </c>
      <c r="AA64" s="33"/>
      <c r="AB64" s="46"/>
      <c r="AC64" s="33"/>
      <c r="AD64" s="33" t="b">
        <f t="shared" si="3"/>
        <v>0</v>
      </c>
      <c r="AE64" s="42" t="str">
        <f t="shared" si="9"/>
        <v/>
      </c>
      <c r="AF64" s="42" t="str">
        <f t="shared" si="10"/>
        <v/>
      </c>
      <c r="AG64" s="30"/>
      <c r="AH64" s="43"/>
      <c r="AI64" s="43"/>
      <c r="AJ64" s="44"/>
      <c r="AK64" s="44"/>
      <c r="AL64" s="31"/>
      <c r="AM64" s="31"/>
      <c r="AN64" s="45"/>
      <c r="AO64" s="31"/>
    </row>
    <row r="65" spans="2:41">
      <c r="B65" s="31"/>
      <c r="C65" s="31"/>
      <c r="D65" s="31">
        <v>64</v>
      </c>
      <c r="E65" s="31"/>
      <c r="F65" s="33"/>
      <c r="G65" s="33"/>
      <c r="H65" s="34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6"/>
      <c r="U65" s="37"/>
      <c r="V65" s="38"/>
      <c r="W65" s="39">
        <f t="shared" si="6"/>
        <v>0</v>
      </c>
      <c r="X65" s="31"/>
      <c r="Y65" s="40">
        <f t="shared" si="8"/>
        <v>0</v>
      </c>
      <c r="Z65" s="40">
        <f t="shared" si="11"/>
        <v>0</v>
      </c>
      <c r="AA65" s="33"/>
      <c r="AB65" s="46"/>
      <c r="AC65" s="33"/>
      <c r="AD65" s="33" t="b">
        <f t="shared" ref="AD65:AD128" si="12">IF(AA65="ok",IF(AB65="ok",IF(AC65="ok","ok","")))</f>
        <v>0</v>
      </c>
      <c r="AE65" s="42" t="str">
        <f t="shared" si="9"/>
        <v/>
      </c>
      <c r="AF65" s="42" t="str">
        <f t="shared" si="10"/>
        <v/>
      </c>
      <c r="AG65" s="30"/>
      <c r="AH65" s="43"/>
      <c r="AI65" s="43"/>
      <c r="AJ65" s="44"/>
      <c r="AK65" s="44"/>
      <c r="AL65" s="31"/>
      <c r="AM65" s="31"/>
      <c r="AN65" s="45"/>
      <c r="AO65" s="31"/>
    </row>
    <row r="66" spans="2:41">
      <c r="B66" s="31"/>
      <c r="C66" s="31"/>
      <c r="D66" s="31">
        <v>65</v>
      </c>
      <c r="E66" s="31"/>
      <c r="F66" s="33"/>
      <c r="G66" s="33"/>
      <c r="H66" s="34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6"/>
      <c r="U66" s="37"/>
      <c r="V66" s="38"/>
      <c r="W66" s="39">
        <f t="shared" si="6"/>
        <v>0</v>
      </c>
      <c r="X66" s="31"/>
      <c r="Y66" s="40">
        <f t="shared" si="8"/>
        <v>0</v>
      </c>
      <c r="Z66" s="40">
        <f t="shared" si="11"/>
        <v>0</v>
      </c>
      <c r="AA66" s="33"/>
      <c r="AB66" s="46"/>
      <c r="AC66" s="33"/>
      <c r="AD66" s="33" t="b">
        <f t="shared" si="12"/>
        <v>0</v>
      </c>
      <c r="AE66" s="42" t="str">
        <f t="shared" si="9"/>
        <v/>
      </c>
      <c r="AF66" s="42" t="str">
        <f t="shared" si="10"/>
        <v/>
      </c>
      <c r="AG66" s="30"/>
      <c r="AH66" s="43"/>
      <c r="AI66" s="43"/>
      <c r="AJ66" s="44"/>
      <c r="AK66" s="44"/>
      <c r="AL66" s="31"/>
      <c r="AM66" s="31"/>
      <c r="AN66" s="45"/>
      <c r="AO66" s="31"/>
    </row>
    <row r="67" spans="2:41">
      <c r="B67" s="31"/>
      <c r="C67" s="31"/>
      <c r="D67" s="31">
        <v>66</v>
      </c>
      <c r="E67" s="31"/>
      <c r="F67" s="33"/>
      <c r="G67" s="33"/>
      <c r="H67" s="34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6"/>
      <c r="U67" s="37"/>
      <c r="V67" s="38"/>
      <c r="W67" s="39">
        <f t="shared" si="6"/>
        <v>0</v>
      </c>
      <c r="X67" s="31"/>
      <c r="Y67" s="40">
        <f t="shared" si="8"/>
        <v>0</v>
      </c>
      <c r="Z67" s="40">
        <f t="shared" si="11"/>
        <v>0</v>
      </c>
      <c r="AA67" s="33"/>
      <c r="AB67" s="46"/>
      <c r="AC67" s="33"/>
      <c r="AD67" s="33" t="b">
        <f t="shared" si="12"/>
        <v>0</v>
      </c>
      <c r="AE67" s="42" t="str">
        <f t="shared" si="9"/>
        <v/>
      </c>
      <c r="AF67" s="42" t="str">
        <f t="shared" si="10"/>
        <v/>
      </c>
      <c r="AG67" s="30"/>
      <c r="AH67" s="43"/>
      <c r="AI67" s="43"/>
      <c r="AJ67" s="44"/>
      <c r="AK67" s="44"/>
      <c r="AL67" s="31"/>
      <c r="AM67" s="31"/>
      <c r="AN67" s="45"/>
      <c r="AO67" s="31"/>
    </row>
    <row r="68" spans="2:41">
      <c r="B68" s="31"/>
      <c r="C68" s="31"/>
      <c r="D68" s="31">
        <v>67</v>
      </c>
      <c r="E68" s="31"/>
      <c r="F68" s="33"/>
      <c r="G68" s="33"/>
      <c r="H68" s="34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6"/>
      <c r="U68" s="37"/>
      <c r="V68" s="38"/>
      <c r="W68" s="39">
        <f t="shared" si="6"/>
        <v>0</v>
      </c>
      <c r="X68" s="31"/>
      <c r="Y68" s="40">
        <f t="shared" si="8"/>
        <v>0</v>
      </c>
      <c r="Z68" s="40">
        <f t="shared" si="11"/>
        <v>0</v>
      </c>
      <c r="AA68" s="33"/>
      <c r="AB68" s="46"/>
      <c r="AC68" s="33"/>
      <c r="AD68" s="33" t="b">
        <f t="shared" si="12"/>
        <v>0</v>
      </c>
      <c r="AE68" s="42" t="str">
        <f t="shared" si="9"/>
        <v/>
      </c>
      <c r="AF68" s="42" t="str">
        <f t="shared" si="10"/>
        <v/>
      </c>
      <c r="AG68" s="30"/>
      <c r="AH68" s="43"/>
      <c r="AI68" s="43"/>
      <c r="AJ68" s="44"/>
      <c r="AK68" s="44"/>
      <c r="AL68" s="31"/>
      <c r="AM68" s="31"/>
      <c r="AN68" s="45"/>
      <c r="AO68" s="31"/>
    </row>
    <row r="69" spans="2:41">
      <c r="B69" s="31"/>
      <c r="C69" s="31"/>
      <c r="D69" s="31">
        <v>68</v>
      </c>
      <c r="E69" s="31"/>
      <c r="F69" s="33"/>
      <c r="G69" s="33"/>
      <c r="H69" s="34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6"/>
      <c r="U69" s="37"/>
      <c r="V69" s="38"/>
      <c r="W69" s="39">
        <f t="shared" si="6"/>
        <v>0</v>
      </c>
      <c r="X69" s="31"/>
      <c r="Y69" s="40">
        <f t="shared" si="8"/>
        <v>0</v>
      </c>
      <c r="Z69" s="40">
        <f t="shared" si="11"/>
        <v>0</v>
      </c>
      <c r="AA69" s="33"/>
      <c r="AB69" s="46"/>
      <c r="AC69" s="33"/>
      <c r="AD69" s="33" t="b">
        <f t="shared" si="12"/>
        <v>0</v>
      </c>
      <c r="AE69" s="42" t="str">
        <f t="shared" si="9"/>
        <v/>
      </c>
      <c r="AF69" s="42" t="str">
        <f t="shared" si="10"/>
        <v/>
      </c>
      <c r="AG69" s="30"/>
      <c r="AH69" s="43"/>
      <c r="AI69" s="43"/>
      <c r="AJ69" s="44"/>
      <c r="AK69" s="44"/>
      <c r="AL69" s="31"/>
      <c r="AM69" s="31"/>
      <c r="AN69" s="45"/>
      <c r="AO69" s="31"/>
    </row>
    <row r="70" spans="2:41">
      <c r="B70" s="31"/>
      <c r="C70" s="31"/>
      <c r="D70" s="31">
        <v>69</v>
      </c>
      <c r="E70" s="31"/>
      <c r="F70" s="33"/>
      <c r="G70" s="33"/>
      <c r="H70" s="34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6"/>
      <c r="U70" s="37"/>
      <c r="V70" s="38"/>
      <c r="W70" s="39">
        <f t="shared" si="6"/>
        <v>0</v>
      </c>
      <c r="X70" s="31"/>
      <c r="Y70" s="40">
        <f t="shared" si="8"/>
        <v>0</v>
      </c>
      <c r="Z70" s="40">
        <f t="shared" si="11"/>
        <v>0</v>
      </c>
      <c r="AA70" s="33"/>
      <c r="AB70" s="46"/>
      <c r="AC70" s="33"/>
      <c r="AD70" s="33" t="b">
        <f t="shared" si="12"/>
        <v>0</v>
      </c>
      <c r="AE70" s="42" t="str">
        <f t="shared" si="9"/>
        <v/>
      </c>
      <c r="AF70" s="42" t="str">
        <f t="shared" si="10"/>
        <v/>
      </c>
      <c r="AG70" s="30"/>
      <c r="AH70" s="43"/>
      <c r="AI70" s="43"/>
      <c r="AJ70" s="44"/>
      <c r="AK70" s="44"/>
      <c r="AL70" s="31"/>
      <c r="AM70" s="31"/>
      <c r="AN70" s="45"/>
      <c r="AO70" s="31"/>
    </row>
    <row r="71" spans="2:41">
      <c r="B71" s="31"/>
      <c r="C71" s="31"/>
      <c r="D71" s="31">
        <v>70</v>
      </c>
      <c r="E71" s="31"/>
      <c r="F71" s="33"/>
      <c r="G71" s="33"/>
      <c r="H71" s="34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6"/>
      <c r="U71" s="37"/>
      <c r="V71" s="38"/>
      <c r="W71" s="39">
        <f t="shared" si="6"/>
        <v>0</v>
      </c>
      <c r="X71" s="31"/>
      <c r="Y71" s="40">
        <f t="shared" si="8"/>
        <v>0</v>
      </c>
      <c r="Z71" s="40">
        <f t="shared" si="11"/>
        <v>0</v>
      </c>
      <c r="AA71" s="33"/>
      <c r="AB71" s="46"/>
      <c r="AC71" s="33"/>
      <c r="AD71" s="33" t="b">
        <f t="shared" si="12"/>
        <v>0</v>
      </c>
      <c r="AE71" s="42" t="str">
        <f t="shared" si="9"/>
        <v/>
      </c>
      <c r="AF71" s="42" t="str">
        <f t="shared" si="10"/>
        <v/>
      </c>
      <c r="AG71" s="30"/>
      <c r="AH71" s="43"/>
      <c r="AI71" s="43"/>
      <c r="AJ71" s="44"/>
      <c r="AK71" s="44"/>
      <c r="AL71" s="31"/>
      <c r="AM71" s="31"/>
      <c r="AN71" s="45"/>
      <c r="AO71" s="31"/>
    </row>
    <row r="72" spans="2:41">
      <c r="B72" s="31"/>
      <c r="C72" s="31"/>
      <c r="D72" s="31">
        <v>71</v>
      </c>
      <c r="E72" s="31"/>
      <c r="F72" s="33"/>
      <c r="G72" s="33"/>
      <c r="H72" s="34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6"/>
      <c r="U72" s="37"/>
      <c r="V72" s="38"/>
      <c r="W72" s="39">
        <f t="shared" si="6"/>
        <v>0</v>
      </c>
      <c r="X72" s="31"/>
      <c r="Y72" s="40">
        <f t="shared" si="8"/>
        <v>0</v>
      </c>
      <c r="Z72" s="40">
        <f t="shared" si="11"/>
        <v>0</v>
      </c>
      <c r="AA72" s="33"/>
      <c r="AB72" s="46"/>
      <c r="AC72" s="33"/>
      <c r="AD72" s="33" t="b">
        <f t="shared" si="12"/>
        <v>0</v>
      </c>
      <c r="AE72" s="42" t="str">
        <f t="shared" si="9"/>
        <v/>
      </c>
      <c r="AF72" s="42" t="str">
        <f t="shared" si="10"/>
        <v/>
      </c>
      <c r="AG72" s="30"/>
      <c r="AH72" s="43"/>
      <c r="AI72" s="43"/>
      <c r="AJ72" s="44"/>
      <c r="AK72" s="44"/>
      <c r="AL72" s="31"/>
      <c r="AM72" s="31"/>
      <c r="AN72" s="45"/>
      <c r="AO72" s="31"/>
    </row>
    <row r="73" spans="2:41">
      <c r="B73" s="31"/>
      <c r="C73" s="31"/>
      <c r="D73" s="31">
        <v>72</v>
      </c>
      <c r="E73" s="31"/>
      <c r="F73" s="33"/>
      <c r="G73" s="33"/>
      <c r="H73" s="34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6"/>
      <c r="U73" s="37"/>
      <c r="V73" s="38"/>
      <c r="W73" s="39">
        <f t="shared" si="6"/>
        <v>0</v>
      </c>
      <c r="X73" s="31"/>
      <c r="Y73" s="40">
        <f t="shared" si="8"/>
        <v>0</v>
      </c>
      <c r="Z73" s="40">
        <f t="shared" si="11"/>
        <v>0</v>
      </c>
      <c r="AA73" s="33"/>
      <c r="AB73" s="46"/>
      <c r="AC73" s="33"/>
      <c r="AD73" s="33" t="b">
        <f t="shared" si="12"/>
        <v>0</v>
      </c>
      <c r="AE73" s="42" t="str">
        <f t="shared" si="9"/>
        <v/>
      </c>
      <c r="AF73" s="42" t="str">
        <f t="shared" si="10"/>
        <v/>
      </c>
      <c r="AG73" s="30"/>
      <c r="AH73" s="43"/>
      <c r="AI73" s="43"/>
      <c r="AJ73" s="44"/>
      <c r="AK73" s="44"/>
      <c r="AL73" s="31"/>
      <c r="AM73" s="31"/>
      <c r="AN73" s="45"/>
      <c r="AO73" s="31"/>
    </row>
    <row r="74" spans="2:41">
      <c r="B74" s="31"/>
      <c r="C74" s="31"/>
      <c r="D74" s="31">
        <v>73</v>
      </c>
      <c r="E74" s="31"/>
      <c r="F74" s="33"/>
      <c r="G74" s="33"/>
      <c r="H74" s="34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6"/>
      <c r="U74" s="37"/>
      <c r="V74" s="38"/>
      <c r="W74" s="39">
        <f t="shared" si="6"/>
        <v>0</v>
      </c>
      <c r="X74" s="31"/>
      <c r="Y74" s="40">
        <f t="shared" si="8"/>
        <v>0</v>
      </c>
      <c r="Z74" s="40">
        <f t="shared" si="11"/>
        <v>0</v>
      </c>
      <c r="AA74" s="33"/>
      <c r="AB74" s="46"/>
      <c r="AC74" s="33"/>
      <c r="AD74" s="33" t="b">
        <f t="shared" si="12"/>
        <v>0</v>
      </c>
      <c r="AE74" s="42" t="str">
        <f t="shared" si="9"/>
        <v/>
      </c>
      <c r="AF74" s="42" t="str">
        <f t="shared" si="10"/>
        <v/>
      </c>
      <c r="AG74" s="30"/>
      <c r="AH74" s="43"/>
      <c r="AI74" s="43"/>
      <c r="AJ74" s="44"/>
      <c r="AK74" s="44"/>
      <c r="AL74" s="31"/>
      <c r="AM74" s="31"/>
      <c r="AN74" s="45"/>
      <c r="AO74" s="31"/>
    </row>
    <row r="75" spans="2:41">
      <c r="B75" s="31"/>
      <c r="C75" s="31"/>
      <c r="D75" s="31">
        <v>74</v>
      </c>
      <c r="E75" s="31"/>
      <c r="F75" s="33"/>
      <c r="G75" s="33"/>
      <c r="H75" s="34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6"/>
      <c r="U75" s="37"/>
      <c r="V75" s="38"/>
      <c r="W75" s="39">
        <f t="shared" si="6"/>
        <v>0</v>
      </c>
      <c r="X75" s="31"/>
      <c r="Y75" s="40">
        <f t="shared" si="8"/>
        <v>0</v>
      </c>
      <c r="Z75" s="40">
        <f t="shared" si="11"/>
        <v>0</v>
      </c>
      <c r="AA75" s="33"/>
      <c r="AB75" s="46"/>
      <c r="AC75" s="33"/>
      <c r="AD75" s="33" t="b">
        <f t="shared" si="12"/>
        <v>0</v>
      </c>
      <c r="AE75" s="42" t="str">
        <f t="shared" si="9"/>
        <v/>
      </c>
      <c r="AF75" s="42" t="str">
        <f t="shared" si="10"/>
        <v/>
      </c>
      <c r="AG75" s="30"/>
      <c r="AH75" s="43"/>
      <c r="AI75" s="43"/>
      <c r="AJ75" s="44"/>
      <c r="AK75" s="44"/>
      <c r="AL75" s="31"/>
      <c r="AM75" s="31"/>
      <c r="AN75" s="45"/>
      <c r="AO75" s="31"/>
    </row>
    <row r="76" spans="2:41">
      <c r="B76" s="31"/>
      <c r="C76" s="31"/>
      <c r="D76" s="31">
        <v>75</v>
      </c>
      <c r="E76" s="31"/>
      <c r="F76" s="33"/>
      <c r="G76" s="33"/>
      <c r="H76" s="34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6"/>
      <c r="U76" s="37"/>
      <c r="V76" s="38"/>
      <c r="W76" s="39">
        <f t="shared" si="6"/>
        <v>0</v>
      </c>
      <c r="X76" s="31"/>
      <c r="Y76" s="40">
        <f t="shared" si="8"/>
        <v>0</v>
      </c>
      <c r="Z76" s="40">
        <f t="shared" si="11"/>
        <v>0</v>
      </c>
      <c r="AA76" s="33"/>
      <c r="AB76" s="46"/>
      <c r="AC76" s="33"/>
      <c r="AD76" s="33" t="b">
        <f t="shared" si="12"/>
        <v>0</v>
      </c>
      <c r="AE76" s="42" t="str">
        <f t="shared" si="9"/>
        <v/>
      </c>
      <c r="AF76" s="42" t="str">
        <f t="shared" si="10"/>
        <v/>
      </c>
      <c r="AG76" s="30"/>
      <c r="AH76" s="43"/>
      <c r="AI76" s="43"/>
      <c r="AJ76" s="44"/>
      <c r="AK76" s="44"/>
      <c r="AL76" s="31"/>
      <c r="AM76" s="31"/>
      <c r="AN76" s="45"/>
      <c r="AO76" s="31"/>
    </row>
    <row r="77" spans="2:41">
      <c r="B77" s="31"/>
      <c r="C77" s="31"/>
      <c r="D77" s="31">
        <v>76</v>
      </c>
      <c r="E77" s="31"/>
      <c r="F77" s="33"/>
      <c r="G77" s="33"/>
      <c r="H77" s="34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6"/>
      <c r="U77" s="37"/>
      <c r="V77" s="38"/>
      <c r="W77" s="39">
        <f t="shared" si="6"/>
        <v>0</v>
      </c>
      <c r="X77" s="31"/>
      <c r="Y77" s="40">
        <f t="shared" si="8"/>
        <v>0</v>
      </c>
      <c r="Z77" s="40">
        <f t="shared" si="11"/>
        <v>0</v>
      </c>
      <c r="AA77" s="33"/>
      <c r="AB77" s="46"/>
      <c r="AC77" s="33"/>
      <c r="AD77" s="33" t="b">
        <f t="shared" si="12"/>
        <v>0</v>
      </c>
      <c r="AE77" s="42" t="str">
        <f t="shared" si="9"/>
        <v/>
      </c>
      <c r="AF77" s="42" t="str">
        <f t="shared" si="10"/>
        <v/>
      </c>
      <c r="AG77" s="30"/>
      <c r="AH77" s="43"/>
      <c r="AI77" s="43"/>
      <c r="AJ77" s="44"/>
      <c r="AK77" s="44"/>
      <c r="AL77" s="31"/>
      <c r="AM77" s="31"/>
      <c r="AN77" s="45"/>
      <c r="AO77" s="31"/>
    </row>
    <row r="78" spans="2:41">
      <c r="B78" s="31"/>
      <c r="C78" s="31"/>
      <c r="D78" s="31">
        <v>77</v>
      </c>
      <c r="E78" s="31"/>
      <c r="F78" s="33"/>
      <c r="G78" s="33"/>
      <c r="H78" s="34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6"/>
      <c r="U78" s="37"/>
      <c r="V78" s="38"/>
      <c r="W78" s="39">
        <f t="shared" si="6"/>
        <v>0</v>
      </c>
      <c r="X78" s="31"/>
      <c r="Y78" s="40">
        <f t="shared" si="8"/>
        <v>0</v>
      </c>
      <c r="Z78" s="40">
        <f t="shared" si="11"/>
        <v>0</v>
      </c>
      <c r="AA78" s="33"/>
      <c r="AB78" s="46"/>
      <c r="AC78" s="33"/>
      <c r="AD78" s="33" t="b">
        <f t="shared" si="12"/>
        <v>0</v>
      </c>
      <c r="AE78" s="42" t="str">
        <f t="shared" si="9"/>
        <v/>
      </c>
      <c r="AF78" s="42" t="str">
        <f t="shared" si="10"/>
        <v/>
      </c>
      <c r="AG78" s="30"/>
      <c r="AH78" s="43"/>
      <c r="AI78" s="43"/>
      <c r="AJ78" s="44"/>
      <c r="AK78" s="44"/>
      <c r="AL78" s="31"/>
      <c r="AM78" s="31"/>
      <c r="AN78" s="45"/>
      <c r="AO78" s="31"/>
    </row>
    <row r="79" spans="2:41">
      <c r="B79" s="31"/>
      <c r="C79" s="31"/>
      <c r="D79" s="31">
        <v>78</v>
      </c>
      <c r="E79" s="31"/>
      <c r="F79" s="33"/>
      <c r="G79" s="33"/>
      <c r="H79" s="34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6"/>
      <c r="U79" s="37"/>
      <c r="V79" s="38"/>
      <c r="W79" s="39">
        <f t="shared" si="6"/>
        <v>0</v>
      </c>
      <c r="X79" s="31"/>
      <c r="Y79" s="40">
        <f t="shared" si="8"/>
        <v>0</v>
      </c>
      <c r="Z79" s="40">
        <f t="shared" si="11"/>
        <v>0</v>
      </c>
      <c r="AA79" s="33"/>
      <c r="AB79" s="46"/>
      <c r="AC79" s="33"/>
      <c r="AD79" s="33" t="b">
        <f t="shared" si="12"/>
        <v>0</v>
      </c>
      <c r="AE79" s="42" t="str">
        <f t="shared" si="9"/>
        <v/>
      </c>
      <c r="AF79" s="42" t="str">
        <f t="shared" si="10"/>
        <v/>
      </c>
      <c r="AG79" s="30"/>
      <c r="AH79" s="43"/>
      <c r="AI79" s="43"/>
      <c r="AJ79" s="44"/>
      <c r="AK79" s="44"/>
      <c r="AL79" s="31"/>
      <c r="AM79" s="31"/>
      <c r="AN79" s="45"/>
      <c r="AO79" s="31"/>
    </row>
    <row r="80" spans="2:41">
      <c r="B80" s="31"/>
      <c r="C80" s="31"/>
      <c r="D80" s="31">
        <v>79</v>
      </c>
      <c r="E80" s="31"/>
      <c r="F80" s="33"/>
      <c r="G80" s="33"/>
      <c r="H80" s="34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6"/>
      <c r="U80" s="37"/>
      <c r="V80" s="38"/>
      <c r="W80" s="39">
        <f t="shared" si="6"/>
        <v>0</v>
      </c>
      <c r="X80" s="31"/>
      <c r="Y80" s="40">
        <f t="shared" si="8"/>
        <v>0</v>
      </c>
      <c r="Z80" s="40">
        <f t="shared" si="11"/>
        <v>0</v>
      </c>
      <c r="AA80" s="33"/>
      <c r="AB80" s="46"/>
      <c r="AC80" s="33"/>
      <c r="AD80" s="33" t="b">
        <f t="shared" si="12"/>
        <v>0</v>
      </c>
      <c r="AE80" s="42" t="str">
        <f t="shared" si="9"/>
        <v/>
      </c>
      <c r="AF80" s="42" t="str">
        <f t="shared" si="10"/>
        <v/>
      </c>
      <c r="AG80" s="30"/>
      <c r="AH80" s="43"/>
      <c r="AI80" s="43"/>
      <c r="AJ80" s="44"/>
      <c r="AK80" s="44"/>
      <c r="AL80" s="31"/>
      <c r="AM80" s="31"/>
      <c r="AN80" s="45"/>
      <c r="AO80" s="31"/>
    </row>
    <row r="81" spans="2:41">
      <c r="B81" s="31"/>
      <c r="C81" s="31"/>
      <c r="D81" s="31">
        <v>80</v>
      </c>
      <c r="E81" s="31"/>
      <c r="F81" s="33"/>
      <c r="G81" s="33"/>
      <c r="H81" s="34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6"/>
      <c r="U81" s="37"/>
      <c r="V81" s="38"/>
      <c r="W81" s="39">
        <f t="shared" si="6"/>
        <v>0</v>
      </c>
      <c r="X81" s="31"/>
      <c r="Y81" s="40">
        <f t="shared" si="8"/>
        <v>0</v>
      </c>
      <c r="Z81" s="40">
        <f t="shared" si="11"/>
        <v>0</v>
      </c>
      <c r="AA81" s="33"/>
      <c r="AB81" s="46"/>
      <c r="AC81" s="33"/>
      <c r="AD81" s="33" t="b">
        <f t="shared" si="12"/>
        <v>0</v>
      </c>
      <c r="AE81" s="42" t="str">
        <f t="shared" si="9"/>
        <v/>
      </c>
      <c r="AF81" s="42" t="str">
        <f t="shared" si="10"/>
        <v/>
      </c>
      <c r="AG81" s="30"/>
      <c r="AH81" s="43"/>
      <c r="AI81" s="43"/>
      <c r="AJ81" s="44"/>
      <c r="AK81" s="44"/>
      <c r="AL81" s="31"/>
      <c r="AM81" s="31"/>
      <c r="AN81" s="45"/>
      <c r="AO81" s="31"/>
    </row>
    <row r="82" spans="2:41">
      <c r="B82" s="31"/>
      <c r="C82" s="31"/>
      <c r="D82" s="31">
        <v>81</v>
      </c>
      <c r="E82" s="31"/>
      <c r="F82" s="33"/>
      <c r="G82" s="33"/>
      <c r="H82" s="34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6"/>
      <c r="U82" s="37"/>
      <c r="V82" s="38"/>
      <c r="W82" s="39">
        <f t="shared" si="6"/>
        <v>0</v>
      </c>
      <c r="X82" s="31"/>
      <c r="Y82" s="40">
        <f t="shared" si="8"/>
        <v>0</v>
      </c>
      <c r="Z82" s="40">
        <f t="shared" si="11"/>
        <v>0</v>
      </c>
      <c r="AA82" s="33"/>
      <c r="AB82" s="46"/>
      <c r="AC82" s="33"/>
      <c r="AD82" s="33" t="b">
        <f t="shared" si="12"/>
        <v>0</v>
      </c>
      <c r="AE82" s="42" t="str">
        <f t="shared" si="9"/>
        <v/>
      </c>
      <c r="AF82" s="42" t="str">
        <f t="shared" si="10"/>
        <v/>
      </c>
      <c r="AG82" s="30"/>
      <c r="AH82" s="43"/>
      <c r="AI82" s="43"/>
      <c r="AJ82" s="44"/>
      <c r="AK82" s="44"/>
      <c r="AL82" s="31"/>
      <c r="AM82" s="31"/>
      <c r="AN82" s="45"/>
      <c r="AO82" s="31"/>
    </row>
    <row r="83" spans="2:41">
      <c r="B83" s="31"/>
      <c r="C83" s="31"/>
      <c r="D83" s="31">
        <v>82</v>
      </c>
      <c r="E83" s="31"/>
      <c r="F83" s="33"/>
      <c r="G83" s="33"/>
      <c r="H83" s="34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6"/>
      <c r="U83" s="37"/>
      <c r="V83" s="38"/>
      <c r="W83" s="39">
        <f t="shared" si="6"/>
        <v>0</v>
      </c>
      <c r="X83" s="31"/>
      <c r="Y83" s="40">
        <f t="shared" si="8"/>
        <v>0</v>
      </c>
      <c r="Z83" s="40">
        <f t="shared" si="11"/>
        <v>0</v>
      </c>
      <c r="AA83" s="33"/>
      <c r="AB83" s="46"/>
      <c r="AC83" s="33"/>
      <c r="AD83" s="33" t="b">
        <f t="shared" si="12"/>
        <v>0</v>
      </c>
      <c r="AE83" s="42" t="str">
        <f t="shared" si="9"/>
        <v/>
      </c>
      <c r="AF83" s="42" t="str">
        <f t="shared" si="10"/>
        <v/>
      </c>
      <c r="AG83" s="30"/>
      <c r="AH83" s="43"/>
      <c r="AI83" s="43"/>
      <c r="AJ83" s="44"/>
      <c r="AK83" s="44"/>
      <c r="AL83" s="31"/>
      <c r="AM83" s="31"/>
      <c r="AN83" s="45"/>
      <c r="AO83" s="31"/>
    </row>
    <row r="84" spans="2:41">
      <c r="B84" s="31"/>
      <c r="C84" s="31"/>
      <c r="D84" s="31">
        <v>83</v>
      </c>
      <c r="E84" s="31"/>
      <c r="F84" s="33"/>
      <c r="G84" s="33"/>
      <c r="H84" s="34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6"/>
      <c r="U84" s="37"/>
      <c r="V84" s="38"/>
      <c r="W84" s="39">
        <f t="shared" si="6"/>
        <v>0</v>
      </c>
      <c r="X84" s="31"/>
      <c r="Y84" s="40">
        <f t="shared" si="8"/>
        <v>0</v>
      </c>
      <c r="Z84" s="40">
        <f t="shared" si="11"/>
        <v>0</v>
      </c>
      <c r="AA84" s="33"/>
      <c r="AB84" s="46"/>
      <c r="AC84" s="33"/>
      <c r="AD84" s="33" t="b">
        <f t="shared" si="12"/>
        <v>0</v>
      </c>
      <c r="AE84" s="42" t="str">
        <f t="shared" si="9"/>
        <v/>
      </c>
      <c r="AF84" s="42" t="str">
        <f t="shared" si="10"/>
        <v/>
      </c>
      <c r="AG84" s="30"/>
      <c r="AH84" s="43"/>
      <c r="AI84" s="43"/>
      <c r="AJ84" s="44"/>
      <c r="AK84" s="44"/>
      <c r="AL84" s="31"/>
      <c r="AM84" s="31"/>
      <c r="AN84" s="45"/>
      <c r="AO84" s="31"/>
    </row>
    <row r="85" spans="2:41">
      <c r="B85" s="31"/>
      <c r="C85" s="31"/>
      <c r="D85" s="31">
        <v>84</v>
      </c>
      <c r="E85" s="31"/>
      <c r="F85" s="33"/>
      <c r="G85" s="33"/>
      <c r="H85" s="34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6"/>
      <c r="U85" s="37"/>
      <c r="V85" s="38"/>
      <c r="W85" s="39">
        <f t="shared" si="6"/>
        <v>0</v>
      </c>
      <c r="X85" s="31"/>
      <c r="Y85" s="40">
        <f t="shared" si="8"/>
        <v>0</v>
      </c>
      <c r="Z85" s="40">
        <f t="shared" si="11"/>
        <v>0</v>
      </c>
      <c r="AA85" s="33"/>
      <c r="AB85" s="46"/>
      <c r="AC85" s="33"/>
      <c r="AD85" s="33" t="b">
        <f t="shared" si="12"/>
        <v>0</v>
      </c>
      <c r="AE85" s="42" t="str">
        <f t="shared" si="9"/>
        <v/>
      </c>
      <c r="AF85" s="42" t="str">
        <f t="shared" si="10"/>
        <v/>
      </c>
      <c r="AG85" s="30"/>
      <c r="AH85" s="43"/>
      <c r="AI85" s="43"/>
      <c r="AJ85" s="44"/>
      <c r="AK85" s="44"/>
      <c r="AL85" s="31"/>
      <c r="AM85" s="31"/>
      <c r="AN85" s="45"/>
      <c r="AO85" s="31"/>
    </row>
    <row r="86" spans="2:41">
      <c r="B86" s="31"/>
      <c r="C86" s="31"/>
      <c r="D86" s="31">
        <v>85</v>
      </c>
      <c r="E86" s="31"/>
      <c r="F86" s="33"/>
      <c r="G86" s="33"/>
      <c r="H86" s="34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6"/>
      <c r="U86" s="37"/>
      <c r="V86" s="38"/>
      <c r="W86" s="39">
        <f t="shared" si="6"/>
        <v>0</v>
      </c>
      <c r="X86" s="31"/>
      <c r="Y86" s="40">
        <f t="shared" si="8"/>
        <v>0</v>
      </c>
      <c r="Z86" s="40">
        <f t="shared" si="11"/>
        <v>0</v>
      </c>
      <c r="AA86" s="33"/>
      <c r="AB86" s="46"/>
      <c r="AC86" s="33"/>
      <c r="AD86" s="33" t="b">
        <f t="shared" si="12"/>
        <v>0</v>
      </c>
      <c r="AE86" s="42" t="str">
        <f t="shared" si="9"/>
        <v/>
      </c>
      <c r="AF86" s="42" t="str">
        <f t="shared" si="10"/>
        <v/>
      </c>
      <c r="AG86" s="30"/>
      <c r="AH86" s="43"/>
      <c r="AI86" s="43"/>
      <c r="AJ86" s="44"/>
      <c r="AK86" s="44"/>
      <c r="AL86" s="31"/>
      <c r="AM86" s="31"/>
      <c r="AN86" s="45"/>
      <c r="AO86" s="31"/>
    </row>
    <row r="87" spans="2:41">
      <c r="B87" s="31"/>
      <c r="C87" s="31"/>
      <c r="D87" s="31">
        <v>86</v>
      </c>
      <c r="E87" s="31"/>
      <c r="F87" s="33"/>
      <c r="G87" s="33"/>
      <c r="H87" s="34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6"/>
      <c r="U87" s="37"/>
      <c r="V87" s="38"/>
      <c r="W87" s="39">
        <f t="shared" si="6"/>
        <v>0</v>
      </c>
      <c r="X87" s="31"/>
      <c r="Y87" s="40">
        <f t="shared" si="8"/>
        <v>0</v>
      </c>
      <c r="Z87" s="40">
        <f t="shared" si="11"/>
        <v>0</v>
      </c>
      <c r="AA87" s="33"/>
      <c r="AB87" s="46"/>
      <c r="AC87" s="33"/>
      <c r="AD87" s="33" t="b">
        <f t="shared" si="12"/>
        <v>0</v>
      </c>
      <c r="AE87" s="42" t="str">
        <f t="shared" si="9"/>
        <v/>
      </c>
      <c r="AF87" s="42" t="str">
        <f t="shared" si="10"/>
        <v/>
      </c>
      <c r="AG87" s="30"/>
      <c r="AH87" s="43"/>
      <c r="AI87" s="43"/>
      <c r="AJ87" s="44"/>
      <c r="AK87" s="44"/>
      <c r="AL87" s="31"/>
      <c r="AM87" s="31"/>
      <c r="AN87" s="45"/>
      <c r="AO87" s="31"/>
    </row>
    <row r="88" spans="2:41">
      <c r="B88" s="31"/>
      <c r="C88" s="31"/>
      <c r="D88" s="31">
        <v>87</v>
      </c>
      <c r="E88" s="31"/>
      <c r="F88" s="33"/>
      <c r="G88" s="33"/>
      <c r="H88" s="34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6"/>
      <c r="U88" s="37"/>
      <c r="V88" s="38"/>
      <c r="W88" s="39">
        <f t="shared" si="6"/>
        <v>0</v>
      </c>
      <c r="X88" s="31"/>
      <c r="Y88" s="40">
        <f t="shared" si="8"/>
        <v>0</v>
      </c>
      <c r="Z88" s="40">
        <f t="shared" si="11"/>
        <v>0</v>
      </c>
      <c r="AA88" s="33"/>
      <c r="AB88" s="46"/>
      <c r="AC88" s="33"/>
      <c r="AD88" s="33" t="b">
        <f t="shared" si="12"/>
        <v>0</v>
      </c>
      <c r="AE88" s="42" t="str">
        <f t="shared" si="9"/>
        <v/>
      </c>
      <c r="AF88" s="42" t="str">
        <f t="shared" si="10"/>
        <v/>
      </c>
      <c r="AG88" s="30"/>
      <c r="AH88" s="43"/>
      <c r="AI88" s="43"/>
      <c r="AJ88" s="44"/>
      <c r="AK88" s="44"/>
      <c r="AL88" s="31"/>
      <c r="AM88" s="31"/>
      <c r="AN88" s="45"/>
      <c r="AO88" s="31"/>
    </row>
    <row r="89" spans="2:41">
      <c r="B89" s="31"/>
      <c r="C89" s="31"/>
      <c r="D89" s="31">
        <v>88</v>
      </c>
      <c r="E89" s="31"/>
      <c r="F89" s="33"/>
      <c r="G89" s="33"/>
      <c r="H89" s="34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6"/>
      <c r="U89" s="37"/>
      <c r="V89" s="38"/>
      <c r="W89" s="39">
        <f t="shared" si="6"/>
        <v>0</v>
      </c>
      <c r="X89" s="31"/>
      <c r="Y89" s="40">
        <f t="shared" si="8"/>
        <v>0</v>
      </c>
      <c r="Z89" s="40">
        <f t="shared" si="11"/>
        <v>0</v>
      </c>
      <c r="AA89" s="33"/>
      <c r="AB89" s="46"/>
      <c r="AC89" s="33"/>
      <c r="AD89" s="33" t="b">
        <f t="shared" si="12"/>
        <v>0</v>
      </c>
      <c r="AE89" s="42" t="str">
        <f t="shared" si="9"/>
        <v/>
      </c>
      <c r="AF89" s="42" t="str">
        <f t="shared" si="10"/>
        <v/>
      </c>
      <c r="AG89" s="30"/>
      <c r="AH89" s="43"/>
      <c r="AI89" s="43"/>
      <c r="AJ89" s="44"/>
      <c r="AK89" s="44"/>
      <c r="AL89" s="31"/>
      <c r="AM89" s="31"/>
      <c r="AN89" s="45"/>
      <c r="AO89" s="31"/>
    </row>
    <row r="90" spans="2:41">
      <c r="B90" s="31"/>
      <c r="C90" s="31"/>
      <c r="D90" s="31">
        <v>89</v>
      </c>
      <c r="E90" s="31"/>
      <c r="F90" s="33"/>
      <c r="G90" s="33"/>
      <c r="H90" s="34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6"/>
      <c r="U90" s="37"/>
      <c r="V90" s="38"/>
      <c r="W90" s="39">
        <f t="shared" si="6"/>
        <v>0</v>
      </c>
      <c r="X90" s="31"/>
      <c r="Y90" s="40">
        <f t="shared" si="8"/>
        <v>0</v>
      </c>
      <c r="Z90" s="40">
        <f t="shared" si="11"/>
        <v>0</v>
      </c>
      <c r="AA90" s="33"/>
      <c r="AB90" s="46"/>
      <c r="AC90" s="33"/>
      <c r="AD90" s="33" t="b">
        <f t="shared" si="12"/>
        <v>0</v>
      </c>
      <c r="AE90" s="42" t="str">
        <f t="shared" si="9"/>
        <v/>
      </c>
      <c r="AF90" s="42" t="str">
        <f t="shared" si="10"/>
        <v/>
      </c>
      <c r="AG90" s="30"/>
      <c r="AH90" s="43"/>
      <c r="AI90" s="43"/>
      <c r="AJ90" s="44"/>
      <c r="AK90" s="44"/>
      <c r="AL90" s="31"/>
      <c r="AM90" s="31"/>
      <c r="AN90" s="45"/>
      <c r="AO90" s="31"/>
    </row>
    <row r="91" spans="2:41">
      <c r="B91" s="31"/>
      <c r="C91" s="31"/>
      <c r="D91" s="31">
        <v>90</v>
      </c>
      <c r="E91" s="31"/>
      <c r="F91" s="33"/>
      <c r="G91" s="33"/>
      <c r="H91" s="34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6"/>
      <c r="U91" s="37"/>
      <c r="V91" s="38"/>
      <c r="W91" s="39">
        <f t="shared" si="6"/>
        <v>0</v>
      </c>
      <c r="X91" s="31"/>
      <c r="Y91" s="40">
        <f t="shared" si="8"/>
        <v>0</v>
      </c>
      <c r="Z91" s="40">
        <f t="shared" si="11"/>
        <v>0</v>
      </c>
      <c r="AA91" s="33"/>
      <c r="AB91" s="46"/>
      <c r="AC91" s="33"/>
      <c r="AD91" s="33" t="b">
        <f t="shared" si="12"/>
        <v>0</v>
      </c>
      <c r="AE91" s="42" t="str">
        <f t="shared" si="9"/>
        <v/>
      </c>
      <c r="AF91" s="42" t="str">
        <f t="shared" si="10"/>
        <v/>
      </c>
      <c r="AG91" s="30"/>
      <c r="AH91" s="43"/>
      <c r="AI91" s="43"/>
      <c r="AJ91" s="44"/>
      <c r="AK91" s="44"/>
      <c r="AL91" s="31"/>
      <c r="AM91" s="31"/>
      <c r="AN91" s="45"/>
      <c r="AO91" s="31"/>
    </row>
    <row r="92" spans="2:41">
      <c r="B92" s="31"/>
      <c r="C92" s="31"/>
      <c r="D92" s="31">
        <v>91</v>
      </c>
      <c r="E92" s="31"/>
      <c r="F92" s="33"/>
      <c r="G92" s="33"/>
      <c r="H92" s="34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6"/>
      <c r="U92" s="37"/>
      <c r="V92" s="38"/>
      <c r="W92" s="39">
        <f t="shared" si="6"/>
        <v>0</v>
      </c>
      <c r="X92" s="31"/>
      <c r="Y92" s="40">
        <f t="shared" si="8"/>
        <v>0</v>
      </c>
      <c r="Z92" s="40">
        <f t="shared" si="11"/>
        <v>0</v>
      </c>
      <c r="AA92" s="33"/>
      <c r="AB92" s="46"/>
      <c r="AC92" s="33"/>
      <c r="AD92" s="33" t="b">
        <f t="shared" si="12"/>
        <v>0</v>
      </c>
      <c r="AE92" s="42" t="str">
        <f t="shared" si="9"/>
        <v/>
      </c>
      <c r="AF92" s="42" t="str">
        <f t="shared" si="10"/>
        <v/>
      </c>
      <c r="AG92" s="30"/>
      <c r="AH92" s="43"/>
      <c r="AI92" s="43"/>
      <c r="AJ92" s="44"/>
      <c r="AK92" s="44"/>
      <c r="AL92" s="31"/>
      <c r="AM92" s="31"/>
      <c r="AN92" s="45"/>
      <c r="AO92" s="31"/>
    </row>
    <row r="93" spans="2:41">
      <c r="B93" s="31"/>
      <c r="C93" s="31"/>
      <c r="D93" s="31">
        <v>92</v>
      </c>
      <c r="E93" s="31"/>
      <c r="F93" s="33"/>
      <c r="G93" s="33"/>
      <c r="H93" s="34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6"/>
      <c r="U93" s="37"/>
      <c r="V93" s="38"/>
      <c r="W93" s="39">
        <f t="shared" si="6"/>
        <v>0</v>
      </c>
      <c r="X93" s="31"/>
      <c r="Y93" s="40">
        <f t="shared" si="8"/>
        <v>0</v>
      </c>
      <c r="Z93" s="40">
        <f t="shared" si="11"/>
        <v>0</v>
      </c>
      <c r="AA93" s="33"/>
      <c r="AB93" s="46"/>
      <c r="AC93" s="33"/>
      <c r="AD93" s="33" t="b">
        <f t="shared" si="12"/>
        <v>0</v>
      </c>
      <c r="AE93" s="42" t="str">
        <f t="shared" si="9"/>
        <v/>
      </c>
      <c r="AF93" s="42" t="str">
        <f t="shared" si="10"/>
        <v/>
      </c>
      <c r="AG93" s="30"/>
      <c r="AH93" s="43"/>
      <c r="AI93" s="43"/>
      <c r="AJ93" s="44"/>
      <c r="AK93" s="44"/>
      <c r="AL93" s="31"/>
      <c r="AM93" s="31"/>
      <c r="AN93" s="45"/>
      <c r="AO93" s="31"/>
    </row>
    <row r="94" spans="2:41">
      <c r="B94" s="31"/>
      <c r="C94" s="31"/>
      <c r="D94" s="31">
        <v>93</v>
      </c>
      <c r="E94" s="31"/>
      <c r="F94" s="33"/>
      <c r="G94" s="33"/>
      <c r="H94" s="34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6"/>
      <c r="U94" s="37"/>
      <c r="V94" s="38"/>
      <c r="W94" s="39">
        <f t="shared" si="6"/>
        <v>0</v>
      </c>
      <c r="X94" s="31"/>
      <c r="Y94" s="40">
        <f t="shared" si="8"/>
        <v>0</v>
      </c>
      <c r="Z94" s="40">
        <f t="shared" si="11"/>
        <v>0</v>
      </c>
      <c r="AA94" s="33"/>
      <c r="AB94" s="46"/>
      <c r="AC94" s="33"/>
      <c r="AD94" s="33" t="b">
        <f t="shared" si="12"/>
        <v>0</v>
      </c>
      <c r="AE94" s="42" t="str">
        <f t="shared" si="9"/>
        <v/>
      </c>
      <c r="AF94" s="42" t="str">
        <f t="shared" si="10"/>
        <v/>
      </c>
      <c r="AG94" s="30"/>
      <c r="AH94" s="43"/>
      <c r="AI94" s="43"/>
      <c r="AJ94" s="44"/>
      <c r="AK94" s="44"/>
      <c r="AL94" s="31"/>
      <c r="AM94" s="31"/>
      <c r="AN94" s="45"/>
      <c r="AO94" s="31"/>
    </row>
    <row r="95" spans="2:41">
      <c r="B95" s="31"/>
      <c r="C95" s="31"/>
      <c r="D95" s="31">
        <v>94</v>
      </c>
      <c r="E95" s="31"/>
      <c r="F95" s="33"/>
      <c r="G95" s="33"/>
      <c r="H95" s="34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6"/>
      <c r="U95" s="37"/>
      <c r="V95" s="38"/>
      <c r="W95" s="39">
        <f t="shared" si="6"/>
        <v>0</v>
      </c>
      <c r="X95" s="31"/>
      <c r="Y95" s="40">
        <f t="shared" si="8"/>
        <v>0</v>
      </c>
      <c r="Z95" s="40">
        <f t="shared" si="11"/>
        <v>0</v>
      </c>
      <c r="AA95" s="33"/>
      <c r="AB95" s="46"/>
      <c r="AC95" s="33"/>
      <c r="AD95" s="33" t="b">
        <f t="shared" si="12"/>
        <v>0</v>
      </c>
      <c r="AE95" s="42" t="str">
        <f t="shared" si="9"/>
        <v/>
      </c>
      <c r="AF95" s="42" t="str">
        <f t="shared" si="10"/>
        <v/>
      </c>
      <c r="AG95" s="30"/>
      <c r="AH95" s="43"/>
      <c r="AI95" s="43"/>
      <c r="AJ95" s="44"/>
      <c r="AK95" s="44"/>
      <c r="AL95" s="31"/>
      <c r="AM95" s="31"/>
      <c r="AN95" s="45"/>
      <c r="AO95" s="31"/>
    </row>
    <row r="96" spans="2:41">
      <c r="B96" s="31"/>
      <c r="C96" s="31"/>
      <c r="D96" s="31">
        <v>95</v>
      </c>
      <c r="E96" s="31"/>
      <c r="F96" s="33"/>
      <c r="G96" s="33"/>
      <c r="H96" s="34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6"/>
      <c r="U96" s="37"/>
      <c r="V96" s="38"/>
      <c r="W96" s="39">
        <f t="shared" si="6"/>
        <v>0</v>
      </c>
      <c r="X96" s="31"/>
      <c r="Y96" s="40">
        <f t="shared" si="8"/>
        <v>0</v>
      </c>
      <c r="Z96" s="40">
        <f t="shared" si="11"/>
        <v>0</v>
      </c>
      <c r="AA96" s="33"/>
      <c r="AB96" s="46"/>
      <c r="AC96" s="33"/>
      <c r="AD96" s="33" t="b">
        <f t="shared" si="12"/>
        <v>0</v>
      </c>
      <c r="AE96" s="42" t="str">
        <f t="shared" si="9"/>
        <v/>
      </c>
      <c r="AF96" s="42" t="str">
        <f t="shared" si="10"/>
        <v/>
      </c>
      <c r="AG96" s="30"/>
      <c r="AH96" s="43"/>
      <c r="AI96" s="43"/>
      <c r="AJ96" s="44"/>
      <c r="AK96" s="44"/>
      <c r="AL96" s="31"/>
      <c r="AM96" s="31"/>
      <c r="AN96" s="45"/>
      <c r="AO96" s="31"/>
    </row>
    <row r="97" spans="2:41">
      <c r="B97" s="31"/>
      <c r="C97" s="31"/>
      <c r="D97" s="31">
        <v>96</v>
      </c>
      <c r="E97" s="31"/>
      <c r="F97" s="33"/>
      <c r="G97" s="33"/>
      <c r="H97" s="34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6"/>
      <c r="U97" s="37"/>
      <c r="V97" s="38"/>
      <c r="W97" s="39">
        <f t="shared" si="6"/>
        <v>0</v>
      </c>
      <c r="X97" s="31"/>
      <c r="Y97" s="40">
        <f t="shared" si="8"/>
        <v>0</v>
      </c>
      <c r="Z97" s="40">
        <f t="shared" si="11"/>
        <v>0</v>
      </c>
      <c r="AA97" s="33"/>
      <c r="AB97" s="46"/>
      <c r="AC97" s="33"/>
      <c r="AD97" s="33" t="b">
        <f t="shared" si="12"/>
        <v>0</v>
      </c>
      <c r="AE97" s="42" t="str">
        <f t="shared" si="9"/>
        <v/>
      </c>
      <c r="AF97" s="42" t="str">
        <f t="shared" si="10"/>
        <v/>
      </c>
      <c r="AG97" s="30"/>
      <c r="AH97" s="43"/>
      <c r="AI97" s="43"/>
      <c r="AJ97" s="44"/>
      <c r="AK97" s="44"/>
      <c r="AL97" s="31"/>
      <c r="AM97" s="31"/>
      <c r="AN97" s="45"/>
      <c r="AO97" s="31"/>
    </row>
    <row r="98" spans="2:41">
      <c r="B98" s="31"/>
      <c r="C98" s="31"/>
      <c r="D98" s="31">
        <v>97</v>
      </c>
      <c r="E98" s="31"/>
      <c r="F98" s="33"/>
      <c r="G98" s="33"/>
      <c r="H98" s="34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6"/>
      <c r="U98" s="37"/>
      <c r="V98" s="38"/>
      <c r="W98" s="39">
        <f t="shared" si="6"/>
        <v>0</v>
      </c>
      <c r="X98" s="31"/>
      <c r="Y98" s="40">
        <f t="shared" si="8"/>
        <v>0</v>
      </c>
      <c r="Z98" s="40">
        <f t="shared" si="11"/>
        <v>0</v>
      </c>
      <c r="AA98" s="33"/>
      <c r="AB98" s="46"/>
      <c r="AC98" s="33"/>
      <c r="AD98" s="33" t="b">
        <f t="shared" si="12"/>
        <v>0</v>
      </c>
      <c r="AE98" s="42" t="str">
        <f t="shared" si="9"/>
        <v/>
      </c>
      <c r="AF98" s="42" t="str">
        <f t="shared" si="10"/>
        <v/>
      </c>
      <c r="AG98" s="30"/>
      <c r="AH98" s="43"/>
      <c r="AI98" s="43"/>
      <c r="AJ98" s="44"/>
      <c r="AK98" s="44"/>
      <c r="AL98" s="31"/>
      <c r="AM98" s="31"/>
      <c r="AN98" s="45"/>
      <c r="AO98" s="31"/>
    </row>
    <row r="99" spans="2:41">
      <c r="B99" s="31"/>
      <c r="C99" s="31"/>
      <c r="D99" s="31">
        <v>98</v>
      </c>
      <c r="E99" s="31"/>
      <c r="F99" s="33"/>
      <c r="G99" s="33"/>
      <c r="H99" s="34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6"/>
      <c r="U99" s="37"/>
      <c r="V99" s="38"/>
      <c r="W99" s="39">
        <f t="shared" si="6"/>
        <v>0</v>
      </c>
      <c r="X99" s="31"/>
      <c r="Y99" s="40">
        <f t="shared" si="8"/>
        <v>0</v>
      </c>
      <c r="Z99" s="40">
        <f t="shared" si="11"/>
        <v>0</v>
      </c>
      <c r="AA99" s="33"/>
      <c r="AB99" s="46"/>
      <c r="AC99" s="33"/>
      <c r="AD99" s="33" t="b">
        <f t="shared" si="12"/>
        <v>0</v>
      </c>
      <c r="AE99" s="42" t="str">
        <f t="shared" si="9"/>
        <v/>
      </c>
      <c r="AF99" s="42" t="str">
        <f t="shared" si="10"/>
        <v/>
      </c>
      <c r="AG99" s="30"/>
      <c r="AH99" s="43"/>
      <c r="AI99" s="43"/>
      <c r="AJ99" s="44"/>
      <c r="AK99" s="44"/>
      <c r="AL99" s="31"/>
      <c r="AM99" s="31"/>
      <c r="AN99" s="45"/>
      <c r="AO99" s="31"/>
    </row>
    <row r="100" spans="2:41">
      <c r="B100" s="31"/>
      <c r="C100" s="31"/>
      <c r="D100" s="31">
        <v>99</v>
      </c>
      <c r="E100" s="31"/>
      <c r="F100" s="33"/>
      <c r="G100" s="33"/>
      <c r="H100" s="34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6"/>
      <c r="U100" s="37"/>
      <c r="V100" s="38"/>
      <c r="W100" s="39">
        <f t="shared" si="6"/>
        <v>0</v>
      </c>
      <c r="X100" s="31"/>
      <c r="Y100" s="40">
        <f t="shared" si="8"/>
        <v>0</v>
      </c>
      <c r="Z100" s="40">
        <f t="shared" si="11"/>
        <v>0</v>
      </c>
      <c r="AA100" s="33"/>
      <c r="AB100" s="46"/>
      <c r="AC100" s="33"/>
      <c r="AD100" s="33" t="b">
        <f t="shared" si="12"/>
        <v>0</v>
      </c>
      <c r="AE100" s="42" t="str">
        <f t="shared" si="9"/>
        <v/>
      </c>
      <c r="AF100" s="42" t="str">
        <f t="shared" si="10"/>
        <v/>
      </c>
      <c r="AG100" s="30"/>
      <c r="AH100" s="43"/>
      <c r="AI100" s="43"/>
      <c r="AJ100" s="44"/>
      <c r="AK100" s="44"/>
      <c r="AL100" s="31"/>
      <c r="AM100" s="31"/>
      <c r="AN100" s="45"/>
      <c r="AO100" s="31"/>
    </row>
    <row r="101" spans="2:41">
      <c r="B101" s="31"/>
      <c r="C101" s="31"/>
      <c r="D101" s="31">
        <v>100</v>
      </c>
      <c r="E101" s="31"/>
      <c r="F101" s="33"/>
      <c r="G101" s="33"/>
      <c r="H101" s="34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6"/>
      <c r="U101" s="37"/>
      <c r="V101" s="38"/>
      <c r="W101" s="39">
        <f t="shared" si="6"/>
        <v>0</v>
      </c>
      <c r="X101" s="31"/>
      <c r="Y101" s="40">
        <f t="shared" si="8"/>
        <v>0</v>
      </c>
      <c r="Z101" s="40">
        <f t="shared" si="11"/>
        <v>0</v>
      </c>
      <c r="AA101" s="33"/>
      <c r="AB101" s="46"/>
      <c r="AC101" s="33"/>
      <c r="AD101" s="33" t="b">
        <f t="shared" si="12"/>
        <v>0</v>
      </c>
      <c r="AE101" s="42" t="str">
        <f t="shared" si="9"/>
        <v/>
      </c>
      <c r="AF101" s="42" t="str">
        <f t="shared" si="10"/>
        <v/>
      </c>
      <c r="AG101" s="30"/>
      <c r="AH101" s="43"/>
      <c r="AI101" s="43"/>
      <c r="AJ101" s="44"/>
      <c r="AK101" s="44"/>
      <c r="AL101" s="31"/>
      <c r="AM101" s="31"/>
      <c r="AN101" s="45"/>
      <c r="AO101" s="31"/>
    </row>
    <row r="102" spans="2:41">
      <c r="B102" s="31"/>
      <c r="C102" s="31"/>
      <c r="D102" s="31">
        <v>101</v>
      </c>
      <c r="E102" s="31"/>
      <c r="F102" s="33"/>
      <c r="G102" s="33"/>
      <c r="H102" s="34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6"/>
      <c r="U102" s="37"/>
      <c r="V102" s="38"/>
      <c r="W102" s="39">
        <f t="shared" si="6"/>
        <v>0</v>
      </c>
      <c r="X102" s="31"/>
      <c r="Y102" s="40">
        <f t="shared" si="8"/>
        <v>0</v>
      </c>
      <c r="Z102" s="40">
        <f t="shared" si="11"/>
        <v>0</v>
      </c>
      <c r="AA102" s="33"/>
      <c r="AB102" s="46"/>
      <c r="AC102" s="33"/>
      <c r="AD102" s="33" t="b">
        <f t="shared" si="12"/>
        <v>0</v>
      </c>
      <c r="AE102" s="42" t="str">
        <f t="shared" si="9"/>
        <v/>
      </c>
      <c r="AF102" s="42" t="str">
        <f t="shared" si="10"/>
        <v/>
      </c>
      <c r="AG102" s="30"/>
      <c r="AH102" s="43"/>
      <c r="AI102" s="43"/>
      <c r="AJ102" s="44"/>
      <c r="AK102" s="44"/>
      <c r="AL102" s="31"/>
      <c r="AM102" s="31"/>
      <c r="AN102" s="45"/>
      <c r="AO102" s="31"/>
    </row>
    <row r="103" spans="2:41">
      <c r="B103" s="31"/>
      <c r="C103" s="31"/>
      <c r="D103" s="31">
        <v>102</v>
      </c>
      <c r="E103" s="31"/>
      <c r="F103" s="33"/>
      <c r="G103" s="33"/>
      <c r="H103" s="34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6"/>
      <c r="U103" s="37"/>
      <c r="V103" s="38"/>
      <c r="W103" s="39">
        <f t="shared" si="6"/>
        <v>0</v>
      </c>
      <c r="X103" s="31"/>
      <c r="Y103" s="40">
        <f t="shared" si="8"/>
        <v>0</v>
      </c>
      <c r="Z103" s="40">
        <f t="shared" si="11"/>
        <v>0</v>
      </c>
      <c r="AA103" s="33"/>
      <c r="AB103" s="46"/>
      <c r="AC103" s="33"/>
      <c r="AD103" s="33" t="b">
        <f t="shared" si="12"/>
        <v>0</v>
      </c>
      <c r="AE103" s="42" t="str">
        <f t="shared" si="9"/>
        <v/>
      </c>
      <c r="AF103" s="42" t="str">
        <f t="shared" si="10"/>
        <v/>
      </c>
      <c r="AG103" s="30"/>
      <c r="AH103" s="43"/>
      <c r="AI103" s="43"/>
      <c r="AJ103" s="44"/>
      <c r="AK103" s="44"/>
      <c r="AL103" s="31"/>
      <c r="AM103" s="31"/>
      <c r="AN103" s="45"/>
      <c r="AO103" s="31"/>
    </row>
    <row r="104" spans="2:41">
      <c r="B104" s="31"/>
      <c r="C104" s="31"/>
      <c r="D104" s="31">
        <v>103</v>
      </c>
      <c r="E104" s="31"/>
      <c r="F104" s="33"/>
      <c r="G104" s="33"/>
      <c r="H104" s="34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6"/>
      <c r="U104" s="37"/>
      <c r="V104" s="38"/>
      <c r="W104" s="39">
        <f t="shared" ref="W104:W167" si="13">V104*16.5*0.5</f>
        <v>0</v>
      </c>
      <c r="X104" s="31"/>
      <c r="Y104" s="40">
        <f t="shared" si="8"/>
        <v>0</v>
      </c>
      <c r="Z104" s="40">
        <f t="shared" si="11"/>
        <v>0</v>
      </c>
      <c r="AA104" s="33"/>
      <c r="AB104" s="46"/>
      <c r="AC104" s="33"/>
      <c r="AD104" s="33" t="b">
        <f t="shared" si="12"/>
        <v>0</v>
      </c>
      <c r="AE104" s="42" t="str">
        <f t="shared" si="9"/>
        <v/>
      </c>
      <c r="AF104" s="42" t="str">
        <f t="shared" si="10"/>
        <v/>
      </c>
      <c r="AG104" s="30"/>
      <c r="AH104" s="43"/>
      <c r="AI104" s="43"/>
      <c r="AJ104" s="44"/>
      <c r="AK104" s="44"/>
      <c r="AL104" s="31"/>
      <c r="AM104" s="31"/>
      <c r="AN104" s="45"/>
      <c r="AO104" s="31"/>
    </row>
    <row r="105" spans="2:41">
      <c r="B105" s="31"/>
      <c r="C105" s="31"/>
      <c r="D105" s="31">
        <v>104</v>
      </c>
      <c r="E105" s="31"/>
      <c r="F105" s="33"/>
      <c r="G105" s="33"/>
      <c r="H105" s="34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6"/>
      <c r="U105" s="37"/>
      <c r="V105" s="38"/>
      <c r="W105" s="39">
        <f t="shared" si="13"/>
        <v>0</v>
      </c>
      <c r="X105" s="31"/>
      <c r="Y105" s="40">
        <f t="shared" ref="Y105:Y168" si="14">X105*U105</f>
        <v>0</v>
      </c>
      <c r="Z105" s="40">
        <f t="shared" si="11"/>
        <v>0</v>
      </c>
      <c r="AA105" s="33"/>
      <c r="AB105" s="46"/>
      <c r="AC105" s="33"/>
      <c r="AD105" s="33" t="b">
        <f t="shared" si="12"/>
        <v>0</v>
      </c>
      <c r="AE105" s="42" t="str">
        <f t="shared" ref="AE105:AE168" si="15">IF(AD105="ok",Y105,"")</f>
        <v/>
      </c>
      <c r="AF105" s="42" t="str">
        <f t="shared" ref="AF105:AF168" si="16">IF(AD105="ok",Z105,"")</f>
        <v/>
      </c>
      <c r="AG105" s="30"/>
      <c r="AH105" s="43"/>
      <c r="AI105" s="43"/>
      <c r="AJ105" s="44"/>
      <c r="AK105" s="44"/>
      <c r="AL105" s="31"/>
      <c r="AM105" s="31"/>
      <c r="AN105" s="45"/>
      <c r="AO105" s="31"/>
    </row>
    <row r="106" spans="2:41">
      <c r="B106" s="31"/>
      <c r="C106" s="31"/>
      <c r="D106" s="31">
        <v>105</v>
      </c>
      <c r="E106" s="31"/>
      <c r="F106" s="33"/>
      <c r="G106" s="33"/>
      <c r="H106" s="34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6"/>
      <c r="U106" s="37"/>
      <c r="V106" s="38"/>
      <c r="W106" s="39">
        <f t="shared" si="13"/>
        <v>0</v>
      </c>
      <c r="X106" s="31"/>
      <c r="Y106" s="40">
        <f t="shared" si="14"/>
        <v>0</v>
      </c>
      <c r="Z106" s="40">
        <f t="shared" si="11"/>
        <v>0</v>
      </c>
      <c r="AA106" s="33"/>
      <c r="AB106" s="46"/>
      <c r="AC106" s="33"/>
      <c r="AD106" s="33" t="b">
        <f t="shared" si="12"/>
        <v>0</v>
      </c>
      <c r="AE106" s="42" t="str">
        <f t="shared" si="15"/>
        <v/>
      </c>
      <c r="AF106" s="42" t="str">
        <f t="shared" si="16"/>
        <v/>
      </c>
      <c r="AG106" s="30"/>
      <c r="AH106" s="43"/>
      <c r="AI106" s="43"/>
      <c r="AJ106" s="44"/>
      <c r="AK106" s="44"/>
      <c r="AL106" s="31"/>
      <c r="AM106" s="31"/>
      <c r="AN106" s="45"/>
      <c r="AO106" s="31"/>
    </row>
    <row r="107" spans="2:41">
      <c r="B107" s="31"/>
      <c r="C107" s="31"/>
      <c r="D107" s="31">
        <v>106</v>
      </c>
      <c r="E107" s="31"/>
      <c r="F107" s="33"/>
      <c r="G107" s="33"/>
      <c r="H107" s="34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6"/>
      <c r="U107" s="37"/>
      <c r="V107" s="38"/>
      <c r="W107" s="39">
        <f t="shared" si="13"/>
        <v>0</v>
      </c>
      <c r="X107" s="31"/>
      <c r="Y107" s="40">
        <f t="shared" si="14"/>
        <v>0</v>
      </c>
      <c r="Z107" s="40">
        <f t="shared" si="11"/>
        <v>0</v>
      </c>
      <c r="AA107" s="33"/>
      <c r="AB107" s="46"/>
      <c r="AC107" s="33"/>
      <c r="AD107" s="33" t="b">
        <f t="shared" si="12"/>
        <v>0</v>
      </c>
      <c r="AE107" s="42" t="str">
        <f t="shared" si="15"/>
        <v/>
      </c>
      <c r="AF107" s="42" t="str">
        <f t="shared" si="16"/>
        <v/>
      </c>
      <c r="AG107" s="30"/>
      <c r="AH107" s="43"/>
      <c r="AI107" s="43"/>
      <c r="AJ107" s="44"/>
      <c r="AK107" s="44"/>
      <c r="AL107" s="31"/>
      <c r="AM107" s="31"/>
      <c r="AN107" s="45"/>
      <c r="AO107" s="31"/>
    </row>
    <row r="108" spans="2:41">
      <c r="B108" s="31"/>
      <c r="C108" s="31"/>
      <c r="D108" s="31">
        <v>107</v>
      </c>
      <c r="E108" s="31"/>
      <c r="F108" s="33"/>
      <c r="G108" s="33"/>
      <c r="H108" s="34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6"/>
      <c r="U108" s="37"/>
      <c r="V108" s="38"/>
      <c r="W108" s="39">
        <f t="shared" si="13"/>
        <v>0</v>
      </c>
      <c r="X108" s="31"/>
      <c r="Y108" s="40">
        <f t="shared" si="14"/>
        <v>0</v>
      </c>
      <c r="Z108" s="40">
        <f t="shared" si="11"/>
        <v>0</v>
      </c>
      <c r="AA108" s="33"/>
      <c r="AB108" s="46"/>
      <c r="AC108" s="33"/>
      <c r="AD108" s="33" t="b">
        <f t="shared" si="12"/>
        <v>0</v>
      </c>
      <c r="AE108" s="42" t="str">
        <f t="shared" si="15"/>
        <v/>
      </c>
      <c r="AF108" s="42" t="str">
        <f t="shared" si="16"/>
        <v/>
      </c>
      <c r="AG108" s="30"/>
      <c r="AH108" s="43"/>
      <c r="AI108" s="43"/>
      <c r="AJ108" s="44"/>
      <c r="AK108" s="44"/>
      <c r="AL108" s="31"/>
      <c r="AM108" s="31"/>
      <c r="AN108" s="45"/>
      <c r="AO108" s="31"/>
    </row>
    <row r="109" spans="2:41">
      <c r="B109" s="31"/>
      <c r="C109" s="31"/>
      <c r="D109" s="31">
        <v>108</v>
      </c>
      <c r="E109" s="31"/>
      <c r="F109" s="33"/>
      <c r="G109" s="33"/>
      <c r="H109" s="34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6"/>
      <c r="U109" s="37"/>
      <c r="V109" s="38"/>
      <c r="W109" s="39">
        <f t="shared" si="13"/>
        <v>0</v>
      </c>
      <c r="X109" s="31"/>
      <c r="Y109" s="40">
        <f t="shared" si="14"/>
        <v>0</v>
      </c>
      <c r="Z109" s="40">
        <f t="shared" ref="Z109:Z172" si="17">Y109*16.5</f>
        <v>0</v>
      </c>
      <c r="AA109" s="33"/>
      <c r="AB109" s="46"/>
      <c r="AC109" s="33"/>
      <c r="AD109" s="33" t="b">
        <f t="shared" si="12"/>
        <v>0</v>
      </c>
      <c r="AE109" s="42" t="str">
        <f t="shared" si="15"/>
        <v/>
      </c>
      <c r="AF109" s="42" t="str">
        <f t="shared" si="16"/>
        <v/>
      </c>
      <c r="AG109" s="30"/>
      <c r="AH109" s="43"/>
      <c r="AI109" s="43"/>
      <c r="AJ109" s="44"/>
      <c r="AK109" s="44"/>
      <c r="AL109" s="31"/>
      <c r="AM109" s="31"/>
      <c r="AN109" s="45"/>
      <c r="AO109" s="31"/>
    </row>
    <row r="110" spans="2:41">
      <c r="B110" s="31"/>
      <c r="C110" s="31"/>
      <c r="D110" s="31">
        <v>109</v>
      </c>
      <c r="E110" s="31"/>
      <c r="F110" s="33"/>
      <c r="G110" s="33"/>
      <c r="H110" s="34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6"/>
      <c r="U110" s="37"/>
      <c r="V110" s="38"/>
      <c r="W110" s="39">
        <f t="shared" si="13"/>
        <v>0</v>
      </c>
      <c r="X110" s="31"/>
      <c r="Y110" s="40">
        <f t="shared" si="14"/>
        <v>0</v>
      </c>
      <c r="Z110" s="40">
        <f t="shared" si="17"/>
        <v>0</v>
      </c>
      <c r="AA110" s="33"/>
      <c r="AB110" s="46"/>
      <c r="AC110" s="33"/>
      <c r="AD110" s="33" t="b">
        <f t="shared" si="12"/>
        <v>0</v>
      </c>
      <c r="AE110" s="42" t="str">
        <f t="shared" si="15"/>
        <v/>
      </c>
      <c r="AF110" s="42" t="str">
        <f t="shared" si="16"/>
        <v/>
      </c>
      <c r="AG110" s="30"/>
      <c r="AH110" s="43"/>
      <c r="AI110" s="43"/>
      <c r="AJ110" s="44"/>
      <c r="AK110" s="44"/>
      <c r="AL110" s="31"/>
      <c r="AM110" s="31"/>
      <c r="AN110" s="45"/>
      <c r="AO110" s="31"/>
    </row>
    <row r="111" spans="2:41">
      <c r="B111" s="31"/>
      <c r="C111" s="31"/>
      <c r="D111" s="31">
        <v>110</v>
      </c>
      <c r="E111" s="31"/>
      <c r="F111" s="33"/>
      <c r="G111" s="33"/>
      <c r="H111" s="34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6"/>
      <c r="U111" s="37"/>
      <c r="V111" s="38"/>
      <c r="W111" s="39">
        <f t="shared" si="13"/>
        <v>0</v>
      </c>
      <c r="X111" s="31"/>
      <c r="Y111" s="40">
        <f t="shared" si="14"/>
        <v>0</v>
      </c>
      <c r="Z111" s="40">
        <f t="shared" si="17"/>
        <v>0</v>
      </c>
      <c r="AA111" s="33"/>
      <c r="AB111" s="46"/>
      <c r="AC111" s="33"/>
      <c r="AD111" s="33" t="b">
        <f t="shared" si="12"/>
        <v>0</v>
      </c>
      <c r="AE111" s="42" t="str">
        <f t="shared" si="15"/>
        <v/>
      </c>
      <c r="AF111" s="42" t="str">
        <f t="shared" si="16"/>
        <v/>
      </c>
      <c r="AG111" s="30"/>
      <c r="AH111" s="43"/>
      <c r="AI111" s="43"/>
      <c r="AJ111" s="44"/>
      <c r="AK111" s="44"/>
      <c r="AL111" s="31"/>
      <c r="AM111" s="31"/>
      <c r="AN111" s="45"/>
      <c r="AO111" s="31"/>
    </row>
    <row r="112" spans="2:41">
      <c r="B112" s="31"/>
      <c r="C112" s="31"/>
      <c r="D112" s="31">
        <v>111</v>
      </c>
      <c r="E112" s="31"/>
      <c r="F112" s="33"/>
      <c r="G112" s="33"/>
      <c r="H112" s="34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6"/>
      <c r="U112" s="37"/>
      <c r="V112" s="38"/>
      <c r="W112" s="39">
        <f t="shared" si="13"/>
        <v>0</v>
      </c>
      <c r="X112" s="31"/>
      <c r="Y112" s="40">
        <f t="shared" si="14"/>
        <v>0</v>
      </c>
      <c r="Z112" s="40">
        <f t="shared" si="17"/>
        <v>0</v>
      </c>
      <c r="AA112" s="33"/>
      <c r="AB112" s="46"/>
      <c r="AC112" s="33"/>
      <c r="AD112" s="33" t="b">
        <f t="shared" si="12"/>
        <v>0</v>
      </c>
      <c r="AE112" s="42" t="str">
        <f t="shared" si="15"/>
        <v/>
      </c>
      <c r="AF112" s="42" t="str">
        <f t="shared" si="16"/>
        <v/>
      </c>
      <c r="AG112" s="30"/>
      <c r="AH112" s="43"/>
      <c r="AI112" s="43"/>
      <c r="AJ112" s="44"/>
      <c r="AK112" s="44"/>
      <c r="AL112" s="31"/>
      <c r="AM112" s="31"/>
      <c r="AN112" s="45"/>
      <c r="AO112" s="31"/>
    </row>
    <row r="113" spans="2:41">
      <c r="B113" s="31"/>
      <c r="C113" s="31"/>
      <c r="D113" s="31">
        <v>112</v>
      </c>
      <c r="E113" s="31"/>
      <c r="F113" s="33"/>
      <c r="G113" s="33"/>
      <c r="H113" s="34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6"/>
      <c r="U113" s="37"/>
      <c r="V113" s="38"/>
      <c r="W113" s="39">
        <f t="shared" si="13"/>
        <v>0</v>
      </c>
      <c r="X113" s="31"/>
      <c r="Y113" s="40">
        <f t="shared" si="14"/>
        <v>0</v>
      </c>
      <c r="Z113" s="40">
        <f t="shared" si="17"/>
        <v>0</v>
      </c>
      <c r="AA113" s="33"/>
      <c r="AB113" s="46"/>
      <c r="AC113" s="33"/>
      <c r="AD113" s="33" t="b">
        <f t="shared" si="12"/>
        <v>0</v>
      </c>
      <c r="AE113" s="42" t="str">
        <f t="shared" si="15"/>
        <v/>
      </c>
      <c r="AF113" s="42" t="str">
        <f t="shared" si="16"/>
        <v/>
      </c>
      <c r="AG113" s="30"/>
      <c r="AH113" s="43"/>
      <c r="AI113" s="43"/>
      <c r="AJ113" s="44"/>
      <c r="AK113" s="44"/>
      <c r="AL113" s="31"/>
      <c r="AM113" s="31"/>
      <c r="AN113" s="45"/>
      <c r="AO113" s="31"/>
    </row>
    <row r="114" spans="2:41">
      <c r="B114" s="31"/>
      <c r="C114" s="31"/>
      <c r="D114" s="31">
        <v>113</v>
      </c>
      <c r="E114" s="31"/>
      <c r="F114" s="33"/>
      <c r="G114" s="33"/>
      <c r="H114" s="34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6"/>
      <c r="U114" s="37"/>
      <c r="V114" s="38"/>
      <c r="W114" s="39">
        <f t="shared" si="13"/>
        <v>0</v>
      </c>
      <c r="X114" s="31"/>
      <c r="Y114" s="40">
        <f t="shared" si="14"/>
        <v>0</v>
      </c>
      <c r="Z114" s="40">
        <f t="shared" si="17"/>
        <v>0</v>
      </c>
      <c r="AA114" s="33"/>
      <c r="AB114" s="46"/>
      <c r="AC114" s="33"/>
      <c r="AD114" s="33" t="b">
        <f t="shared" si="12"/>
        <v>0</v>
      </c>
      <c r="AE114" s="42" t="str">
        <f t="shared" si="15"/>
        <v/>
      </c>
      <c r="AF114" s="42" t="str">
        <f t="shared" si="16"/>
        <v/>
      </c>
      <c r="AG114" s="30"/>
      <c r="AH114" s="43"/>
      <c r="AI114" s="43"/>
      <c r="AJ114" s="44"/>
      <c r="AK114" s="44"/>
      <c r="AL114" s="31"/>
      <c r="AM114" s="31"/>
      <c r="AN114" s="45"/>
      <c r="AO114" s="31"/>
    </row>
    <row r="115" spans="2:41">
      <c r="B115" s="31"/>
      <c r="C115" s="31"/>
      <c r="D115" s="31">
        <v>114</v>
      </c>
      <c r="E115" s="31"/>
      <c r="F115" s="33"/>
      <c r="G115" s="33"/>
      <c r="H115" s="34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6"/>
      <c r="U115" s="37"/>
      <c r="V115" s="38"/>
      <c r="W115" s="39">
        <f t="shared" si="13"/>
        <v>0</v>
      </c>
      <c r="X115" s="31"/>
      <c r="Y115" s="40">
        <f t="shared" si="14"/>
        <v>0</v>
      </c>
      <c r="Z115" s="40">
        <f t="shared" si="17"/>
        <v>0</v>
      </c>
      <c r="AA115" s="33"/>
      <c r="AB115" s="46"/>
      <c r="AC115" s="33"/>
      <c r="AD115" s="33" t="b">
        <f t="shared" si="12"/>
        <v>0</v>
      </c>
      <c r="AE115" s="42" t="str">
        <f t="shared" si="15"/>
        <v/>
      </c>
      <c r="AF115" s="42" t="str">
        <f t="shared" si="16"/>
        <v/>
      </c>
      <c r="AG115" s="30"/>
      <c r="AH115" s="43"/>
      <c r="AI115" s="43"/>
      <c r="AJ115" s="44"/>
      <c r="AK115" s="44"/>
      <c r="AL115" s="31"/>
      <c r="AM115" s="31"/>
      <c r="AN115" s="45"/>
      <c r="AO115" s="31"/>
    </row>
    <row r="116" spans="2:41">
      <c r="B116" s="31"/>
      <c r="C116" s="31"/>
      <c r="D116" s="31">
        <v>115</v>
      </c>
      <c r="E116" s="31"/>
      <c r="F116" s="33"/>
      <c r="G116" s="33"/>
      <c r="H116" s="34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6"/>
      <c r="U116" s="37"/>
      <c r="V116" s="38"/>
      <c r="W116" s="39">
        <f t="shared" si="13"/>
        <v>0</v>
      </c>
      <c r="X116" s="31"/>
      <c r="Y116" s="40">
        <f t="shared" si="14"/>
        <v>0</v>
      </c>
      <c r="Z116" s="40">
        <f t="shared" si="17"/>
        <v>0</v>
      </c>
      <c r="AA116" s="33"/>
      <c r="AB116" s="46"/>
      <c r="AC116" s="33"/>
      <c r="AD116" s="33" t="b">
        <f t="shared" si="12"/>
        <v>0</v>
      </c>
      <c r="AE116" s="42" t="str">
        <f t="shared" si="15"/>
        <v/>
      </c>
      <c r="AF116" s="42" t="str">
        <f t="shared" si="16"/>
        <v/>
      </c>
      <c r="AG116" s="30"/>
      <c r="AH116" s="43"/>
      <c r="AI116" s="43"/>
      <c r="AJ116" s="44"/>
      <c r="AK116" s="44"/>
      <c r="AL116" s="31"/>
      <c r="AM116" s="31"/>
      <c r="AN116" s="45"/>
      <c r="AO116" s="31"/>
    </row>
    <row r="117" spans="2:41">
      <c r="B117" s="31"/>
      <c r="C117" s="31"/>
      <c r="D117" s="31">
        <v>116</v>
      </c>
      <c r="E117" s="31"/>
      <c r="F117" s="33"/>
      <c r="G117" s="33"/>
      <c r="H117" s="34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6"/>
      <c r="U117" s="37"/>
      <c r="V117" s="38"/>
      <c r="W117" s="39">
        <f t="shared" si="13"/>
        <v>0</v>
      </c>
      <c r="X117" s="31"/>
      <c r="Y117" s="40">
        <f t="shared" si="14"/>
        <v>0</v>
      </c>
      <c r="Z117" s="40">
        <f t="shared" si="17"/>
        <v>0</v>
      </c>
      <c r="AA117" s="33"/>
      <c r="AB117" s="46"/>
      <c r="AC117" s="33"/>
      <c r="AD117" s="33" t="b">
        <f t="shared" si="12"/>
        <v>0</v>
      </c>
      <c r="AE117" s="42" t="str">
        <f t="shared" si="15"/>
        <v/>
      </c>
      <c r="AF117" s="42" t="str">
        <f t="shared" si="16"/>
        <v/>
      </c>
      <c r="AG117" s="30"/>
      <c r="AH117" s="43"/>
      <c r="AI117" s="43"/>
      <c r="AJ117" s="44"/>
      <c r="AK117" s="44"/>
      <c r="AL117" s="31"/>
      <c r="AM117" s="31"/>
      <c r="AN117" s="45"/>
      <c r="AO117" s="31"/>
    </row>
    <row r="118" spans="2:41">
      <c r="B118" s="31"/>
      <c r="C118" s="31"/>
      <c r="D118" s="31">
        <v>117</v>
      </c>
      <c r="E118" s="31"/>
      <c r="F118" s="33"/>
      <c r="G118" s="33"/>
      <c r="H118" s="34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6"/>
      <c r="U118" s="37"/>
      <c r="V118" s="38"/>
      <c r="W118" s="39">
        <f t="shared" si="13"/>
        <v>0</v>
      </c>
      <c r="X118" s="31"/>
      <c r="Y118" s="40">
        <f t="shared" si="14"/>
        <v>0</v>
      </c>
      <c r="Z118" s="40">
        <f t="shared" si="17"/>
        <v>0</v>
      </c>
      <c r="AA118" s="33"/>
      <c r="AB118" s="46"/>
      <c r="AC118" s="33"/>
      <c r="AD118" s="33" t="b">
        <f t="shared" si="12"/>
        <v>0</v>
      </c>
      <c r="AE118" s="42" t="str">
        <f t="shared" si="15"/>
        <v/>
      </c>
      <c r="AF118" s="42" t="str">
        <f t="shared" si="16"/>
        <v/>
      </c>
      <c r="AG118" s="30"/>
      <c r="AH118" s="43"/>
      <c r="AI118" s="43"/>
      <c r="AJ118" s="44"/>
      <c r="AK118" s="44"/>
      <c r="AL118" s="31"/>
      <c r="AM118" s="31"/>
      <c r="AN118" s="45"/>
      <c r="AO118" s="31"/>
    </row>
    <row r="119" spans="2:41">
      <c r="B119" s="31"/>
      <c r="C119" s="31"/>
      <c r="D119" s="31">
        <v>118</v>
      </c>
      <c r="E119" s="31"/>
      <c r="F119" s="33"/>
      <c r="G119" s="33"/>
      <c r="H119" s="34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6"/>
      <c r="U119" s="37"/>
      <c r="V119" s="38"/>
      <c r="W119" s="39">
        <f t="shared" si="13"/>
        <v>0</v>
      </c>
      <c r="X119" s="31"/>
      <c r="Y119" s="40">
        <f t="shared" si="14"/>
        <v>0</v>
      </c>
      <c r="Z119" s="40">
        <f t="shared" si="17"/>
        <v>0</v>
      </c>
      <c r="AA119" s="33"/>
      <c r="AB119" s="46"/>
      <c r="AC119" s="33"/>
      <c r="AD119" s="33" t="b">
        <f t="shared" si="12"/>
        <v>0</v>
      </c>
      <c r="AE119" s="42" t="str">
        <f t="shared" si="15"/>
        <v/>
      </c>
      <c r="AF119" s="42" t="str">
        <f t="shared" si="16"/>
        <v/>
      </c>
      <c r="AG119" s="30"/>
      <c r="AH119" s="43"/>
      <c r="AI119" s="43"/>
      <c r="AJ119" s="44"/>
      <c r="AK119" s="44"/>
      <c r="AL119" s="31"/>
      <c r="AM119" s="31"/>
      <c r="AN119" s="45"/>
      <c r="AO119" s="31"/>
    </row>
    <row r="120" spans="2:41">
      <c r="B120" s="31"/>
      <c r="C120" s="31"/>
      <c r="D120" s="31">
        <v>119</v>
      </c>
      <c r="E120" s="31"/>
      <c r="F120" s="33"/>
      <c r="G120" s="33"/>
      <c r="H120" s="34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6"/>
      <c r="U120" s="37"/>
      <c r="V120" s="38"/>
      <c r="W120" s="39">
        <f t="shared" si="13"/>
        <v>0</v>
      </c>
      <c r="X120" s="31"/>
      <c r="Y120" s="40">
        <f t="shared" si="14"/>
        <v>0</v>
      </c>
      <c r="Z120" s="40">
        <f t="shared" si="17"/>
        <v>0</v>
      </c>
      <c r="AA120" s="33"/>
      <c r="AB120" s="46"/>
      <c r="AC120" s="33"/>
      <c r="AD120" s="33" t="b">
        <f t="shared" si="12"/>
        <v>0</v>
      </c>
      <c r="AE120" s="42" t="str">
        <f t="shared" si="15"/>
        <v/>
      </c>
      <c r="AF120" s="42" t="str">
        <f t="shared" si="16"/>
        <v/>
      </c>
      <c r="AG120" s="30"/>
      <c r="AH120" s="43"/>
      <c r="AI120" s="43"/>
      <c r="AJ120" s="44"/>
      <c r="AK120" s="44"/>
      <c r="AL120" s="31"/>
      <c r="AM120" s="31"/>
      <c r="AN120" s="45"/>
      <c r="AO120" s="31"/>
    </row>
    <row r="121" spans="2:41">
      <c r="B121" s="31"/>
      <c r="C121" s="31"/>
      <c r="D121" s="31">
        <v>120</v>
      </c>
      <c r="E121" s="31"/>
      <c r="F121" s="33"/>
      <c r="G121" s="33"/>
      <c r="H121" s="34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6"/>
      <c r="U121" s="37"/>
      <c r="V121" s="38"/>
      <c r="W121" s="39">
        <f t="shared" si="13"/>
        <v>0</v>
      </c>
      <c r="X121" s="31"/>
      <c r="Y121" s="40">
        <f t="shared" si="14"/>
        <v>0</v>
      </c>
      <c r="Z121" s="40">
        <f t="shared" si="17"/>
        <v>0</v>
      </c>
      <c r="AA121" s="33"/>
      <c r="AB121" s="46"/>
      <c r="AC121" s="33"/>
      <c r="AD121" s="33" t="b">
        <f t="shared" si="12"/>
        <v>0</v>
      </c>
      <c r="AE121" s="42" t="str">
        <f t="shared" si="15"/>
        <v/>
      </c>
      <c r="AF121" s="42" t="str">
        <f t="shared" si="16"/>
        <v/>
      </c>
      <c r="AG121" s="30"/>
      <c r="AH121" s="43"/>
      <c r="AI121" s="43"/>
      <c r="AJ121" s="44"/>
      <c r="AK121" s="44"/>
      <c r="AL121" s="31"/>
      <c r="AM121" s="31"/>
      <c r="AN121" s="45"/>
      <c r="AO121" s="31"/>
    </row>
    <row r="122" spans="2:41">
      <c r="B122" s="31"/>
      <c r="C122" s="31"/>
      <c r="D122" s="31">
        <v>121</v>
      </c>
      <c r="E122" s="31"/>
      <c r="F122" s="33"/>
      <c r="G122" s="33"/>
      <c r="H122" s="34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6"/>
      <c r="U122" s="37"/>
      <c r="V122" s="38"/>
      <c r="W122" s="39">
        <f t="shared" si="13"/>
        <v>0</v>
      </c>
      <c r="X122" s="31"/>
      <c r="Y122" s="40">
        <f t="shared" si="14"/>
        <v>0</v>
      </c>
      <c r="Z122" s="40">
        <f t="shared" si="17"/>
        <v>0</v>
      </c>
      <c r="AA122" s="33"/>
      <c r="AB122" s="46"/>
      <c r="AC122" s="33"/>
      <c r="AD122" s="33" t="b">
        <f t="shared" si="12"/>
        <v>0</v>
      </c>
      <c r="AE122" s="42" t="str">
        <f t="shared" si="15"/>
        <v/>
      </c>
      <c r="AF122" s="42" t="str">
        <f t="shared" si="16"/>
        <v/>
      </c>
      <c r="AG122" s="30"/>
      <c r="AH122" s="43"/>
      <c r="AI122" s="43"/>
      <c r="AJ122" s="44"/>
      <c r="AK122" s="44"/>
      <c r="AL122" s="31"/>
      <c r="AM122" s="31"/>
      <c r="AN122" s="45"/>
      <c r="AO122" s="31"/>
    </row>
    <row r="123" spans="2:41">
      <c r="B123" s="31"/>
      <c r="C123" s="31"/>
      <c r="D123" s="31">
        <v>122</v>
      </c>
      <c r="E123" s="31"/>
      <c r="F123" s="33"/>
      <c r="G123" s="33"/>
      <c r="H123" s="34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6"/>
      <c r="U123" s="37"/>
      <c r="V123" s="38"/>
      <c r="W123" s="39">
        <f t="shared" si="13"/>
        <v>0</v>
      </c>
      <c r="X123" s="31"/>
      <c r="Y123" s="40">
        <f t="shared" si="14"/>
        <v>0</v>
      </c>
      <c r="Z123" s="40">
        <f t="shared" si="17"/>
        <v>0</v>
      </c>
      <c r="AA123" s="33"/>
      <c r="AB123" s="46"/>
      <c r="AC123" s="33"/>
      <c r="AD123" s="33" t="b">
        <f t="shared" si="12"/>
        <v>0</v>
      </c>
      <c r="AE123" s="42" t="str">
        <f t="shared" si="15"/>
        <v/>
      </c>
      <c r="AF123" s="42" t="str">
        <f t="shared" si="16"/>
        <v/>
      </c>
      <c r="AG123" s="30"/>
      <c r="AH123" s="43"/>
      <c r="AI123" s="43"/>
      <c r="AJ123" s="44"/>
      <c r="AK123" s="44"/>
      <c r="AL123" s="31"/>
      <c r="AM123" s="31"/>
      <c r="AN123" s="45"/>
      <c r="AO123" s="31"/>
    </row>
    <row r="124" spans="2:41">
      <c r="B124" s="31"/>
      <c r="C124" s="31"/>
      <c r="D124" s="31">
        <v>123</v>
      </c>
      <c r="E124" s="31"/>
      <c r="F124" s="33"/>
      <c r="G124" s="33"/>
      <c r="H124" s="34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6"/>
      <c r="U124" s="37"/>
      <c r="V124" s="38"/>
      <c r="W124" s="39">
        <f t="shared" si="13"/>
        <v>0</v>
      </c>
      <c r="X124" s="31"/>
      <c r="Y124" s="40">
        <f t="shared" si="14"/>
        <v>0</v>
      </c>
      <c r="Z124" s="40">
        <f t="shared" si="17"/>
        <v>0</v>
      </c>
      <c r="AA124" s="33"/>
      <c r="AB124" s="46"/>
      <c r="AC124" s="33"/>
      <c r="AD124" s="33" t="b">
        <f t="shared" si="12"/>
        <v>0</v>
      </c>
      <c r="AE124" s="42" t="str">
        <f t="shared" si="15"/>
        <v/>
      </c>
      <c r="AF124" s="42" t="str">
        <f t="shared" si="16"/>
        <v/>
      </c>
      <c r="AG124" s="30"/>
      <c r="AH124" s="43"/>
      <c r="AI124" s="43"/>
      <c r="AJ124" s="44"/>
      <c r="AK124" s="44"/>
      <c r="AL124" s="31"/>
      <c r="AM124" s="31"/>
      <c r="AN124" s="45"/>
      <c r="AO124" s="31"/>
    </row>
    <row r="125" spans="2:41">
      <c r="B125" s="31"/>
      <c r="C125" s="31"/>
      <c r="D125" s="31">
        <v>124</v>
      </c>
      <c r="E125" s="31"/>
      <c r="F125" s="33"/>
      <c r="G125" s="33"/>
      <c r="H125" s="34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6"/>
      <c r="U125" s="37"/>
      <c r="V125" s="38"/>
      <c r="W125" s="39">
        <f t="shared" si="13"/>
        <v>0</v>
      </c>
      <c r="X125" s="31"/>
      <c r="Y125" s="40">
        <f t="shared" si="14"/>
        <v>0</v>
      </c>
      <c r="Z125" s="40">
        <f t="shared" si="17"/>
        <v>0</v>
      </c>
      <c r="AA125" s="33"/>
      <c r="AB125" s="46"/>
      <c r="AC125" s="33"/>
      <c r="AD125" s="33" t="b">
        <f t="shared" si="12"/>
        <v>0</v>
      </c>
      <c r="AE125" s="42" t="str">
        <f t="shared" si="15"/>
        <v/>
      </c>
      <c r="AF125" s="42" t="str">
        <f t="shared" si="16"/>
        <v/>
      </c>
      <c r="AG125" s="30"/>
      <c r="AH125" s="43"/>
      <c r="AI125" s="43"/>
      <c r="AJ125" s="44"/>
      <c r="AK125" s="44"/>
      <c r="AL125" s="31"/>
      <c r="AM125" s="31"/>
      <c r="AN125" s="45"/>
      <c r="AO125" s="31"/>
    </row>
    <row r="126" spans="2:41">
      <c r="B126" s="31"/>
      <c r="C126" s="31"/>
      <c r="D126" s="31">
        <v>125</v>
      </c>
      <c r="E126" s="31"/>
      <c r="F126" s="33"/>
      <c r="G126" s="33"/>
      <c r="H126" s="34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6"/>
      <c r="U126" s="37"/>
      <c r="V126" s="38"/>
      <c r="W126" s="39">
        <f t="shared" si="13"/>
        <v>0</v>
      </c>
      <c r="X126" s="31"/>
      <c r="Y126" s="40">
        <f t="shared" si="14"/>
        <v>0</v>
      </c>
      <c r="Z126" s="40">
        <f t="shared" si="17"/>
        <v>0</v>
      </c>
      <c r="AA126" s="33"/>
      <c r="AB126" s="46"/>
      <c r="AC126" s="33"/>
      <c r="AD126" s="33" t="b">
        <f t="shared" si="12"/>
        <v>0</v>
      </c>
      <c r="AE126" s="42" t="str">
        <f t="shared" si="15"/>
        <v/>
      </c>
      <c r="AF126" s="42" t="str">
        <f t="shared" si="16"/>
        <v/>
      </c>
      <c r="AG126" s="30"/>
      <c r="AH126" s="43"/>
      <c r="AI126" s="43"/>
      <c r="AJ126" s="44"/>
      <c r="AK126" s="44"/>
      <c r="AL126" s="31"/>
      <c r="AM126" s="31"/>
      <c r="AN126" s="45"/>
      <c r="AO126" s="31"/>
    </row>
    <row r="127" spans="2:41">
      <c r="B127" s="31"/>
      <c r="C127" s="31"/>
      <c r="D127" s="31">
        <v>126</v>
      </c>
      <c r="E127" s="31"/>
      <c r="F127" s="33"/>
      <c r="G127" s="33"/>
      <c r="H127" s="34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6"/>
      <c r="U127" s="37"/>
      <c r="V127" s="38"/>
      <c r="W127" s="39">
        <f t="shared" si="13"/>
        <v>0</v>
      </c>
      <c r="X127" s="31"/>
      <c r="Y127" s="40">
        <f t="shared" si="14"/>
        <v>0</v>
      </c>
      <c r="Z127" s="40">
        <f t="shared" si="17"/>
        <v>0</v>
      </c>
      <c r="AA127" s="33"/>
      <c r="AB127" s="46"/>
      <c r="AC127" s="33"/>
      <c r="AD127" s="33" t="b">
        <f t="shared" si="12"/>
        <v>0</v>
      </c>
      <c r="AE127" s="42" t="str">
        <f t="shared" si="15"/>
        <v/>
      </c>
      <c r="AF127" s="42" t="str">
        <f t="shared" si="16"/>
        <v/>
      </c>
      <c r="AG127" s="30"/>
      <c r="AH127" s="43"/>
      <c r="AI127" s="43"/>
      <c r="AJ127" s="44"/>
      <c r="AK127" s="44"/>
      <c r="AL127" s="31"/>
      <c r="AM127" s="31"/>
      <c r="AN127" s="45"/>
      <c r="AO127" s="31"/>
    </row>
    <row r="128" spans="2:41">
      <c r="B128" s="31"/>
      <c r="C128" s="31"/>
      <c r="D128" s="31">
        <v>127</v>
      </c>
      <c r="E128" s="31"/>
      <c r="F128" s="33"/>
      <c r="G128" s="33"/>
      <c r="H128" s="34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6"/>
      <c r="U128" s="37"/>
      <c r="V128" s="38"/>
      <c r="W128" s="39">
        <f t="shared" si="13"/>
        <v>0</v>
      </c>
      <c r="X128" s="31"/>
      <c r="Y128" s="40">
        <f t="shared" si="14"/>
        <v>0</v>
      </c>
      <c r="Z128" s="40">
        <f t="shared" si="17"/>
        <v>0</v>
      </c>
      <c r="AA128" s="33"/>
      <c r="AB128" s="46"/>
      <c r="AC128" s="33"/>
      <c r="AD128" s="33" t="b">
        <f t="shared" si="12"/>
        <v>0</v>
      </c>
      <c r="AE128" s="42" t="str">
        <f t="shared" si="15"/>
        <v/>
      </c>
      <c r="AF128" s="42" t="str">
        <f t="shared" si="16"/>
        <v/>
      </c>
      <c r="AG128" s="30"/>
      <c r="AH128" s="43"/>
      <c r="AI128" s="43"/>
      <c r="AJ128" s="44"/>
      <c r="AK128" s="44"/>
      <c r="AL128" s="31"/>
      <c r="AM128" s="31"/>
      <c r="AN128" s="45"/>
      <c r="AO128" s="31"/>
    </row>
    <row r="129" spans="2:41">
      <c r="B129" s="31"/>
      <c r="C129" s="31"/>
      <c r="D129" s="31">
        <v>128</v>
      </c>
      <c r="E129" s="31"/>
      <c r="F129" s="33"/>
      <c r="G129" s="33"/>
      <c r="H129" s="34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6"/>
      <c r="U129" s="37"/>
      <c r="V129" s="38"/>
      <c r="W129" s="39">
        <f t="shared" si="13"/>
        <v>0</v>
      </c>
      <c r="X129" s="31"/>
      <c r="Y129" s="40">
        <f t="shared" si="14"/>
        <v>0</v>
      </c>
      <c r="Z129" s="40">
        <f t="shared" si="17"/>
        <v>0</v>
      </c>
      <c r="AA129" s="33"/>
      <c r="AB129" s="46"/>
      <c r="AC129" s="33"/>
      <c r="AD129" s="33" t="b">
        <f t="shared" ref="AD129:AD192" si="18">IF(AA129="ok",IF(AB129="ok",IF(AC129="ok","ok","")))</f>
        <v>0</v>
      </c>
      <c r="AE129" s="42" t="str">
        <f t="shared" si="15"/>
        <v/>
      </c>
      <c r="AF129" s="42" t="str">
        <f t="shared" si="16"/>
        <v/>
      </c>
      <c r="AG129" s="30"/>
      <c r="AH129" s="43"/>
      <c r="AI129" s="43"/>
      <c r="AJ129" s="44"/>
      <c r="AK129" s="44"/>
      <c r="AL129" s="31"/>
      <c r="AM129" s="31"/>
      <c r="AN129" s="45"/>
      <c r="AO129" s="31"/>
    </row>
    <row r="130" spans="2:41">
      <c r="B130" s="31"/>
      <c r="C130" s="31"/>
      <c r="D130" s="31">
        <v>129</v>
      </c>
      <c r="E130" s="31"/>
      <c r="F130" s="33"/>
      <c r="G130" s="33"/>
      <c r="H130" s="34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6"/>
      <c r="U130" s="37"/>
      <c r="V130" s="38"/>
      <c r="W130" s="39">
        <f t="shared" si="13"/>
        <v>0</v>
      </c>
      <c r="X130" s="31"/>
      <c r="Y130" s="40">
        <f t="shared" si="14"/>
        <v>0</v>
      </c>
      <c r="Z130" s="40">
        <f t="shared" si="17"/>
        <v>0</v>
      </c>
      <c r="AA130" s="33"/>
      <c r="AB130" s="46"/>
      <c r="AC130" s="33"/>
      <c r="AD130" s="33" t="b">
        <f t="shared" si="18"/>
        <v>0</v>
      </c>
      <c r="AE130" s="42" t="str">
        <f t="shared" si="15"/>
        <v/>
      </c>
      <c r="AF130" s="42" t="str">
        <f t="shared" si="16"/>
        <v/>
      </c>
      <c r="AG130" s="30"/>
      <c r="AH130" s="43"/>
      <c r="AI130" s="43"/>
      <c r="AJ130" s="44"/>
      <c r="AK130" s="44"/>
      <c r="AL130" s="31"/>
      <c r="AM130" s="31"/>
      <c r="AN130" s="45"/>
      <c r="AO130" s="31"/>
    </row>
    <row r="131" spans="2:41">
      <c r="B131" s="31"/>
      <c r="C131" s="31"/>
      <c r="D131" s="31">
        <v>130</v>
      </c>
      <c r="E131" s="31"/>
      <c r="F131" s="33"/>
      <c r="G131" s="33"/>
      <c r="H131" s="34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6"/>
      <c r="U131" s="37"/>
      <c r="V131" s="38"/>
      <c r="W131" s="39">
        <f t="shared" si="13"/>
        <v>0</v>
      </c>
      <c r="X131" s="31"/>
      <c r="Y131" s="40">
        <f t="shared" si="14"/>
        <v>0</v>
      </c>
      <c r="Z131" s="40">
        <f t="shared" si="17"/>
        <v>0</v>
      </c>
      <c r="AA131" s="33"/>
      <c r="AB131" s="46"/>
      <c r="AC131" s="33"/>
      <c r="AD131" s="33" t="b">
        <f t="shared" si="18"/>
        <v>0</v>
      </c>
      <c r="AE131" s="42" t="str">
        <f t="shared" si="15"/>
        <v/>
      </c>
      <c r="AF131" s="42" t="str">
        <f t="shared" si="16"/>
        <v/>
      </c>
      <c r="AG131" s="30"/>
      <c r="AH131" s="43"/>
      <c r="AI131" s="43"/>
      <c r="AJ131" s="44"/>
      <c r="AK131" s="44"/>
      <c r="AL131" s="31"/>
      <c r="AM131" s="31"/>
      <c r="AN131" s="45"/>
      <c r="AO131" s="31"/>
    </row>
    <row r="132" spans="2:41">
      <c r="B132" s="31"/>
      <c r="C132" s="31"/>
      <c r="D132" s="31">
        <v>131</v>
      </c>
      <c r="E132" s="31"/>
      <c r="F132" s="33"/>
      <c r="G132" s="33"/>
      <c r="H132" s="34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6"/>
      <c r="U132" s="37"/>
      <c r="V132" s="38"/>
      <c r="W132" s="39">
        <f t="shared" si="13"/>
        <v>0</v>
      </c>
      <c r="X132" s="31"/>
      <c r="Y132" s="40">
        <f t="shared" si="14"/>
        <v>0</v>
      </c>
      <c r="Z132" s="40">
        <f t="shared" si="17"/>
        <v>0</v>
      </c>
      <c r="AA132" s="33"/>
      <c r="AB132" s="46"/>
      <c r="AC132" s="33"/>
      <c r="AD132" s="33" t="b">
        <f t="shared" si="18"/>
        <v>0</v>
      </c>
      <c r="AE132" s="42" t="str">
        <f t="shared" si="15"/>
        <v/>
      </c>
      <c r="AF132" s="42" t="str">
        <f t="shared" si="16"/>
        <v/>
      </c>
      <c r="AG132" s="30"/>
      <c r="AH132" s="43"/>
      <c r="AI132" s="43"/>
      <c r="AJ132" s="44"/>
      <c r="AK132" s="44"/>
      <c r="AL132" s="31"/>
      <c r="AM132" s="31"/>
      <c r="AN132" s="45"/>
      <c r="AO132" s="31"/>
    </row>
    <row r="133" spans="2:41">
      <c r="B133" s="31"/>
      <c r="C133" s="31"/>
      <c r="D133" s="31">
        <v>132</v>
      </c>
      <c r="E133" s="31"/>
      <c r="F133" s="33"/>
      <c r="G133" s="33"/>
      <c r="H133" s="34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6"/>
      <c r="U133" s="37"/>
      <c r="V133" s="38"/>
      <c r="W133" s="39">
        <f t="shared" si="13"/>
        <v>0</v>
      </c>
      <c r="X133" s="31"/>
      <c r="Y133" s="40">
        <f t="shared" si="14"/>
        <v>0</v>
      </c>
      <c r="Z133" s="40">
        <f t="shared" si="17"/>
        <v>0</v>
      </c>
      <c r="AA133" s="33"/>
      <c r="AB133" s="46"/>
      <c r="AC133" s="33"/>
      <c r="AD133" s="33" t="b">
        <f t="shared" si="18"/>
        <v>0</v>
      </c>
      <c r="AE133" s="42" t="str">
        <f t="shared" si="15"/>
        <v/>
      </c>
      <c r="AF133" s="42" t="str">
        <f t="shared" si="16"/>
        <v/>
      </c>
      <c r="AG133" s="30"/>
      <c r="AH133" s="43"/>
      <c r="AI133" s="43"/>
      <c r="AJ133" s="44"/>
      <c r="AK133" s="44"/>
      <c r="AL133" s="31"/>
      <c r="AM133" s="31"/>
      <c r="AN133" s="45"/>
      <c r="AO133" s="31"/>
    </row>
    <row r="134" spans="2:41">
      <c r="B134" s="31"/>
      <c r="C134" s="31"/>
      <c r="D134" s="31">
        <v>133</v>
      </c>
      <c r="E134" s="31"/>
      <c r="F134" s="33"/>
      <c r="G134" s="33"/>
      <c r="H134" s="34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6"/>
      <c r="U134" s="37"/>
      <c r="V134" s="38"/>
      <c r="W134" s="39">
        <f t="shared" si="13"/>
        <v>0</v>
      </c>
      <c r="X134" s="31"/>
      <c r="Y134" s="40">
        <f t="shared" si="14"/>
        <v>0</v>
      </c>
      <c r="Z134" s="40">
        <f t="shared" si="17"/>
        <v>0</v>
      </c>
      <c r="AA134" s="33"/>
      <c r="AB134" s="46"/>
      <c r="AC134" s="33"/>
      <c r="AD134" s="33" t="b">
        <f t="shared" si="18"/>
        <v>0</v>
      </c>
      <c r="AE134" s="42" t="str">
        <f t="shared" si="15"/>
        <v/>
      </c>
      <c r="AF134" s="42" t="str">
        <f t="shared" si="16"/>
        <v/>
      </c>
      <c r="AG134" s="30"/>
      <c r="AH134" s="43"/>
      <c r="AI134" s="43"/>
      <c r="AJ134" s="44"/>
      <c r="AK134" s="44"/>
      <c r="AL134" s="31"/>
      <c r="AM134" s="31"/>
      <c r="AN134" s="45"/>
      <c r="AO134" s="31"/>
    </row>
    <row r="135" spans="2:41">
      <c r="B135" s="31"/>
      <c r="C135" s="31"/>
      <c r="D135" s="31">
        <v>134</v>
      </c>
      <c r="E135" s="31"/>
      <c r="F135" s="33"/>
      <c r="G135" s="33"/>
      <c r="H135" s="34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6"/>
      <c r="U135" s="37"/>
      <c r="V135" s="38"/>
      <c r="W135" s="39">
        <f t="shared" si="13"/>
        <v>0</v>
      </c>
      <c r="X135" s="31"/>
      <c r="Y135" s="40">
        <f t="shared" si="14"/>
        <v>0</v>
      </c>
      <c r="Z135" s="40">
        <f t="shared" si="17"/>
        <v>0</v>
      </c>
      <c r="AA135" s="33"/>
      <c r="AB135" s="46"/>
      <c r="AC135" s="33"/>
      <c r="AD135" s="33" t="b">
        <f t="shared" si="18"/>
        <v>0</v>
      </c>
      <c r="AE135" s="42" t="str">
        <f t="shared" si="15"/>
        <v/>
      </c>
      <c r="AF135" s="42" t="str">
        <f t="shared" si="16"/>
        <v/>
      </c>
      <c r="AG135" s="30"/>
      <c r="AH135" s="43"/>
      <c r="AI135" s="43"/>
      <c r="AJ135" s="44"/>
      <c r="AK135" s="44"/>
      <c r="AL135" s="31"/>
      <c r="AM135" s="31"/>
      <c r="AN135" s="45"/>
      <c r="AO135" s="31"/>
    </row>
    <row r="136" spans="2:41">
      <c r="B136" s="31"/>
      <c r="C136" s="31"/>
      <c r="D136" s="31">
        <v>135</v>
      </c>
      <c r="E136" s="31"/>
      <c r="F136" s="33"/>
      <c r="G136" s="33"/>
      <c r="H136" s="34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6"/>
      <c r="U136" s="37"/>
      <c r="V136" s="38"/>
      <c r="W136" s="39">
        <f t="shared" si="13"/>
        <v>0</v>
      </c>
      <c r="X136" s="31"/>
      <c r="Y136" s="40">
        <f t="shared" si="14"/>
        <v>0</v>
      </c>
      <c r="Z136" s="40">
        <f t="shared" si="17"/>
        <v>0</v>
      </c>
      <c r="AA136" s="33"/>
      <c r="AB136" s="46"/>
      <c r="AC136" s="33"/>
      <c r="AD136" s="33" t="b">
        <f t="shared" si="18"/>
        <v>0</v>
      </c>
      <c r="AE136" s="42" t="str">
        <f t="shared" si="15"/>
        <v/>
      </c>
      <c r="AF136" s="42" t="str">
        <f t="shared" si="16"/>
        <v/>
      </c>
      <c r="AG136" s="30"/>
      <c r="AH136" s="43"/>
      <c r="AI136" s="43"/>
      <c r="AJ136" s="44"/>
      <c r="AK136" s="44"/>
      <c r="AL136" s="31"/>
      <c r="AM136" s="31"/>
      <c r="AN136" s="45"/>
      <c r="AO136" s="31"/>
    </row>
    <row r="137" spans="2:41">
      <c r="B137" s="31"/>
      <c r="C137" s="31"/>
      <c r="D137" s="31">
        <v>136</v>
      </c>
      <c r="E137" s="31"/>
      <c r="F137" s="33"/>
      <c r="G137" s="33"/>
      <c r="H137" s="34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6"/>
      <c r="U137" s="37"/>
      <c r="V137" s="38"/>
      <c r="W137" s="39">
        <f t="shared" si="13"/>
        <v>0</v>
      </c>
      <c r="X137" s="31"/>
      <c r="Y137" s="40">
        <f t="shared" si="14"/>
        <v>0</v>
      </c>
      <c r="Z137" s="40">
        <f t="shared" si="17"/>
        <v>0</v>
      </c>
      <c r="AA137" s="33"/>
      <c r="AB137" s="46"/>
      <c r="AC137" s="33"/>
      <c r="AD137" s="33" t="b">
        <f t="shared" si="18"/>
        <v>0</v>
      </c>
      <c r="AE137" s="42" t="str">
        <f t="shared" si="15"/>
        <v/>
      </c>
      <c r="AF137" s="42" t="str">
        <f t="shared" si="16"/>
        <v/>
      </c>
      <c r="AG137" s="30"/>
      <c r="AH137" s="43"/>
      <c r="AI137" s="43"/>
      <c r="AJ137" s="44"/>
      <c r="AK137" s="44"/>
      <c r="AL137" s="31"/>
      <c r="AM137" s="31"/>
      <c r="AN137" s="45"/>
      <c r="AO137" s="31"/>
    </row>
    <row r="138" spans="2:41">
      <c r="B138" s="31"/>
      <c r="C138" s="31"/>
      <c r="D138" s="31">
        <v>137</v>
      </c>
      <c r="E138" s="31"/>
      <c r="F138" s="33"/>
      <c r="G138" s="33"/>
      <c r="H138" s="34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6"/>
      <c r="U138" s="37"/>
      <c r="V138" s="38"/>
      <c r="W138" s="39">
        <f t="shared" si="13"/>
        <v>0</v>
      </c>
      <c r="X138" s="31"/>
      <c r="Y138" s="40">
        <f t="shared" si="14"/>
        <v>0</v>
      </c>
      <c r="Z138" s="40">
        <f t="shared" si="17"/>
        <v>0</v>
      </c>
      <c r="AA138" s="33"/>
      <c r="AB138" s="46"/>
      <c r="AC138" s="33"/>
      <c r="AD138" s="33" t="b">
        <f t="shared" si="18"/>
        <v>0</v>
      </c>
      <c r="AE138" s="42" t="str">
        <f t="shared" si="15"/>
        <v/>
      </c>
      <c r="AF138" s="42" t="str">
        <f t="shared" si="16"/>
        <v/>
      </c>
      <c r="AG138" s="30"/>
      <c r="AH138" s="43"/>
      <c r="AI138" s="43"/>
      <c r="AJ138" s="44"/>
      <c r="AK138" s="44"/>
      <c r="AL138" s="31"/>
      <c r="AM138" s="31"/>
      <c r="AN138" s="45"/>
      <c r="AO138" s="31"/>
    </row>
    <row r="139" spans="2:41">
      <c r="B139" s="31"/>
      <c r="C139" s="31"/>
      <c r="D139" s="31">
        <v>138</v>
      </c>
      <c r="E139" s="31"/>
      <c r="F139" s="33"/>
      <c r="G139" s="33"/>
      <c r="H139" s="34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6"/>
      <c r="U139" s="37"/>
      <c r="V139" s="38"/>
      <c r="W139" s="39">
        <f t="shared" si="13"/>
        <v>0</v>
      </c>
      <c r="X139" s="31"/>
      <c r="Y139" s="40">
        <f t="shared" si="14"/>
        <v>0</v>
      </c>
      <c r="Z139" s="40">
        <f t="shared" si="17"/>
        <v>0</v>
      </c>
      <c r="AA139" s="33"/>
      <c r="AB139" s="46"/>
      <c r="AC139" s="33"/>
      <c r="AD139" s="33" t="b">
        <f t="shared" si="18"/>
        <v>0</v>
      </c>
      <c r="AE139" s="42" t="str">
        <f t="shared" si="15"/>
        <v/>
      </c>
      <c r="AF139" s="42" t="str">
        <f t="shared" si="16"/>
        <v/>
      </c>
      <c r="AG139" s="30"/>
      <c r="AH139" s="43"/>
      <c r="AI139" s="43"/>
      <c r="AJ139" s="44"/>
      <c r="AK139" s="44"/>
      <c r="AL139" s="31"/>
      <c r="AM139" s="31"/>
      <c r="AN139" s="45"/>
      <c r="AO139" s="31"/>
    </row>
    <row r="140" spans="2:41">
      <c r="B140" s="31"/>
      <c r="C140" s="31"/>
      <c r="D140" s="31">
        <v>139</v>
      </c>
      <c r="E140" s="31"/>
      <c r="F140" s="33"/>
      <c r="G140" s="33"/>
      <c r="H140" s="34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6"/>
      <c r="U140" s="37"/>
      <c r="V140" s="38"/>
      <c r="W140" s="39">
        <f t="shared" si="13"/>
        <v>0</v>
      </c>
      <c r="X140" s="31"/>
      <c r="Y140" s="40">
        <f t="shared" si="14"/>
        <v>0</v>
      </c>
      <c r="Z140" s="40">
        <f t="shared" si="17"/>
        <v>0</v>
      </c>
      <c r="AA140" s="33"/>
      <c r="AB140" s="46"/>
      <c r="AC140" s="33"/>
      <c r="AD140" s="33" t="b">
        <f t="shared" si="18"/>
        <v>0</v>
      </c>
      <c r="AE140" s="42" t="str">
        <f t="shared" si="15"/>
        <v/>
      </c>
      <c r="AF140" s="42" t="str">
        <f t="shared" si="16"/>
        <v/>
      </c>
      <c r="AG140" s="30"/>
      <c r="AH140" s="43"/>
      <c r="AI140" s="43"/>
      <c r="AJ140" s="44"/>
      <c r="AK140" s="44"/>
      <c r="AL140" s="31"/>
      <c r="AM140" s="31"/>
      <c r="AN140" s="45"/>
      <c r="AO140" s="31"/>
    </row>
    <row r="141" spans="2:41">
      <c r="B141" s="31"/>
      <c r="C141" s="31"/>
      <c r="D141" s="31">
        <v>140</v>
      </c>
      <c r="E141" s="31"/>
      <c r="F141" s="33"/>
      <c r="G141" s="33"/>
      <c r="H141" s="34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6"/>
      <c r="U141" s="37"/>
      <c r="V141" s="38"/>
      <c r="W141" s="39">
        <f t="shared" si="13"/>
        <v>0</v>
      </c>
      <c r="X141" s="31"/>
      <c r="Y141" s="40">
        <f t="shared" si="14"/>
        <v>0</v>
      </c>
      <c r="Z141" s="40">
        <f t="shared" si="17"/>
        <v>0</v>
      </c>
      <c r="AA141" s="33"/>
      <c r="AB141" s="46"/>
      <c r="AC141" s="33"/>
      <c r="AD141" s="33" t="b">
        <f t="shared" si="18"/>
        <v>0</v>
      </c>
      <c r="AE141" s="42" t="str">
        <f t="shared" si="15"/>
        <v/>
      </c>
      <c r="AF141" s="42" t="str">
        <f t="shared" si="16"/>
        <v/>
      </c>
      <c r="AG141" s="30"/>
      <c r="AH141" s="43"/>
      <c r="AI141" s="43"/>
      <c r="AJ141" s="44"/>
      <c r="AK141" s="44"/>
      <c r="AL141" s="31"/>
      <c r="AM141" s="31"/>
      <c r="AN141" s="45"/>
      <c r="AO141" s="31"/>
    </row>
    <row r="142" spans="2:41">
      <c r="B142" s="31"/>
      <c r="C142" s="31"/>
      <c r="D142" s="31">
        <v>141</v>
      </c>
      <c r="E142" s="31"/>
      <c r="F142" s="33"/>
      <c r="G142" s="33"/>
      <c r="H142" s="34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6"/>
      <c r="U142" s="37"/>
      <c r="V142" s="38"/>
      <c r="W142" s="39">
        <f t="shared" si="13"/>
        <v>0</v>
      </c>
      <c r="X142" s="31"/>
      <c r="Y142" s="40">
        <f t="shared" si="14"/>
        <v>0</v>
      </c>
      <c r="Z142" s="40">
        <f t="shared" si="17"/>
        <v>0</v>
      </c>
      <c r="AA142" s="33"/>
      <c r="AB142" s="46"/>
      <c r="AC142" s="33"/>
      <c r="AD142" s="33" t="b">
        <f t="shared" si="18"/>
        <v>0</v>
      </c>
      <c r="AE142" s="42" t="str">
        <f t="shared" si="15"/>
        <v/>
      </c>
      <c r="AF142" s="42" t="str">
        <f t="shared" si="16"/>
        <v/>
      </c>
      <c r="AG142" s="30"/>
      <c r="AH142" s="43"/>
      <c r="AI142" s="43"/>
      <c r="AJ142" s="44"/>
      <c r="AK142" s="44"/>
      <c r="AL142" s="31"/>
      <c r="AM142" s="31"/>
      <c r="AN142" s="45"/>
      <c r="AO142" s="31"/>
    </row>
    <row r="143" spans="2:41">
      <c r="B143" s="31"/>
      <c r="C143" s="31"/>
      <c r="D143" s="31">
        <v>142</v>
      </c>
      <c r="E143" s="31"/>
      <c r="F143" s="33"/>
      <c r="G143" s="33"/>
      <c r="H143" s="34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6"/>
      <c r="U143" s="37"/>
      <c r="V143" s="38"/>
      <c r="W143" s="39">
        <f t="shared" si="13"/>
        <v>0</v>
      </c>
      <c r="X143" s="31"/>
      <c r="Y143" s="40">
        <f t="shared" si="14"/>
        <v>0</v>
      </c>
      <c r="Z143" s="40">
        <f t="shared" si="17"/>
        <v>0</v>
      </c>
      <c r="AA143" s="33"/>
      <c r="AB143" s="46"/>
      <c r="AC143" s="33"/>
      <c r="AD143" s="33" t="b">
        <f t="shared" si="18"/>
        <v>0</v>
      </c>
      <c r="AE143" s="42" t="str">
        <f t="shared" si="15"/>
        <v/>
      </c>
      <c r="AF143" s="42" t="str">
        <f t="shared" si="16"/>
        <v/>
      </c>
      <c r="AG143" s="30"/>
      <c r="AH143" s="43"/>
      <c r="AI143" s="43"/>
      <c r="AJ143" s="44"/>
      <c r="AK143" s="44"/>
      <c r="AL143" s="31"/>
      <c r="AM143" s="31"/>
      <c r="AN143" s="45"/>
      <c r="AO143" s="31"/>
    </row>
    <row r="144" spans="2:41">
      <c r="B144" s="31"/>
      <c r="C144" s="31"/>
      <c r="D144" s="31">
        <v>143</v>
      </c>
      <c r="E144" s="31"/>
      <c r="F144" s="33"/>
      <c r="G144" s="33"/>
      <c r="H144" s="34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6"/>
      <c r="U144" s="37"/>
      <c r="V144" s="38"/>
      <c r="W144" s="39">
        <f t="shared" si="13"/>
        <v>0</v>
      </c>
      <c r="X144" s="31"/>
      <c r="Y144" s="40">
        <f t="shared" si="14"/>
        <v>0</v>
      </c>
      <c r="Z144" s="40">
        <f t="shared" si="17"/>
        <v>0</v>
      </c>
      <c r="AA144" s="33"/>
      <c r="AB144" s="46"/>
      <c r="AC144" s="33"/>
      <c r="AD144" s="33" t="b">
        <f t="shared" si="18"/>
        <v>0</v>
      </c>
      <c r="AE144" s="42" t="str">
        <f t="shared" si="15"/>
        <v/>
      </c>
      <c r="AF144" s="42" t="str">
        <f t="shared" si="16"/>
        <v/>
      </c>
      <c r="AG144" s="30"/>
      <c r="AH144" s="43"/>
      <c r="AI144" s="43"/>
      <c r="AJ144" s="44"/>
      <c r="AK144" s="44"/>
      <c r="AL144" s="31"/>
      <c r="AM144" s="31"/>
      <c r="AN144" s="45"/>
      <c r="AO144" s="31"/>
    </row>
    <row r="145" spans="2:41">
      <c r="B145" s="31"/>
      <c r="C145" s="31"/>
      <c r="D145" s="31">
        <v>144</v>
      </c>
      <c r="E145" s="31"/>
      <c r="F145" s="33"/>
      <c r="G145" s="33"/>
      <c r="H145" s="34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6"/>
      <c r="U145" s="37"/>
      <c r="V145" s="38"/>
      <c r="W145" s="39">
        <f t="shared" si="13"/>
        <v>0</v>
      </c>
      <c r="X145" s="31"/>
      <c r="Y145" s="40">
        <f t="shared" si="14"/>
        <v>0</v>
      </c>
      <c r="Z145" s="40">
        <f t="shared" si="17"/>
        <v>0</v>
      </c>
      <c r="AA145" s="33"/>
      <c r="AB145" s="46"/>
      <c r="AC145" s="33"/>
      <c r="AD145" s="33" t="b">
        <f t="shared" si="18"/>
        <v>0</v>
      </c>
      <c r="AE145" s="42" t="str">
        <f t="shared" si="15"/>
        <v/>
      </c>
      <c r="AF145" s="42" t="str">
        <f t="shared" si="16"/>
        <v/>
      </c>
      <c r="AG145" s="30"/>
      <c r="AH145" s="43"/>
      <c r="AI145" s="43"/>
      <c r="AJ145" s="44"/>
      <c r="AK145" s="44"/>
      <c r="AL145" s="31"/>
      <c r="AM145" s="31"/>
      <c r="AN145" s="45"/>
      <c r="AO145" s="31"/>
    </row>
    <row r="146" spans="2:41">
      <c r="B146" s="31"/>
      <c r="C146" s="31"/>
      <c r="D146" s="31">
        <v>145</v>
      </c>
      <c r="E146" s="31"/>
      <c r="F146" s="33"/>
      <c r="G146" s="33"/>
      <c r="H146" s="34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6"/>
      <c r="U146" s="37"/>
      <c r="V146" s="38"/>
      <c r="W146" s="39">
        <f t="shared" si="13"/>
        <v>0</v>
      </c>
      <c r="X146" s="31"/>
      <c r="Y146" s="40">
        <f t="shared" si="14"/>
        <v>0</v>
      </c>
      <c r="Z146" s="40">
        <f t="shared" si="17"/>
        <v>0</v>
      </c>
      <c r="AA146" s="33"/>
      <c r="AB146" s="46"/>
      <c r="AC146" s="33"/>
      <c r="AD146" s="33" t="b">
        <f t="shared" si="18"/>
        <v>0</v>
      </c>
      <c r="AE146" s="42" t="str">
        <f t="shared" si="15"/>
        <v/>
      </c>
      <c r="AF146" s="42" t="str">
        <f t="shared" si="16"/>
        <v/>
      </c>
      <c r="AG146" s="30"/>
      <c r="AH146" s="43"/>
      <c r="AI146" s="43"/>
      <c r="AJ146" s="44"/>
      <c r="AK146" s="44"/>
      <c r="AL146" s="31"/>
      <c r="AM146" s="31"/>
      <c r="AN146" s="45"/>
      <c r="AO146" s="31"/>
    </row>
    <row r="147" spans="2:41">
      <c r="B147" s="31"/>
      <c r="C147" s="31"/>
      <c r="D147" s="31">
        <v>146</v>
      </c>
      <c r="E147" s="31"/>
      <c r="F147" s="33"/>
      <c r="G147" s="33"/>
      <c r="H147" s="34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6"/>
      <c r="U147" s="37"/>
      <c r="V147" s="38"/>
      <c r="W147" s="39">
        <f t="shared" si="13"/>
        <v>0</v>
      </c>
      <c r="X147" s="31"/>
      <c r="Y147" s="40">
        <f t="shared" si="14"/>
        <v>0</v>
      </c>
      <c r="Z147" s="40">
        <f t="shared" si="17"/>
        <v>0</v>
      </c>
      <c r="AA147" s="33"/>
      <c r="AB147" s="46"/>
      <c r="AC147" s="33"/>
      <c r="AD147" s="33" t="b">
        <f t="shared" si="18"/>
        <v>0</v>
      </c>
      <c r="AE147" s="42" t="str">
        <f t="shared" si="15"/>
        <v/>
      </c>
      <c r="AF147" s="42" t="str">
        <f t="shared" si="16"/>
        <v/>
      </c>
      <c r="AG147" s="30"/>
      <c r="AH147" s="43"/>
      <c r="AI147" s="43"/>
      <c r="AJ147" s="44"/>
      <c r="AK147" s="44"/>
      <c r="AL147" s="31"/>
      <c r="AM147" s="31"/>
      <c r="AN147" s="45"/>
      <c r="AO147" s="31"/>
    </row>
    <row r="148" spans="2:41">
      <c r="B148" s="31"/>
      <c r="C148" s="31"/>
      <c r="D148" s="31">
        <v>147</v>
      </c>
      <c r="E148" s="31"/>
      <c r="F148" s="33"/>
      <c r="G148" s="33"/>
      <c r="H148" s="34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6"/>
      <c r="U148" s="37"/>
      <c r="V148" s="38"/>
      <c r="W148" s="39">
        <f t="shared" si="13"/>
        <v>0</v>
      </c>
      <c r="X148" s="31"/>
      <c r="Y148" s="40">
        <f t="shared" si="14"/>
        <v>0</v>
      </c>
      <c r="Z148" s="40">
        <f t="shared" si="17"/>
        <v>0</v>
      </c>
      <c r="AA148" s="33"/>
      <c r="AB148" s="46"/>
      <c r="AC148" s="33"/>
      <c r="AD148" s="33" t="b">
        <f t="shared" si="18"/>
        <v>0</v>
      </c>
      <c r="AE148" s="42" t="str">
        <f t="shared" si="15"/>
        <v/>
      </c>
      <c r="AF148" s="42" t="str">
        <f t="shared" si="16"/>
        <v/>
      </c>
      <c r="AG148" s="30"/>
      <c r="AH148" s="43"/>
      <c r="AI148" s="43"/>
      <c r="AJ148" s="44"/>
      <c r="AK148" s="44"/>
      <c r="AL148" s="31"/>
      <c r="AM148" s="31"/>
      <c r="AN148" s="45"/>
      <c r="AO148" s="31"/>
    </row>
    <row r="149" spans="2:41">
      <c r="B149" s="31"/>
      <c r="C149" s="31"/>
      <c r="D149" s="31">
        <v>148</v>
      </c>
      <c r="E149" s="31"/>
      <c r="F149" s="33"/>
      <c r="G149" s="33"/>
      <c r="H149" s="34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6"/>
      <c r="U149" s="37"/>
      <c r="V149" s="38"/>
      <c r="W149" s="39">
        <f t="shared" si="13"/>
        <v>0</v>
      </c>
      <c r="X149" s="31"/>
      <c r="Y149" s="40">
        <f t="shared" si="14"/>
        <v>0</v>
      </c>
      <c r="Z149" s="40">
        <f t="shared" si="17"/>
        <v>0</v>
      </c>
      <c r="AA149" s="33"/>
      <c r="AB149" s="46"/>
      <c r="AC149" s="33"/>
      <c r="AD149" s="33" t="b">
        <f t="shared" si="18"/>
        <v>0</v>
      </c>
      <c r="AE149" s="42" t="str">
        <f t="shared" si="15"/>
        <v/>
      </c>
      <c r="AF149" s="42" t="str">
        <f t="shared" si="16"/>
        <v/>
      </c>
      <c r="AG149" s="30"/>
      <c r="AH149" s="43"/>
      <c r="AI149" s="43"/>
      <c r="AJ149" s="44"/>
      <c r="AK149" s="44"/>
      <c r="AL149" s="31"/>
      <c r="AM149" s="31"/>
      <c r="AN149" s="45"/>
      <c r="AO149" s="31"/>
    </row>
    <row r="150" spans="2:41">
      <c r="B150" s="31"/>
      <c r="C150" s="31"/>
      <c r="D150" s="31">
        <v>149</v>
      </c>
      <c r="E150" s="31"/>
      <c r="F150" s="33"/>
      <c r="G150" s="33"/>
      <c r="H150" s="34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6"/>
      <c r="U150" s="37"/>
      <c r="V150" s="38"/>
      <c r="W150" s="39">
        <f t="shared" si="13"/>
        <v>0</v>
      </c>
      <c r="X150" s="31"/>
      <c r="Y150" s="40">
        <f t="shared" si="14"/>
        <v>0</v>
      </c>
      <c r="Z150" s="40">
        <f t="shared" si="17"/>
        <v>0</v>
      </c>
      <c r="AA150" s="33"/>
      <c r="AB150" s="46"/>
      <c r="AC150" s="33"/>
      <c r="AD150" s="33" t="b">
        <f t="shared" si="18"/>
        <v>0</v>
      </c>
      <c r="AE150" s="42" t="str">
        <f t="shared" si="15"/>
        <v/>
      </c>
      <c r="AF150" s="42" t="str">
        <f t="shared" si="16"/>
        <v/>
      </c>
      <c r="AG150" s="30"/>
      <c r="AH150" s="43"/>
      <c r="AI150" s="43"/>
      <c r="AJ150" s="44"/>
      <c r="AK150" s="44"/>
      <c r="AL150" s="31"/>
      <c r="AM150" s="31"/>
      <c r="AN150" s="45"/>
      <c r="AO150" s="31"/>
    </row>
    <row r="151" spans="2:41">
      <c r="B151" s="31"/>
      <c r="C151" s="31"/>
      <c r="D151" s="31">
        <v>150</v>
      </c>
      <c r="E151" s="31"/>
      <c r="F151" s="33"/>
      <c r="G151" s="33"/>
      <c r="H151" s="34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6"/>
      <c r="U151" s="37"/>
      <c r="V151" s="38"/>
      <c r="W151" s="39">
        <f t="shared" si="13"/>
        <v>0</v>
      </c>
      <c r="X151" s="31"/>
      <c r="Y151" s="40">
        <f t="shared" si="14"/>
        <v>0</v>
      </c>
      <c r="Z151" s="40">
        <f t="shared" si="17"/>
        <v>0</v>
      </c>
      <c r="AA151" s="33"/>
      <c r="AB151" s="46"/>
      <c r="AC151" s="33"/>
      <c r="AD151" s="33" t="b">
        <f t="shared" si="18"/>
        <v>0</v>
      </c>
      <c r="AE151" s="42" t="str">
        <f t="shared" si="15"/>
        <v/>
      </c>
      <c r="AF151" s="42" t="str">
        <f t="shared" si="16"/>
        <v/>
      </c>
      <c r="AG151" s="30"/>
      <c r="AH151" s="43"/>
      <c r="AI151" s="43"/>
      <c r="AJ151" s="44"/>
      <c r="AK151" s="44"/>
      <c r="AL151" s="31"/>
      <c r="AM151" s="31"/>
      <c r="AN151" s="45"/>
      <c r="AO151" s="31"/>
    </row>
    <row r="152" spans="2:41">
      <c r="B152" s="31"/>
      <c r="C152" s="31"/>
      <c r="D152" s="31">
        <v>151</v>
      </c>
      <c r="E152" s="31"/>
      <c r="F152" s="33"/>
      <c r="G152" s="33"/>
      <c r="H152" s="34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6"/>
      <c r="U152" s="37"/>
      <c r="V152" s="38"/>
      <c r="W152" s="39">
        <f t="shared" si="13"/>
        <v>0</v>
      </c>
      <c r="X152" s="31"/>
      <c r="Y152" s="40">
        <f t="shared" si="14"/>
        <v>0</v>
      </c>
      <c r="Z152" s="40">
        <f t="shared" si="17"/>
        <v>0</v>
      </c>
      <c r="AA152" s="33"/>
      <c r="AB152" s="46"/>
      <c r="AC152" s="33"/>
      <c r="AD152" s="33" t="b">
        <f t="shared" si="18"/>
        <v>0</v>
      </c>
      <c r="AE152" s="42" t="str">
        <f t="shared" si="15"/>
        <v/>
      </c>
      <c r="AF152" s="42" t="str">
        <f t="shared" si="16"/>
        <v/>
      </c>
      <c r="AG152" s="30"/>
      <c r="AH152" s="43"/>
      <c r="AI152" s="43"/>
      <c r="AJ152" s="44"/>
      <c r="AK152" s="44"/>
      <c r="AL152" s="31"/>
      <c r="AM152" s="31"/>
      <c r="AN152" s="45"/>
      <c r="AO152" s="31"/>
    </row>
    <row r="153" spans="2:41">
      <c r="B153" s="31"/>
      <c r="C153" s="31"/>
      <c r="D153" s="31">
        <v>152</v>
      </c>
      <c r="E153" s="31"/>
      <c r="F153" s="33"/>
      <c r="G153" s="33"/>
      <c r="H153" s="34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6"/>
      <c r="U153" s="37"/>
      <c r="V153" s="38"/>
      <c r="W153" s="39">
        <f t="shared" si="13"/>
        <v>0</v>
      </c>
      <c r="X153" s="31"/>
      <c r="Y153" s="40">
        <f t="shared" si="14"/>
        <v>0</v>
      </c>
      <c r="Z153" s="40">
        <f t="shared" si="17"/>
        <v>0</v>
      </c>
      <c r="AA153" s="33"/>
      <c r="AB153" s="46"/>
      <c r="AC153" s="33"/>
      <c r="AD153" s="33" t="b">
        <f t="shared" si="18"/>
        <v>0</v>
      </c>
      <c r="AE153" s="42" t="str">
        <f t="shared" si="15"/>
        <v/>
      </c>
      <c r="AF153" s="42" t="str">
        <f t="shared" si="16"/>
        <v/>
      </c>
      <c r="AG153" s="30"/>
      <c r="AH153" s="43"/>
      <c r="AI153" s="43"/>
      <c r="AJ153" s="44"/>
      <c r="AK153" s="44"/>
      <c r="AL153" s="31"/>
      <c r="AM153" s="31"/>
      <c r="AN153" s="45"/>
      <c r="AO153" s="31"/>
    </row>
    <row r="154" spans="2:41">
      <c r="B154" s="31"/>
      <c r="C154" s="31"/>
      <c r="D154" s="31">
        <v>153</v>
      </c>
      <c r="E154" s="31"/>
      <c r="F154" s="33"/>
      <c r="G154" s="33"/>
      <c r="H154" s="34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6"/>
      <c r="U154" s="37"/>
      <c r="V154" s="38"/>
      <c r="W154" s="39">
        <f t="shared" si="13"/>
        <v>0</v>
      </c>
      <c r="X154" s="31"/>
      <c r="Y154" s="40">
        <f t="shared" si="14"/>
        <v>0</v>
      </c>
      <c r="Z154" s="40">
        <f t="shared" si="17"/>
        <v>0</v>
      </c>
      <c r="AA154" s="33"/>
      <c r="AB154" s="46"/>
      <c r="AC154" s="33"/>
      <c r="AD154" s="33" t="b">
        <f t="shared" si="18"/>
        <v>0</v>
      </c>
      <c r="AE154" s="42" t="str">
        <f t="shared" si="15"/>
        <v/>
      </c>
      <c r="AF154" s="42" t="str">
        <f t="shared" si="16"/>
        <v/>
      </c>
      <c r="AG154" s="30"/>
      <c r="AH154" s="43"/>
      <c r="AI154" s="43"/>
      <c r="AJ154" s="44"/>
      <c r="AK154" s="44"/>
      <c r="AL154" s="31"/>
      <c r="AM154" s="31"/>
      <c r="AN154" s="45"/>
      <c r="AO154" s="31"/>
    </row>
    <row r="155" spans="2:41">
      <c r="B155" s="31"/>
      <c r="C155" s="31"/>
      <c r="D155" s="31">
        <v>154</v>
      </c>
      <c r="E155" s="31"/>
      <c r="F155" s="33"/>
      <c r="G155" s="33"/>
      <c r="H155" s="34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6"/>
      <c r="U155" s="37"/>
      <c r="V155" s="38"/>
      <c r="W155" s="39">
        <f t="shared" si="13"/>
        <v>0</v>
      </c>
      <c r="X155" s="31"/>
      <c r="Y155" s="40">
        <f t="shared" si="14"/>
        <v>0</v>
      </c>
      <c r="Z155" s="40">
        <f t="shared" si="17"/>
        <v>0</v>
      </c>
      <c r="AA155" s="33"/>
      <c r="AB155" s="46"/>
      <c r="AC155" s="33"/>
      <c r="AD155" s="33" t="b">
        <f t="shared" si="18"/>
        <v>0</v>
      </c>
      <c r="AE155" s="42" t="str">
        <f t="shared" si="15"/>
        <v/>
      </c>
      <c r="AF155" s="42" t="str">
        <f t="shared" si="16"/>
        <v/>
      </c>
      <c r="AG155" s="30"/>
      <c r="AH155" s="43"/>
      <c r="AI155" s="43"/>
      <c r="AJ155" s="44"/>
      <c r="AK155" s="44"/>
      <c r="AL155" s="31"/>
      <c r="AM155" s="31"/>
      <c r="AN155" s="45"/>
      <c r="AO155" s="31"/>
    </row>
    <row r="156" spans="2:41">
      <c r="B156" s="31"/>
      <c r="C156" s="31"/>
      <c r="D156" s="31">
        <v>155</v>
      </c>
      <c r="E156" s="31"/>
      <c r="F156" s="33"/>
      <c r="G156" s="33"/>
      <c r="H156" s="34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6"/>
      <c r="U156" s="37"/>
      <c r="V156" s="38"/>
      <c r="W156" s="39">
        <f t="shared" si="13"/>
        <v>0</v>
      </c>
      <c r="X156" s="31"/>
      <c r="Y156" s="40">
        <f t="shared" si="14"/>
        <v>0</v>
      </c>
      <c r="Z156" s="40">
        <f t="shared" si="17"/>
        <v>0</v>
      </c>
      <c r="AA156" s="33"/>
      <c r="AB156" s="46"/>
      <c r="AC156" s="33"/>
      <c r="AD156" s="33" t="b">
        <f t="shared" si="18"/>
        <v>0</v>
      </c>
      <c r="AE156" s="42" t="str">
        <f t="shared" si="15"/>
        <v/>
      </c>
      <c r="AF156" s="42" t="str">
        <f t="shared" si="16"/>
        <v/>
      </c>
      <c r="AG156" s="30"/>
      <c r="AH156" s="43"/>
      <c r="AI156" s="43"/>
      <c r="AJ156" s="44"/>
      <c r="AK156" s="44"/>
      <c r="AL156" s="31"/>
      <c r="AM156" s="31"/>
      <c r="AN156" s="45"/>
      <c r="AO156" s="31"/>
    </row>
    <row r="157" spans="2:41">
      <c r="B157" s="31"/>
      <c r="C157" s="31"/>
      <c r="D157" s="31">
        <v>156</v>
      </c>
      <c r="E157" s="31"/>
      <c r="F157" s="33"/>
      <c r="G157" s="33"/>
      <c r="H157" s="34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6"/>
      <c r="U157" s="37"/>
      <c r="V157" s="38"/>
      <c r="W157" s="39">
        <f t="shared" si="13"/>
        <v>0</v>
      </c>
      <c r="X157" s="31"/>
      <c r="Y157" s="40">
        <f t="shared" si="14"/>
        <v>0</v>
      </c>
      <c r="Z157" s="40">
        <f t="shared" si="17"/>
        <v>0</v>
      </c>
      <c r="AA157" s="33"/>
      <c r="AB157" s="46"/>
      <c r="AC157" s="33"/>
      <c r="AD157" s="33" t="b">
        <f t="shared" si="18"/>
        <v>0</v>
      </c>
      <c r="AE157" s="42" t="str">
        <f t="shared" si="15"/>
        <v/>
      </c>
      <c r="AF157" s="42" t="str">
        <f t="shared" si="16"/>
        <v/>
      </c>
      <c r="AG157" s="30"/>
      <c r="AH157" s="43"/>
      <c r="AI157" s="43"/>
      <c r="AJ157" s="44"/>
      <c r="AK157" s="44"/>
      <c r="AL157" s="31"/>
      <c r="AM157" s="31"/>
      <c r="AN157" s="45"/>
      <c r="AO157" s="31"/>
    </row>
    <row r="158" spans="2:41">
      <c r="B158" s="31"/>
      <c r="C158" s="31"/>
      <c r="D158" s="31">
        <v>157</v>
      </c>
      <c r="E158" s="31"/>
      <c r="F158" s="33"/>
      <c r="G158" s="33"/>
      <c r="H158" s="34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6"/>
      <c r="U158" s="37"/>
      <c r="V158" s="38"/>
      <c r="W158" s="39">
        <f t="shared" si="13"/>
        <v>0</v>
      </c>
      <c r="X158" s="31"/>
      <c r="Y158" s="40">
        <f t="shared" si="14"/>
        <v>0</v>
      </c>
      <c r="Z158" s="40">
        <f t="shared" si="17"/>
        <v>0</v>
      </c>
      <c r="AA158" s="33"/>
      <c r="AB158" s="46"/>
      <c r="AC158" s="33"/>
      <c r="AD158" s="33" t="b">
        <f t="shared" si="18"/>
        <v>0</v>
      </c>
      <c r="AE158" s="42" t="str">
        <f t="shared" si="15"/>
        <v/>
      </c>
      <c r="AF158" s="42" t="str">
        <f t="shared" si="16"/>
        <v/>
      </c>
      <c r="AG158" s="30"/>
      <c r="AH158" s="43"/>
      <c r="AI158" s="43"/>
      <c r="AJ158" s="44"/>
      <c r="AK158" s="44"/>
      <c r="AL158" s="31"/>
      <c r="AM158" s="31"/>
      <c r="AN158" s="45"/>
      <c r="AO158" s="31"/>
    </row>
    <row r="159" spans="2:41">
      <c r="B159" s="31"/>
      <c r="C159" s="31"/>
      <c r="D159" s="31">
        <v>158</v>
      </c>
      <c r="E159" s="31"/>
      <c r="F159" s="33"/>
      <c r="G159" s="33"/>
      <c r="H159" s="34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6"/>
      <c r="U159" s="37"/>
      <c r="V159" s="38"/>
      <c r="W159" s="39">
        <f t="shared" si="13"/>
        <v>0</v>
      </c>
      <c r="X159" s="31"/>
      <c r="Y159" s="40">
        <f t="shared" si="14"/>
        <v>0</v>
      </c>
      <c r="Z159" s="40">
        <f t="shared" si="17"/>
        <v>0</v>
      </c>
      <c r="AA159" s="33"/>
      <c r="AB159" s="46"/>
      <c r="AC159" s="33"/>
      <c r="AD159" s="33" t="b">
        <f t="shared" si="18"/>
        <v>0</v>
      </c>
      <c r="AE159" s="42" t="str">
        <f t="shared" si="15"/>
        <v/>
      </c>
      <c r="AF159" s="42" t="str">
        <f t="shared" si="16"/>
        <v/>
      </c>
      <c r="AG159" s="30"/>
      <c r="AH159" s="43"/>
      <c r="AI159" s="43"/>
      <c r="AJ159" s="44"/>
      <c r="AK159" s="44"/>
      <c r="AL159" s="31"/>
      <c r="AM159" s="31"/>
      <c r="AN159" s="45"/>
      <c r="AO159" s="31"/>
    </row>
    <row r="160" spans="2:41">
      <c r="B160" s="31"/>
      <c r="C160" s="31"/>
      <c r="D160" s="31">
        <v>159</v>
      </c>
      <c r="E160" s="31"/>
      <c r="F160" s="33"/>
      <c r="G160" s="33"/>
      <c r="H160" s="34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6"/>
      <c r="U160" s="37"/>
      <c r="V160" s="38"/>
      <c r="W160" s="39">
        <f t="shared" si="13"/>
        <v>0</v>
      </c>
      <c r="X160" s="31"/>
      <c r="Y160" s="40">
        <f t="shared" si="14"/>
        <v>0</v>
      </c>
      <c r="Z160" s="40">
        <f t="shared" si="17"/>
        <v>0</v>
      </c>
      <c r="AA160" s="33"/>
      <c r="AB160" s="46"/>
      <c r="AC160" s="33"/>
      <c r="AD160" s="33" t="b">
        <f t="shared" si="18"/>
        <v>0</v>
      </c>
      <c r="AE160" s="42" t="str">
        <f t="shared" si="15"/>
        <v/>
      </c>
      <c r="AF160" s="42" t="str">
        <f t="shared" si="16"/>
        <v/>
      </c>
      <c r="AG160" s="30"/>
      <c r="AH160" s="43"/>
      <c r="AI160" s="43"/>
      <c r="AJ160" s="44"/>
      <c r="AK160" s="44"/>
      <c r="AL160" s="31"/>
      <c r="AM160" s="31"/>
      <c r="AN160" s="45"/>
      <c r="AO160" s="31"/>
    </row>
    <row r="161" spans="2:41">
      <c r="B161" s="31"/>
      <c r="C161" s="31"/>
      <c r="D161" s="31">
        <v>160</v>
      </c>
      <c r="E161" s="31"/>
      <c r="F161" s="33"/>
      <c r="G161" s="33"/>
      <c r="H161" s="34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6"/>
      <c r="U161" s="37"/>
      <c r="V161" s="38"/>
      <c r="W161" s="39">
        <f t="shared" si="13"/>
        <v>0</v>
      </c>
      <c r="X161" s="31"/>
      <c r="Y161" s="40">
        <f t="shared" si="14"/>
        <v>0</v>
      </c>
      <c r="Z161" s="40">
        <f t="shared" si="17"/>
        <v>0</v>
      </c>
      <c r="AA161" s="33"/>
      <c r="AB161" s="46"/>
      <c r="AC161" s="33"/>
      <c r="AD161" s="33" t="b">
        <f t="shared" si="18"/>
        <v>0</v>
      </c>
      <c r="AE161" s="42" t="str">
        <f t="shared" si="15"/>
        <v/>
      </c>
      <c r="AF161" s="42" t="str">
        <f t="shared" si="16"/>
        <v/>
      </c>
      <c r="AG161" s="30"/>
      <c r="AH161" s="43"/>
      <c r="AI161" s="43"/>
      <c r="AJ161" s="44"/>
      <c r="AK161" s="44"/>
      <c r="AL161" s="31"/>
      <c r="AM161" s="31"/>
      <c r="AN161" s="45"/>
      <c r="AO161" s="31"/>
    </row>
    <row r="162" spans="2:41">
      <c r="B162" s="31"/>
      <c r="C162" s="31"/>
      <c r="D162" s="31">
        <v>161</v>
      </c>
      <c r="E162" s="31"/>
      <c r="F162" s="33"/>
      <c r="G162" s="33"/>
      <c r="H162" s="34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6"/>
      <c r="U162" s="37"/>
      <c r="V162" s="38"/>
      <c r="W162" s="39">
        <f t="shared" si="13"/>
        <v>0</v>
      </c>
      <c r="X162" s="31"/>
      <c r="Y162" s="40">
        <f t="shared" si="14"/>
        <v>0</v>
      </c>
      <c r="Z162" s="40">
        <f t="shared" si="17"/>
        <v>0</v>
      </c>
      <c r="AA162" s="33"/>
      <c r="AB162" s="46"/>
      <c r="AC162" s="33"/>
      <c r="AD162" s="33" t="b">
        <f t="shared" si="18"/>
        <v>0</v>
      </c>
      <c r="AE162" s="42" t="str">
        <f t="shared" si="15"/>
        <v/>
      </c>
      <c r="AF162" s="42" t="str">
        <f t="shared" si="16"/>
        <v/>
      </c>
      <c r="AG162" s="30"/>
      <c r="AH162" s="43"/>
      <c r="AI162" s="43"/>
      <c r="AJ162" s="44"/>
      <c r="AK162" s="44"/>
      <c r="AL162" s="31"/>
      <c r="AM162" s="31"/>
      <c r="AN162" s="45"/>
      <c r="AO162" s="31"/>
    </row>
    <row r="163" spans="2:41">
      <c r="B163" s="31"/>
      <c r="C163" s="31"/>
      <c r="D163" s="31">
        <v>162</v>
      </c>
      <c r="E163" s="31"/>
      <c r="F163" s="33"/>
      <c r="G163" s="33"/>
      <c r="H163" s="34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6"/>
      <c r="U163" s="37"/>
      <c r="V163" s="38"/>
      <c r="W163" s="39">
        <f t="shared" si="13"/>
        <v>0</v>
      </c>
      <c r="X163" s="31"/>
      <c r="Y163" s="40">
        <f t="shared" si="14"/>
        <v>0</v>
      </c>
      <c r="Z163" s="40">
        <f t="shared" si="17"/>
        <v>0</v>
      </c>
      <c r="AA163" s="33"/>
      <c r="AB163" s="46"/>
      <c r="AC163" s="33"/>
      <c r="AD163" s="33" t="b">
        <f t="shared" si="18"/>
        <v>0</v>
      </c>
      <c r="AE163" s="42" t="str">
        <f t="shared" si="15"/>
        <v/>
      </c>
      <c r="AF163" s="42" t="str">
        <f t="shared" si="16"/>
        <v/>
      </c>
      <c r="AG163" s="30"/>
      <c r="AH163" s="43"/>
      <c r="AI163" s="43"/>
      <c r="AJ163" s="44"/>
      <c r="AK163" s="44"/>
      <c r="AL163" s="31"/>
      <c r="AM163" s="31"/>
      <c r="AN163" s="45"/>
      <c r="AO163" s="31"/>
    </row>
    <row r="164" spans="2:41">
      <c r="B164" s="31"/>
      <c r="C164" s="31"/>
      <c r="D164" s="31">
        <v>163</v>
      </c>
      <c r="E164" s="31"/>
      <c r="F164" s="33"/>
      <c r="G164" s="33"/>
      <c r="H164" s="34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6"/>
      <c r="U164" s="37"/>
      <c r="V164" s="38"/>
      <c r="W164" s="39">
        <f t="shared" si="13"/>
        <v>0</v>
      </c>
      <c r="X164" s="31"/>
      <c r="Y164" s="40">
        <f t="shared" si="14"/>
        <v>0</v>
      </c>
      <c r="Z164" s="40">
        <f t="shared" si="17"/>
        <v>0</v>
      </c>
      <c r="AA164" s="33"/>
      <c r="AB164" s="46"/>
      <c r="AC164" s="33"/>
      <c r="AD164" s="33" t="b">
        <f t="shared" si="18"/>
        <v>0</v>
      </c>
      <c r="AE164" s="42" t="str">
        <f t="shared" si="15"/>
        <v/>
      </c>
      <c r="AF164" s="42" t="str">
        <f t="shared" si="16"/>
        <v/>
      </c>
      <c r="AG164" s="30"/>
      <c r="AH164" s="43"/>
      <c r="AI164" s="43"/>
      <c r="AJ164" s="44"/>
      <c r="AK164" s="44"/>
      <c r="AL164" s="31"/>
      <c r="AM164" s="31"/>
      <c r="AN164" s="45"/>
      <c r="AO164" s="31"/>
    </row>
    <row r="165" spans="2:41">
      <c r="B165" s="31"/>
      <c r="C165" s="31"/>
      <c r="D165" s="31">
        <v>164</v>
      </c>
      <c r="E165" s="31"/>
      <c r="F165" s="33"/>
      <c r="G165" s="33"/>
      <c r="H165" s="34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6"/>
      <c r="U165" s="37"/>
      <c r="V165" s="38"/>
      <c r="W165" s="39">
        <f t="shared" si="13"/>
        <v>0</v>
      </c>
      <c r="X165" s="31"/>
      <c r="Y165" s="40">
        <f t="shared" si="14"/>
        <v>0</v>
      </c>
      <c r="Z165" s="40">
        <f t="shared" si="17"/>
        <v>0</v>
      </c>
      <c r="AA165" s="33"/>
      <c r="AB165" s="46"/>
      <c r="AC165" s="33"/>
      <c r="AD165" s="33" t="b">
        <f t="shared" si="18"/>
        <v>0</v>
      </c>
      <c r="AE165" s="42" t="str">
        <f t="shared" si="15"/>
        <v/>
      </c>
      <c r="AF165" s="42" t="str">
        <f t="shared" si="16"/>
        <v/>
      </c>
      <c r="AG165" s="30"/>
      <c r="AH165" s="43"/>
      <c r="AI165" s="43"/>
      <c r="AJ165" s="44"/>
      <c r="AK165" s="44"/>
      <c r="AL165" s="31"/>
      <c r="AM165" s="31"/>
      <c r="AN165" s="45"/>
      <c r="AO165" s="31"/>
    </row>
    <row r="166" spans="2:41">
      <c r="B166" s="31"/>
      <c r="C166" s="31"/>
      <c r="D166" s="31">
        <v>165</v>
      </c>
      <c r="E166" s="31"/>
      <c r="F166" s="33"/>
      <c r="G166" s="33"/>
      <c r="H166" s="34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6"/>
      <c r="U166" s="37"/>
      <c r="V166" s="38"/>
      <c r="W166" s="39">
        <f t="shared" si="13"/>
        <v>0</v>
      </c>
      <c r="X166" s="31"/>
      <c r="Y166" s="40">
        <f t="shared" si="14"/>
        <v>0</v>
      </c>
      <c r="Z166" s="40">
        <f t="shared" si="17"/>
        <v>0</v>
      </c>
      <c r="AA166" s="33"/>
      <c r="AB166" s="46"/>
      <c r="AC166" s="33"/>
      <c r="AD166" s="33" t="b">
        <f t="shared" si="18"/>
        <v>0</v>
      </c>
      <c r="AE166" s="42" t="str">
        <f t="shared" si="15"/>
        <v/>
      </c>
      <c r="AF166" s="42" t="str">
        <f t="shared" si="16"/>
        <v/>
      </c>
      <c r="AG166" s="30"/>
      <c r="AH166" s="43"/>
      <c r="AI166" s="43"/>
      <c r="AJ166" s="44"/>
      <c r="AK166" s="44"/>
      <c r="AL166" s="31"/>
      <c r="AM166" s="31"/>
      <c r="AN166" s="45"/>
      <c r="AO166" s="31"/>
    </row>
    <row r="167" spans="2:41">
      <c r="B167" s="31"/>
      <c r="C167" s="31"/>
      <c r="D167" s="31">
        <v>166</v>
      </c>
      <c r="E167" s="31"/>
      <c r="F167" s="33"/>
      <c r="G167" s="33"/>
      <c r="H167" s="34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6"/>
      <c r="U167" s="37"/>
      <c r="V167" s="38"/>
      <c r="W167" s="39">
        <f t="shared" si="13"/>
        <v>0</v>
      </c>
      <c r="X167" s="31"/>
      <c r="Y167" s="40">
        <f t="shared" si="14"/>
        <v>0</v>
      </c>
      <c r="Z167" s="40">
        <f t="shared" si="17"/>
        <v>0</v>
      </c>
      <c r="AA167" s="33"/>
      <c r="AB167" s="46"/>
      <c r="AC167" s="33"/>
      <c r="AD167" s="33" t="b">
        <f t="shared" si="18"/>
        <v>0</v>
      </c>
      <c r="AE167" s="42" t="str">
        <f t="shared" si="15"/>
        <v/>
      </c>
      <c r="AF167" s="42" t="str">
        <f t="shared" si="16"/>
        <v/>
      </c>
      <c r="AG167" s="30"/>
      <c r="AH167" s="43"/>
      <c r="AI167" s="43"/>
      <c r="AJ167" s="44"/>
      <c r="AK167" s="44"/>
      <c r="AL167" s="31"/>
      <c r="AM167" s="31"/>
      <c r="AN167" s="45"/>
      <c r="AO167" s="31"/>
    </row>
    <row r="168" spans="2:41">
      <c r="B168" s="31"/>
      <c r="C168" s="31"/>
      <c r="D168" s="31">
        <v>167</v>
      </c>
      <c r="E168" s="31"/>
      <c r="F168" s="33"/>
      <c r="G168" s="33"/>
      <c r="H168" s="34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6"/>
      <c r="U168" s="37"/>
      <c r="V168" s="38"/>
      <c r="W168" s="39">
        <f t="shared" ref="W168:W201" si="19">V168*16.5*0.5</f>
        <v>0</v>
      </c>
      <c r="X168" s="31"/>
      <c r="Y168" s="40">
        <f t="shared" si="14"/>
        <v>0</v>
      </c>
      <c r="Z168" s="40">
        <f t="shared" si="17"/>
        <v>0</v>
      </c>
      <c r="AA168" s="33"/>
      <c r="AB168" s="46"/>
      <c r="AC168" s="33"/>
      <c r="AD168" s="33" t="b">
        <f t="shared" si="18"/>
        <v>0</v>
      </c>
      <c r="AE168" s="42" t="str">
        <f t="shared" si="15"/>
        <v/>
      </c>
      <c r="AF168" s="42" t="str">
        <f t="shared" si="16"/>
        <v/>
      </c>
      <c r="AG168" s="30"/>
      <c r="AH168" s="43"/>
      <c r="AI168" s="43"/>
      <c r="AJ168" s="44"/>
      <c r="AK168" s="44"/>
      <c r="AL168" s="31"/>
      <c r="AM168" s="31"/>
      <c r="AN168" s="45"/>
      <c r="AO168" s="31"/>
    </row>
    <row r="169" spans="2:41">
      <c r="B169" s="31"/>
      <c r="C169" s="31"/>
      <c r="D169" s="31">
        <v>168</v>
      </c>
      <c r="E169" s="31"/>
      <c r="F169" s="33"/>
      <c r="G169" s="33"/>
      <c r="H169" s="34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6"/>
      <c r="U169" s="37"/>
      <c r="V169" s="38"/>
      <c r="W169" s="39">
        <f t="shared" si="19"/>
        <v>0</v>
      </c>
      <c r="X169" s="31"/>
      <c r="Y169" s="40">
        <f t="shared" ref="Y169:Y201" si="20">X169*U169</f>
        <v>0</v>
      </c>
      <c r="Z169" s="40">
        <f t="shared" si="17"/>
        <v>0</v>
      </c>
      <c r="AA169" s="33"/>
      <c r="AB169" s="46"/>
      <c r="AC169" s="33"/>
      <c r="AD169" s="33" t="b">
        <f t="shared" si="18"/>
        <v>0</v>
      </c>
      <c r="AE169" s="42" t="str">
        <f t="shared" ref="AE169:AE201" si="21">IF(AD169="ok",Y169,"")</f>
        <v/>
      </c>
      <c r="AF169" s="42" t="str">
        <f t="shared" ref="AF169:AF201" si="22">IF(AD169="ok",Z169,"")</f>
        <v/>
      </c>
      <c r="AG169" s="30"/>
      <c r="AH169" s="43"/>
      <c r="AI169" s="43"/>
      <c r="AJ169" s="44"/>
      <c r="AK169" s="44"/>
      <c r="AL169" s="31"/>
      <c r="AM169" s="31"/>
      <c r="AN169" s="45"/>
      <c r="AO169" s="31"/>
    </row>
    <row r="170" spans="2:41">
      <c r="B170" s="31"/>
      <c r="C170" s="31"/>
      <c r="D170" s="31">
        <v>169</v>
      </c>
      <c r="E170" s="31"/>
      <c r="F170" s="33"/>
      <c r="G170" s="33"/>
      <c r="H170" s="34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6"/>
      <c r="U170" s="37"/>
      <c r="V170" s="38"/>
      <c r="W170" s="39">
        <f t="shared" si="19"/>
        <v>0</v>
      </c>
      <c r="X170" s="31"/>
      <c r="Y170" s="40">
        <f t="shared" si="20"/>
        <v>0</v>
      </c>
      <c r="Z170" s="40">
        <f t="shared" si="17"/>
        <v>0</v>
      </c>
      <c r="AA170" s="33"/>
      <c r="AB170" s="46"/>
      <c r="AC170" s="33"/>
      <c r="AD170" s="33" t="b">
        <f t="shared" si="18"/>
        <v>0</v>
      </c>
      <c r="AE170" s="42" t="str">
        <f t="shared" si="21"/>
        <v/>
      </c>
      <c r="AF170" s="42" t="str">
        <f t="shared" si="22"/>
        <v/>
      </c>
      <c r="AG170" s="30"/>
      <c r="AH170" s="43"/>
      <c r="AI170" s="43"/>
      <c r="AJ170" s="44"/>
      <c r="AK170" s="44"/>
      <c r="AL170" s="31"/>
      <c r="AM170" s="31"/>
      <c r="AN170" s="45"/>
      <c r="AO170" s="31"/>
    </row>
    <row r="171" spans="2:41">
      <c r="B171" s="31"/>
      <c r="C171" s="31"/>
      <c r="D171" s="31">
        <v>170</v>
      </c>
      <c r="E171" s="31"/>
      <c r="F171" s="33"/>
      <c r="G171" s="33"/>
      <c r="H171" s="34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6"/>
      <c r="U171" s="37"/>
      <c r="V171" s="38"/>
      <c r="W171" s="39">
        <f t="shared" si="19"/>
        <v>0</v>
      </c>
      <c r="X171" s="31"/>
      <c r="Y171" s="40">
        <f t="shared" si="20"/>
        <v>0</v>
      </c>
      <c r="Z171" s="40">
        <f t="shared" si="17"/>
        <v>0</v>
      </c>
      <c r="AA171" s="33"/>
      <c r="AB171" s="46"/>
      <c r="AC171" s="33"/>
      <c r="AD171" s="33" t="b">
        <f t="shared" si="18"/>
        <v>0</v>
      </c>
      <c r="AE171" s="42" t="str">
        <f t="shared" si="21"/>
        <v/>
      </c>
      <c r="AF171" s="42" t="str">
        <f t="shared" si="22"/>
        <v/>
      </c>
      <c r="AG171" s="30"/>
      <c r="AH171" s="43"/>
      <c r="AI171" s="43"/>
      <c r="AJ171" s="44"/>
      <c r="AK171" s="44"/>
      <c r="AL171" s="31"/>
      <c r="AM171" s="31"/>
      <c r="AN171" s="45"/>
      <c r="AO171" s="31"/>
    </row>
    <row r="172" spans="2:41">
      <c r="B172" s="31"/>
      <c r="C172" s="31"/>
      <c r="D172" s="31">
        <v>171</v>
      </c>
      <c r="E172" s="31"/>
      <c r="F172" s="33"/>
      <c r="G172" s="33"/>
      <c r="H172" s="34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6"/>
      <c r="U172" s="37"/>
      <c r="V172" s="38"/>
      <c r="W172" s="39">
        <f t="shared" si="19"/>
        <v>0</v>
      </c>
      <c r="X172" s="31"/>
      <c r="Y172" s="40">
        <f t="shared" si="20"/>
        <v>0</v>
      </c>
      <c r="Z172" s="40">
        <f t="shared" si="17"/>
        <v>0</v>
      </c>
      <c r="AA172" s="33"/>
      <c r="AB172" s="46"/>
      <c r="AC172" s="33"/>
      <c r="AD172" s="33" t="b">
        <f t="shared" si="18"/>
        <v>0</v>
      </c>
      <c r="AE172" s="42" t="str">
        <f t="shared" si="21"/>
        <v/>
      </c>
      <c r="AF172" s="42" t="str">
        <f t="shared" si="22"/>
        <v/>
      </c>
      <c r="AG172" s="30"/>
      <c r="AH172" s="43"/>
      <c r="AI172" s="43"/>
      <c r="AJ172" s="44"/>
      <c r="AK172" s="44"/>
      <c r="AL172" s="31"/>
      <c r="AM172" s="31"/>
      <c r="AN172" s="45"/>
      <c r="AO172" s="31"/>
    </row>
    <row r="173" spans="2:41">
      <c r="B173" s="31"/>
      <c r="C173" s="31"/>
      <c r="D173" s="31">
        <v>172</v>
      </c>
      <c r="E173" s="31"/>
      <c r="F173" s="33"/>
      <c r="G173" s="33"/>
      <c r="H173" s="34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6"/>
      <c r="U173" s="37"/>
      <c r="V173" s="38"/>
      <c r="W173" s="39">
        <f t="shared" si="19"/>
        <v>0</v>
      </c>
      <c r="X173" s="31"/>
      <c r="Y173" s="40">
        <f t="shared" si="20"/>
        <v>0</v>
      </c>
      <c r="Z173" s="40">
        <f t="shared" ref="Z173:Z201" si="23">Y173*16.5</f>
        <v>0</v>
      </c>
      <c r="AA173" s="33"/>
      <c r="AB173" s="46"/>
      <c r="AC173" s="33"/>
      <c r="AD173" s="33" t="b">
        <f t="shared" si="18"/>
        <v>0</v>
      </c>
      <c r="AE173" s="42" t="str">
        <f t="shared" si="21"/>
        <v/>
      </c>
      <c r="AF173" s="42" t="str">
        <f t="shared" si="22"/>
        <v/>
      </c>
      <c r="AG173" s="30"/>
      <c r="AH173" s="43"/>
      <c r="AI173" s="43"/>
      <c r="AJ173" s="44"/>
      <c r="AK173" s="44"/>
      <c r="AL173" s="31"/>
      <c r="AM173" s="31"/>
      <c r="AN173" s="45"/>
      <c r="AO173" s="31"/>
    </row>
    <row r="174" spans="2:41">
      <c r="B174" s="31"/>
      <c r="C174" s="31"/>
      <c r="D174" s="31">
        <v>173</v>
      </c>
      <c r="E174" s="31"/>
      <c r="F174" s="33"/>
      <c r="G174" s="33"/>
      <c r="H174" s="34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6"/>
      <c r="U174" s="37"/>
      <c r="V174" s="38"/>
      <c r="W174" s="39">
        <f t="shared" si="19"/>
        <v>0</v>
      </c>
      <c r="X174" s="31"/>
      <c r="Y174" s="40">
        <f t="shared" si="20"/>
        <v>0</v>
      </c>
      <c r="Z174" s="40">
        <f t="shared" si="23"/>
        <v>0</v>
      </c>
      <c r="AA174" s="33"/>
      <c r="AB174" s="46"/>
      <c r="AC174" s="33"/>
      <c r="AD174" s="33" t="b">
        <f t="shared" si="18"/>
        <v>0</v>
      </c>
      <c r="AE174" s="42" t="str">
        <f t="shared" si="21"/>
        <v/>
      </c>
      <c r="AF174" s="42" t="str">
        <f t="shared" si="22"/>
        <v/>
      </c>
      <c r="AG174" s="30"/>
      <c r="AH174" s="43"/>
      <c r="AI174" s="43"/>
      <c r="AJ174" s="44"/>
      <c r="AK174" s="44"/>
      <c r="AL174" s="31"/>
      <c r="AM174" s="31"/>
      <c r="AN174" s="45"/>
      <c r="AO174" s="31"/>
    </row>
    <row r="175" spans="2:41">
      <c r="B175" s="31"/>
      <c r="C175" s="31"/>
      <c r="D175" s="31">
        <v>174</v>
      </c>
      <c r="E175" s="31"/>
      <c r="F175" s="33"/>
      <c r="G175" s="33"/>
      <c r="H175" s="34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6"/>
      <c r="U175" s="37"/>
      <c r="V175" s="38"/>
      <c r="W175" s="39">
        <f t="shared" si="19"/>
        <v>0</v>
      </c>
      <c r="X175" s="31"/>
      <c r="Y175" s="40">
        <f t="shared" si="20"/>
        <v>0</v>
      </c>
      <c r="Z175" s="40">
        <f t="shared" si="23"/>
        <v>0</v>
      </c>
      <c r="AA175" s="33"/>
      <c r="AB175" s="46"/>
      <c r="AC175" s="33"/>
      <c r="AD175" s="33" t="b">
        <f t="shared" si="18"/>
        <v>0</v>
      </c>
      <c r="AE175" s="42" t="str">
        <f t="shared" si="21"/>
        <v/>
      </c>
      <c r="AF175" s="42" t="str">
        <f t="shared" si="22"/>
        <v/>
      </c>
      <c r="AG175" s="30"/>
      <c r="AH175" s="43"/>
      <c r="AI175" s="43"/>
      <c r="AJ175" s="44"/>
      <c r="AK175" s="44"/>
      <c r="AL175" s="31"/>
      <c r="AM175" s="31"/>
      <c r="AN175" s="45"/>
      <c r="AO175" s="31"/>
    </row>
    <row r="176" spans="2:41">
      <c r="B176" s="31"/>
      <c r="C176" s="31"/>
      <c r="D176" s="31">
        <v>175</v>
      </c>
      <c r="E176" s="31"/>
      <c r="F176" s="33"/>
      <c r="G176" s="33"/>
      <c r="H176" s="34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6"/>
      <c r="U176" s="37"/>
      <c r="V176" s="38"/>
      <c r="W176" s="39">
        <f t="shared" si="19"/>
        <v>0</v>
      </c>
      <c r="X176" s="31"/>
      <c r="Y176" s="40">
        <f t="shared" si="20"/>
        <v>0</v>
      </c>
      <c r="Z176" s="40">
        <f t="shared" si="23"/>
        <v>0</v>
      </c>
      <c r="AA176" s="33"/>
      <c r="AB176" s="46"/>
      <c r="AC176" s="33"/>
      <c r="AD176" s="33" t="b">
        <f t="shared" si="18"/>
        <v>0</v>
      </c>
      <c r="AE176" s="42" t="str">
        <f t="shared" si="21"/>
        <v/>
      </c>
      <c r="AF176" s="42" t="str">
        <f t="shared" si="22"/>
        <v/>
      </c>
      <c r="AG176" s="30"/>
      <c r="AH176" s="43"/>
      <c r="AI176" s="43"/>
      <c r="AJ176" s="44"/>
      <c r="AK176" s="44"/>
      <c r="AL176" s="31"/>
      <c r="AM176" s="31"/>
      <c r="AN176" s="45"/>
      <c r="AO176" s="31"/>
    </row>
    <row r="177" spans="2:41">
      <c r="B177" s="31"/>
      <c r="C177" s="31"/>
      <c r="D177" s="31">
        <v>176</v>
      </c>
      <c r="E177" s="31"/>
      <c r="F177" s="33"/>
      <c r="G177" s="33"/>
      <c r="H177" s="34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6"/>
      <c r="U177" s="37"/>
      <c r="V177" s="38"/>
      <c r="W177" s="39">
        <f t="shared" si="19"/>
        <v>0</v>
      </c>
      <c r="X177" s="31"/>
      <c r="Y177" s="40">
        <f t="shared" si="20"/>
        <v>0</v>
      </c>
      <c r="Z177" s="40">
        <f t="shared" si="23"/>
        <v>0</v>
      </c>
      <c r="AA177" s="33"/>
      <c r="AB177" s="46"/>
      <c r="AC177" s="33"/>
      <c r="AD177" s="33" t="b">
        <f t="shared" si="18"/>
        <v>0</v>
      </c>
      <c r="AE177" s="42" t="str">
        <f t="shared" si="21"/>
        <v/>
      </c>
      <c r="AF177" s="42" t="str">
        <f t="shared" si="22"/>
        <v/>
      </c>
      <c r="AG177" s="30"/>
      <c r="AH177" s="43"/>
      <c r="AI177" s="43"/>
      <c r="AJ177" s="44"/>
      <c r="AK177" s="44"/>
      <c r="AL177" s="31"/>
      <c r="AM177" s="31"/>
      <c r="AN177" s="45"/>
      <c r="AO177" s="31"/>
    </row>
    <row r="178" spans="2:41">
      <c r="B178" s="31"/>
      <c r="C178" s="31"/>
      <c r="D178" s="31">
        <v>177</v>
      </c>
      <c r="E178" s="31"/>
      <c r="F178" s="33"/>
      <c r="G178" s="33"/>
      <c r="H178" s="34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6"/>
      <c r="U178" s="37"/>
      <c r="V178" s="38"/>
      <c r="W178" s="39">
        <f t="shared" si="19"/>
        <v>0</v>
      </c>
      <c r="X178" s="31"/>
      <c r="Y178" s="40">
        <f t="shared" si="20"/>
        <v>0</v>
      </c>
      <c r="Z178" s="40">
        <f t="shared" si="23"/>
        <v>0</v>
      </c>
      <c r="AA178" s="33"/>
      <c r="AB178" s="46"/>
      <c r="AC178" s="33"/>
      <c r="AD178" s="33" t="b">
        <f t="shared" si="18"/>
        <v>0</v>
      </c>
      <c r="AE178" s="42" t="str">
        <f t="shared" si="21"/>
        <v/>
      </c>
      <c r="AF178" s="42" t="str">
        <f t="shared" si="22"/>
        <v/>
      </c>
      <c r="AG178" s="30"/>
      <c r="AH178" s="43"/>
      <c r="AI178" s="43"/>
      <c r="AJ178" s="44"/>
      <c r="AK178" s="44"/>
      <c r="AL178" s="31"/>
      <c r="AM178" s="31"/>
      <c r="AN178" s="45"/>
      <c r="AO178" s="31"/>
    </row>
    <row r="179" spans="2:41">
      <c r="B179" s="31"/>
      <c r="C179" s="31"/>
      <c r="D179" s="31">
        <v>178</v>
      </c>
      <c r="E179" s="31"/>
      <c r="F179" s="33"/>
      <c r="G179" s="33"/>
      <c r="H179" s="34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6"/>
      <c r="U179" s="37"/>
      <c r="V179" s="38"/>
      <c r="W179" s="39">
        <f t="shared" si="19"/>
        <v>0</v>
      </c>
      <c r="X179" s="31"/>
      <c r="Y179" s="40">
        <f t="shared" si="20"/>
        <v>0</v>
      </c>
      <c r="Z179" s="40">
        <f t="shared" si="23"/>
        <v>0</v>
      </c>
      <c r="AA179" s="33"/>
      <c r="AB179" s="46"/>
      <c r="AC179" s="33"/>
      <c r="AD179" s="33" t="b">
        <f t="shared" si="18"/>
        <v>0</v>
      </c>
      <c r="AE179" s="42" t="str">
        <f t="shared" si="21"/>
        <v/>
      </c>
      <c r="AF179" s="42" t="str">
        <f t="shared" si="22"/>
        <v/>
      </c>
      <c r="AG179" s="30"/>
      <c r="AH179" s="43"/>
      <c r="AI179" s="43"/>
      <c r="AJ179" s="44"/>
      <c r="AK179" s="44"/>
      <c r="AL179" s="31"/>
      <c r="AM179" s="31"/>
      <c r="AN179" s="45"/>
      <c r="AO179" s="31"/>
    </row>
    <row r="180" spans="2:41">
      <c r="B180" s="31"/>
      <c r="C180" s="31"/>
      <c r="D180" s="31">
        <v>179</v>
      </c>
      <c r="E180" s="31"/>
      <c r="F180" s="33"/>
      <c r="G180" s="33"/>
      <c r="H180" s="34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6"/>
      <c r="U180" s="37"/>
      <c r="V180" s="38"/>
      <c r="W180" s="39">
        <f t="shared" si="19"/>
        <v>0</v>
      </c>
      <c r="X180" s="31"/>
      <c r="Y180" s="40">
        <f t="shared" si="20"/>
        <v>0</v>
      </c>
      <c r="Z180" s="40">
        <f t="shared" si="23"/>
        <v>0</v>
      </c>
      <c r="AA180" s="33"/>
      <c r="AB180" s="46"/>
      <c r="AC180" s="33"/>
      <c r="AD180" s="33" t="b">
        <f t="shared" si="18"/>
        <v>0</v>
      </c>
      <c r="AE180" s="42" t="str">
        <f t="shared" si="21"/>
        <v/>
      </c>
      <c r="AF180" s="42" t="str">
        <f t="shared" si="22"/>
        <v/>
      </c>
      <c r="AG180" s="30"/>
      <c r="AH180" s="43"/>
      <c r="AI180" s="43"/>
      <c r="AJ180" s="44"/>
      <c r="AK180" s="44"/>
      <c r="AL180" s="31"/>
      <c r="AM180" s="31"/>
      <c r="AN180" s="45"/>
      <c r="AO180" s="31"/>
    </row>
    <row r="181" spans="2:41">
      <c r="B181" s="31"/>
      <c r="C181" s="31"/>
      <c r="D181" s="31">
        <v>180</v>
      </c>
      <c r="E181" s="31"/>
      <c r="F181" s="33"/>
      <c r="G181" s="33"/>
      <c r="H181" s="34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6"/>
      <c r="U181" s="37"/>
      <c r="V181" s="38"/>
      <c r="W181" s="39">
        <f t="shared" si="19"/>
        <v>0</v>
      </c>
      <c r="X181" s="31"/>
      <c r="Y181" s="40">
        <f t="shared" si="20"/>
        <v>0</v>
      </c>
      <c r="Z181" s="40">
        <f t="shared" si="23"/>
        <v>0</v>
      </c>
      <c r="AA181" s="33"/>
      <c r="AB181" s="46"/>
      <c r="AC181" s="33"/>
      <c r="AD181" s="33" t="b">
        <f t="shared" si="18"/>
        <v>0</v>
      </c>
      <c r="AE181" s="42" t="str">
        <f t="shared" si="21"/>
        <v/>
      </c>
      <c r="AF181" s="42" t="str">
        <f t="shared" si="22"/>
        <v/>
      </c>
      <c r="AG181" s="30"/>
      <c r="AH181" s="43"/>
      <c r="AI181" s="43"/>
      <c r="AJ181" s="44"/>
      <c r="AK181" s="44"/>
      <c r="AL181" s="31"/>
      <c r="AM181" s="31"/>
      <c r="AN181" s="45"/>
      <c r="AO181" s="31"/>
    </row>
    <row r="182" spans="2:41">
      <c r="B182" s="31"/>
      <c r="C182" s="31"/>
      <c r="D182" s="31">
        <v>181</v>
      </c>
      <c r="E182" s="31"/>
      <c r="F182" s="33"/>
      <c r="G182" s="33"/>
      <c r="H182" s="34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6"/>
      <c r="U182" s="37"/>
      <c r="V182" s="38"/>
      <c r="W182" s="39">
        <f t="shared" si="19"/>
        <v>0</v>
      </c>
      <c r="X182" s="31"/>
      <c r="Y182" s="40">
        <f t="shared" si="20"/>
        <v>0</v>
      </c>
      <c r="Z182" s="40">
        <f t="shared" si="23"/>
        <v>0</v>
      </c>
      <c r="AA182" s="33"/>
      <c r="AB182" s="46"/>
      <c r="AC182" s="33"/>
      <c r="AD182" s="33" t="b">
        <f t="shared" si="18"/>
        <v>0</v>
      </c>
      <c r="AE182" s="42" t="str">
        <f t="shared" si="21"/>
        <v/>
      </c>
      <c r="AF182" s="42" t="str">
        <f t="shared" si="22"/>
        <v/>
      </c>
      <c r="AG182" s="30"/>
      <c r="AH182" s="43"/>
      <c r="AI182" s="43"/>
      <c r="AJ182" s="44"/>
      <c r="AK182" s="44"/>
      <c r="AL182" s="31"/>
      <c r="AM182" s="31"/>
      <c r="AN182" s="45"/>
      <c r="AO182" s="31"/>
    </row>
    <row r="183" spans="2:41">
      <c r="B183" s="31"/>
      <c r="C183" s="31"/>
      <c r="D183" s="31">
        <v>182</v>
      </c>
      <c r="E183" s="31"/>
      <c r="F183" s="33"/>
      <c r="G183" s="33"/>
      <c r="H183" s="34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6"/>
      <c r="U183" s="37"/>
      <c r="V183" s="38"/>
      <c r="W183" s="39">
        <f t="shared" si="19"/>
        <v>0</v>
      </c>
      <c r="X183" s="31"/>
      <c r="Y183" s="40">
        <f t="shared" si="20"/>
        <v>0</v>
      </c>
      <c r="Z183" s="40">
        <f t="shared" si="23"/>
        <v>0</v>
      </c>
      <c r="AA183" s="33"/>
      <c r="AB183" s="46"/>
      <c r="AC183" s="33"/>
      <c r="AD183" s="33" t="b">
        <f t="shared" si="18"/>
        <v>0</v>
      </c>
      <c r="AE183" s="42" t="str">
        <f t="shared" si="21"/>
        <v/>
      </c>
      <c r="AF183" s="42" t="str">
        <f t="shared" si="22"/>
        <v/>
      </c>
      <c r="AG183" s="30"/>
      <c r="AH183" s="43"/>
      <c r="AI183" s="43"/>
      <c r="AJ183" s="44"/>
      <c r="AK183" s="44"/>
      <c r="AL183" s="31"/>
      <c r="AM183" s="31"/>
      <c r="AN183" s="45"/>
      <c r="AO183" s="31"/>
    </row>
    <row r="184" spans="2:41">
      <c r="B184" s="31"/>
      <c r="C184" s="31"/>
      <c r="D184" s="31">
        <v>183</v>
      </c>
      <c r="E184" s="31"/>
      <c r="F184" s="33"/>
      <c r="G184" s="33"/>
      <c r="H184" s="34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6"/>
      <c r="U184" s="37"/>
      <c r="V184" s="38"/>
      <c r="W184" s="39">
        <f t="shared" si="19"/>
        <v>0</v>
      </c>
      <c r="X184" s="31"/>
      <c r="Y184" s="40">
        <f t="shared" si="20"/>
        <v>0</v>
      </c>
      <c r="Z184" s="40">
        <f t="shared" si="23"/>
        <v>0</v>
      </c>
      <c r="AA184" s="33"/>
      <c r="AB184" s="46"/>
      <c r="AC184" s="33"/>
      <c r="AD184" s="33" t="b">
        <f t="shared" si="18"/>
        <v>0</v>
      </c>
      <c r="AE184" s="42" t="str">
        <f t="shared" si="21"/>
        <v/>
      </c>
      <c r="AF184" s="42" t="str">
        <f t="shared" si="22"/>
        <v/>
      </c>
      <c r="AG184" s="30"/>
      <c r="AH184" s="43"/>
      <c r="AI184" s="43"/>
      <c r="AJ184" s="44"/>
      <c r="AK184" s="44"/>
      <c r="AL184" s="31"/>
      <c r="AM184" s="31"/>
      <c r="AN184" s="45"/>
      <c r="AO184" s="31"/>
    </row>
    <row r="185" spans="2:41">
      <c r="B185" s="31"/>
      <c r="C185" s="31"/>
      <c r="D185" s="31">
        <v>184</v>
      </c>
      <c r="E185" s="31"/>
      <c r="F185" s="33"/>
      <c r="G185" s="33"/>
      <c r="H185" s="34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6"/>
      <c r="U185" s="37"/>
      <c r="V185" s="38"/>
      <c r="W185" s="39">
        <f t="shared" si="19"/>
        <v>0</v>
      </c>
      <c r="X185" s="31"/>
      <c r="Y185" s="40">
        <f t="shared" si="20"/>
        <v>0</v>
      </c>
      <c r="Z185" s="40">
        <f t="shared" si="23"/>
        <v>0</v>
      </c>
      <c r="AA185" s="33"/>
      <c r="AB185" s="46"/>
      <c r="AC185" s="33"/>
      <c r="AD185" s="33" t="b">
        <f t="shared" si="18"/>
        <v>0</v>
      </c>
      <c r="AE185" s="42" t="str">
        <f t="shared" si="21"/>
        <v/>
      </c>
      <c r="AF185" s="42" t="str">
        <f t="shared" si="22"/>
        <v/>
      </c>
      <c r="AG185" s="30"/>
      <c r="AH185" s="43"/>
      <c r="AI185" s="43"/>
      <c r="AJ185" s="44"/>
      <c r="AK185" s="44"/>
      <c r="AL185" s="31"/>
      <c r="AM185" s="31"/>
      <c r="AN185" s="45"/>
      <c r="AO185" s="31"/>
    </row>
    <row r="186" spans="2:41">
      <c r="B186" s="31"/>
      <c r="C186" s="31"/>
      <c r="D186" s="31">
        <v>185</v>
      </c>
      <c r="E186" s="31"/>
      <c r="F186" s="33"/>
      <c r="G186" s="33"/>
      <c r="H186" s="34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6"/>
      <c r="U186" s="37"/>
      <c r="V186" s="38"/>
      <c r="W186" s="39">
        <f t="shared" si="19"/>
        <v>0</v>
      </c>
      <c r="X186" s="31"/>
      <c r="Y186" s="40">
        <f t="shared" si="20"/>
        <v>0</v>
      </c>
      <c r="Z186" s="40">
        <f t="shared" si="23"/>
        <v>0</v>
      </c>
      <c r="AA186" s="33"/>
      <c r="AB186" s="46"/>
      <c r="AC186" s="33"/>
      <c r="AD186" s="33" t="b">
        <f t="shared" si="18"/>
        <v>0</v>
      </c>
      <c r="AE186" s="42" t="str">
        <f t="shared" si="21"/>
        <v/>
      </c>
      <c r="AF186" s="42" t="str">
        <f t="shared" si="22"/>
        <v/>
      </c>
      <c r="AG186" s="30"/>
      <c r="AH186" s="43"/>
      <c r="AI186" s="43"/>
      <c r="AJ186" s="44"/>
      <c r="AK186" s="44"/>
      <c r="AL186" s="31"/>
      <c r="AM186" s="31"/>
      <c r="AN186" s="45"/>
      <c r="AO186" s="31"/>
    </row>
    <row r="187" spans="2:41">
      <c r="B187" s="31"/>
      <c r="C187" s="31"/>
      <c r="D187" s="31">
        <v>186</v>
      </c>
      <c r="E187" s="31"/>
      <c r="F187" s="33"/>
      <c r="G187" s="33"/>
      <c r="H187" s="34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6"/>
      <c r="U187" s="37"/>
      <c r="V187" s="38"/>
      <c r="W187" s="39">
        <f t="shared" si="19"/>
        <v>0</v>
      </c>
      <c r="X187" s="31"/>
      <c r="Y187" s="40">
        <f t="shared" si="20"/>
        <v>0</v>
      </c>
      <c r="Z187" s="40">
        <f t="shared" si="23"/>
        <v>0</v>
      </c>
      <c r="AA187" s="33"/>
      <c r="AB187" s="46"/>
      <c r="AC187" s="33"/>
      <c r="AD187" s="33" t="b">
        <f t="shared" si="18"/>
        <v>0</v>
      </c>
      <c r="AE187" s="42" t="str">
        <f t="shared" si="21"/>
        <v/>
      </c>
      <c r="AF187" s="42" t="str">
        <f t="shared" si="22"/>
        <v/>
      </c>
      <c r="AG187" s="30"/>
      <c r="AH187" s="43"/>
      <c r="AI187" s="43"/>
      <c r="AJ187" s="44"/>
      <c r="AK187" s="44"/>
      <c r="AL187" s="31"/>
      <c r="AM187" s="31"/>
      <c r="AN187" s="45"/>
      <c r="AO187" s="31"/>
    </row>
    <row r="188" spans="2:41">
      <c r="B188" s="31"/>
      <c r="C188" s="31"/>
      <c r="D188" s="31">
        <v>187</v>
      </c>
      <c r="E188" s="31"/>
      <c r="F188" s="33"/>
      <c r="G188" s="33"/>
      <c r="H188" s="34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6"/>
      <c r="U188" s="37"/>
      <c r="V188" s="38"/>
      <c r="W188" s="39">
        <f t="shared" si="19"/>
        <v>0</v>
      </c>
      <c r="X188" s="31"/>
      <c r="Y188" s="40">
        <f t="shared" si="20"/>
        <v>0</v>
      </c>
      <c r="Z188" s="40">
        <f t="shared" si="23"/>
        <v>0</v>
      </c>
      <c r="AA188" s="33"/>
      <c r="AB188" s="46"/>
      <c r="AC188" s="33"/>
      <c r="AD188" s="33" t="b">
        <f t="shared" si="18"/>
        <v>0</v>
      </c>
      <c r="AE188" s="42" t="str">
        <f t="shared" si="21"/>
        <v/>
      </c>
      <c r="AF188" s="42" t="str">
        <f t="shared" si="22"/>
        <v/>
      </c>
      <c r="AG188" s="30"/>
      <c r="AH188" s="43"/>
      <c r="AI188" s="43"/>
      <c r="AJ188" s="44"/>
      <c r="AK188" s="44"/>
      <c r="AL188" s="31"/>
      <c r="AM188" s="31"/>
      <c r="AN188" s="45"/>
      <c r="AO188" s="31"/>
    </row>
    <row r="189" spans="2:41">
      <c r="B189" s="31"/>
      <c r="C189" s="31"/>
      <c r="D189" s="31">
        <v>188</v>
      </c>
      <c r="E189" s="31"/>
      <c r="F189" s="33"/>
      <c r="G189" s="33"/>
      <c r="H189" s="34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6"/>
      <c r="U189" s="37"/>
      <c r="V189" s="38"/>
      <c r="W189" s="39">
        <f t="shared" si="19"/>
        <v>0</v>
      </c>
      <c r="X189" s="31"/>
      <c r="Y189" s="40">
        <f t="shared" si="20"/>
        <v>0</v>
      </c>
      <c r="Z189" s="40">
        <f t="shared" si="23"/>
        <v>0</v>
      </c>
      <c r="AA189" s="33"/>
      <c r="AB189" s="46"/>
      <c r="AC189" s="33"/>
      <c r="AD189" s="33" t="b">
        <f t="shared" si="18"/>
        <v>0</v>
      </c>
      <c r="AE189" s="42" t="str">
        <f t="shared" si="21"/>
        <v/>
      </c>
      <c r="AF189" s="42" t="str">
        <f t="shared" si="22"/>
        <v/>
      </c>
      <c r="AG189" s="30"/>
      <c r="AH189" s="43"/>
      <c r="AI189" s="43"/>
      <c r="AJ189" s="44"/>
      <c r="AK189" s="44"/>
      <c r="AL189" s="31"/>
      <c r="AM189" s="31"/>
      <c r="AN189" s="45"/>
      <c r="AO189" s="31"/>
    </row>
    <row r="190" spans="2:41">
      <c r="B190" s="31"/>
      <c r="C190" s="31"/>
      <c r="D190" s="31">
        <v>189</v>
      </c>
      <c r="E190" s="31"/>
      <c r="F190" s="33"/>
      <c r="G190" s="33"/>
      <c r="H190" s="34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6"/>
      <c r="U190" s="37"/>
      <c r="V190" s="38"/>
      <c r="W190" s="39">
        <f t="shared" si="19"/>
        <v>0</v>
      </c>
      <c r="X190" s="31"/>
      <c r="Y190" s="40">
        <f t="shared" si="20"/>
        <v>0</v>
      </c>
      <c r="Z190" s="40">
        <f t="shared" si="23"/>
        <v>0</v>
      </c>
      <c r="AA190" s="33"/>
      <c r="AB190" s="46"/>
      <c r="AC190" s="33"/>
      <c r="AD190" s="33" t="b">
        <f t="shared" si="18"/>
        <v>0</v>
      </c>
      <c r="AE190" s="42" t="str">
        <f t="shared" si="21"/>
        <v/>
      </c>
      <c r="AF190" s="42" t="str">
        <f t="shared" si="22"/>
        <v/>
      </c>
      <c r="AG190" s="30"/>
      <c r="AH190" s="43"/>
      <c r="AI190" s="43"/>
      <c r="AJ190" s="44"/>
      <c r="AK190" s="44"/>
      <c r="AL190" s="31"/>
      <c r="AM190" s="31"/>
      <c r="AN190" s="45"/>
      <c r="AO190" s="31"/>
    </row>
    <row r="191" spans="2:41">
      <c r="B191" s="31"/>
      <c r="C191" s="31"/>
      <c r="D191" s="31">
        <v>190</v>
      </c>
      <c r="E191" s="31"/>
      <c r="F191" s="33"/>
      <c r="G191" s="33"/>
      <c r="H191" s="34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6"/>
      <c r="U191" s="37"/>
      <c r="V191" s="38"/>
      <c r="W191" s="39">
        <f t="shared" si="19"/>
        <v>0</v>
      </c>
      <c r="X191" s="31"/>
      <c r="Y191" s="40">
        <f t="shared" si="20"/>
        <v>0</v>
      </c>
      <c r="Z191" s="40">
        <f t="shared" si="23"/>
        <v>0</v>
      </c>
      <c r="AA191" s="33"/>
      <c r="AB191" s="46"/>
      <c r="AC191" s="33"/>
      <c r="AD191" s="33" t="b">
        <f t="shared" si="18"/>
        <v>0</v>
      </c>
      <c r="AE191" s="42" t="str">
        <f t="shared" si="21"/>
        <v/>
      </c>
      <c r="AF191" s="42" t="str">
        <f t="shared" si="22"/>
        <v/>
      </c>
      <c r="AG191" s="30"/>
      <c r="AH191" s="43"/>
      <c r="AI191" s="43"/>
      <c r="AJ191" s="44"/>
      <c r="AK191" s="44"/>
      <c r="AL191" s="31"/>
      <c r="AM191" s="31"/>
      <c r="AN191" s="45"/>
      <c r="AO191" s="31"/>
    </row>
    <row r="192" spans="2:41">
      <c r="B192" s="31"/>
      <c r="C192" s="31"/>
      <c r="D192" s="31">
        <v>191</v>
      </c>
      <c r="E192" s="31"/>
      <c r="F192" s="33"/>
      <c r="G192" s="33"/>
      <c r="H192" s="34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6"/>
      <c r="U192" s="37"/>
      <c r="V192" s="38"/>
      <c r="W192" s="39">
        <f t="shared" si="19"/>
        <v>0</v>
      </c>
      <c r="X192" s="31"/>
      <c r="Y192" s="40">
        <f t="shared" si="20"/>
        <v>0</v>
      </c>
      <c r="Z192" s="40">
        <f t="shared" si="23"/>
        <v>0</v>
      </c>
      <c r="AA192" s="33"/>
      <c r="AB192" s="46"/>
      <c r="AC192" s="33"/>
      <c r="AD192" s="33" t="b">
        <f t="shared" si="18"/>
        <v>0</v>
      </c>
      <c r="AE192" s="42" t="str">
        <f t="shared" si="21"/>
        <v/>
      </c>
      <c r="AF192" s="42" t="str">
        <f t="shared" si="22"/>
        <v/>
      </c>
      <c r="AG192" s="30"/>
      <c r="AH192" s="43"/>
      <c r="AI192" s="43"/>
      <c r="AJ192" s="44"/>
      <c r="AK192" s="44"/>
      <c r="AL192" s="31"/>
      <c r="AM192" s="31"/>
      <c r="AN192" s="45"/>
      <c r="AO192" s="31"/>
    </row>
    <row r="193" spans="2:41">
      <c r="B193" s="31"/>
      <c r="C193" s="31"/>
      <c r="D193" s="31">
        <v>192</v>
      </c>
      <c r="E193" s="31"/>
      <c r="F193" s="33"/>
      <c r="G193" s="33"/>
      <c r="H193" s="34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6"/>
      <c r="U193" s="37"/>
      <c r="V193" s="38"/>
      <c r="W193" s="39">
        <f t="shared" si="19"/>
        <v>0</v>
      </c>
      <c r="X193" s="31"/>
      <c r="Y193" s="40">
        <f t="shared" si="20"/>
        <v>0</v>
      </c>
      <c r="Z193" s="40">
        <f t="shared" si="23"/>
        <v>0</v>
      </c>
      <c r="AA193" s="33"/>
      <c r="AB193" s="46"/>
      <c r="AC193" s="33"/>
      <c r="AD193" s="33" t="b">
        <f t="shared" ref="AD193:AD201" si="24">IF(AA193="ok",IF(AB193="ok",IF(AC193="ok","ok","")))</f>
        <v>0</v>
      </c>
      <c r="AE193" s="42" t="str">
        <f t="shared" si="21"/>
        <v/>
      </c>
      <c r="AF193" s="42" t="str">
        <f t="shared" si="22"/>
        <v/>
      </c>
      <c r="AG193" s="30"/>
      <c r="AH193" s="43"/>
      <c r="AI193" s="43"/>
      <c r="AJ193" s="44"/>
      <c r="AK193" s="44"/>
      <c r="AL193" s="31"/>
      <c r="AM193" s="31"/>
      <c r="AN193" s="45"/>
      <c r="AO193" s="31"/>
    </row>
    <row r="194" spans="2:41">
      <c r="B194" s="31"/>
      <c r="C194" s="31"/>
      <c r="D194" s="31">
        <v>193</v>
      </c>
      <c r="E194" s="31"/>
      <c r="F194" s="33"/>
      <c r="G194" s="33"/>
      <c r="H194" s="34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6"/>
      <c r="U194" s="37"/>
      <c r="V194" s="38"/>
      <c r="W194" s="39">
        <f t="shared" si="19"/>
        <v>0</v>
      </c>
      <c r="X194" s="31"/>
      <c r="Y194" s="40">
        <f t="shared" si="20"/>
        <v>0</v>
      </c>
      <c r="Z194" s="40">
        <f t="shared" si="23"/>
        <v>0</v>
      </c>
      <c r="AA194" s="33"/>
      <c r="AB194" s="46"/>
      <c r="AC194" s="33"/>
      <c r="AD194" s="33" t="b">
        <f t="shared" si="24"/>
        <v>0</v>
      </c>
      <c r="AE194" s="42" t="str">
        <f t="shared" si="21"/>
        <v/>
      </c>
      <c r="AF194" s="42" t="str">
        <f t="shared" si="22"/>
        <v/>
      </c>
      <c r="AG194" s="30"/>
      <c r="AH194" s="43"/>
      <c r="AI194" s="43"/>
      <c r="AJ194" s="44"/>
      <c r="AK194" s="44"/>
      <c r="AL194" s="31"/>
      <c r="AM194" s="31"/>
      <c r="AN194" s="45"/>
      <c r="AO194" s="31"/>
    </row>
    <row r="195" spans="2:41">
      <c r="B195" s="31"/>
      <c r="C195" s="31"/>
      <c r="D195" s="31">
        <v>194</v>
      </c>
      <c r="E195" s="31"/>
      <c r="F195" s="33"/>
      <c r="G195" s="33"/>
      <c r="H195" s="34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6"/>
      <c r="U195" s="37"/>
      <c r="V195" s="38"/>
      <c r="W195" s="39">
        <f t="shared" si="19"/>
        <v>0</v>
      </c>
      <c r="X195" s="31"/>
      <c r="Y195" s="40">
        <f t="shared" si="20"/>
        <v>0</v>
      </c>
      <c r="Z195" s="40">
        <f t="shared" si="23"/>
        <v>0</v>
      </c>
      <c r="AA195" s="33"/>
      <c r="AB195" s="46"/>
      <c r="AC195" s="33"/>
      <c r="AD195" s="33" t="b">
        <f t="shared" si="24"/>
        <v>0</v>
      </c>
      <c r="AE195" s="42" t="str">
        <f t="shared" si="21"/>
        <v/>
      </c>
      <c r="AF195" s="42" t="str">
        <f t="shared" si="22"/>
        <v/>
      </c>
      <c r="AG195" s="30"/>
      <c r="AH195" s="43"/>
      <c r="AI195" s="43"/>
      <c r="AJ195" s="44"/>
      <c r="AK195" s="44"/>
      <c r="AL195" s="31"/>
      <c r="AM195" s="31"/>
      <c r="AN195" s="45"/>
      <c r="AO195" s="31"/>
    </row>
    <row r="196" spans="2:41">
      <c r="B196" s="31"/>
      <c r="C196" s="31"/>
      <c r="D196" s="31">
        <v>195</v>
      </c>
      <c r="E196" s="31"/>
      <c r="F196" s="33"/>
      <c r="G196" s="33"/>
      <c r="H196" s="34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6"/>
      <c r="U196" s="37"/>
      <c r="V196" s="38"/>
      <c r="W196" s="39">
        <f t="shared" si="19"/>
        <v>0</v>
      </c>
      <c r="X196" s="31"/>
      <c r="Y196" s="40">
        <f t="shared" si="20"/>
        <v>0</v>
      </c>
      <c r="Z196" s="40">
        <f t="shared" si="23"/>
        <v>0</v>
      </c>
      <c r="AA196" s="33"/>
      <c r="AB196" s="46"/>
      <c r="AC196" s="33"/>
      <c r="AD196" s="33" t="b">
        <f t="shared" si="24"/>
        <v>0</v>
      </c>
      <c r="AE196" s="42" t="str">
        <f t="shared" si="21"/>
        <v/>
      </c>
      <c r="AF196" s="42" t="str">
        <f t="shared" si="22"/>
        <v/>
      </c>
      <c r="AG196" s="30"/>
      <c r="AH196" s="43"/>
      <c r="AI196" s="43"/>
      <c r="AJ196" s="44"/>
      <c r="AK196" s="44"/>
      <c r="AL196" s="31"/>
      <c r="AM196" s="31"/>
      <c r="AN196" s="45"/>
      <c r="AO196" s="31"/>
    </row>
    <row r="197" spans="2:41">
      <c r="B197" s="31"/>
      <c r="C197" s="31"/>
      <c r="D197" s="31">
        <v>196</v>
      </c>
      <c r="E197" s="31"/>
      <c r="F197" s="33"/>
      <c r="G197" s="33"/>
      <c r="H197" s="34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6"/>
      <c r="U197" s="37"/>
      <c r="V197" s="38"/>
      <c r="W197" s="39">
        <f t="shared" si="19"/>
        <v>0</v>
      </c>
      <c r="X197" s="31"/>
      <c r="Y197" s="40">
        <f t="shared" si="20"/>
        <v>0</v>
      </c>
      <c r="Z197" s="40">
        <f t="shared" si="23"/>
        <v>0</v>
      </c>
      <c r="AA197" s="33"/>
      <c r="AB197" s="46"/>
      <c r="AC197" s="33"/>
      <c r="AD197" s="33" t="b">
        <f t="shared" si="24"/>
        <v>0</v>
      </c>
      <c r="AE197" s="42" t="str">
        <f t="shared" si="21"/>
        <v/>
      </c>
      <c r="AF197" s="42" t="str">
        <f t="shared" si="22"/>
        <v/>
      </c>
      <c r="AG197" s="30"/>
      <c r="AH197" s="43"/>
      <c r="AI197" s="43"/>
      <c r="AJ197" s="44"/>
      <c r="AK197" s="44"/>
      <c r="AL197" s="31"/>
      <c r="AM197" s="31"/>
      <c r="AN197" s="45"/>
      <c r="AO197" s="31"/>
    </row>
    <row r="198" spans="2:41">
      <c r="B198" s="31"/>
      <c r="C198" s="31"/>
      <c r="D198" s="31">
        <v>197</v>
      </c>
      <c r="E198" s="31"/>
      <c r="F198" s="33"/>
      <c r="G198" s="33"/>
      <c r="H198" s="34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6"/>
      <c r="U198" s="37"/>
      <c r="V198" s="38"/>
      <c r="W198" s="39">
        <f t="shared" si="19"/>
        <v>0</v>
      </c>
      <c r="X198" s="31"/>
      <c r="Y198" s="40">
        <f t="shared" si="20"/>
        <v>0</v>
      </c>
      <c r="Z198" s="40">
        <f t="shared" si="23"/>
        <v>0</v>
      </c>
      <c r="AA198" s="33"/>
      <c r="AB198" s="46"/>
      <c r="AC198" s="33"/>
      <c r="AD198" s="33" t="b">
        <f t="shared" si="24"/>
        <v>0</v>
      </c>
      <c r="AE198" s="42" t="str">
        <f t="shared" si="21"/>
        <v/>
      </c>
      <c r="AF198" s="42" t="str">
        <f t="shared" si="22"/>
        <v/>
      </c>
      <c r="AG198" s="30"/>
      <c r="AH198" s="43"/>
      <c r="AI198" s="43"/>
      <c r="AJ198" s="44"/>
      <c r="AK198" s="44"/>
      <c r="AL198" s="31"/>
      <c r="AM198" s="31"/>
      <c r="AN198" s="45"/>
      <c r="AO198" s="31"/>
    </row>
    <row r="199" spans="2:41">
      <c r="B199" s="31"/>
      <c r="C199" s="31"/>
      <c r="D199" s="31">
        <v>198</v>
      </c>
      <c r="E199" s="31"/>
      <c r="F199" s="33"/>
      <c r="G199" s="33"/>
      <c r="H199" s="34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6"/>
      <c r="U199" s="37"/>
      <c r="V199" s="38"/>
      <c r="W199" s="39">
        <f t="shared" si="19"/>
        <v>0</v>
      </c>
      <c r="X199" s="31"/>
      <c r="Y199" s="40">
        <f t="shared" si="20"/>
        <v>0</v>
      </c>
      <c r="Z199" s="40">
        <f t="shared" si="23"/>
        <v>0</v>
      </c>
      <c r="AA199" s="33"/>
      <c r="AB199" s="46"/>
      <c r="AC199" s="33"/>
      <c r="AD199" s="33" t="b">
        <f t="shared" si="24"/>
        <v>0</v>
      </c>
      <c r="AE199" s="42" t="str">
        <f t="shared" si="21"/>
        <v/>
      </c>
      <c r="AF199" s="42" t="str">
        <f t="shared" si="22"/>
        <v/>
      </c>
      <c r="AG199" s="30"/>
      <c r="AH199" s="43"/>
      <c r="AI199" s="43"/>
      <c r="AJ199" s="44"/>
      <c r="AK199" s="44"/>
      <c r="AL199" s="31"/>
      <c r="AM199" s="31"/>
      <c r="AN199" s="45"/>
      <c r="AO199" s="31"/>
    </row>
    <row r="200" spans="2:41">
      <c r="B200" s="31"/>
      <c r="C200" s="31"/>
      <c r="D200" s="31">
        <v>199</v>
      </c>
      <c r="E200" s="31"/>
      <c r="F200" s="33"/>
      <c r="G200" s="33"/>
      <c r="H200" s="34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6"/>
      <c r="U200" s="37"/>
      <c r="V200" s="38"/>
      <c r="W200" s="39">
        <f t="shared" si="19"/>
        <v>0</v>
      </c>
      <c r="X200" s="31"/>
      <c r="Y200" s="40">
        <f t="shared" si="20"/>
        <v>0</v>
      </c>
      <c r="Z200" s="40">
        <f t="shared" si="23"/>
        <v>0</v>
      </c>
      <c r="AA200" s="33"/>
      <c r="AB200" s="46"/>
      <c r="AC200" s="33"/>
      <c r="AD200" s="33" t="b">
        <f t="shared" si="24"/>
        <v>0</v>
      </c>
      <c r="AE200" s="42" t="str">
        <f t="shared" si="21"/>
        <v/>
      </c>
      <c r="AF200" s="42" t="str">
        <f t="shared" si="22"/>
        <v/>
      </c>
      <c r="AG200" s="30"/>
      <c r="AH200" s="43"/>
      <c r="AI200" s="43"/>
      <c r="AJ200" s="44"/>
      <c r="AK200" s="44"/>
      <c r="AL200" s="31"/>
      <c r="AM200" s="31"/>
      <c r="AN200" s="45"/>
      <c r="AO200" s="31"/>
    </row>
    <row r="201" spans="2:41">
      <c r="B201" s="31"/>
      <c r="C201" s="31"/>
      <c r="D201" s="31">
        <v>200</v>
      </c>
      <c r="E201" s="31"/>
      <c r="F201" s="33"/>
      <c r="G201" s="33"/>
      <c r="H201" s="34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6"/>
      <c r="U201" s="37"/>
      <c r="V201" s="38"/>
      <c r="W201" s="39">
        <f t="shared" si="19"/>
        <v>0</v>
      </c>
      <c r="X201" s="31"/>
      <c r="Y201" s="40">
        <f t="shared" si="20"/>
        <v>0</v>
      </c>
      <c r="Z201" s="40">
        <f t="shared" si="23"/>
        <v>0</v>
      </c>
      <c r="AA201" s="33"/>
      <c r="AB201" s="46"/>
      <c r="AC201" s="33"/>
      <c r="AD201" s="33" t="b">
        <f t="shared" si="24"/>
        <v>0</v>
      </c>
      <c r="AE201" s="42" t="str">
        <f t="shared" si="21"/>
        <v/>
      </c>
      <c r="AF201" s="42" t="str">
        <f t="shared" si="22"/>
        <v/>
      </c>
      <c r="AG201" s="30"/>
      <c r="AH201" s="43"/>
      <c r="AI201" s="43"/>
      <c r="AJ201" s="44"/>
      <c r="AK201" s="44"/>
      <c r="AL201" s="31"/>
      <c r="AM201" s="31"/>
      <c r="AN201" s="45"/>
      <c r="AO201" s="3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9"/>
  <sheetViews>
    <sheetView workbookViewId="0">
      <selection sqref="A1:O8"/>
    </sheetView>
  </sheetViews>
  <sheetFormatPr defaultRowHeight="15"/>
  <cols>
    <col min="10" max="10" width="11" bestFit="1" customWidth="1"/>
    <col min="14" max="14" width="11" bestFit="1" customWidth="1"/>
  </cols>
  <sheetData>
    <row r="1" spans="1:14" ht="15.75" thickTop="1">
      <c r="A1" s="61">
        <v>2019</v>
      </c>
      <c r="B1" s="47" t="s">
        <v>30</v>
      </c>
      <c r="C1" s="48"/>
      <c r="D1" s="47" t="s">
        <v>55</v>
      </c>
      <c r="E1" s="48"/>
      <c r="F1" s="47" t="s">
        <v>41</v>
      </c>
      <c r="G1" s="48"/>
      <c r="H1" s="47" t="s">
        <v>46</v>
      </c>
      <c r="I1" s="48"/>
      <c r="J1" s="47" t="s">
        <v>37</v>
      </c>
      <c r="K1" s="48"/>
      <c r="L1" s="47" t="s">
        <v>43</v>
      </c>
      <c r="M1" s="48"/>
      <c r="N1" s="53" t="s">
        <v>70</v>
      </c>
    </row>
    <row r="2" spans="1:14">
      <c r="A2" s="62"/>
      <c r="B2" s="49" t="s">
        <v>69</v>
      </c>
      <c r="C2" s="50">
        <v>231831.3</v>
      </c>
      <c r="D2" s="49" t="s">
        <v>69</v>
      </c>
      <c r="E2" s="50">
        <v>383001.14</v>
      </c>
      <c r="F2" s="49" t="s">
        <v>69</v>
      </c>
      <c r="G2" s="50">
        <v>399278.84</v>
      </c>
      <c r="H2" s="49" t="s">
        <v>69</v>
      </c>
      <c r="I2" s="50">
        <v>278732.63</v>
      </c>
      <c r="J2" s="49" t="s">
        <v>69</v>
      </c>
      <c r="K2" s="50">
        <v>162021.91</v>
      </c>
      <c r="L2" s="49" t="s">
        <v>69</v>
      </c>
      <c r="M2" s="50">
        <v>255059.49</v>
      </c>
      <c r="N2" s="54">
        <f>SUM(B2:M2)</f>
        <v>1709925.31</v>
      </c>
    </row>
    <row r="3" spans="1:14" ht="15.75" thickBot="1">
      <c r="A3" s="63"/>
      <c r="B3" s="51" t="s">
        <v>17</v>
      </c>
      <c r="C3" s="52">
        <v>36286</v>
      </c>
      <c r="D3" s="51" t="s">
        <v>17</v>
      </c>
      <c r="E3" s="52">
        <v>57076</v>
      </c>
      <c r="F3" s="51" t="s">
        <v>17</v>
      </c>
      <c r="G3" s="52">
        <v>9695</v>
      </c>
      <c r="H3" s="51" t="s">
        <v>17</v>
      </c>
      <c r="I3" s="52">
        <v>18314</v>
      </c>
      <c r="J3" s="51" t="s">
        <v>17</v>
      </c>
      <c r="K3" s="52">
        <v>22470</v>
      </c>
      <c r="L3" s="51" t="s">
        <v>17</v>
      </c>
      <c r="M3" s="52">
        <v>2415</v>
      </c>
      <c r="N3" s="55">
        <f>SUM(B3:M3)</f>
        <v>146256</v>
      </c>
    </row>
    <row r="4" spans="1:14" ht="16.5" thickTop="1" thickBot="1">
      <c r="A4" s="60"/>
    </row>
    <row r="5" spans="1:14" ht="15.75" thickTop="1">
      <c r="A5" s="61">
        <v>2018</v>
      </c>
      <c r="B5" s="47" t="s">
        <v>71</v>
      </c>
      <c r="C5" s="48"/>
      <c r="D5" s="47" t="s">
        <v>72</v>
      </c>
      <c r="E5" s="48"/>
      <c r="F5" s="47" t="s">
        <v>73</v>
      </c>
      <c r="G5" s="48"/>
      <c r="H5" s="47" t="s">
        <v>74</v>
      </c>
      <c r="I5" s="48"/>
      <c r="J5" s="56" t="s">
        <v>70</v>
      </c>
    </row>
    <row r="6" spans="1:14">
      <c r="A6" s="62"/>
      <c r="B6" s="49" t="s">
        <v>69</v>
      </c>
      <c r="C6" s="50">
        <v>263901.34000000003</v>
      </c>
      <c r="D6" s="49" t="s">
        <v>69</v>
      </c>
      <c r="E6" s="50">
        <v>478895.15</v>
      </c>
      <c r="F6" s="49" t="s">
        <v>69</v>
      </c>
      <c r="G6" s="50">
        <v>112140.33</v>
      </c>
      <c r="H6" s="49" t="s">
        <v>69</v>
      </c>
      <c r="I6" s="50">
        <v>120399.16</v>
      </c>
      <c r="J6" s="57">
        <f>SUM(B6:I6)</f>
        <v>975335.98</v>
      </c>
    </row>
    <row r="7" spans="1:14" ht="15.75" thickBot="1">
      <c r="A7" s="63"/>
      <c r="B7" s="51" t="s">
        <v>17</v>
      </c>
      <c r="C7" s="52">
        <v>4008</v>
      </c>
      <c r="D7" s="51" t="s">
        <v>17</v>
      </c>
      <c r="E7" s="52">
        <v>39725</v>
      </c>
      <c r="F7" s="51" t="s">
        <v>17</v>
      </c>
      <c r="G7" s="52">
        <v>23433</v>
      </c>
      <c r="H7" s="51" t="s">
        <v>17</v>
      </c>
      <c r="I7" s="52"/>
      <c r="J7" s="58">
        <f>SUM(B7:I7)</f>
        <v>67166</v>
      </c>
    </row>
    <row r="8" spans="1:14" ht="16.5" thickTop="1" thickBot="1">
      <c r="J8" s="59">
        <f>SUM(J6:J7)</f>
        <v>1042501.98</v>
      </c>
    </row>
    <row r="9" spans="1:14" ht="15.75" thickTop="1"/>
  </sheetData>
  <mergeCells count="2">
    <mergeCell ref="A1:A3"/>
    <mergeCell ref="A5:A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0"/>
  <sheetViews>
    <sheetView workbookViewId="0">
      <selection sqref="A1:K9"/>
    </sheetView>
  </sheetViews>
  <sheetFormatPr defaultRowHeight="15"/>
  <sheetData>
    <row r="1" spans="1:10" ht="15.75" thickTop="1">
      <c r="A1" s="61">
        <v>2019</v>
      </c>
      <c r="B1" s="47" t="s">
        <v>41</v>
      </c>
      <c r="C1" s="48"/>
      <c r="D1" s="47" t="s">
        <v>46</v>
      </c>
      <c r="E1" s="48"/>
      <c r="F1" s="47" t="s">
        <v>43</v>
      </c>
      <c r="G1" s="48"/>
      <c r="H1" s="47" t="s">
        <v>75</v>
      </c>
      <c r="I1" s="48"/>
      <c r="J1" s="56" t="s">
        <v>70</v>
      </c>
    </row>
    <row r="2" spans="1:10">
      <c r="A2" s="62"/>
      <c r="B2" s="49" t="s">
        <v>69</v>
      </c>
      <c r="C2" s="50">
        <v>130308.88500000001</v>
      </c>
      <c r="D2" s="49" t="s">
        <v>69</v>
      </c>
      <c r="E2" s="50">
        <v>191513</v>
      </c>
      <c r="F2" s="49" t="s">
        <v>69</v>
      </c>
      <c r="G2" s="50">
        <v>56624.841</v>
      </c>
      <c r="H2" s="49" t="s">
        <v>69</v>
      </c>
      <c r="I2" s="50">
        <v>251763.14</v>
      </c>
      <c r="J2" s="57">
        <f>SUM(B2:I2)</f>
        <v>630209.86600000004</v>
      </c>
    </row>
    <row r="3" spans="1:10" ht="15.75" thickBot="1">
      <c r="A3" s="63"/>
      <c r="B3" s="51" t="s">
        <v>17</v>
      </c>
      <c r="C3" s="52">
        <v>11025</v>
      </c>
      <c r="D3" s="51" t="s">
        <v>17</v>
      </c>
      <c r="E3" s="52">
        <v>51065</v>
      </c>
      <c r="F3" s="51" t="s">
        <v>17</v>
      </c>
      <c r="G3" s="52">
        <v>7420</v>
      </c>
      <c r="H3" s="51" t="s">
        <v>17</v>
      </c>
      <c r="I3" s="52">
        <v>4257</v>
      </c>
      <c r="J3" s="58">
        <f>SUM(B3:I3)</f>
        <v>73767</v>
      </c>
    </row>
    <row r="4" spans="1:10" ht="16.5" thickTop="1" thickBot="1">
      <c r="J4" s="59">
        <f>SUM(J2:J3)</f>
        <v>703976.86600000004</v>
      </c>
    </row>
    <row r="5" spans="1:10" ht="16.5" thickTop="1" thickBot="1"/>
    <row r="6" spans="1:10" ht="15.75" thickTop="1">
      <c r="A6" s="61">
        <v>2018</v>
      </c>
      <c r="B6" s="47" t="s">
        <v>73</v>
      </c>
      <c r="C6" s="48"/>
      <c r="D6" s="47" t="s">
        <v>74</v>
      </c>
      <c r="E6" s="48"/>
      <c r="F6" s="56" t="s">
        <v>70</v>
      </c>
    </row>
    <row r="7" spans="1:10">
      <c r="A7" s="62"/>
      <c r="B7" s="49" t="s">
        <v>69</v>
      </c>
      <c r="C7" s="50">
        <v>48360.516749999995</v>
      </c>
      <c r="D7" s="49" t="s">
        <v>69</v>
      </c>
      <c r="E7" s="50">
        <v>215083.14799999999</v>
      </c>
      <c r="F7" s="57">
        <f>SUM(B7:E7)</f>
        <v>263443.66475</v>
      </c>
    </row>
    <row r="8" spans="1:10" ht="15.75" thickBot="1">
      <c r="A8" s="63"/>
      <c r="B8" s="51" t="s">
        <v>17</v>
      </c>
      <c r="C8" s="52"/>
      <c r="D8" s="51" t="s">
        <v>17</v>
      </c>
      <c r="E8" s="52"/>
      <c r="F8" s="58"/>
    </row>
    <row r="9" spans="1:10" ht="16.5" thickTop="1" thickBot="1">
      <c r="F9" s="59">
        <f>SUM(F7:F8)</f>
        <v>263443.66475</v>
      </c>
    </row>
    <row r="10" spans="1:10" ht="15.75" thickTop="1"/>
  </sheetData>
  <mergeCells count="2">
    <mergeCell ref="A1:A3"/>
    <mergeCell ref="A6:A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8:B12"/>
  <sheetViews>
    <sheetView workbookViewId="0">
      <selection activeCell="E19" sqref="E19"/>
    </sheetView>
  </sheetViews>
  <sheetFormatPr defaultRowHeight="15"/>
  <cols>
    <col min="4" max="4" width="10" bestFit="1" customWidth="1"/>
    <col min="5" max="5" width="11" bestFit="1" customWidth="1"/>
  </cols>
  <sheetData>
    <row r="8" spans="2:2">
      <c r="B8">
        <v>14652</v>
      </c>
    </row>
    <row r="9" spans="2:2">
      <c r="B9">
        <v>58360</v>
      </c>
    </row>
    <row r="10" spans="2:2">
      <c r="B10">
        <v>8017.84</v>
      </c>
    </row>
    <row r="11" spans="2:2">
      <c r="B11">
        <v>88937.49</v>
      </c>
    </row>
    <row r="12" spans="2:2">
      <c r="B12">
        <v>68940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01"/>
  <sheetViews>
    <sheetView tabSelected="1" workbookViewId="0">
      <selection activeCell="A9" sqref="A9"/>
    </sheetView>
  </sheetViews>
  <sheetFormatPr defaultRowHeight="15"/>
  <cols>
    <col min="1" max="1" width="7" style="14" bestFit="1" customWidth="1"/>
    <col min="2" max="2" width="6" style="14" bestFit="1" customWidth="1"/>
  </cols>
  <sheetData>
    <row r="1" spans="1:2">
      <c r="A1" s="1" t="s">
        <v>83</v>
      </c>
      <c r="B1" s="2" t="s">
        <v>1</v>
      </c>
    </row>
    <row r="2" spans="1:2">
      <c r="A2" s="31">
        <v>153539</v>
      </c>
      <c r="B2" s="31">
        <v>22152</v>
      </c>
    </row>
    <row r="3" spans="1:2">
      <c r="A3" s="31">
        <v>153540</v>
      </c>
      <c r="B3" s="31">
        <v>1308</v>
      </c>
    </row>
    <row r="4" spans="1:2">
      <c r="A4" s="31">
        <v>153541</v>
      </c>
      <c r="B4" s="31">
        <v>9265</v>
      </c>
    </row>
    <row r="5" spans="1:2">
      <c r="A5" s="31">
        <v>153542</v>
      </c>
      <c r="B5" s="31">
        <v>9033</v>
      </c>
    </row>
    <row r="6" spans="1:2">
      <c r="A6" s="31">
        <v>153543</v>
      </c>
      <c r="B6" s="31">
        <v>9032</v>
      </c>
    </row>
    <row r="7" spans="1:2">
      <c r="A7" s="31">
        <v>153544</v>
      </c>
      <c r="B7" s="31">
        <v>2961</v>
      </c>
    </row>
    <row r="8" spans="1:2">
      <c r="A8" s="31">
        <v>153545</v>
      </c>
      <c r="B8" s="31">
        <v>3745</v>
      </c>
    </row>
    <row r="9" spans="1:2">
      <c r="A9" s="31">
        <v>153546</v>
      </c>
      <c r="B9" s="31">
        <v>14658</v>
      </c>
    </row>
    <row r="10" spans="1:2">
      <c r="A10" s="31">
        <v>153547</v>
      </c>
      <c r="B10" s="31">
        <v>14195</v>
      </c>
    </row>
    <row r="11" spans="1:2">
      <c r="A11" s="31">
        <v>153548</v>
      </c>
      <c r="B11" s="31">
        <v>13328</v>
      </c>
    </row>
    <row r="12" spans="1:2">
      <c r="A12" s="31">
        <v>153549</v>
      </c>
      <c r="B12" s="31">
        <v>12578</v>
      </c>
    </row>
    <row r="13" spans="1:2">
      <c r="A13" s="31">
        <v>153550</v>
      </c>
      <c r="B13" s="31">
        <v>18212</v>
      </c>
    </row>
    <row r="14" spans="1:2">
      <c r="A14" s="31">
        <v>153551</v>
      </c>
      <c r="B14" s="31">
        <v>27819</v>
      </c>
    </row>
    <row r="15" spans="1:2">
      <c r="A15" s="31">
        <v>153552</v>
      </c>
      <c r="B15" s="31">
        <v>28301</v>
      </c>
    </row>
    <row r="16" spans="1:2">
      <c r="A16" s="31">
        <v>153553</v>
      </c>
      <c r="B16" s="31">
        <v>27308</v>
      </c>
    </row>
    <row r="17" spans="1:2">
      <c r="A17" s="31">
        <v>153554</v>
      </c>
      <c r="B17" s="31">
        <v>27634</v>
      </c>
    </row>
    <row r="18" spans="1:2">
      <c r="A18" s="31">
        <v>153555</v>
      </c>
      <c r="B18" s="31">
        <v>27309</v>
      </c>
    </row>
    <row r="19" spans="1:2">
      <c r="A19" s="31">
        <v>153556</v>
      </c>
      <c r="B19" s="31">
        <v>13064</v>
      </c>
    </row>
    <row r="20" spans="1:2">
      <c r="A20" s="31">
        <v>153557</v>
      </c>
      <c r="B20" s="31">
        <v>24334</v>
      </c>
    </row>
    <row r="21" spans="1:2">
      <c r="A21" s="31">
        <v>153558</v>
      </c>
      <c r="B21" s="31">
        <v>3173</v>
      </c>
    </row>
    <row r="22" spans="1:2">
      <c r="A22" s="31">
        <v>153559</v>
      </c>
      <c r="B22" s="31">
        <v>4026</v>
      </c>
    </row>
    <row r="23" spans="1:2">
      <c r="A23" s="31">
        <v>153560</v>
      </c>
      <c r="B23" s="31">
        <v>4031</v>
      </c>
    </row>
    <row r="24" spans="1:2">
      <c r="A24" s="31">
        <v>153561</v>
      </c>
      <c r="B24" s="31">
        <v>24336</v>
      </c>
    </row>
    <row r="25" spans="1:2">
      <c r="A25" s="31">
        <v>159443</v>
      </c>
      <c r="B25" s="31">
        <v>5551</v>
      </c>
    </row>
    <row r="26" spans="1:2">
      <c r="A26" s="31">
        <v>159444</v>
      </c>
      <c r="B26" s="31">
        <v>12134</v>
      </c>
    </row>
    <row r="27" spans="1:2">
      <c r="A27" s="31">
        <v>159445</v>
      </c>
      <c r="B27" s="31">
        <v>19112</v>
      </c>
    </row>
    <row r="28" spans="1:2">
      <c r="A28" s="31">
        <v>159446</v>
      </c>
      <c r="B28" s="31">
        <v>20752</v>
      </c>
    </row>
    <row r="29" spans="1:2">
      <c r="A29" s="31">
        <v>159447</v>
      </c>
      <c r="B29" s="31">
        <v>10682</v>
      </c>
    </row>
    <row r="30" spans="1:2">
      <c r="A30" s="31">
        <v>159448</v>
      </c>
      <c r="B30" s="31">
        <v>2167</v>
      </c>
    </row>
    <row r="31" spans="1:2">
      <c r="A31" s="31">
        <v>159449</v>
      </c>
      <c r="B31" s="31">
        <v>20556</v>
      </c>
    </row>
    <row r="32" spans="1:2">
      <c r="A32" s="31">
        <v>159450</v>
      </c>
      <c r="B32" s="31">
        <v>16506</v>
      </c>
    </row>
    <row r="33" spans="1:2">
      <c r="A33" s="31">
        <v>159451</v>
      </c>
      <c r="B33" s="31">
        <v>8542</v>
      </c>
    </row>
    <row r="34" spans="1:2">
      <c r="A34" s="31">
        <v>173834</v>
      </c>
      <c r="B34" s="31">
        <v>14511</v>
      </c>
    </row>
    <row r="35" spans="1:2">
      <c r="A35" s="31">
        <v>173835</v>
      </c>
      <c r="B35" s="31">
        <v>30413</v>
      </c>
    </row>
    <row r="36" spans="1:2">
      <c r="A36" s="31">
        <v>173836</v>
      </c>
      <c r="B36" s="31">
        <v>12070</v>
      </c>
    </row>
    <row r="37" spans="1:2">
      <c r="A37" s="31">
        <v>173837</v>
      </c>
      <c r="B37" s="31">
        <v>17597</v>
      </c>
    </row>
    <row r="38" spans="1:2">
      <c r="A38" s="31">
        <v>173839</v>
      </c>
      <c r="B38" s="31">
        <v>31007</v>
      </c>
    </row>
    <row r="39" spans="1:2">
      <c r="A39" s="31">
        <v>173840</v>
      </c>
      <c r="B39" s="31">
        <v>5450</v>
      </c>
    </row>
    <row r="40" spans="1:2">
      <c r="A40" s="31">
        <v>173841</v>
      </c>
      <c r="B40" s="31">
        <v>31006</v>
      </c>
    </row>
    <row r="41" spans="1:2">
      <c r="A41" s="31">
        <v>173842</v>
      </c>
      <c r="B41" s="31">
        <v>12492</v>
      </c>
    </row>
    <row r="42" spans="1:2">
      <c r="A42" s="31"/>
      <c r="B42" s="31">
        <v>8664</v>
      </c>
    </row>
    <row r="43" spans="1:2">
      <c r="A43" s="31"/>
      <c r="B43" s="31">
        <v>10883</v>
      </c>
    </row>
    <row r="44" spans="1:2">
      <c r="A44" s="31"/>
      <c r="B44" s="31">
        <v>14512</v>
      </c>
    </row>
    <row r="45" spans="1:2">
      <c r="A45" s="31"/>
      <c r="B45" s="31">
        <v>15999</v>
      </c>
    </row>
    <row r="46" spans="1:2">
      <c r="A46" s="31"/>
      <c r="B46" s="31">
        <v>30565</v>
      </c>
    </row>
    <row r="47" spans="1:2">
      <c r="A47" s="31"/>
      <c r="B47" s="31">
        <v>31439</v>
      </c>
    </row>
    <row r="48" spans="1:2">
      <c r="A48" s="31"/>
      <c r="B48" s="31">
        <v>33356</v>
      </c>
    </row>
    <row r="49" spans="1:2">
      <c r="A49" s="31"/>
      <c r="B49" s="31">
        <v>33571</v>
      </c>
    </row>
    <row r="50" spans="1:2">
      <c r="A50" s="31"/>
      <c r="B50" s="31">
        <v>34270</v>
      </c>
    </row>
    <row r="51" spans="1:2">
      <c r="A51" s="31"/>
      <c r="B51" s="31">
        <v>34273</v>
      </c>
    </row>
    <row r="52" spans="1:2">
      <c r="A52" s="31"/>
      <c r="B52" s="31">
        <v>34560</v>
      </c>
    </row>
    <row r="53" spans="1:2">
      <c r="A53" s="31"/>
      <c r="B53" s="31">
        <v>34769</v>
      </c>
    </row>
    <row r="54" spans="1:2">
      <c r="A54" s="31"/>
      <c r="B54" s="31">
        <v>34771</v>
      </c>
    </row>
    <row r="55" spans="1:2">
      <c r="A55" s="31"/>
      <c r="B55" s="31"/>
    </row>
    <row r="56" spans="1:2">
      <c r="A56" s="31"/>
      <c r="B56" s="31"/>
    </row>
    <row r="57" spans="1:2">
      <c r="A57" s="31"/>
      <c r="B57" s="31"/>
    </row>
    <row r="58" spans="1:2">
      <c r="A58" s="31"/>
      <c r="B58" s="31"/>
    </row>
    <row r="59" spans="1:2">
      <c r="A59" s="31"/>
      <c r="B59" s="31"/>
    </row>
    <row r="60" spans="1:2">
      <c r="A60" s="31"/>
      <c r="B60" s="31"/>
    </row>
    <row r="61" spans="1:2">
      <c r="A61" s="31"/>
      <c r="B61" s="31"/>
    </row>
    <row r="62" spans="1:2">
      <c r="A62" s="31"/>
      <c r="B62" s="31"/>
    </row>
    <row r="63" spans="1:2">
      <c r="A63" s="31"/>
      <c r="B63" s="31"/>
    </row>
    <row r="64" spans="1:2">
      <c r="A64" s="31"/>
      <c r="B64" s="31"/>
    </row>
    <row r="65" spans="1:2">
      <c r="A65" s="31"/>
      <c r="B65" s="31"/>
    </row>
    <row r="66" spans="1:2">
      <c r="A66" s="31"/>
      <c r="B66" s="31"/>
    </row>
    <row r="67" spans="1:2">
      <c r="A67" s="31"/>
      <c r="B67" s="31"/>
    </row>
    <row r="68" spans="1:2">
      <c r="A68" s="31"/>
      <c r="B68" s="31"/>
    </row>
    <row r="69" spans="1:2">
      <c r="A69" s="31"/>
      <c r="B69" s="31"/>
    </row>
    <row r="70" spans="1:2">
      <c r="A70" s="31"/>
      <c r="B70" s="31"/>
    </row>
    <row r="71" spans="1:2">
      <c r="A71" s="31"/>
      <c r="B71" s="31"/>
    </row>
    <row r="72" spans="1:2">
      <c r="A72" s="31"/>
      <c r="B72" s="31"/>
    </row>
    <row r="73" spans="1:2">
      <c r="A73" s="31"/>
      <c r="B73" s="31"/>
    </row>
    <row r="74" spans="1:2">
      <c r="A74" s="31"/>
      <c r="B74" s="31"/>
    </row>
    <row r="75" spans="1:2">
      <c r="A75" s="31"/>
      <c r="B75" s="31"/>
    </row>
    <row r="76" spans="1:2">
      <c r="A76" s="31"/>
      <c r="B76" s="31"/>
    </row>
    <row r="77" spans="1:2">
      <c r="A77" s="31"/>
      <c r="B77" s="31"/>
    </row>
    <row r="78" spans="1:2">
      <c r="A78" s="31"/>
      <c r="B78" s="31"/>
    </row>
    <row r="79" spans="1:2">
      <c r="A79" s="31"/>
      <c r="B79" s="31"/>
    </row>
    <row r="80" spans="1:2">
      <c r="A80" s="31"/>
      <c r="B80" s="31"/>
    </row>
    <row r="81" spans="1:2">
      <c r="A81" s="31"/>
      <c r="B81" s="31"/>
    </row>
    <row r="82" spans="1:2">
      <c r="A82" s="31"/>
      <c r="B82" s="31"/>
    </row>
    <row r="83" spans="1:2">
      <c r="A83" s="31"/>
      <c r="B83" s="31"/>
    </row>
    <row r="84" spans="1:2">
      <c r="A84" s="31"/>
      <c r="B84" s="31"/>
    </row>
    <row r="85" spans="1:2">
      <c r="A85" s="31"/>
      <c r="B85" s="31"/>
    </row>
    <row r="86" spans="1:2">
      <c r="A86" s="31"/>
      <c r="B86" s="31"/>
    </row>
    <row r="87" spans="1:2">
      <c r="A87" s="31"/>
      <c r="B87" s="31"/>
    </row>
    <row r="88" spans="1:2">
      <c r="A88" s="31"/>
      <c r="B88" s="31"/>
    </row>
    <row r="89" spans="1:2">
      <c r="A89" s="31"/>
      <c r="B89" s="31"/>
    </row>
    <row r="90" spans="1:2">
      <c r="A90" s="31"/>
      <c r="B90" s="31"/>
    </row>
    <row r="91" spans="1:2">
      <c r="A91" s="31"/>
      <c r="B91" s="31"/>
    </row>
    <row r="92" spans="1:2">
      <c r="A92" s="31"/>
      <c r="B92" s="31"/>
    </row>
    <row r="93" spans="1:2">
      <c r="A93" s="31"/>
      <c r="B93" s="31"/>
    </row>
    <row r="94" spans="1:2">
      <c r="A94" s="31"/>
      <c r="B94" s="31"/>
    </row>
    <row r="95" spans="1:2">
      <c r="A95" s="31"/>
      <c r="B95" s="31"/>
    </row>
    <row r="96" spans="1:2">
      <c r="A96" s="31"/>
      <c r="B96" s="31"/>
    </row>
    <row r="97" spans="1:2">
      <c r="A97" s="31"/>
      <c r="B97" s="31"/>
    </row>
    <row r="98" spans="1:2">
      <c r="A98" s="31"/>
      <c r="B98" s="31"/>
    </row>
    <row r="99" spans="1:2">
      <c r="A99" s="31"/>
      <c r="B99" s="31"/>
    </row>
    <row r="100" spans="1:2">
      <c r="A100" s="31"/>
      <c r="B100" s="31"/>
    </row>
    <row r="101" spans="1:2">
      <c r="A101" s="31"/>
      <c r="B101" s="31"/>
    </row>
    <row r="102" spans="1:2">
      <c r="A102" s="31"/>
      <c r="B102" s="31"/>
    </row>
    <row r="103" spans="1:2">
      <c r="A103" s="31"/>
      <c r="B103" s="31"/>
    </row>
    <row r="104" spans="1:2">
      <c r="A104" s="31"/>
      <c r="B104" s="31"/>
    </row>
    <row r="105" spans="1:2">
      <c r="A105" s="31"/>
      <c r="B105" s="31"/>
    </row>
    <row r="106" spans="1:2">
      <c r="A106" s="31"/>
      <c r="B106" s="31"/>
    </row>
    <row r="107" spans="1:2">
      <c r="A107" s="31"/>
      <c r="B107" s="31"/>
    </row>
    <row r="108" spans="1:2">
      <c r="A108" s="31"/>
      <c r="B108" s="31"/>
    </row>
    <row r="109" spans="1:2">
      <c r="A109" s="31"/>
      <c r="B109" s="31"/>
    </row>
    <row r="110" spans="1:2">
      <c r="A110" s="31"/>
      <c r="B110" s="31"/>
    </row>
    <row r="111" spans="1:2">
      <c r="A111" s="31"/>
      <c r="B111" s="31"/>
    </row>
    <row r="112" spans="1:2">
      <c r="A112" s="31"/>
      <c r="B112" s="31"/>
    </row>
    <row r="113" spans="1:2">
      <c r="A113" s="31"/>
      <c r="B113" s="31"/>
    </row>
    <row r="114" spans="1:2">
      <c r="A114" s="31"/>
      <c r="B114" s="31"/>
    </row>
    <row r="115" spans="1:2">
      <c r="A115" s="31"/>
      <c r="B115" s="31"/>
    </row>
    <row r="116" spans="1:2">
      <c r="A116" s="31"/>
      <c r="B116" s="31"/>
    </row>
    <row r="117" spans="1:2">
      <c r="A117" s="31"/>
      <c r="B117" s="31"/>
    </row>
    <row r="118" spans="1:2">
      <c r="A118" s="31"/>
      <c r="B118" s="31"/>
    </row>
    <row r="119" spans="1:2">
      <c r="A119" s="31"/>
      <c r="B119" s="31"/>
    </row>
    <row r="120" spans="1:2">
      <c r="A120" s="31"/>
      <c r="B120" s="31"/>
    </row>
    <row r="121" spans="1:2">
      <c r="A121" s="31"/>
      <c r="B121" s="31"/>
    </row>
    <row r="122" spans="1:2">
      <c r="A122" s="31"/>
      <c r="B122" s="31"/>
    </row>
    <row r="123" spans="1:2">
      <c r="A123" s="31"/>
      <c r="B123" s="31"/>
    </row>
    <row r="124" spans="1:2">
      <c r="A124" s="31"/>
      <c r="B124" s="31"/>
    </row>
    <row r="125" spans="1:2">
      <c r="A125" s="31"/>
      <c r="B125" s="31"/>
    </row>
    <row r="126" spans="1:2">
      <c r="A126" s="31"/>
      <c r="B126" s="31"/>
    </row>
    <row r="127" spans="1:2">
      <c r="A127" s="31"/>
      <c r="B127" s="31"/>
    </row>
    <row r="128" spans="1:2">
      <c r="A128" s="31"/>
      <c r="B128" s="31"/>
    </row>
    <row r="129" spans="1:2">
      <c r="A129" s="31"/>
      <c r="B129" s="31"/>
    </row>
    <row r="130" spans="1:2">
      <c r="A130" s="31"/>
      <c r="B130" s="31"/>
    </row>
    <row r="131" spans="1:2">
      <c r="A131" s="31"/>
      <c r="B131" s="31"/>
    </row>
    <row r="132" spans="1:2">
      <c r="A132" s="31"/>
      <c r="B132" s="31"/>
    </row>
    <row r="133" spans="1:2">
      <c r="A133" s="31"/>
      <c r="B133" s="31"/>
    </row>
    <row r="134" spans="1:2">
      <c r="A134" s="31"/>
      <c r="B134" s="31"/>
    </row>
    <row r="135" spans="1:2">
      <c r="A135" s="31"/>
      <c r="B135" s="31"/>
    </row>
    <row r="136" spans="1:2">
      <c r="A136" s="31"/>
      <c r="B136" s="31"/>
    </row>
    <row r="137" spans="1:2">
      <c r="A137" s="31"/>
      <c r="B137" s="31"/>
    </row>
    <row r="138" spans="1:2">
      <c r="A138" s="31"/>
      <c r="B138" s="31"/>
    </row>
    <row r="139" spans="1:2">
      <c r="A139" s="31"/>
      <c r="B139" s="31"/>
    </row>
    <row r="140" spans="1:2">
      <c r="A140" s="31"/>
      <c r="B140" s="31"/>
    </row>
    <row r="141" spans="1:2">
      <c r="A141" s="31"/>
      <c r="B141" s="31"/>
    </row>
    <row r="142" spans="1:2">
      <c r="A142" s="31"/>
      <c r="B142" s="31"/>
    </row>
    <row r="143" spans="1:2">
      <c r="A143" s="31"/>
      <c r="B143" s="31"/>
    </row>
    <row r="144" spans="1:2">
      <c r="A144" s="31"/>
      <c r="B144" s="31"/>
    </row>
    <row r="145" spans="1:2">
      <c r="A145" s="31"/>
      <c r="B145" s="31"/>
    </row>
    <row r="146" spans="1:2">
      <c r="A146" s="31"/>
      <c r="B146" s="31"/>
    </row>
    <row r="147" spans="1:2">
      <c r="A147" s="31"/>
      <c r="B147" s="31"/>
    </row>
    <row r="148" spans="1:2">
      <c r="A148" s="31"/>
      <c r="B148" s="31"/>
    </row>
    <row r="149" spans="1:2">
      <c r="A149" s="31"/>
      <c r="B149" s="31"/>
    </row>
    <row r="150" spans="1:2">
      <c r="A150" s="31"/>
      <c r="B150" s="31"/>
    </row>
    <row r="151" spans="1:2">
      <c r="A151" s="31"/>
      <c r="B151" s="31"/>
    </row>
    <row r="152" spans="1:2">
      <c r="A152" s="31"/>
      <c r="B152" s="31"/>
    </row>
    <row r="153" spans="1:2">
      <c r="A153" s="31"/>
      <c r="B153" s="31"/>
    </row>
    <row r="154" spans="1:2">
      <c r="A154" s="31"/>
      <c r="B154" s="31"/>
    </row>
    <row r="155" spans="1:2">
      <c r="A155" s="31"/>
      <c r="B155" s="31"/>
    </row>
    <row r="156" spans="1:2">
      <c r="A156" s="31"/>
      <c r="B156" s="31"/>
    </row>
    <row r="157" spans="1:2">
      <c r="A157" s="31"/>
      <c r="B157" s="31"/>
    </row>
    <row r="158" spans="1:2">
      <c r="A158" s="31"/>
      <c r="B158" s="31"/>
    </row>
    <row r="159" spans="1:2">
      <c r="A159" s="31"/>
      <c r="B159" s="31"/>
    </row>
    <row r="160" spans="1:2">
      <c r="A160" s="31"/>
      <c r="B160" s="31"/>
    </row>
    <row r="161" spans="1:2">
      <c r="A161" s="31"/>
      <c r="B161" s="31"/>
    </row>
    <row r="162" spans="1:2">
      <c r="A162" s="31"/>
      <c r="B162" s="31"/>
    </row>
    <row r="163" spans="1:2">
      <c r="A163" s="31"/>
      <c r="B163" s="31"/>
    </row>
    <row r="164" spans="1:2">
      <c r="A164" s="31"/>
      <c r="B164" s="31"/>
    </row>
    <row r="165" spans="1:2">
      <c r="A165" s="31"/>
      <c r="B165" s="31"/>
    </row>
    <row r="166" spans="1:2">
      <c r="A166" s="31"/>
      <c r="B166" s="31"/>
    </row>
    <row r="167" spans="1:2">
      <c r="A167" s="31"/>
      <c r="B167" s="31"/>
    </row>
    <row r="168" spans="1:2">
      <c r="A168" s="31"/>
      <c r="B168" s="31"/>
    </row>
    <row r="169" spans="1:2">
      <c r="A169" s="31"/>
      <c r="B169" s="31"/>
    </row>
    <row r="170" spans="1:2">
      <c r="A170" s="31"/>
      <c r="B170" s="31"/>
    </row>
    <row r="171" spans="1:2">
      <c r="A171" s="31"/>
      <c r="B171" s="31"/>
    </row>
    <row r="172" spans="1:2">
      <c r="A172" s="31"/>
      <c r="B172" s="31"/>
    </row>
    <row r="173" spans="1:2">
      <c r="A173" s="31"/>
      <c r="B173" s="31"/>
    </row>
    <row r="174" spans="1:2">
      <c r="A174" s="31"/>
      <c r="B174" s="31"/>
    </row>
    <row r="175" spans="1:2">
      <c r="A175" s="31"/>
      <c r="B175" s="31"/>
    </row>
    <row r="176" spans="1:2">
      <c r="A176" s="31"/>
      <c r="B176" s="31"/>
    </row>
    <row r="177" spans="1:2">
      <c r="A177" s="31"/>
      <c r="B177" s="31"/>
    </row>
    <row r="178" spans="1:2">
      <c r="A178" s="31"/>
      <c r="B178" s="31"/>
    </row>
    <row r="179" spans="1:2">
      <c r="A179" s="31"/>
      <c r="B179" s="31"/>
    </row>
    <row r="180" spans="1:2">
      <c r="A180" s="31"/>
      <c r="B180" s="31"/>
    </row>
    <row r="181" spans="1:2">
      <c r="A181" s="31"/>
      <c r="B181" s="31"/>
    </row>
    <row r="182" spans="1:2">
      <c r="A182" s="31"/>
      <c r="B182" s="31"/>
    </row>
    <row r="183" spans="1:2">
      <c r="A183" s="31"/>
      <c r="B183" s="31"/>
    </row>
    <row r="184" spans="1:2">
      <c r="A184" s="31"/>
      <c r="B184" s="31"/>
    </row>
    <row r="185" spans="1:2">
      <c r="A185" s="31"/>
      <c r="B185" s="31"/>
    </row>
    <row r="186" spans="1:2">
      <c r="A186" s="31"/>
      <c r="B186" s="31"/>
    </row>
    <row r="187" spans="1:2">
      <c r="A187" s="31"/>
      <c r="B187" s="31"/>
    </row>
    <row r="188" spans="1:2">
      <c r="A188" s="31"/>
      <c r="B188" s="31"/>
    </row>
    <row r="189" spans="1:2">
      <c r="A189" s="31"/>
      <c r="B189" s="31"/>
    </row>
    <row r="190" spans="1:2">
      <c r="A190" s="31"/>
      <c r="B190" s="31"/>
    </row>
    <row r="191" spans="1:2">
      <c r="A191" s="31"/>
      <c r="B191" s="31"/>
    </row>
    <row r="192" spans="1:2">
      <c r="A192" s="31"/>
      <c r="B192" s="31"/>
    </row>
    <row r="193" spans="1:2">
      <c r="A193" s="31"/>
      <c r="B193" s="31"/>
    </row>
    <row r="194" spans="1:2">
      <c r="A194" s="31"/>
      <c r="B194" s="31"/>
    </row>
    <row r="195" spans="1:2">
      <c r="A195" s="31"/>
      <c r="B195" s="31"/>
    </row>
    <row r="196" spans="1:2">
      <c r="A196" s="31"/>
      <c r="B196" s="31"/>
    </row>
    <row r="197" spans="1:2">
      <c r="A197" s="31"/>
      <c r="B197" s="31"/>
    </row>
    <row r="198" spans="1:2">
      <c r="A198" s="31"/>
      <c r="B198" s="31"/>
    </row>
    <row r="199" spans="1:2">
      <c r="A199" s="31"/>
      <c r="B199" s="31"/>
    </row>
    <row r="200" spans="1:2">
      <c r="A200" s="31"/>
      <c r="B200" s="31"/>
    </row>
    <row r="201" spans="1:2">
      <c r="A201" s="31"/>
      <c r="B201" s="31"/>
    </row>
  </sheetData>
  <sortState ref="A2:B54">
    <sortCondition ref="A2:A5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submission</vt:lpstr>
      <vt:lpstr>Next submission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2019-10-26T20:38:10Z</dcterms:modified>
</cp:coreProperties>
</file>