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Feuil1" sheetId="1" r:id="rId1"/>
    <sheet name="Feuil2" sheetId="2" r:id="rId2"/>
    <sheet name="Feuil3" sheetId="3" r:id="rId3"/>
  </sheets>
  <definedNames>
    <definedName name="a">Feuil1!$P$1</definedName>
    <definedName name="aa">Feuil1!$P$1</definedName>
    <definedName name="alpha">Feuil1!$P$7</definedName>
    <definedName name="b">Feuil1!$P$2</definedName>
    <definedName name="bb">Feuil1!$P$2</definedName>
    <definedName name="cc">Feuil1!$P$3</definedName>
    <definedName name="d">Feuil1!$P$4</definedName>
    <definedName name="l0">Feuil1!$P$6</definedName>
    <definedName name="p">Feuil1!$P$5</definedName>
  </definedNames>
  <calcPr calcId="144525"/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P7" i="1"/>
  <c r="E3" i="1"/>
  <c r="E5" i="1"/>
  <c r="E6" i="1"/>
  <c r="E7" i="1"/>
  <c r="E9" i="1"/>
  <c r="E10" i="1"/>
  <c r="E11" i="1"/>
  <c r="E13" i="1"/>
  <c r="E14" i="1"/>
  <c r="E15" i="1"/>
  <c r="E17" i="1"/>
  <c r="E18" i="1"/>
  <c r="E19" i="1"/>
  <c r="E21" i="1"/>
  <c r="E22" i="1"/>
  <c r="E23" i="1"/>
  <c r="E25" i="1"/>
  <c r="E26" i="1"/>
  <c r="E27" i="1"/>
  <c r="E29" i="1"/>
  <c r="E30" i="1"/>
  <c r="E31" i="1"/>
  <c r="E33" i="1"/>
  <c r="E34" i="1"/>
  <c r="E35" i="1"/>
  <c r="E37" i="1"/>
  <c r="E38" i="1"/>
  <c r="E39" i="1"/>
  <c r="E41" i="1"/>
  <c r="E42" i="1"/>
  <c r="E43" i="1"/>
  <c r="E45" i="1"/>
  <c r="E46" i="1"/>
  <c r="E47" i="1"/>
  <c r="E49" i="1"/>
  <c r="E50" i="1"/>
  <c r="E51" i="1"/>
  <c r="E53" i="1"/>
  <c r="E54" i="1"/>
  <c r="E55" i="1"/>
  <c r="E57" i="1"/>
  <c r="E58" i="1"/>
  <c r="E59" i="1"/>
  <c r="E61" i="1"/>
  <c r="E62" i="1"/>
  <c r="E63" i="1"/>
  <c r="E65" i="1"/>
  <c r="E66" i="1"/>
  <c r="E67" i="1"/>
  <c r="E69" i="1"/>
  <c r="E70" i="1"/>
  <c r="E71" i="1"/>
  <c r="E73" i="1"/>
  <c r="E74" i="1"/>
  <c r="E75" i="1"/>
  <c r="E77" i="1"/>
  <c r="E78" i="1"/>
  <c r="E79" i="1"/>
  <c r="E81" i="1"/>
  <c r="E82" i="1"/>
  <c r="E83" i="1"/>
  <c r="E85" i="1"/>
  <c r="E86" i="1"/>
  <c r="E87" i="1"/>
  <c r="E89" i="1"/>
  <c r="E90" i="1"/>
  <c r="E91" i="1"/>
  <c r="E93" i="1"/>
  <c r="E94" i="1"/>
  <c r="E95" i="1"/>
  <c r="E97" i="1"/>
  <c r="E98" i="1"/>
  <c r="E99" i="1"/>
  <c r="E101" i="1"/>
  <c r="E102" i="1"/>
  <c r="E2" i="1"/>
  <c r="P6" i="1"/>
  <c r="E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E100" i="1" l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</calcChain>
</file>

<file path=xl/sharedStrings.xml><?xml version="1.0" encoding="utf-8"?>
<sst xmlns="http://schemas.openxmlformats.org/spreadsheetml/2006/main" count="13" uniqueCount="13">
  <si>
    <t>Angle moteur SW (deg)</t>
  </si>
  <si>
    <t>Angle bras SW (deg)</t>
  </si>
  <si>
    <t>a</t>
  </si>
  <si>
    <t>b</t>
  </si>
  <si>
    <t>c</t>
  </si>
  <si>
    <t>d</t>
  </si>
  <si>
    <t>pas</t>
  </si>
  <si>
    <t>lambda0</t>
  </si>
  <si>
    <t>lambda</t>
  </si>
  <si>
    <t>alpha</t>
  </si>
  <si>
    <t>Angle bras (deg)</t>
  </si>
  <si>
    <t>Angle moteur SW (rad)</t>
  </si>
  <si>
    <t>Angle bras SW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</si>
</sst>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Angle bras (deg)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Feuil1!$C$2:$C$102</c:f>
              <c:numCache>
                <c:formatCode>General</c:formatCode>
                <c:ptCount val="101"/>
                <c:pt idx="0">
                  <c:v>0</c:v>
                </c:pt>
                <c:pt idx="1">
                  <c:v>-53.680002999999999</c:v>
                </c:pt>
                <c:pt idx="2">
                  <c:v>-108.27305200000001</c:v>
                </c:pt>
                <c:pt idx="3">
                  <c:v>-163.77548200000001</c:v>
                </c:pt>
                <c:pt idx="4">
                  <c:v>-220.18356399999999</c:v>
                </c:pt>
                <c:pt idx="5">
                  <c:v>-277.49350199999998</c:v>
                </c:pt>
                <c:pt idx="6">
                  <c:v>-335.701436</c:v>
                </c:pt>
                <c:pt idx="7">
                  <c:v>-394.80344000000002</c:v>
                </c:pt>
                <c:pt idx="8">
                  <c:v>-454.79552000000001</c:v>
                </c:pt>
                <c:pt idx="9">
                  <c:v>-515.67362000000003</c:v>
                </c:pt>
                <c:pt idx="10">
                  <c:v>-577.43361600000003</c:v>
                </c:pt>
                <c:pt idx="11">
                  <c:v>-640.07131800000002</c:v>
                </c:pt>
                <c:pt idx="12">
                  <c:v>-703.58247100000006</c:v>
                </c:pt>
                <c:pt idx="13">
                  <c:v>-767.96275100000003</c:v>
                </c:pt>
                <c:pt idx="14">
                  <c:v>-833.20777199999998</c:v>
                </c:pt>
                <c:pt idx="15">
                  <c:v>-899.31307700000002</c:v>
                </c:pt>
                <c:pt idx="16">
                  <c:v>-966.27414499999998</c:v>
                </c:pt>
                <c:pt idx="17">
                  <c:v>-1034.0863879999999</c:v>
                </c:pt>
                <c:pt idx="18">
                  <c:v>-1102.74515</c:v>
                </c:pt>
                <c:pt idx="19">
                  <c:v>-1172.2457059999999</c:v>
                </c:pt>
                <c:pt idx="20">
                  <c:v>-1242.5832680000001</c:v>
                </c:pt>
                <c:pt idx="21">
                  <c:v>-1313.7529750000001</c:v>
                </c:pt>
                <c:pt idx="22">
                  <c:v>-1385.749902</c:v>
                </c:pt>
                <c:pt idx="23">
                  <c:v>-1458.5690529999999</c:v>
                </c:pt>
                <c:pt idx="24">
                  <c:v>-1532.205363</c:v>
                </c:pt>
                <c:pt idx="25">
                  <c:v>-1606.653699</c:v>
                </c:pt>
                <c:pt idx="26">
                  <c:v>-1681.9088589999999</c:v>
                </c:pt>
                <c:pt idx="27">
                  <c:v>-1757.9655680000001</c:v>
                </c:pt>
                <c:pt idx="28">
                  <c:v>-1834.8184839999999</c:v>
                </c:pt>
                <c:pt idx="29">
                  <c:v>-1912.4621930000001</c:v>
                </c:pt>
                <c:pt idx="30">
                  <c:v>-1990.8912069999999</c:v>
                </c:pt>
                <c:pt idx="31">
                  <c:v>-2070.0999700000002</c:v>
                </c:pt>
                <c:pt idx="32">
                  <c:v>-2150.0828489999999</c:v>
                </c:pt>
                <c:pt idx="33">
                  <c:v>-2230.8341409999998</c:v>
                </c:pt>
                <c:pt idx="34">
                  <c:v>-2312.3480679999998</c:v>
                </c:pt>
                <c:pt idx="35">
                  <c:v>-2394.6187770000001</c:v>
                </c:pt>
                <c:pt idx="36">
                  <c:v>-2477.6403380000002</c:v>
                </c:pt>
                <c:pt idx="37">
                  <c:v>-2561.4067479999999</c:v>
                </c:pt>
                <c:pt idx="38">
                  <c:v>-2645.9119219999998</c:v>
                </c:pt>
                <c:pt idx="39">
                  <c:v>-2731.1497009999998</c:v>
                </c:pt>
                <c:pt idx="40">
                  <c:v>-2817.1138449999999</c:v>
                </c:pt>
                <c:pt idx="41">
                  <c:v>-2903.7980309999998</c:v>
                </c:pt>
                <c:pt idx="42">
                  <c:v>-2991.1958589999999</c:v>
                </c:pt>
                <c:pt idx="43">
                  <c:v>-3079.3008410000002</c:v>
                </c:pt>
                <c:pt idx="44">
                  <c:v>-3168.1064080000001</c:v>
                </c:pt>
                <c:pt idx="45">
                  <c:v>-3257.6059049999999</c:v>
                </c:pt>
                <c:pt idx="46">
                  <c:v>-3347.7925869999999</c:v>
                </c:pt>
                <c:pt idx="47">
                  <c:v>-3438.659623</c:v>
                </c:pt>
                <c:pt idx="48">
                  <c:v>-3530.2000899999998</c:v>
                </c:pt>
                <c:pt idx="49">
                  <c:v>-3622.40697</c:v>
                </c:pt>
                <c:pt idx="50">
                  <c:v>-3715.273154</c:v>
                </c:pt>
                <c:pt idx="51">
                  <c:v>-3808.791432</c:v>
                </c:pt>
                <c:pt idx="52">
                  <c:v>-3902.9544989999999</c:v>
                </c:pt>
                <c:pt idx="53">
                  <c:v>-3997.7549450000001</c:v>
                </c:pt>
                <c:pt idx="54">
                  <c:v>-4093.1852560000002</c:v>
                </c:pt>
                <c:pt idx="55">
                  <c:v>-4189.237811</c:v>
                </c:pt>
                <c:pt idx="56">
                  <c:v>-4285.9048789999997</c:v>
                </c:pt>
                <c:pt idx="57">
                  <c:v>-4383.1786160000001</c:v>
                </c:pt>
                <c:pt idx="58">
                  <c:v>-4481.051058</c:v>
                </c:pt>
                <c:pt idx="59">
                  <c:v>-4579.5141229999999</c:v>
                </c:pt>
                <c:pt idx="60">
                  <c:v>-4678.5596029999997</c:v>
                </c:pt>
                <c:pt idx="61">
                  <c:v>-4778.1791620000004</c:v>
                </c:pt>
                <c:pt idx="62">
                  <c:v>-4878.3643279999997</c:v>
                </c:pt>
                <c:pt idx="63">
                  <c:v>-4979.1064919999999</c:v>
                </c:pt>
                <c:pt idx="64">
                  <c:v>-5080.3968999999997</c:v>
                </c:pt>
                <c:pt idx="65">
                  <c:v>-5182.2266509999999</c:v>
                </c:pt>
                <c:pt idx="66">
                  <c:v>-5284.5866850000002</c:v>
                </c:pt>
                <c:pt idx="67">
                  <c:v>-5387.4677819999997</c:v>
                </c:pt>
                <c:pt idx="68">
                  <c:v>-5490.8605520000001</c:v>
                </c:pt>
                <c:pt idx="69">
                  <c:v>-5594.7554280000004</c:v>
                </c:pt>
                <c:pt idx="70">
                  <c:v>-5699.1426579999998</c:v>
                </c:pt>
                <c:pt idx="71">
                  <c:v>-5804.012299</c:v>
                </c:pt>
                <c:pt idx="72">
                  <c:v>-5909.3542010000001</c:v>
                </c:pt>
                <c:pt idx="73">
                  <c:v>-6015.1580050000002</c:v>
                </c:pt>
                <c:pt idx="74">
                  <c:v>-6121.4131239999997</c:v>
                </c:pt>
                <c:pt idx="75">
                  <c:v>-6228.1087399999997</c:v>
                </c:pt>
                <c:pt idx="76">
                  <c:v>-6335.2337820000002</c:v>
                </c:pt>
                <c:pt idx="77">
                  <c:v>-6442.7769200000002</c:v>
                </c:pt>
                <c:pt idx="78">
                  <c:v>-6550.7265450000004</c:v>
                </c:pt>
                <c:pt idx="79">
                  <c:v>-6659.0707579999998</c:v>
                </c:pt>
                <c:pt idx="80">
                  <c:v>-6767.7973469999997</c:v>
                </c:pt>
                <c:pt idx="81">
                  <c:v>-6876.8937729999998</c:v>
                </c:pt>
                <c:pt idx="82">
                  <c:v>-6986.3471449999997</c:v>
                </c:pt>
                <c:pt idx="83">
                  <c:v>-7096.1442029999998</c:v>
                </c:pt>
                <c:pt idx="84">
                  <c:v>-7206.2712920000004</c:v>
                </c:pt>
                <c:pt idx="85">
                  <c:v>-7316.7143329999999</c:v>
                </c:pt>
                <c:pt idx="86">
                  <c:v>-7427.458799</c:v>
                </c:pt>
                <c:pt idx="87">
                  <c:v>-7538.4896820000004</c:v>
                </c:pt>
                <c:pt idx="88">
                  <c:v>-7649.7914609999998</c:v>
                </c:pt>
                <c:pt idx="89">
                  <c:v>-7761.3480630000004</c:v>
                </c:pt>
                <c:pt idx="90">
                  <c:v>-7873.1428249999999</c:v>
                </c:pt>
                <c:pt idx="91">
                  <c:v>-7985.1584489999996</c:v>
                </c:pt>
                <c:pt idx="92">
                  <c:v>-8097.3769570000004</c:v>
                </c:pt>
                <c:pt idx="93">
                  <c:v>-8209.7796350000008</c:v>
                </c:pt>
                <c:pt idx="94">
                  <c:v>-8322.3469789999999</c:v>
                </c:pt>
                <c:pt idx="95">
                  <c:v>-8435.0586320000002</c:v>
                </c:pt>
                <c:pt idx="96">
                  <c:v>-8547.8933130000005</c:v>
                </c:pt>
                <c:pt idx="97">
                  <c:v>-8660.8287450000007</c:v>
                </c:pt>
                <c:pt idx="98">
                  <c:v>-8773.8415690000002</c:v>
                </c:pt>
                <c:pt idx="99">
                  <c:v>-8886.9072550000001</c:v>
                </c:pt>
                <c:pt idx="100">
                  <c:v>-9000.0000020000007</c:v>
                </c:pt>
              </c:numCache>
            </c:numRef>
          </c:xVal>
          <c:yVal>
            <c:numRef>
              <c:f>Feuil1!$F$2:$F$102</c:f>
              <c:numCache>
                <c:formatCode>General</c:formatCode>
                <c:ptCount val="101"/>
                <c:pt idx="0">
                  <c:v>-2.0753743477897046E-3</c:v>
                </c:pt>
                <c:pt idx="1">
                  <c:v>0.89796477197592139</c:v>
                </c:pt>
                <c:pt idx="2">
                  <c:v>1.7980035376182215</c:v>
                </c:pt>
                <c:pt idx="3">
                  <c:v>2.6980409822318805</c:v>
                </c:pt>
                <c:pt idx="4">
                  <c:v>3.59807718410093</c:v>
                </c:pt>
                <c:pt idx="5">
                  <c:v>4.498112192763088</c:v>
                </c:pt>
                <c:pt idx="6">
                  <c:v>5.3981460781863007</c:v>
                </c:pt>
                <c:pt idx="7">
                  <c:v>6.2981789000559019</c:v>
                </c:pt>
                <c:pt idx="8">
                  <c:v>7.1982106799296446</c:v>
                </c:pt>
                <c:pt idx="9">
                  <c:v>8.0982414933591471</c:v>
                </c:pt>
                <c:pt idx="10">
                  <c:v>8.9982713806680792</c:v>
                </c:pt>
                <c:pt idx="11">
                  <c:v>9.8983003795306672</c:v>
                </c:pt>
                <c:pt idx="12">
                  <c:v>10.798328540947566</c:v>
                </c:pt>
                <c:pt idx="13">
                  <c:v>11.698355874682761</c:v>
                </c:pt>
                <c:pt idx="14">
                  <c:v>12.598382449946222</c:v>
                </c:pt>
                <c:pt idx="15">
                  <c:v>13.498408272004042</c:v>
                </c:pt>
                <c:pt idx="16">
                  <c:v>14.398433382128083</c:v>
                </c:pt>
                <c:pt idx="17">
                  <c:v>15.298457818340125</c:v>
                </c:pt>
                <c:pt idx="18">
                  <c:v>16.198481605355909</c:v>
                </c:pt>
                <c:pt idx="19">
                  <c:v>17.098504745490743</c:v>
                </c:pt>
                <c:pt idx="20">
                  <c:v>17.998527299489325</c:v>
                </c:pt>
                <c:pt idx="21">
                  <c:v>18.898549260809773</c:v>
                </c:pt>
                <c:pt idx="22">
                  <c:v>19.798570675001059</c:v>
                </c:pt>
                <c:pt idx="23">
                  <c:v>20.698591554637161</c:v>
                </c:pt>
                <c:pt idx="24">
                  <c:v>21.598611909625333</c:v>
                </c:pt>
                <c:pt idx="25">
                  <c:v>22.498631763812924</c:v>
                </c:pt>
                <c:pt idx="26">
                  <c:v>23.398651147079335</c:v>
                </c:pt>
                <c:pt idx="27">
                  <c:v>24.298670052980285</c:v>
                </c:pt>
                <c:pt idx="28">
                  <c:v>25.198688515892513</c:v>
                </c:pt>
                <c:pt idx="29">
                  <c:v>26.098706556976978</c:v>
                </c:pt>
                <c:pt idx="30">
                  <c:v>26.998724168075157</c:v>
                </c:pt>
                <c:pt idx="31">
                  <c:v>27.898741387430817</c:v>
                </c:pt>
                <c:pt idx="32">
                  <c:v>28.798758203501549</c:v>
                </c:pt>
                <c:pt idx="33">
                  <c:v>29.69877464223886</c:v>
                </c:pt>
                <c:pt idx="34">
                  <c:v>30.598790718089006</c:v>
                </c:pt>
                <c:pt idx="35">
                  <c:v>31.498806442703852</c:v>
                </c:pt>
                <c:pt idx="36">
                  <c:v>32.398821812156555</c:v>
                </c:pt>
                <c:pt idx="37">
                  <c:v>33.298836859614156</c:v>
                </c:pt>
                <c:pt idx="38">
                  <c:v>34.198851568032083</c:v>
                </c:pt>
                <c:pt idx="39">
                  <c:v>35.098865966760329</c:v>
                </c:pt>
                <c:pt idx="40">
                  <c:v>35.998880067559426</c:v>
                </c:pt>
                <c:pt idx="41">
                  <c:v>36.89889385627734</c:v>
                </c:pt>
                <c:pt idx="42">
                  <c:v>37.798907367753699</c:v>
                </c:pt>
                <c:pt idx="43">
                  <c:v>38.698920584987505</c:v>
                </c:pt>
                <c:pt idx="44">
                  <c:v>39.598933525689631</c:v>
                </c:pt>
                <c:pt idx="45">
                  <c:v>40.498946205515935</c:v>
                </c:pt>
                <c:pt idx="46">
                  <c:v>41.398958613942526</c:v>
                </c:pt>
                <c:pt idx="47">
                  <c:v>42.298970771214229</c:v>
                </c:pt>
                <c:pt idx="48">
                  <c:v>43.198982685931185</c:v>
                </c:pt>
                <c:pt idx="49">
                  <c:v>44.098994344860586</c:v>
                </c:pt>
                <c:pt idx="50">
                  <c:v>44.999005772031438</c:v>
                </c:pt>
                <c:pt idx="51">
                  <c:v>45.899016952426905</c:v>
                </c:pt>
                <c:pt idx="52">
                  <c:v>46.799027912665181</c:v>
                </c:pt>
                <c:pt idx="53">
                  <c:v>47.699038648535463</c:v>
                </c:pt>
                <c:pt idx="54">
                  <c:v>48.599049160448288</c:v>
                </c:pt>
                <c:pt idx="55">
                  <c:v>49.499059451849831</c:v>
                </c:pt>
                <c:pt idx="56">
                  <c:v>50.399069529541265</c:v>
                </c:pt>
                <c:pt idx="57">
                  <c:v>51.299079405953037</c:v>
                </c:pt>
                <c:pt idx="58">
                  <c:v>52.199089066764998</c:v>
                </c:pt>
                <c:pt idx="59">
                  <c:v>53.099098523949138</c:v>
                </c:pt>
                <c:pt idx="60">
                  <c:v>53.999107778717061</c:v>
                </c:pt>
                <c:pt idx="61">
                  <c:v>54.899116842384672</c:v>
                </c:pt>
                <c:pt idx="62">
                  <c:v>55.79912570551852</c:v>
                </c:pt>
                <c:pt idx="63">
                  <c:v>56.699134373415916</c:v>
                </c:pt>
                <c:pt idx="64">
                  <c:v>57.599142841542843</c:v>
                </c:pt>
                <c:pt idx="65">
                  <c:v>58.499151128041902</c:v>
                </c:pt>
                <c:pt idx="66">
                  <c:v>59.399159221166727</c:v>
                </c:pt>
                <c:pt idx="67">
                  <c:v>60.299167128227353</c:v>
                </c:pt>
                <c:pt idx="68">
                  <c:v>61.199174849117981</c:v>
                </c:pt>
                <c:pt idx="69">
                  <c:v>62.099182381090813</c:v>
                </c:pt>
                <c:pt idx="70">
                  <c:v>62.9991897196727</c:v>
                </c:pt>
                <c:pt idx="71">
                  <c:v>63.899196881952946</c:v>
                </c:pt>
                <c:pt idx="72">
                  <c:v>64.799203849696752</c:v>
                </c:pt>
                <c:pt idx="73">
                  <c:v>65.699210638949765</c:v>
                </c:pt>
                <c:pt idx="74">
                  <c:v>66.599217230805763</c:v>
                </c:pt>
                <c:pt idx="75">
                  <c:v>67.499223645817736</c:v>
                </c:pt>
                <c:pt idx="76">
                  <c:v>68.399229865092224</c:v>
                </c:pt>
                <c:pt idx="77">
                  <c:v>69.299235895381202</c:v>
                </c:pt>
                <c:pt idx="78">
                  <c:v>70.199241725362683</c:v>
                </c:pt>
                <c:pt idx="79">
                  <c:v>71.099247367537856</c:v>
                </c:pt>
                <c:pt idx="80">
                  <c:v>71.999252810955099</c:v>
                </c:pt>
                <c:pt idx="81">
                  <c:v>72.899258060900337</c:v>
                </c:pt>
                <c:pt idx="82">
                  <c:v>73.799263100407131</c:v>
                </c:pt>
                <c:pt idx="83">
                  <c:v>74.699267932089526</c:v>
                </c:pt>
                <c:pt idx="84">
                  <c:v>75.599272561168135</c:v>
                </c:pt>
                <c:pt idx="85">
                  <c:v>76.499276971263342</c:v>
                </c:pt>
                <c:pt idx="86">
                  <c:v>77.39928115961807</c:v>
                </c:pt>
                <c:pt idx="87">
                  <c:v>78.299285119113847</c:v>
                </c:pt>
                <c:pt idx="88">
                  <c:v>79.199288850842009</c:v>
                </c:pt>
                <c:pt idx="89">
                  <c:v>80.099292344466221</c:v>
                </c:pt>
                <c:pt idx="90">
                  <c:v>80.999295593693745</c:v>
                </c:pt>
                <c:pt idx="91">
                  <c:v>81.899298584863089</c:v>
                </c:pt>
                <c:pt idx="92">
                  <c:v>82.799301318175765</c:v>
                </c:pt>
                <c:pt idx="93">
                  <c:v>83.69930377657343</c:v>
                </c:pt>
                <c:pt idx="94">
                  <c:v>84.599305950501702</c:v>
                </c:pt>
                <c:pt idx="95">
                  <c:v>85.499307834422979</c:v>
                </c:pt>
                <c:pt idx="96">
                  <c:v>86.399309408060219</c:v>
                </c:pt>
                <c:pt idx="97">
                  <c:v>87.299310663472085</c:v>
                </c:pt>
                <c:pt idx="98">
                  <c:v>88.19931158007617</c:v>
                </c:pt>
                <c:pt idx="99">
                  <c:v>89.099312141992328</c:v>
                </c:pt>
                <c:pt idx="100">
                  <c:v>89.99931234124449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Feuil1!$C$2:$C$102</c:f>
              <c:numCache>
                <c:formatCode>General</c:formatCode>
                <c:ptCount val="101"/>
                <c:pt idx="0">
                  <c:v>0</c:v>
                </c:pt>
                <c:pt idx="1">
                  <c:v>-53.680002999999999</c:v>
                </c:pt>
                <c:pt idx="2">
                  <c:v>-108.27305200000001</c:v>
                </c:pt>
                <c:pt idx="3">
                  <c:v>-163.77548200000001</c:v>
                </c:pt>
                <c:pt idx="4">
                  <c:v>-220.18356399999999</c:v>
                </c:pt>
                <c:pt idx="5">
                  <c:v>-277.49350199999998</c:v>
                </c:pt>
                <c:pt idx="6">
                  <c:v>-335.701436</c:v>
                </c:pt>
                <c:pt idx="7">
                  <c:v>-394.80344000000002</c:v>
                </c:pt>
                <c:pt idx="8">
                  <c:v>-454.79552000000001</c:v>
                </c:pt>
                <c:pt idx="9">
                  <c:v>-515.67362000000003</c:v>
                </c:pt>
                <c:pt idx="10">
                  <c:v>-577.43361600000003</c:v>
                </c:pt>
                <c:pt idx="11">
                  <c:v>-640.07131800000002</c:v>
                </c:pt>
                <c:pt idx="12">
                  <c:v>-703.58247100000006</c:v>
                </c:pt>
                <c:pt idx="13">
                  <c:v>-767.96275100000003</c:v>
                </c:pt>
                <c:pt idx="14">
                  <c:v>-833.20777199999998</c:v>
                </c:pt>
                <c:pt idx="15">
                  <c:v>-899.31307700000002</c:v>
                </c:pt>
                <c:pt idx="16">
                  <c:v>-966.27414499999998</c:v>
                </c:pt>
                <c:pt idx="17">
                  <c:v>-1034.0863879999999</c:v>
                </c:pt>
                <c:pt idx="18">
                  <c:v>-1102.74515</c:v>
                </c:pt>
                <c:pt idx="19">
                  <c:v>-1172.2457059999999</c:v>
                </c:pt>
                <c:pt idx="20">
                  <c:v>-1242.5832680000001</c:v>
                </c:pt>
                <c:pt idx="21">
                  <c:v>-1313.7529750000001</c:v>
                </c:pt>
                <c:pt idx="22">
                  <c:v>-1385.749902</c:v>
                </c:pt>
                <c:pt idx="23">
                  <c:v>-1458.5690529999999</c:v>
                </c:pt>
                <c:pt idx="24">
                  <c:v>-1532.205363</c:v>
                </c:pt>
                <c:pt idx="25">
                  <c:v>-1606.653699</c:v>
                </c:pt>
                <c:pt idx="26">
                  <c:v>-1681.9088589999999</c:v>
                </c:pt>
                <c:pt idx="27">
                  <c:v>-1757.9655680000001</c:v>
                </c:pt>
                <c:pt idx="28">
                  <c:v>-1834.8184839999999</c:v>
                </c:pt>
                <c:pt idx="29">
                  <c:v>-1912.4621930000001</c:v>
                </c:pt>
                <c:pt idx="30">
                  <c:v>-1990.8912069999999</c:v>
                </c:pt>
                <c:pt idx="31">
                  <c:v>-2070.0999700000002</c:v>
                </c:pt>
                <c:pt idx="32">
                  <c:v>-2150.0828489999999</c:v>
                </c:pt>
                <c:pt idx="33">
                  <c:v>-2230.8341409999998</c:v>
                </c:pt>
                <c:pt idx="34">
                  <c:v>-2312.3480679999998</c:v>
                </c:pt>
                <c:pt idx="35">
                  <c:v>-2394.6187770000001</c:v>
                </c:pt>
                <c:pt idx="36">
                  <c:v>-2477.6403380000002</c:v>
                </c:pt>
                <c:pt idx="37">
                  <c:v>-2561.4067479999999</c:v>
                </c:pt>
                <c:pt idx="38">
                  <c:v>-2645.9119219999998</c:v>
                </c:pt>
                <c:pt idx="39">
                  <c:v>-2731.1497009999998</c:v>
                </c:pt>
                <c:pt idx="40">
                  <c:v>-2817.1138449999999</c:v>
                </c:pt>
                <c:pt idx="41">
                  <c:v>-2903.7980309999998</c:v>
                </c:pt>
                <c:pt idx="42">
                  <c:v>-2991.1958589999999</c:v>
                </c:pt>
                <c:pt idx="43">
                  <c:v>-3079.3008410000002</c:v>
                </c:pt>
                <c:pt idx="44">
                  <c:v>-3168.1064080000001</c:v>
                </c:pt>
                <c:pt idx="45">
                  <c:v>-3257.6059049999999</c:v>
                </c:pt>
                <c:pt idx="46">
                  <c:v>-3347.7925869999999</c:v>
                </c:pt>
                <c:pt idx="47">
                  <c:v>-3438.659623</c:v>
                </c:pt>
                <c:pt idx="48">
                  <c:v>-3530.2000899999998</c:v>
                </c:pt>
                <c:pt idx="49">
                  <c:v>-3622.40697</c:v>
                </c:pt>
                <c:pt idx="50">
                  <c:v>-3715.273154</c:v>
                </c:pt>
                <c:pt idx="51">
                  <c:v>-3808.791432</c:v>
                </c:pt>
                <c:pt idx="52">
                  <c:v>-3902.9544989999999</c:v>
                </c:pt>
                <c:pt idx="53">
                  <c:v>-3997.7549450000001</c:v>
                </c:pt>
                <c:pt idx="54">
                  <c:v>-4093.1852560000002</c:v>
                </c:pt>
                <c:pt idx="55">
                  <c:v>-4189.237811</c:v>
                </c:pt>
                <c:pt idx="56">
                  <c:v>-4285.9048789999997</c:v>
                </c:pt>
                <c:pt idx="57">
                  <c:v>-4383.1786160000001</c:v>
                </c:pt>
                <c:pt idx="58">
                  <c:v>-4481.051058</c:v>
                </c:pt>
                <c:pt idx="59">
                  <c:v>-4579.5141229999999</c:v>
                </c:pt>
                <c:pt idx="60">
                  <c:v>-4678.5596029999997</c:v>
                </c:pt>
                <c:pt idx="61">
                  <c:v>-4778.1791620000004</c:v>
                </c:pt>
                <c:pt idx="62">
                  <c:v>-4878.3643279999997</c:v>
                </c:pt>
                <c:pt idx="63">
                  <c:v>-4979.1064919999999</c:v>
                </c:pt>
                <c:pt idx="64">
                  <c:v>-5080.3968999999997</c:v>
                </c:pt>
                <c:pt idx="65">
                  <c:v>-5182.2266509999999</c:v>
                </c:pt>
                <c:pt idx="66">
                  <c:v>-5284.5866850000002</c:v>
                </c:pt>
                <c:pt idx="67">
                  <c:v>-5387.4677819999997</c:v>
                </c:pt>
                <c:pt idx="68">
                  <c:v>-5490.8605520000001</c:v>
                </c:pt>
                <c:pt idx="69">
                  <c:v>-5594.7554280000004</c:v>
                </c:pt>
                <c:pt idx="70">
                  <c:v>-5699.1426579999998</c:v>
                </c:pt>
                <c:pt idx="71">
                  <c:v>-5804.012299</c:v>
                </c:pt>
                <c:pt idx="72">
                  <c:v>-5909.3542010000001</c:v>
                </c:pt>
                <c:pt idx="73">
                  <c:v>-6015.1580050000002</c:v>
                </c:pt>
                <c:pt idx="74">
                  <c:v>-6121.4131239999997</c:v>
                </c:pt>
                <c:pt idx="75">
                  <c:v>-6228.1087399999997</c:v>
                </c:pt>
                <c:pt idx="76">
                  <c:v>-6335.2337820000002</c:v>
                </c:pt>
                <c:pt idx="77">
                  <c:v>-6442.7769200000002</c:v>
                </c:pt>
                <c:pt idx="78">
                  <c:v>-6550.7265450000004</c:v>
                </c:pt>
                <c:pt idx="79">
                  <c:v>-6659.0707579999998</c:v>
                </c:pt>
                <c:pt idx="80">
                  <c:v>-6767.7973469999997</c:v>
                </c:pt>
                <c:pt idx="81">
                  <c:v>-6876.8937729999998</c:v>
                </c:pt>
                <c:pt idx="82">
                  <c:v>-6986.3471449999997</c:v>
                </c:pt>
                <c:pt idx="83">
                  <c:v>-7096.1442029999998</c:v>
                </c:pt>
                <c:pt idx="84">
                  <c:v>-7206.2712920000004</c:v>
                </c:pt>
                <c:pt idx="85">
                  <c:v>-7316.7143329999999</c:v>
                </c:pt>
                <c:pt idx="86">
                  <c:v>-7427.458799</c:v>
                </c:pt>
                <c:pt idx="87">
                  <c:v>-7538.4896820000004</c:v>
                </c:pt>
                <c:pt idx="88">
                  <c:v>-7649.7914609999998</c:v>
                </c:pt>
                <c:pt idx="89">
                  <c:v>-7761.3480630000004</c:v>
                </c:pt>
                <c:pt idx="90">
                  <c:v>-7873.1428249999999</c:v>
                </c:pt>
                <c:pt idx="91">
                  <c:v>-7985.1584489999996</c:v>
                </c:pt>
                <c:pt idx="92">
                  <c:v>-8097.3769570000004</c:v>
                </c:pt>
                <c:pt idx="93">
                  <c:v>-8209.7796350000008</c:v>
                </c:pt>
                <c:pt idx="94">
                  <c:v>-8322.3469789999999</c:v>
                </c:pt>
                <c:pt idx="95">
                  <c:v>-8435.0586320000002</c:v>
                </c:pt>
                <c:pt idx="96">
                  <c:v>-8547.8933130000005</c:v>
                </c:pt>
                <c:pt idx="97">
                  <c:v>-8660.8287450000007</c:v>
                </c:pt>
                <c:pt idx="98">
                  <c:v>-8773.8415690000002</c:v>
                </c:pt>
                <c:pt idx="99">
                  <c:v>-8886.9072550000001</c:v>
                </c:pt>
                <c:pt idx="100">
                  <c:v>-9000.0000020000007</c:v>
                </c:pt>
              </c:numCache>
            </c:numRef>
          </c:xVal>
          <c:y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5.4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9</c:v>
                </c:pt>
                <c:pt idx="11">
                  <c:v>9.9</c:v>
                </c:pt>
                <c:pt idx="12">
                  <c:v>10.8</c:v>
                </c:pt>
                <c:pt idx="13">
                  <c:v>11.7</c:v>
                </c:pt>
                <c:pt idx="14">
                  <c:v>12.6</c:v>
                </c:pt>
                <c:pt idx="15">
                  <c:v>13.5</c:v>
                </c:pt>
                <c:pt idx="16">
                  <c:v>14.4</c:v>
                </c:pt>
                <c:pt idx="17">
                  <c:v>15.3</c:v>
                </c:pt>
                <c:pt idx="18">
                  <c:v>16.2</c:v>
                </c:pt>
                <c:pt idx="19">
                  <c:v>17.100000000000001</c:v>
                </c:pt>
                <c:pt idx="20">
                  <c:v>18</c:v>
                </c:pt>
                <c:pt idx="21">
                  <c:v>18.899999999999999</c:v>
                </c:pt>
                <c:pt idx="22">
                  <c:v>19.8</c:v>
                </c:pt>
                <c:pt idx="23">
                  <c:v>20.7</c:v>
                </c:pt>
                <c:pt idx="24">
                  <c:v>21.6</c:v>
                </c:pt>
                <c:pt idx="25">
                  <c:v>22.5</c:v>
                </c:pt>
                <c:pt idx="26">
                  <c:v>23.4</c:v>
                </c:pt>
                <c:pt idx="27">
                  <c:v>24.3</c:v>
                </c:pt>
                <c:pt idx="28">
                  <c:v>25.2</c:v>
                </c:pt>
                <c:pt idx="29">
                  <c:v>26.1</c:v>
                </c:pt>
                <c:pt idx="30">
                  <c:v>27</c:v>
                </c:pt>
                <c:pt idx="31">
                  <c:v>27.9</c:v>
                </c:pt>
                <c:pt idx="32">
                  <c:v>28.8</c:v>
                </c:pt>
                <c:pt idx="33">
                  <c:v>29.7</c:v>
                </c:pt>
                <c:pt idx="34">
                  <c:v>30.6</c:v>
                </c:pt>
                <c:pt idx="35">
                  <c:v>31.5</c:v>
                </c:pt>
                <c:pt idx="36">
                  <c:v>32.4</c:v>
                </c:pt>
                <c:pt idx="37">
                  <c:v>33.299999999999997</c:v>
                </c:pt>
                <c:pt idx="38">
                  <c:v>34.200000000000003</c:v>
                </c:pt>
                <c:pt idx="39">
                  <c:v>35.1</c:v>
                </c:pt>
                <c:pt idx="40">
                  <c:v>36</c:v>
                </c:pt>
                <c:pt idx="41">
                  <c:v>36.9</c:v>
                </c:pt>
                <c:pt idx="42">
                  <c:v>37.799999999999997</c:v>
                </c:pt>
                <c:pt idx="43">
                  <c:v>38.700000000000003</c:v>
                </c:pt>
                <c:pt idx="44">
                  <c:v>39.6</c:v>
                </c:pt>
                <c:pt idx="45">
                  <c:v>40.5</c:v>
                </c:pt>
                <c:pt idx="46">
                  <c:v>41.4</c:v>
                </c:pt>
                <c:pt idx="47">
                  <c:v>42.3</c:v>
                </c:pt>
                <c:pt idx="48">
                  <c:v>43.2</c:v>
                </c:pt>
                <c:pt idx="49">
                  <c:v>44.1</c:v>
                </c:pt>
                <c:pt idx="50">
                  <c:v>45</c:v>
                </c:pt>
                <c:pt idx="51">
                  <c:v>45.9</c:v>
                </c:pt>
                <c:pt idx="52">
                  <c:v>46.8</c:v>
                </c:pt>
                <c:pt idx="53">
                  <c:v>47.7</c:v>
                </c:pt>
                <c:pt idx="54">
                  <c:v>48.6</c:v>
                </c:pt>
                <c:pt idx="55">
                  <c:v>49.5</c:v>
                </c:pt>
                <c:pt idx="56">
                  <c:v>50.4</c:v>
                </c:pt>
                <c:pt idx="57">
                  <c:v>51.3</c:v>
                </c:pt>
                <c:pt idx="58">
                  <c:v>52.2</c:v>
                </c:pt>
                <c:pt idx="59">
                  <c:v>53.1</c:v>
                </c:pt>
                <c:pt idx="60">
                  <c:v>54</c:v>
                </c:pt>
                <c:pt idx="61">
                  <c:v>54.9</c:v>
                </c:pt>
                <c:pt idx="62">
                  <c:v>55.8</c:v>
                </c:pt>
                <c:pt idx="63">
                  <c:v>56.7</c:v>
                </c:pt>
                <c:pt idx="64">
                  <c:v>57.6</c:v>
                </c:pt>
                <c:pt idx="65">
                  <c:v>58.5</c:v>
                </c:pt>
                <c:pt idx="66">
                  <c:v>59.4</c:v>
                </c:pt>
                <c:pt idx="67">
                  <c:v>60.3</c:v>
                </c:pt>
                <c:pt idx="68">
                  <c:v>61.2</c:v>
                </c:pt>
                <c:pt idx="69">
                  <c:v>62.1</c:v>
                </c:pt>
                <c:pt idx="70">
                  <c:v>63</c:v>
                </c:pt>
                <c:pt idx="71">
                  <c:v>63.9</c:v>
                </c:pt>
                <c:pt idx="72">
                  <c:v>64.8</c:v>
                </c:pt>
                <c:pt idx="73">
                  <c:v>65.7</c:v>
                </c:pt>
                <c:pt idx="74">
                  <c:v>66.599999999999994</c:v>
                </c:pt>
                <c:pt idx="75">
                  <c:v>67.5</c:v>
                </c:pt>
                <c:pt idx="76">
                  <c:v>68.400000000000006</c:v>
                </c:pt>
                <c:pt idx="77">
                  <c:v>69.3</c:v>
                </c:pt>
                <c:pt idx="78">
                  <c:v>70.2</c:v>
                </c:pt>
                <c:pt idx="79">
                  <c:v>71.099999999999994</c:v>
                </c:pt>
                <c:pt idx="80">
                  <c:v>72</c:v>
                </c:pt>
                <c:pt idx="81">
                  <c:v>72.900000000000006</c:v>
                </c:pt>
                <c:pt idx="82">
                  <c:v>73.8</c:v>
                </c:pt>
                <c:pt idx="83">
                  <c:v>74.7</c:v>
                </c:pt>
                <c:pt idx="84">
                  <c:v>75.599999999999994</c:v>
                </c:pt>
                <c:pt idx="85">
                  <c:v>76.5</c:v>
                </c:pt>
                <c:pt idx="86">
                  <c:v>77.400000000000006</c:v>
                </c:pt>
                <c:pt idx="87">
                  <c:v>78.3</c:v>
                </c:pt>
                <c:pt idx="88">
                  <c:v>79.2</c:v>
                </c:pt>
                <c:pt idx="89">
                  <c:v>80.099999999999994</c:v>
                </c:pt>
                <c:pt idx="90">
                  <c:v>81</c:v>
                </c:pt>
                <c:pt idx="91">
                  <c:v>81.900000000000006</c:v>
                </c:pt>
                <c:pt idx="92">
                  <c:v>82.8</c:v>
                </c:pt>
                <c:pt idx="93">
                  <c:v>83.7</c:v>
                </c:pt>
                <c:pt idx="94">
                  <c:v>84.6</c:v>
                </c:pt>
                <c:pt idx="95">
                  <c:v>85.5</c:v>
                </c:pt>
                <c:pt idx="96">
                  <c:v>86.4</c:v>
                </c:pt>
                <c:pt idx="97">
                  <c:v>87.3</c:v>
                </c:pt>
                <c:pt idx="98">
                  <c:v>88.2</c:v>
                </c:pt>
                <c:pt idx="99">
                  <c:v>89.1</c:v>
                </c:pt>
                <c:pt idx="100">
                  <c:v>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01600"/>
        <c:axId val="140601024"/>
      </c:scatterChart>
      <c:valAx>
        <c:axId val="14060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601024"/>
        <c:crosses val="autoZero"/>
        <c:crossBetween val="midCat"/>
      </c:valAx>
      <c:valAx>
        <c:axId val="14060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601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527385</xdr:colOff>
      <xdr:row>5</xdr:row>
      <xdr:rowOff>42862</xdr:rowOff>
    </xdr:from>
    <xdr:to>
      <xdr:col>16</xdr:col>
      <xdr:colOff>486277</xdr:colOff>
      <xdr:row>19</xdr:row>
      <xdr:rowOff>119062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topLeftCell="D40" zoomScale="190" zoomScaleNormal="190" workbookViewId="0">
      <selection activeCell="G2" sqref="G2:G102"/>
    </sheetView>
  </sheetViews>
  <sheetFormatPr baseColWidth="10" defaultColWidth="9.140625" defaultRowHeight="15" x14ac:dyDescent="0.25"/>
  <cols>
    <col min="1" max="3" width="14.7109375" style="1" customWidth="1"/>
    <col min="4" max="4" width="14.7109375" customWidth="1"/>
    <col min="5" max="5" width="12.7109375" bestFit="1" customWidth="1"/>
    <col min="6" max="6" width="10.5703125" bestFit="1" customWidth="1"/>
    <col min="7" max="7" width="13.140625" bestFit="1" customWidth="1"/>
  </cols>
  <sheetData>
    <row r="1" spans="1:16" x14ac:dyDescent="0.25">
      <c r="A1" s="2" t="s">
        <v>1</v>
      </c>
      <c r="B1" s="2" t="s">
        <v>12</v>
      </c>
      <c r="C1" s="2" t="s">
        <v>0</v>
      </c>
      <c r="D1" s="2" t="s">
        <v>11</v>
      </c>
      <c r="E1" t="s">
        <v>8</v>
      </c>
      <c r="F1" t="s">
        <v>10</v>
      </c>
      <c r="O1" t="s">
        <v>2</v>
      </c>
      <c r="P1">
        <v>106.3</v>
      </c>
    </row>
    <row r="2" spans="1:16" x14ac:dyDescent="0.25">
      <c r="A2" s="1">
        <v>0</v>
      </c>
      <c r="B2" s="1">
        <f>RADIANS(A2)</f>
        <v>0</v>
      </c>
      <c r="C2" s="1">
        <v>0</v>
      </c>
      <c r="D2">
        <f>RADIANS(C2)</f>
        <v>0</v>
      </c>
      <c r="E2">
        <f>l0+D2*p/(2*PI())</f>
        <v>170</v>
      </c>
      <c r="F2">
        <f>DEGREES(ACOS((E2*E2-a*a-b*b)/(2*a*b)))-alpha</f>
        <v>-2.0753743477897046E-3</v>
      </c>
      <c r="G2">
        <f>DEGREES(ACOS(((SQRT(d*d+(cc+b)^2)+p*D2/(2*PI()))^2-a*a-b*b)/(2*a*b))-ATAN(d/cc))</f>
        <v>-2.0753743477861242E-3</v>
      </c>
      <c r="O2" t="s">
        <v>3</v>
      </c>
      <c r="P2">
        <v>80</v>
      </c>
    </row>
    <row r="3" spans="1:16" x14ac:dyDescent="0.25">
      <c r="A3" s="1">
        <v>0.9</v>
      </c>
      <c r="B3" s="1">
        <f t="shared" ref="B3:B66" si="0">RADIANS(A3)</f>
        <v>1.5707963267948967E-2</v>
      </c>
      <c r="C3" s="1">
        <v>-53.680002999999999</v>
      </c>
      <c r="D3">
        <f t="shared" ref="D3:D66" si="1">RADIANS(C3)</f>
        <v>-0.93689279483043364</v>
      </c>
      <c r="E3">
        <f>l0+D3*p/(2*PI())</f>
        <v>169.40355552222223</v>
      </c>
      <c r="F3">
        <f>DEGREES(ACOS((E3*E3-a*a-b*b)/(2*a*b)))-alpha</f>
        <v>0.89796477197592139</v>
      </c>
      <c r="G3">
        <f>DEGREES(ACOS(((SQRT(d*d+(cc+b)^2)+p*D3/(2*PI()))^2-a*a-b*b)/(2*a*b))-ATAN(d/cc))</f>
        <v>0.89796477197592239</v>
      </c>
      <c r="O3" t="s">
        <v>4</v>
      </c>
      <c r="P3">
        <v>70</v>
      </c>
    </row>
    <row r="4" spans="1:16" x14ac:dyDescent="0.25">
      <c r="A4" s="1">
        <v>1.8</v>
      </c>
      <c r="B4" s="1">
        <f t="shared" si="0"/>
        <v>3.1415926535897934E-2</v>
      </c>
      <c r="C4" s="1">
        <v>-108.27305200000001</v>
      </c>
      <c r="D4">
        <f t="shared" si="1"/>
        <v>-1.8897212485830317</v>
      </c>
      <c r="E4">
        <f>l0+D4*p/(2*PI())</f>
        <v>168.79696608888889</v>
      </c>
      <c r="F4">
        <f>DEGREES(ACOS((E4*E4-a*a-b*b)/(2*a*b)))-alpha</f>
        <v>1.7980035376182215</v>
      </c>
      <c r="G4">
        <f>DEGREES(ACOS(((SQRT(d*d+(cc+b)^2)+p*D4/(2*PI()))^2-a*a-b*b)/(2*a*b))-ATAN(d/cc))</f>
        <v>1.7980035376182228</v>
      </c>
      <c r="O4" t="s">
        <v>5</v>
      </c>
      <c r="P4">
        <v>80</v>
      </c>
    </row>
    <row r="5" spans="1:16" x14ac:dyDescent="0.25">
      <c r="A5" s="1">
        <v>2.7</v>
      </c>
      <c r="B5" s="1">
        <f t="shared" si="0"/>
        <v>4.7123889803846901E-2</v>
      </c>
      <c r="C5" s="1">
        <v>-163.77548200000001</v>
      </c>
      <c r="D5">
        <f t="shared" si="1"/>
        <v>-2.858421394940708</v>
      </c>
      <c r="E5">
        <f>l0+D5*p/(2*PI())</f>
        <v>168.18027242222223</v>
      </c>
      <c r="F5">
        <f>DEGREES(ACOS((E5*E5-a*a-b*b)/(2*a*b)))-alpha</f>
        <v>2.6980409822318805</v>
      </c>
      <c r="G5">
        <f>DEGREES(ACOS(((SQRT(d*d+(cc+b)^2)+p*D5/(2*PI()))^2-a*a-b*b)/(2*a*b))-ATAN(d/cc))</f>
        <v>2.6980409822318814</v>
      </c>
      <c r="O5" t="s">
        <v>6</v>
      </c>
      <c r="P5">
        <v>4</v>
      </c>
    </row>
    <row r="6" spans="1:16" x14ac:dyDescent="0.25">
      <c r="A6" s="1">
        <v>3.6</v>
      </c>
      <c r="B6" s="1">
        <f t="shared" si="0"/>
        <v>6.2831853071795868E-2</v>
      </c>
      <c r="C6" s="1">
        <v>-220.18356399999999</v>
      </c>
      <c r="D6">
        <f t="shared" si="1"/>
        <v>-3.8429281505756556</v>
      </c>
      <c r="E6">
        <f>l0+D6*p/(2*PI())</f>
        <v>167.55351595555555</v>
      </c>
      <c r="F6">
        <f>DEGREES(ACOS((E6*E6-a*a-b*b)/(2*a*b)))-alpha</f>
        <v>3.59807718410093</v>
      </c>
      <c r="G6">
        <f>DEGREES(ACOS(((SQRT(d*d+(cc+b)^2)+p*D6/(2*PI()))^2-a*a-b*b)/(2*a*b))-ATAN(d/cc))</f>
        <v>3.5980771841009274</v>
      </c>
      <c r="O6" t="s">
        <v>7</v>
      </c>
      <c r="P6">
        <f>SQRT(d*d+(cc+b)^2)</f>
        <v>170</v>
      </c>
    </row>
    <row r="7" spans="1:16" x14ac:dyDescent="0.25">
      <c r="A7" s="1">
        <v>4.5</v>
      </c>
      <c r="B7" s="1">
        <f t="shared" si="0"/>
        <v>7.8539816339744828E-2</v>
      </c>
      <c r="C7" s="1">
        <v>-277.49350199999998</v>
      </c>
      <c r="D7">
        <f t="shared" si="1"/>
        <v>-4.8431752627894697</v>
      </c>
      <c r="E7">
        <f>l0+D7*p/(2*PI())</f>
        <v>166.91673886666666</v>
      </c>
      <c r="F7">
        <f>DEGREES(ACOS((E7*E7-a*a-b*b)/(2*a*b)))-alpha</f>
        <v>4.498112192763088</v>
      </c>
      <c r="G7">
        <f>DEGREES(ACOS(((SQRT(d*d+(cc+b)^2)+p*D7/(2*PI()))^2-a*a-b*b)/(2*a*b))-ATAN(d/cc))</f>
        <v>4.4981121927630916</v>
      </c>
      <c r="O7" t="s">
        <v>9</v>
      </c>
      <c r="P7">
        <f>DEGREES(ATAN(d/cc))</f>
        <v>48.814074834290352</v>
      </c>
    </row>
    <row r="8" spans="1:16" x14ac:dyDescent="0.25">
      <c r="A8" s="1">
        <v>5.4</v>
      </c>
      <c r="B8" s="1">
        <f t="shared" si="0"/>
        <v>9.4247779607693802E-2</v>
      </c>
      <c r="C8" s="1">
        <v>-335.701436</v>
      </c>
      <c r="D8">
        <f t="shared" si="1"/>
        <v>-5.859095361873023</v>
      </c>
      <c r="E8">
        <f>l0+D8*p/(2*PI())</f>
        <v>166.26998404444444</v>
      </c>
      <c r="F8">
        <f>DEGREES(ACOS((E8*E8-a*a-b*b)/(2*a*b)))-alpha</f>
        <v>5.3981460781863007</v>
      </c>
      <c r="G8">
        <f>DEGREES(ACOS(((SQRT(d*d+(cc+b)^2)+p*D8/(2*PI()))^2-a*a-b*b)/(2*a*b))-ATAN(d/cc))</f>
        <v>5.3981460781863024</v>
      </c>
    </row>
    <row r="9" spans="1:16" x14ac:dyDescent="0.25">
      <c r="A9" s="1">
        <v>6.3</v>
      </c>
      <c r="B9" s="1">
        <f t="shared" si="0"/>
        <v>0.10995574287564276</v>
      </c>
      <c r="C9" s="1">
        <v>-394.80344000000002</v>
      </c>
      <c r="D9">
        <f t="shared" si="1"/>
        <v>-6.8906199261998822</v>
      </c>
      <c r="E9">
        <f>l0+D9*p/(2*PI())</f>
        <v>165.61329511111111</v>
      </c>
      <c r="F9">
        <f>DEGREES(ACOS((E9*E9-a*a-b*b)/(2*a*b)))-alpha</f>
        <v>6.2981789000559019</v>
      </c>
      <c r="G9">
        <f>DEGREES(ACOS(((SQRT(d*d+(cc+b)^2)+p*D9/(2*PI()))^2-a*a-b*b)/(2*a*b))-ATAN(d/cc))</f>
        <v>6.2981789000559001</v>
      </c>
    </row>
    <row r="10" spans="1:16" x14ac:dyDescent="0.25">
      <c r="A10" s="1">
        <v>7.2</v>
      </c>
      <c r="B10" s="1">
        <f t="shared" si="0"/>
        <v>0.12566370614359174</v>
      </c>
      <c r="C10" s="1">
        <v>-454.79552000000001</v>
      </c>
      <c r="D10">
        <f t="shared" si="1"/>
        <v>-7.9376792473197213</v>
      </c>
      <c r="E10">
        <f>l0+D10*p/(2*PI())</f>
        <v>164.94671644444443</v>
      </c>
      <c r="F10">
        <f>DEGREES(ACOS((E10*E10-a*a-b*b)/(2*a*b)))-alpha</f>
        <v>7.1982106799296446</v>
      </c>
      <c r="G10">
        <f>DEGREES(ACOS(((SQRT(d*d+(cc+b)^2)+p*D10/(2*PI()))^2-a*a-b*b)/(2*a*b))-ATAN(d/cc))</f>
        <v>7.1982106799296481</v>
      </c>
    </row>
    <row r="11" spans="1:16" x14ac:dyDescent="0.25">
      <c r="A11" s="1">
        <v>8.1</v>
      </c>
      <c r="B11" s="1">
        <f t="shared" si="0"/>
        <v>0.1413716694115407</v>
      </c>
      <c r="C11" s="1">
        <v>-515.67362000000003</v>
      </c>
      <c r="D11">
        <f t="shared" si="1"/>
        <v>-9.0002025346780812</v>
      </c>
      <c r="E11">
        <f>l0+D11*p/(2*PI())</f>
        <v>164.2702931111111</v>
      </c>
      <c r="F11">
        <f>DEGREES(ACOS((E11*E11-a*a-b*b)/(2*a*b)))-alpha</f>
        <v>8.0982414933591471</v>
      </c>
      <c r="G11">
        <f>DEGREES(ACOS(((SQRT(d*d+(cc+b)^2)+p*D11/(2*PI()))^2-a*a-b*b)/(2*a*b))-ATAN(d/cc))</f>
        <v>8.0982414933591471</v>
      </c>
    </row>
    <row r="12" spans="1:16" x14ac:dyDescent="0.25">
      <c r="A12" s="1">
        <v>9</v>
      </c>
      <c r="B12" s="1">
        <f t="shared" si="0"/>
        <v>0.15707963267948966</v>
      </c>
      <c r="C12" s="1">
        <v>-577.43361600000003</v>
      </c>
      <c r="D12">
        <f t="shared" si="1"/>
        <v>-10.078117810896609</v>
      </c>
      <c r="E12">
        <f>l0+D12*p/(2*PI())</f>
        <v>163.58407093333332</v>
      </c>
      <c r="F12">
        <f>DEGREES(ACOS((E12*E12-a*a-b*b)/(2*a*b)))-alpha</f>
        <v>8.9982713806680792</v>
      </c>
      <c r="G12">
        <f>DEGREES(ACOS(((SQRT(d*d+(cc+b)^2)+p*D12/(2*PI()))^2-a*a-b*b)/(2*a*b))-ATAN(d/cc))</f>
        <v>8.9982713806680792</v>
      </c>
    </row>
    <row r="13" spans="1:16" x14ac:dyDescent="0.25">
      <c r="A13" s="1">
        <v>9.9</v>
      </c>
      <c r="B13" s="1">
        <f t="shared" si="0"/>
        <v>0.17278759594743864</v>
      </c>
      <c r="C13" s="1">
        <v>-640.07131800000002</v>
      </c>
      <c r="D13">
        <f t="shared" si="1"/>
        <v>-11.171351946679646</v>
      </c>
      <c r="E13">
        <f>l0+D13*p/(2*PI())</f>
        <v>162.88809646666667</v>
      </c>
      <c r="F13">
        <f>DEGREES(ACOS((E13*E13-a*a-b*b)/(2*a*b)))-alpha</f>
        <v>9.8983003795306672</v>
      </c>
      <c r="G13">
        <f>DEGREES(ACOS(((SQRT(d*d+(cc+b)^2)+p*D13/(2*PI()))^2-a*a-b*b)/(2*a*b))-ATAN(d/cc))</f>
        <v>9.898300379530669</v>
      </c>
    </row>
    <row r="14" spans="1:16" x14ac:dyDescent="0.25">
      <c r="A14" s="1">
        <v>10.8</v>
      </c>
      <c r="B14" s="1">
        <f t="shared" si="0"/>
        <v>0.1884955592153876</v>
      </c>
      <c r="C14" s="1">
        <v>-703.58247100000006</v>
      </c>
      <c r="D14">
        <f t="shared" si="1"/>
        <v>-12.279830678267521</v>
      </c>
      <c r="E14">
        <f>l0+D14*p/(2*PI())</f>
        <v>162.18241698888889</v>
      </c>
      <c r="F14">
        <f>DEGREES(ACOS((E14*E14-a*a-b*b)/(2*a*b)))-alpha</f>
        <v>10.798328540947566</v>
      </c>
      <c r="G14">
        <f>DEGREES(ACOS(((SQRT(d*d+(cc+b)^2)+p*D14/(2*PI()))^2-a*a-b*b)/(2*a*b))-ATAN(d/cc))</f>
        <v>10.798328540947564</v>
      </c>
    </row>
    <row r="15" spans="1:16" x14ac:dyDescent="0.25">
      <c r="A15" s="1">
        <v>11.7</v>
      </c>
      <c r="B15" s="1">
        <f t="shared" si="0"/>
        <v>0.20420352248333654</v>
      </c>
      <c r="C15" s="1">
        <v>-767.96275100000003</v>
      </c>
      <c r="D15">
        <f t="shared" si="1"/>
        <v>-13.403478537623377</v>
      </c>
      <c r="E15">
        <f>l0+D15*p/(2*PI())</f>
        <v>161.46708054444446</v>
      </c>
      <c r="F15">
        <f>DEGREES(ACOS((E15*E15-a*a-b*b)/(2*a*b)))-alpha</f>
        <v>11.698355874682761</v>
      </c>
      <c r="G15">
        <f>DEGREES(ACOS(((SQRT(d*d+(cc+b)^2)+p*D15/(2*PI()))^2-a*a-b*b)/(2*a*b))-ATAN(d/cc))</f>
        <v>11.698355874682759</v>
      </c>
    </row>
    <row r="16" spans="1:16" x14ac:dyDescent="0.25">
      <c r="A16" s="1">
        <v>12.6</v>
      </c>
      <c r="B16" s="1">
        <f t="shared" si="0"/>
        <v>0.21991148575128552</v>
      </c>
      <c r="C16" s="1">
        <v>-833.20777199999998</v>
      </c>
      <c r="D16">
        <f t="shared" si="1"/>
        <v>-14.542218974606218</v>
      </c>
      <c r="E16">
        <f>l0+D16*p/(2*PI())</f>
        <v>160.74213586666667</v>
      </c>
      <c r="F16">
        <f>DEGREES(ACOS((E16*E16-a*a-b*b)/(2*a*b)))-alpha</f>
        <v>12.598382449946222</v>
      </c>
      <c r="G16">
        <f>DEGREES(ACOS(((SQRT(d*d+(cc+b)^2)+p*D16/(2*PI()))^2-a*a-b*b)/(2*a*b))-ATAN(d/cc))</f>
        <v>12.59838244994622</v>
      </c>
    </row>
    <row r="17" spans="1:7" x14ac:dyDescent="0.25">
      <c r="A17" s="1">
        <v>13.5</v>
      </c>
      <c r="B17" s="1">
        <f t="shared" si="0"/>
        <v>0.23561944901923448</v>
      </c>
      <c r="C17" s="1">
        <v>-899.31307700000002</v>
      </c>
      <c r="D17">
        <f t="shared" si="1"/>
        <v>-15.695974199891289</v>
      </c>
      <c r="E17">
        <f>l0+D17*p/(2*PI())</f>
        <v>160.00763247777778</v>
      </c>
      <c r="F17">
        <f>DEGREES(ACOS((E17*E17-a*a-b*b)/(2*a*b)))-alpha</f>
        <v>13.498408272004042</v>
      </c>
      <c r="G17">
        <f>DEGREES(ACOS(((SQRT(d*d+(cc+b)^2)+p*D17/(2*PI()))^2-a*a-b*b)/(2*a*b))-ATAN(d/cc))</f>
        <v>13.498408272004042</v>
      </c>
    </row>
    <row r="18" spans="1:7" x14ac:dyDescent="0.25">
      <c r="A18" s="1">
        <v>14.4</v>
      </c>
      <c r="B18" s="1">
        <f t="shared" si="0"/>
        <v>0.25132741228718347</v>
      </c>
      <c r="C18" s="1">
        <v>-966.27414499999998</v>
      </c>
      <c r="D18">
        <f t="shared" si="1"/>
        <v>-16.864665307143103</v>
      </c>
      <c r="E18">
        <f>l0+D18*p/(2*PI())</f>
        <v>159.26362061111112</v>
      </c>
      <c r="F18">
        <f>DEGREES(ACOS((E18*E18-a*a-b*b)/(2*a*b)))-alpha</f>
        <v>14.398433382128083</v>
      </c>
      <c r="G18">
        <f>DEGREES(ACOS(((SQRT(d*d+(cc+b)^2)+p*D18/(2*PI()))^2-a*a-b*b)/(2*a*b))-ATAN(d/cc))</f>
        <v>14.398433382128081</v>
      </c>
    </row>
    <row r="19" spans="1:7" x14ac:dyDescent="0.25">
      <c r="A19" s="1">
        <v>15.3</v>
      </c>
      <c r="B19" s="1">
        <f t="shared" si="0"/>
        <v>0.26703537555513246</v>
      </c>
      <c r="C19" s="1">
        <v>-1034.0863879999999</v>
      </c>
      <c r="D19">
        <f t="shared" si="1"/>
        <v>-18.048212220655579</v>
      </c>
      <c r="E19">
        <f>l0+D19*p/(2*PI())</f>
        <v>158.51015124444444</v>
      </c>
      <c r="F19">
        <f>DEGREES(ACOS((E19*E19-a*a-b*b)/(2*a*b)))-alpha</f>
        <v>15.298457818340125</v>
      </c>
      <c r="G19">
        <f>DEGREES(ACOS(((SQRT(d*d+(cc+b)^2)+p*D19/(2*PI()))^2-a*a-b*b)/(2*a*b))-ATAN(d/cc))</f>
        <v>15.298457818340125</v>
      </c>
    </row>
    <row r="20" spans="1:7" x14ac:dyDescent="0.25">
      <c r="A20" s="1">
        <v>16.2</v>
      </c>
      <c r="B20" s="1">
        <f t="shared" si="0"/>
        <v>0.28274333882308139</v>
      </c>
      <c r="C20" s="1">
        <v>-1102.74515</v>
      </c>
      <c r="D20">
        <f t="shared" si="1"/>
        <v>-19.246533677898746</v>
      </c>
      <c r="E20">
        <f>l0+D20*p/(2*PI())</f>
        <v>157.74727611111112</v>
      </c>
      <c r="F20">
        <f>DEGREES(ACOS((E20*E20-a*a-b*b)/(2*a*b)))-alpha</f>
        <v>16.198481605355909</v>
      </c>
      <c r="G20">
        <f>DEGREES(ACOS(((SQRT(d*d+(cc+b)^2)+p*D20/(2*PI()))^2-a*a-b*b)/(2*a*b))-ATAN(d/cc))</f>
        <v>16.198481605355909</v>
      </c>
    </row>
    <row r="21" spans="1:7" x14ac:dyDescent="0.25">
      <c r="A21" s="1">
        <v>17.100000000000001</v>
      </c>
      <c r="B21" s="1">
        <f t="shared" si="0"/>
        <v>0.29845130209103038</v>
      </c>
      <c r="C21" s="1">
        <v>-1172.2457059999999</v>
      </c>
      <c r="D21">
        <f t="shared" si="1"/>
        <v>-20.459547212065445</v>
      </c>
      <c r="E21">
        <f>l0+D21*p/(2*PI())</f>
        <v>156.9750477111111</v>
      </c>
      <c r="F21">
        <f>DEGREES(ACOS((E21*E21-a*a-b*b)/(2*a*b)))-alpha</f>
        <v>17.098504745490743</v>
      </c>
      <c r="G21">
        <f>DEGREES(ACOS(((SQRT(d*d+(cc+b)^2)+p*D21/(2*PI()))^2-a*a-b*b)/(2*a*b))-ATAN(d/cc))</f>
        <v>17.09850474549074</v>
      </c>
    </row>
    <row r="22" spans="1:7" x14ac:dyDescent="0.25">
      <c r="A22" s="1">
        <v>18</v>
      </c>
      <c r="B22" s="1">
        <f t="shared" si="0"/>
        <v>0.31415926535897931</v>
      </c>
      <c r="C22" s="1">
        <v>-1242.5832680000001</v>
      </c>
      <c r="D22">
        <f t="shared" si="1"/>
        <v>-21.687169256791098</v>
      </c>
      <c r="E22">
        <f>l0+D22*p/(2*PI())</f>
        <v>156.19351924444445</v>
      </c>
      <c r="F22">
        <f>DEGREES(ACOS((E22*E22-a*a-b*b)/(2*a*b)))-alpha</f>
        <v>17.998527299489325</v>
      </c>
      <c r="G22">
        <f>DEGREES(ACOS(((SQRT(d*d+(cc+b)^2)+p*D22/(2*PI()))^2-a*a-b*b)/(2*a*b))-ATAN(d/cc))</f>
        <v>17.998527299489325</v>
      </c>
    </row>
    <row r="23" spans="1:7" x14ac:dyDescent="0.25">
      <c r="A23" s="1">
        <v>18.899999999999999</v>
      </c>
      <c r="B23" s="1">
        <f t="shared" si="0"/>
        <v>0.32986722862692824</v>
      </c>
      <c r="C23" s="1">
        <v>-1313.7529750000001</v>
      </c>
      <c r="D23">
        <f t="shared" si="1"/>
        <v>-22.929314971620752</v>
      </c>
      <c r="E23">
        <f>l0+D23*p/(2*PI())</f>
        <v>155.40274472222222</v>
      </c>
      <c r="F23">
        <f>DEGREES(ACOS((E23*E23-a*a-b*b)/(2*a*b)))-alpha</f>
        <v>18.898549260809773</v>
      </c>
      <c r="G23">
        <f>DEGREES(ACOS(((SQRT(d*d+(cc+b)^2)+p*D23/(2*PI()))^2-a*a-b*b)/(2*a*b))-ATAN(d/cc))</f>
        <v>18.89854926080978</v>
      </c>
    </row>
    <row r="24" spans="1:7" x14ac:dyDescent="0.25">
      <c r="A24" s="1">
        <v>19.8</v>
      </c>
      <c r="B24" s="1">
        <f t="shared" si="0"/>
        <v>0.34557519189487729</v>
      </c>
      <c r="C24" s="1">
        <v>-1385.749902</v>
      </c>
      <c r="D24">
        <f t="shared" si="1"/>
        <v>-24.185898399088757</v>
      </c>
      <c r="E24">
        <f>l0+D24*p/(2*PI())</f>
        <v>154.60277886666665</v>
      </c>
      <c r="F24">
        <f>DEGREES(ACOS((E24*E24-a*a-b*b)/(2*a*b)))-alpha</f>
        <v>19.798570675001059</v>
      </c>
      <c r="G24">
        <f>DEGREES(ACOS(((SQRT(d*d+(cc+b)^2)+p*D24/(2*PI()))^2-a*a-b*b)/(2*a*b))-ATAN(d/cc))</f>
        <v>19.798570675001063</v>
      </c>
    </row>
    <row r="25" spans="1:7" x14ac:dyDescent="0.25">
      <c r="A25" s="1">
        <v>20.7</v>
      </c>
      <c r="B25" s="1">
        <f t="shared" si="0"/>
        <v>0.36128315516282622</v>
      </c>
      <c r="C25" s="1">
        <v>-1458.5690529999999</v>
      </c>
      <c r="D25">
        <f t="shared" si="1"/>
        <v>-25.456832342545674</v>
      </c>
      <c r="E25">
        <f>l0+D25*p/(2*PI())</f>
        <v>153.79367718888889</v>
      </c>
      <c r="F25">
        <f>DEGREES(ACOS((E25*E25-a*a-b*b)/(2*a*b)))-alpha</f>
        <v>20.698591554637161</v>
      </c>
      <c r="G25">
        <f>DEGREES(ACOS(((SQRT(d*d+(cc+b)^2)+p*D25/(2*PI()))^2-a*a-b*b)/(2*a*b))-ATAN(d/cc))</f>
        <v>20.698591554637158</v>
      </c>
    </row>
    <row r="26" spans="1:7" x14ac:dyDescent="0.25">
      <c r="A26" s="1">
        <v>21.6</v>
      </c>
      <c r="B26" s="1">
        <f t="shared" si="0"/>
        <v>0.37699111843077521</v>
      </c>
      <c r="C26" s="1">
        <v>-1532.205363</v>
      </c>
      <c r="D26">
        <f t="shared" si="1"/>
        <v>-26.742028401064903</v>
      </c>
      <c r="E26">
        <f>l0+D26*p/(2*PI())</f>
        <v>152.97549596666667</v>
      </c>
      <c r="F26">
        <f>DEGREES(ACOS((E26*E26-a*a-b*b)/(2*a*b)))-alpha</f>
        <v>21.598611909625333</v>
      </c>
      <c r="G26">
        <f>DEGREES(ACOS(((SQRT(d*d+(cc+b)^2)+p*D26/(2*PI()))^2-a*a-b*b)/(2*a*b))-ATAN(d/cc))</f>
        <v>21.59861190962534</v>
      </c>
    </row>
    <row r="27" spans="1:7" x14ac:dyDescent="0.25">
      <c r="A27" s="1">
        <v>22.5</v>
      </c>
      <c r="B27" s="1">
        <f t="shared" si="0"/>
        <v>0.39269908169872414</v>
      </c>
      <c r="C27" s="1">
        <v>-1606.653699</v>
      </c>
      <c r="D27">
        <f t="shared" si="1"/>
        <v>-28.041396986895926</v>
      </c>
      <c r="E27">
        <f>l0+D27*p/(2*PI())</f>
        <v>152.14829223333334</v>
      </c>
      <c r="F27">
        <f>DEGREES(ACOS((E27*E27-a*a-b*b)/(2*a*b)))-alpha</f>
        <v>22.498631763812924</v>
      </c>
      <c r="G27">
        <f>DEGREES(ACOS(((SQRT(d*d+(cc+b)^2)+p*D27/(2*PI()))^2-a*a-b*b)/(2*a*b))-ATAN(d/cc))</f>
        <v>22.498631763812924</v>
      </c>
    </row>
    <row r="28" spans="1:7" x14ac:dyDescent="0.25">
      <c r="A28" s="1">
        <v>23.4</v>
      </c>
      <c r="B28" s="1">
        <f t="shared" si="0"/>
        <v>0.40840704496667307</v>
      </c>
      <c r="C28" s="1">
        <v>-1681.9088589999999</v>
      </c>
      <c r="D28">
        <f t="shared" si="1"/>
        <v>-29.35484730801106</v>
      </c>
      <c r="E28">
        <f>l0+D28*p/(2*PI())</f>
        <v>151.3121237888889</v>
      </c>
      <c r="F28">
        <f>DEGREES(ACOS((E28*E28-a*a-b*b)/(2*a*b)))-alpha</f>
        <v>23.398651147079335</v>
      </c>
      <c r="G28">
        <f>DEGREES(ACOS(((SQRT(d*d+(cc+b)^2)+p*D28/(2*PI()))^2-a*a-b*b)/(2*a*b))-ATAN(d/cc))</f>
        <v>23.398651147079335</v>
      </c>
    </row>
    <row r="29" spans="1:7" x14ac:dyDescent="0.25">
      <c r="A29" s="1">
        <v>24.3</v>
      </c>
      <c r="B29" s="1">
        <f t="shared" si="0"/>
        <v>0.42411500823462212</v>
      </c>
      <c r="C29" s="1">
        <v>-1757.9655680000001</v>
      </c>
      <c r="D29">
        <f t="shared" si="1"/>
        <v>-30.68228729829227</v>
      </c>
      <c r="E29">
        <f>l0+D29*p/(2*PI())</f>
        <v>150.46704924444444</v>
      </c>
      <c r="F29">
        <f>DEGREES(ACOS((E29*E29-a*a-b*b)/(2*a*b)))-alpha</f>
        <v>24.298670052980285</v>
      </c>
      <c r="G29">
        <f>DEGREES(ACOS(((SQRT(d*d+(cc+b)^2)+p*D29/(2*PI()))^2-a*a-b*b)/(2*a*b))-ATAN(d/cc))</f>
        <v>24.298670052980292</v>
      </c>
    </row>
    <row r="30" spans="1:7" x14ac:dyDescent="0.25">
      <c r="A30" s="1">
        <v>25.2</v>
      </c>
      <c r="B30" s="1">
        <f t="shared" si="0"/>
        <v>0.43982297150257105</v>
      </c>
      <c r="C30" s="1">
        <v>-1834.8184839999999</v>
      </c>
      <c r="D30">
        <f t="shared" si="1"/>
        <v>-32.023623722250896</v>
      </c>
      <c r="E30">
        <f>l0+D30*p/(2*PI())</f>
        <v>149.61312795555557</v>
      </c>
      <c r="F30">
        <f>DEGREES(ACOS((E30*E30-a*a-b*b)/(2*a*b)))-alpha</f>
        <v>25.198688515892513</v>
      </c>
      <c r="G30">
        <f>DEGREES(ACOS(((SQRT(d*d+(cc+b)^2)+p*D30/(2*PI()))^2-a*a-b*b)/(2*a*b))-ATAN(d/cc))</f>
        <v>25.19868851589251</v>
      </c>
    </row>
    <row r="31" spans="1:7" x14ac:dyDescent="0.25">
      <c r="A31" s="1">
        <v>26.1</v>
      </c>
      <c r="B31" s="1">
        <f t="shared" si="0"/>
        <v>0.45553093477052004</v>
      </c>
      <c r="C31" s="1">
        <v>-1912.4621930000001</v>
      </c>
      <c r="D31">
        <f t="shared" si="1"/>
        <v>-33.378762087761253</v>
      </c>
      <c r="E31">
        <f>l0+D31*p/(2*PI())</f>
        <v>148.75042007777779</v>
      </c>
      <c r="F31">
        <f>DEGREES(ACOS((E31*E31-a*a-b*b)/(2*a*b)))-alpha</f>
        <v>26.098706556976978</v>
      </c>
      <c r="G31">
        <f>DEGREES(ACOS(((SQRT(d*d+(cc+b)^2)+p*D31/(2*PI()))^2-a*a-b*b)/(2*a*b))-ATAN(d/cc))</f>
        <v>26.098706556976982</v>
      </c>
    </row>
    <row r="32" spans="1:7" x14ac:dyDescent="0.25">
      <c r="A32" s="1">
        <v>27</v>
      </c>
      <c r="B32" s="1">
        <f t="shared" si="0"/>
        <v>0.47123889803846897</v>
      </c>
      <c r="C32" s="1">
        <v>-1990.8912069999999</v>
      </c>
      <c r="D32">
        <f t="shared" si="1"/>
        <v>-34.747606611153977</v>
      </c>
      <c r="E32">
        <f>l0+D32*p/(2*PI())</f>
        <v>147.87898658888889</v>
      </c>
      <c r="F32">
        <f>DEGREES(ACOS((E32*E32-a*a-b*b)/(2*a*b)))-alpha</f>
        <v>26.998724168075157</v>
      </c>
      <c r="G32">
        <f>DEGREES(ACOS(((SQRT(d*d+(cc+b)^2)+p*D32/(2*PI()))^2-a*a-b*b)/(2*a*b))-ATAN(d/cc))</f>
        <v>26.998724168075157</v>
      </c>
    </row>
    <row r="33" spans="1:7" x14ac:dyDescent="0.25">
      <c r="A33" s="1">
        <v>27.9</v>
      </c>
      <c r="B33" s="1">
        <f t="shared" si="0"/>
        <v>0.4869468613064179</v>
      </c>
      <c r="C33" s="1">
        <v>-2070.0999700000002</v>
      </c>
      <c r="D33">
        <f t="shared" si="1"/>
        <v>-36.130060321935844</v>
      </c>
      <c r="E33">
        <f>l0+D33*p/(2*PI())</f>
        <v>146.99888922222223</v>
      </c>
      <c r="F33">
        <f>DEGREES(ACOS((E33*E33-a*a-b*b)/(2*a*b)))-alpha</f>
        <v>27.898741387430817</v>
      </c>
      <c r="G33">
        <f>DEGREES(ACOS(((SQRT(d*d+(cc+b)^2)+p*D33/(2*PI()))^2-a*a-b*b)/(2*a*b))-ATAN(d/cc))</f>
        <v>27.898741387430825</v>
      </c>
    </row>
    <row r="34" spans="1:7" x14ac:dyDescent="0.25">
      <c r="A34" s="1">
        <v>28.8</v>
      </c>
      <c r="B34" s="1">
        <f t="shared" si="0"/>
        <v>0.50265482457436694</v>
      </c>
      <c r="C34" s="1">
        <v>-2150.0828489999999</v>
      </c>
      <c r="D34">
        <f t="shared" si="1"/>
        <v>-37.526024905710067</v>
      </c>
      <c r="E34">
        <f>l0+D34*p/(2*PI())</f>
        <v>146.11019056666666</v>
      </c>
      <c r="F34">
        <f>DEGREES(ACOS((E34*E34-a*a-b*b)/(2*a*b)))-alpha</f>
        <v>28.798758203501549</v>
      </c>
      <c r="G34">
        <f>DEGREES(ACOS(((SQRT(d*d+(cc+b)^2)+p*D34/(2*PI()))^2-a*a-b*b)/(2*a*b))-ATAN(d/cc))</f>
        <v>28.798758203501546</v>
      </c>
    </row>
    <row r="35" spans="1:7" x14ac:dyDescent="0.25">
      <c r="A35" s="1">
        <v>29.7</v>
      </c>
      <c r="B35" s="1">
        <f t="shared" si="0"/>
        <v>0.51836278784231582</v>
      </c>
      <c r="C35" s="1">
        <v>-2230.8341409999998</v>
      </c>
      <c r="D35">
        <f t="shared" si="1"/>
        <v>-38.935400826349422</v>
      </c>
      <c r="E35">
        <f>l0+D35*p/(2*PI())</f>
        <v>145.2129539888889</v>
      </c>
      <c r="F35">
        <f>DEGREES(ACOS((E35*E35-a*a-b*b)/(2*a*b)))-alpha</f>
        <v>29.69877464223886</v>
      </c>
      <c r="G35">
        <f>DEGREES(ACOS(((SQRT(d*d+(cc+b)^2)+p*D35/(2*PI()))^2-a*a-b*b)/(2*a*b))-ATAN(d/cc))</f>
        <v>29.698774642238856</v>
      </c>
    </row>
    <row r="36" spans="1:7" x14ac:dyDescent="0.25">
      <c r="A36" s="1">
        <v>30.6</v>
      </c>
      <c r="B36" s="1">
        <f t="shared" si="0"/>
        <v>0.53407075111026492</v>
      </c>
      <c r="C36" s="1">
        <v>-2312.3480679999998</v>
      </c>
      <c r="D36">
        <f t="shared" si="1"/>
        <v>-40.35808723872973</v>
      </c>
      <c r="E36">
        <f>l0+D36*p/(2*PI())</f>
        <v>144.30724368888889</v>
      </c>
      <c r="F36">
        <f>DEGREES(ACOS((E36*E36-a*a-b*b)/(2*a*b)))-alpha</f>
        <v>30.598790718089006</v>
      </c>
      <c r="G36">
        <f>DEGREES(ACOS(((SQRT(d*d+(cc+b)^2)+p*D36/(2*PI()))^2-a*a-b*b)/(2*a*b))-ATAN(d/cc))</f>
        <v>30.598790718089013</v>
      </c>
    </row>
    <row r="37" spans="1:7" x14ac:dyDescent="0.25">
      <c r="A37" s="1">
        <v>31.5</v>
      </c>
      <c r="B37" s="1">
        <f t="shared" si="0"/>
        <v>0.5497787143782138</v>
      </c>
      <c r="C37" s="1">
        <v>-2394.6187770000001</v>
      </c>
      <c r="D37">
        <f t="shared" si="1"/>
        <v>-41.793981988729868</v>
      </c>
      <c r="E37">
        <f>l0+D37*p/(2*PI())</f>
        <v>143.39312469999999</v>
      </c>
      <c r="F37">
        <f>DEGREES(ACOS((E37*E37-a*a-b*b)/(2*a*b)))-alpha</f>
        <v>31.498806442703852</v>
      </c>
      <c r="G37">
        <f>DEGREES(ACOS(((SQRT(d*d+(cc+b)^2)+p*D37/(2*PI()))^2-a*a-b*b)/(2*a*b))-ATAN(d/cc))</f>
        <v>31.498806442703859</v>
      </c>
    </row>
    <row r="38" spans="1:7" x14ac:dyDescent="0.25">
      <c r="A38" s="1">
        <v>32.4</v>
      </c>
      <c r="B38" s="1">
        <f t="shared" si="0"/>
        <v>0.56548667764616278</v>
      </c>
      <c r="C38" s="1">
        <v>-2477.6403380000002</v>
      </c>
      <c r="D38">
        <f t="shared" si="1"/>
        <v>-43.242981578325178</v>
      </c>
      <c r="E38">
        <f>l0+D38*p/(2*PI())</f>
        <v>142.47066291111111</v>
      </c>
      <c r="F38">
        <f>DEGREES(ACOS((E38*E38-a*a-b*b)/(2*a*b)))-alpha</f>
        <v>32.398821812156555</v>
      </c>
      <c r="G38">
        <f>DEGREES(ACOS(((SQRT(d*d+(cc+b)^2)+p*D38/(2*PI()))^2-a*a-b*b)/(2*a*b))-ATAN(d/cc))</f>
        <v>32.398821812156562</v>
      </c>
    </row>
    <row r="39" spans="1:7" x14ac:dyDescent="0.25">
      <c r="A39" s="1">
        <v>33.299999999999997</v>
      </c>
      <c r="B39" s="1">
        <f t="shared" si="0"/>
        <v>0.58119464091411166</v>
      </c>
      <c r="C39" s="1">
        <v>-2561.4067479999999</v>
      </c>
      <c r="D39">
        <f t="shared" si="1"/>
        <v>-44.70498123540068</v>
      </c>
      <c r="E39">
        <f>l0+D39*p/(2*PI())</f>
        <v>141.53992502222223</v>
      </c>
      <c r="F39">
        <f>DEGREES(ACOS((E39*E39-a*a-b*b)/(2*a*b)))-alpha</f>
        <v>33.298836859614156</v>
      </c>
      <c r="G39">
        <f>DEGREES(ACOS(((SQRT(d*d+(cc+b)^2)+p*D39/(2*PI()))^2-a*a-b*b)/(2*a*b))-ATAN(d/cc))</f>
        <v>33.298836859614156</v>
      </c>
    </row>
    <row r="40" spans="1:7" x14ac:dyDescent="0.25">
      <c r="A40" s="1">
        <v>34.200000000000003</v>
      </c>
      <c r="B40" s="1">
        <f t="shared" si="0"/>
        <v>0.59690260418206076</v>
      </c>
      <c r="C40" s="1">
        <v>-2645.9119219999998</v>
      </c>
      <c r="D40">
        <f t="shared" si="1"/>
        <v>-46.179874756671381</v>
      </c>
      <c r="E40">
        <f>l0+D40*p/(2*PI())</f>
        <v>140.60097864444444</v>
      </c>
      <c r="F40">
        <f>DEGREES(ACOS((E40*E40-a*a-b*b)/(2*a*b)))-alpha</f>
        <v>34.198851568032083</v>
      </c>
      <c r="G40">
        <f>DEGREES(ACOS(((SQRT(d*d+(cc+b)^2)+p*D40/(2*PI()))^2-a*a-b*b)/(2*a*b))-ATAN(d/cc))</f>
        <v>34.19885156803209</v>
      </c>
    </row>
    <row r="41" spans="1:7" x14ac:dyDescent="0.25">
      <c r="A41" s="1">
        <v>35.1</v>
      </c>
      <c r="B41" s="1">
        <f t="shared" si="0"/>
        <v>0.61261056745000975</v>
      </c>
      <c r="C41" s="1">
        <v>-2731.1497009999998</v>
      </c>
      <c r="D41">
        <f t="shared" si="1"/>
        <v>-47.667554647308663</v>
      </c>
      <c r="E41">
        <f>l0+D41*p/(2*PI())</f>
        <v>139.6538922111111</v>
      </c>
      <c r="F41">
        <f>DEGREES(ACOS((E41*E41-a*a-b*b)/(2*a*b)))-alpha</f>
        <v>35.098865966760329</v>
      </c>
      <c r="G41">
        <f>DEGREES(ACOS(((SQRT(d*d+(cc+b)^2)+p*D41/(2*PI()))^2-a*a-b*b)/(2*a*b))-ATAN(d/cc))</f>
        <v>35.098865966760329</v>
      </c>
    </row>
    <row r="42" spans="1:7" x14ac:dyDescent="0.25">
      <c r="A42" s="1">
        <v>36</v>
      </c>
      <c r="B42" s="1">
        <f t="shared" si="0"/>
        <v>0.62831853071795862</v>
      </c>
      <c r="C42" s="1">
        <v>-2817.1138449999999</v>
      </c>
      <c r="D42">
        <f t="shared" si="1"/>
        <v>-49.167911998767195</v>
      </c>
      <c r="E42">
        <f>l0+D42*p/(2*PI())</f>
        <v>138.69873505555555</v>
      </c>
      <c r="F42">
        <f>DEGREES(ACOS((E42*E42-a*a-b*b)/(2*a*b)))-alpha</f>
        <v>35.998880067559426</v>
      </c>
      <c r="G42">
        <f>DEGREES(ACOS(((SQRT(d*d+(cc+b)^2)+p*D42/(2*PI()))^2-a*a-b*b)/(2*a*b))-ATAN(d/cc))</f>
        <v>35.998880067559419</v>
      </c>
    </row>
    <row r="43" spans="1:7" x14ac:dyDescent="0.25">
      <c r="A43" s="1">
        <v>36.9</v>
      </c>
      <c r="B43" s="1">
        <f t="shared" si="0"/>
        <v>0.64402649398590761</v>
      </c>
      <c r="C43" s="1">
        <v>-2903.7980309999998</v>
      </c>
      <c r="D43">
        <f t="shared" si="1"/>
        <v>-50.680836453878364</v>
      </c>
      <c r="E43">
        <f>l0+D43*p/(2*PI())</f>
        <v>137.73557743333333</v>
      </c>
      <c r="F43">
        <f>DEGREES(ACOS((E43*E43-a*a-b*b)/(2*a*b)))-alpha</f>
        <v>36.89889385627734</v>
      </c>
      <c r="G43">
        <f>DEGREES(ACOS(((SQRT(d*d+(cc+b)^2)+p*D43/(2*PI()))^2-a*a-b*b)/(2*a*b))-ATAN(d/cc))</f>
        <v>36.898893856277347</v>
      </c>
    </row>
    <row r="44" spans="1:7" x14ac:dyDescent="0.25">
      <c r="A44" s="1">
        <v>37.799999999999997</v>
      </c>
      <c r="B44" s="1">
        <f t="shared" si="0"/>
        <v>0.65973445725385649</v>
      </c>
      <c r="C44" s="1">
        <v>-2991.1958589999999</v>
      </c>
      <c r="D44">
        <f t="shared" si="1"/>
        <v>-52.20621631157006</v>
      </c>
      <c r="E44">
        <f>l0+D44*p/(2*PI())</f>
        <v>136.76449045555555</v>
      </c>
      <c r="F44">
        <f>DEGREES(ACOS((E44*E44-a*a-b*b)/(2*a*b)))-alpha</f>
        <v>37.798907367753699</v>
      </c>
      <c r="G44">
        <f>DEGREES(ACOS(((SQRT(d*d+(cc+b)^2)+p*D44/(2*PI()))^2-a*a-b*b)/(2*a*b))-ATAN(d/cc))</f>
        <v>37.798907367753699</v>
      </c>
    </row>
    <row r="45" spans="1:7" x14ac:dyDescent="0.25">
      <c r="A45" s="1">
        <v>38.700000000000003</v>
      </c>
      <c r="B45" s="1">
        <f t="shared" si="0"/>
        <v>0.67544242052180559</v>
      </c>
      <c r="C45" s="1">
        <v>-3079.3008410000002</v>
      </c>
      <c r="D45">
        <f t="shared" si="1"/>
        <v>-53.743938334880404</v>
      </c>
      <c r="E45">
        <f>l0+D45*p/(2*PI())</f>
        <v>135.7855462111111</v>
      </c>
      <c r="F45">
        <f>DEGREES(ACOS((E45*E45-a*a-b*b)/(2*a*b)))-alpha</f>
        <v>38.698920584987505</v>
      </c>
      <c r="G45">
        <f>DEGREES(ACOS(((SQRT(d*d+(cc+b)^2)+p*D45/(2*PI()))^2-a*a-b*b)/(2*a*b))-ATAN(d/cc))</f>
        <v>38.698920584987505</v>
      </c>
    </row>
    <row r="46" spans="1:7" x14ac:dyDescent="0.25">
      <c r="A46" s="1">
        <v>39.6</v>
      </c>
      <c r="B46" s="1">
        <f t="shared" si="0"/>
        <v>0.69115038378975457</v>
      </c>
      <c r="C46" s="1">
        <v>-3168.1064080000001</v>
      </c>
      <c r="D46">
        <f t="shared" si="1"/>
        <v>-55.293887873130821</v>
      </c>
      <c r="E46">
        <f>l0+D46*p/(2*PI())</f>
        <v>134.7988176888889</v>
      </c>
      <c r="F46">
        <f>DEGREES(ACOS((E46*E46-a*a-b*b)/(2*a*b)))-alpha</f>
        <v>39.598933525689631</v>
      </c>
      <c r="G46">
        <f>DEGREES(ACOS(((SQRT(d*d+(cc+b)^2)+p*D46/(2*PI()))^2-a*a-b*b)/(2*a*b))-ATAN(d/cc))</f>
        <v>39.598933525689631</v>
      </c>
    </row>
    <row r="47" spans="1:7" x14ac:dyDescent="0.25">
      <c r="A47" s="1">
        <v>40.5</v>
      </c>
      <c r="B47" s="1">
        <f t="shared" si="0"/>
        <v>0.70685834705770345</v>
      </c>
      <c r="C47" s="1">
        <v>-3257.6059049999999</v>
      </c>
      <c r="D47">
        <f t="shared" si="1"/>
        <v>-56.855948774659609</v>
      </c>
      <c r="E47">
        <f>l0+D47*p/(2*PI())</f>
        <v>133.80437883333332</v>
      </c>
      <c r="F47">
        <f>DEGREES(ACOS((E47*E47-a*a-b*b)/(2*a*b)))-alpha</f>
        <v>40.498946205515935</v>
      </c>
      <c r="G47">
        <f>DEGREES(ACOS(((SQRT(d*d+(cc+b)^2)+p*D47/(2*PI()))^2-a*a-b*b)/(2*a*b))-ATAN(d/cc))</f>
        <v>40.498946205515935</v>
      </c>
    </row>
    <row r="48" spans="1:7" x14ac:dyDescent="0.25">
      <c r="A48" s="1">
        <v>41.4</v>
      </c>
      <c r="B48" s="1">
        <f t="shared" si="0"/>
        <v>0.72256631032565244</v>
      </c>
      <c r="C48" s="1">
        <v>-3347.7925869999999</v>
      </c>
      <c r="D48">
        <f t="shared" si="1"/>
        <v>-58.430003317008712</v>
      </c>
      <c r="E48">
        <f>l0+D48*p/(2*PI())</f>
        <v>132.80230458888889</v>
      </c>
      <c r="F48">
        <f>DEGREES(ACOS((E48*E48-a*a-b*b)/(2*a*b)))-alpha</f>
        <v>41.398958613942526</v>
      </c>
      <c r="G48">
        <f>DEGREES(ACOS(((SQRT(d*d+(cc+b)^2)+p*D48/(2*PI()))^2-a*a-b*b)/(2*a*b))-ATAN(d/cc))</f>
        <v>41.398958613942533</v>
      </c>
    </row>
    <row r="49" spans="1:7" x14ac:dyDescent="0.25">
      <c r="A49" s="1">
        <v>42.3</v>
      </c>
      <c r="B49" s="1">
        <f t="shared" si="0"/>
        <v>0.73827427359360132</v>
      </c>
      <c r="C49" s="1">
        <v>-3438.659623</v>
      </c>
      <c r="D49">
        <f t="shared" si="1"/>
        <v>-60.015932276736933</v>
      </c>
      <c r="E49">
        <f>l0+D49*p/(2*PI())</f>
        <v>131.79267085555557</v>
      </c>
      <c r="F49">
        <f>DEGREES(ACOS((E49*E49-a*a-b*b)/(2*a*b)))-alpha</f>
        <v>42.298970771214229</v>
      </c>
      <c r="G49">
        <f>DEGREES(ACOS(((SQRT(d*d+(cc+b)^2)+p*D49/(2*PI()))^2-a*a-b*b)/(2*a*b))-ATAN(d/cc))</f>
        <v>42.298970771214236</v>
      </c>
    </row>
    <row r="50" spans="1:7" x14ac:dyDescent="0.25">
      <c r="A50" s="1">
        <v>43.2</v>
      </c>
      <c r="B50" s="1">
        <f t="shared" si="0"/>
        <v>0.75398223686155041</v>
      </c>
      <c r="C50" s="1">
        <v>-3530.2000899999998</v>
      </c>
      <c r="D50">
        <f t="shared" si="1"/>
        <v>-61.613614824700143</v>
      </c>
      <c r="E50">
        <f>l0+D50*p/(2*PI())</f>
        <v>130.77555455555557</v>
      </c>
      <c r="F50">
        <f>DEGREES(ACOS((E50*E50-a*a-b*b)/(2*a*b)))-alpha</f>
        <v>43.198982685931185</v>
      </c>
      <c r="G50">
        <f>DEGREES(ACOS(((SQRT(d*d+(cc+b)^2)+p*D50/(2*PI()))^2-a*a-b*b)/(2*a*b))-ATAN(d/cc))</f>
        <v>43.198982685931185</v>
      </c>
    </row>
    <row r="51" spans="1:7" x14ac:dyDescent="0.25">
      <c r="A51" s="1">
        <v>44.1</v>
      </c>
      <c r="B51" s="1">
        <f t="shared" si="0"/>
        <v>0.7696902001294994</v>
      </c>
      <c r="C51" s="1">
        <v>-3622.40697</v>
      </c>
      <c r="D51">
        <f t="shared" si="1"/>
        <v>-63.222928473691461</v>
      </c>
      <c r="E51">
        <f>l0+D51*p/(2*PI())</f>
        <v>129.75103366666667</v>
      </c>
      <c r="F51">
        <f>DEGREES(ACOS((E51*E51-a*a-b*b)/(2*a*b)))-alpha</f>
        <v>44.098994344860586</v>
      </c>
      <c r="G51">
        <f>DEGREES(ACOS(((SQRT(d*d+(cc+b)^2)+p*D51/(2*PI()))^2-a*a-b*b)/(2*a*b))-ATAN(d/cc))</f>
        <v>44.098994344860579</v>
      </c>
    </row>
    <row r="52" spans="1:7" x14ac:dyDescent="0.25">
      <c r="A52" s="1">
        <v>45</v>
      </c>
      <c r="B52" s="1">
        <f t="shared" si="0"/>
        <v>0.78539816339744828</v>
      </c>
      <c r="C52" s="1">
        <v>-3715.273154</v>
      </c>
      <c r="D52">
        <f t="shared" si="1"/>
        <v>-64.843749148254332</v>
      </c>
      <c r="E52">
        <f>l0+D52*p/(2*PI())</f>
        <v>128.71918717777777</v>
      </c>
      <c r="F52">
        <f>DEGREES(ACOS((E52*E52-a*a-b*b)/(2*a*b)))-alpha</f>
        <v>44.999005772031438</v>
      </c>
      <c r="G52">
        <f>DEGREES(ACOS(((SQRT(d*d+(cc+b)^2)+p*D52/(2*PI()))^2-a*a-b*b)/(2*a*b))-ATAN(d/cc))</f>
        <v>44.999005772031438</v>
      </c>
    </row>
    <row r="53" spans="1:7" x14ac:dyDescent="0.25">
      <c r="A53" s="1">
        <v>45.9</v>
      </c>
      <c r="B53" s="1">
        <f t="shared" si="0"/>
        <v>0.80110612666539727</v>
      </c>
      <c r="C53" s="1">
        <v>-3808.791432</v>
      </c>
      <c r="D53">
        <f t="shared" si="1"/>
        <v>-66.475951010149714</v>
      </c>
      <c r="E53">
        <f>l0+D53*p/(2*PI())</f>
        <v>127.6800952</v>
      </c>
      <c r="F53">
        <f>DEGREES(ACOS((E53*E53-a*a-b*b)/(2*a*b)))-alpha</f>
        <v>45.899016952426905</v>
      </c>
      <c r="G53">
        <f>DEGREES(ACOS(((SQRT(d*d+(cc+b)^2)+p*D53/(2*PI()))^2-a*a-b*b)/(2*a*b))-ATAN(d/cc))</f>
        <v>45.899016952426905</v>
      </c>
    </row>
    <row r="54" spans="1:7" x14ac:dyDescent="0.25">
      <c r="A54" s="1">
        <v>46.8</v>
      </c>
      <c r="B54" s="1">
        <f t="shared" si="0"/>
        <v>0.81681408993334614</v>
      </c>
      <c r="C54" s="1">
        <v>-3902.9544989999999</v>
      </c>
      <c r="D54">
        <f t="shared" si="1"/>
        <v>-68.119406563075728</v>
      </c>
      <c r="E54">
        <f>l0+D54*p/(2*PI())</f>
        <v>126.6338389</v>
      </c>
      <c r="F54">
        <f>DEGREES(ACOS((E54*E54-a*a-b*b)/(2*a*b)))-alpha</f>
        <v>46.799027912665181</v>
      </c>
      <c r="G54">
        <f>DEGREES(ACOS(((SQRT(d*d+(cc+b)^2)+p*D54/(2*PI()))^2-a*a-b*b)/(2*a*b))-ATAN(d/cc))</f>
        <v>46.799027912665188</v>
      </c>
    </row>
    <row r="55" spans="1:7" x14ac:dyDescent="0.25">
      <c r="A55" s="1">
        <v>47.7</v>
      </c>
      <c r="B55" s="1">
        <f t="shared" si="0"/>
        <v>0.83252205320129524</v>
      </c>
      <c r="C55" s="1">
        <v>-3997.7549450000001</v>
      </c>
      <c r="D55">
        <f t="shared" si="1"/>
        <v>-69.773986478134816</v>
      </c>
      <c r="E55">
        <f>l0+D55*p/(2*PI())</f>
        <v>125.58050061111112</v>
      </c>
      <c r="F55">
        <f>DEGREES(ACOS((E55*E55-a*a-b*b)/(2*a*b)))-alpha</f>
        <v>47.699038648535463</v>
      </c>
      <c r="G55">
        <f>DEGREES(ACOS(((SQRT(d*d+(cc+b)^2)+p*D55/(2*PI()))^2-a*a-b*b)/(2*a*b))-ATAN(d/cc))</f>
        <v>47.699038648535463</v>
      </c>
    </row>
    <row r="56" spans="1:7" x14ac:dyDescent="0.25">
      <c r="A56" s="1">
        <v>48.6</v>
      </c>
      <c r="B56" s="1">
        <f t="shared" si="0"/>
        <v>0.84823001646924423</v>
      </c>
      <c r="C56" s="1">
        <v>-4093.1852560000002</v>
      </c>
      <c r="D56">
        <f t="shared" si="1"/>
        <v>-71.439559611286981</v>
      </c>
      <c r="E56">
        <f>l0+D56*p/(2*PI())</f>
        <v>124.52016382222223</v>
      </c>
      <c r="F56">
        <f>DEGREES(ACOS((E56*E56-a*a-b*b)/(2*a*b)))-alpha</f>
        <v>48.599049160448288</v>
      </c>
      <c r="G56">
        <f>DEGREES(ACOS(((SQRT(d*d+(cc+b)^2)+p*D56/(2*PI()))^2-a*a-b*b)/(2*a*b))-ATAN(d/cc))</f>
        <v>48.599049160448295</v>
      </c>
    </row>
    <row r="57" spans="1:7" x14ac:dyDescent="0.25">
      <c r="A57" s="1">
        <v>49.5</v>
      </c>
      <c r="B57" s="1">
        <f t="shared" si="0"/>
        <v>0.86393797973719311</v>
      </c>
      <c r="C57" s="1">
        <v>-4189.237811</v>
      </c>
      <c r="D57">
        <f t="shared" si="1"/>
        <v>-73.11599295098992</v>
      </c>
      <c r="E57">
        <f>l0+D57*p/(2*PI())</f>
        <v>123.45291321111111</v>
      </c>
      <c r="F57">
        <f>DEGREES(ACOS((E57*E57-a*a-b*b)/(2*a*b)))-alpha</f>
        <v>49.499059451849831</v>
      </c>
      <c r="G57">
        <f>DEGREES(ACOS(((SQRT(d*d+(cc+b)^2)+p*D57/(2*PI()))^2-a*a-b*b)/(2*a*b))-ATAN(d/cc))</f>
        <v>49.499059451849831</v>
      </c>
    </row>
    <row r="58" spans="1:7" x14ac:dyDescent="0.25">
      <c r="A58" s="1">
        <v>50.4</v>
      </c>
      <c r="B58" s="1">
        <f t="shared" si="0"/>
        <v>0.87964594300514209</v>
      </c>
      <c r="C58" s="1">
        <v>-4285.9048789999997</v>
      </c>
      <c r="D58">
        <f t="shared" si="1"/>
        <v>-74.803151565839173</v>
      </c>
      <c r="E58">
        <f>l0+D58*p/(2*PI())</f>
        <v>122.37883467777777</v>
      </c>
      <c r="F58">
        <f>DEGREES(ACOS((E58*E58-a*a-b*b)/(2*a*b)))-alpha</f>
        <v>50.399069529541265</v>
      </c>
      <c r="G58">
        <f>DEGREES(ACOS(((SQRT(d*d+(cc+b)^2)+p*D58/(2*PI()))^2-a*a-b*b)/(2*a*b))-ATAN(d/cc))</f>
        <v>50.399069529541265</v>
      </c>
    </row>
    <row r="59" spans="1:7" x14ac:dyDescent="0.25">
      <c r="A59" s="1">
        <v>51.3</v>
      </c>
      <c r="B59" s="1">
        <f t="shared" si="0"/>
        <v>0.89535390627309097</v>
      </c>
      <c r="C59" s="1">
        <v>-4383.1786160000001</v>
      </c>
      <c r="D59">
        <f t="shared" si="1"/>
        <v>-76.500898552208213</v>
      </c>
      <c r="E59">
        <f>l0+D59*p/(2*PI())</f>
        <v>121.29801537777777</v>
      </c>
      <c r="F59">
        <f>DEGREES(ACOS((E59*E59-a*a-b*b)/(2*a*b)))-alpha</f>
        <v>51.299079405953037</v>
      </c>
      <c r="G59">
        <f>DEGREES(ACOS(((SQRT(d*d+(cc+b)^2)+p*D59/(2*PI()))^2-a*a-b*b)/(2*a*b))-ATAN(d/cc))</f>
        <v>51.299079405953037</v>
      </c>
    </row>
    <row r="60" spans="1:7" x14ac:dyDescent="0.25">
      <c r="A60" s="1">
        <v>52.2</v>
      </c>
      <c r="B60" s="1">
        <f t="shared" si="0"/>
        <v>0.91106186954104007</v>
      </c>
      <c r="C60" s="1">
        <v>-4481.051058</v>
      </c>
      <c r="D60">
        <f t="shared" si="1"/>
        <v>-78.209094912075386</v>
      </c>
      <c r="E60">
        <f>l0+D60*p/(2*PI())</f>
        <v>120.21054380000001</v>
      </c>
      <c r="F60">
        <f>DEGREES(ACOS((E60*E60-a*a-b*b)/(2*a*b)))-alpha</f>
        <v>52.199089066764998</v>
      </c>
      <c r="G60">
        <f>DEGREES(ACOS(((SQRT(d*d+(cc+b)^2)+p*D60/(2*PI()))^2-a*a-b*b)/(2*a*b))-ATAN(d/cc))</f>
        <v>52.199089066765005</v>
      </c>
    </row>
    <row r="61" spans="1:7" x14ac:dyDescent="0.25">
      <c r="A61" s="1">
        <v>53.1</v>
      </c>
      <c r="B61" s="1">
        <f t="shared" si="0"/>
        <v>0.92676983280898906</v>
      </c>
      <c r="C61" s="1">
        <v>-4579.5141229999999</v>
      </c>
      <c r="D61">
        <f t="shared" si="1"/>
        <v>-79.927599587930573</v>
      </c>
      <c r="E61">
        <f>l0+D61*p/(2*PI())</f>
        <v>119.11650974444444</v>
      </c>
      <c r="F61">
        <f>DEGREES(ACOS((E61*E61-a*a-b*b)/(2*a*b)))-alpha</f>
        <v>53.099098523949138</v>
      </c>
      <c r="G61">
        <f>DEGREES(ACOS(((SQRT(d*d+(cc+b)^2)+p*D61/(2*PI()))^2-a*a-b*b)/(2*a*b))-ATAN(d/cc))</f>
        <v>53.099098523949131</v>
      </c>
    </row>
    <row r="62" spans="1:7" x14ac:dyDescent="0.25">
      <c r="A62" s="1">
        <v>54</v>
      </c>
      <c r="B62" s="1">
        <f t="shared" si="0"/>
        <v>0.94247779607693793</v>
      </c>
      <c r="C62" s="1">
        <v>-4678.5596029999997</v>
      </c>
      <c r="D62">
        <f t="shared" si="1"/>
        <v>-81.656269323148763</v>
      </c>
      <c r="E62">
        <f>l0+D62*p/(2*PI())</f>
        <v>118.01600441111111</v>
      </c>
      <c r="F62">
        <f>DEGREES(ACOS((E62*E62-a*a-b*b)/(2*a*b)))-alpha</f>
        <v>53.999107778717061</v>
      </c>
      <c r="G62">
        <f>DEGREES(ACOS(((SQRT(d*d+(cc+b)^2)+p*D62/(2*PI()))^2-a*a-b*b)/(2*a*b))-ATAN(d/cc))</f>
        <v>53.999107778717068</v>
      </c>
    </row>
    <row r="63" spans="1:7" x14ac:dyDescent="0.25">
      <c r="A63" s="1">
        <v>54.9</v>
      </c>
      <c r="B63" s="1">
        <f t="shared" si="0"/>
        <v>0.95818575934488692</v>
      </c>
      <c r="C63" s="1">
        <v>-4778.1791620000004</v>
      </c>
      <c r="D63">
        <f t="shared" si="1"/>
        <v>-83.394958627083525</v>
      </c>
      <c r="E63">
        <f>l0+D63*p/(2*PI())</f>
        <v>116.90912042222223</v>
      </c>
      <c r="F63">
        <f>DEGREES(ACOS((E63*E63-a*a-b*b)/(2*a*b)))-alpha</f>
        <v>54.899116842384672</v>
      </c>
      <c r="G63">
        <f>DEGREES(ACOS(((SQRT(d*d+(cc+b)^2)+p*D63/(2*PI()))^2-a*a-b*b)/(2*a*b))-ATAN(d/cc))</f>
        <v>54.899116842384679</v>
      </c>
    </row>
    <row r="64" spans="1:7" x14ac:dyDescent="0.25">
      <c r="A64" s="1">
        <v>55.8</v>
      </c>
      <c r="B64" s="1">
        <f t="shared" si="0"/>
        <v>0.9738937226128358</v>
      </c>
      <c r="C64" s="1">
        <v>-4878.3643279999997</v>
      </c>
      <c r="D64">
        <f t="shared" si="1"/>
        <v>-85.143519635440597</v>
      </c>
      <c r="E64">
        <f>l0+D64*p/(2*PI())</f>
        <v>115.7959519111111</v>
      </c>
      <c r="F64">
        <f>DEGREES(ACOS((E64*E64-a*a-b*b)/(2*a*b)))-alpha</f>
        <v>55.79912570551852</v>
      </c>
      <c r="G64">
        <f>DEGREES(ACOS(((SQRT(d*d+(cc+b)^2)+p*D64/(2*PI()))^2-a*a-b*b)/(2*a*b))-ATAN(d/cc))</f>
        <v>55.79912570551852</v>
      </c>
    </row>
    <row r="65" spans="1:7" x14ac:dyDescent="0.25">
      <c r="A65" s="1">
        <v>56.7</v>
      </c>
      <c r="B65" s="1">
        <f t="shared" si="0"/>
        <v>0.9896016858807849</v>
      </c>
      <c r="C65" s="1">
        <v>-4979.1064919999999</v>
      </c>
      <c r="D65">
        <f t="shared" si="1"/>
        <v>-86.901802092824695</v>
      </c>
      <c r="E65">
        <f>l0+D65*p/(2*PI())</f>
        <v>114.67659453333334</v>
      </c>
      <c r="F65">
        <f>DEGREES(ACOS((E65*E65-a*a-b*b)/(2*a*b)))-alpha</f>
        <v>56.699134373415916</v>
      </c>
      <c r="G65">
        <f>DEGREES(ACOS(((SQRT(d*d+(cc+b)^2)+p*D65/(2*PI()))^2-a*a-b*b)/(2*a*b))-ATAN(d/cc))</f>
        <v>56.699134373415916</v>
      </c>
    </row>
    <row r="66" spans="1:7" x14ac:dyDescent="0.25">
      <c r="A66" s="1">
        <v>57.6</v>
      </c>
      <c r="B66" s="1">
        <f t="shared" si="0"/>
        <v>1.0053096491487339</v>
      </c>
      <c r="C66" s="1">
        <v>-5080.3968999999997</v>
      </c>
      <c r="D66">
        <f t="shared" si="1"/>
        <v>-88.669653213113108</v>
      </c>
      <c r="E66">
        <f>l0+D66*p/(2*PI())</f>
        <v>113.55114555555555</v>
      </c>
      <c r="F66">
        <f>DEGREES(ACOS((E66*E66-a*a-b*b)/(2*a*b)))-alpha</f>
        <v>57.599142841542843</v>
      </c>
      <c r="G66">
        <f>DEGREES(ACOS(((SQRT(d*d+(cc+b)^2)+p*D66/(2*PI()))^2-a*a-b*b)/(2*a*b))-ATAN(d/cc))</f>
        <v>57.599142841542843</v>
      </c>
    </row>
    <row r="67" spans="1:7" x14ac:dyDescent="0.25">
      <c r="A67" s="1">
        <v>58.5</v>
      </c>
      <c r="B67" s="1">
        <f t="shared" ref="B67:B102" si="2">RADIANS(A67)</f>
        <v>1.0210176124166828</v>
      </c>
      <c r="C67" s="1">
        <v>-5182.2266509999999</v>
      </c>
      <c r="D67">
        <f t="shared" ref="D67:D102" si="3">RADIANS(C67)</f>
        <v>-90.446917644549089</v>
      </c>
      <c r="E67">
        <f>l0+D67*p/(2*PI())</f>
        <v>112.41970387777778</v>
      </c>
      <c r="F67">
        <f>DEGREES(ACOS((E67*E67-a*a-b*b)/(2*a*b)))-alpha</f>
        <v>58.499151128041902</v>
      </c>
      <c r="G67">
        <f>DEGREES(ACOS(((SQRT(d*d+(cc+b)^2)+p*D67/(2*PI()))^2-a*a-b*b)/(2*a*b))-ATAN(d/cc))</f>
        <v>58.499151128041909</v>
      </c>
    </row>
    <row r="68" spans="1:7" x14ac:dyDescent="0.25">
      <c r="A68" s="1">
        <v>59.4</v>
      </c>
      <c r="B68" s="1">
        <f t="shared" si="2"/>
        <v>1.0367255756846316</v>
      </c>
      <c r="C68" s="1">
        <v>-5284.5866850000002</v>
      </c>
      <c r="D68">
        <f t="shared" si="3"/>
        <v>-92.233437260302438</v>
      </c>
      <c r="E68">
        <f>l0+D68*p/(2*PI())</f>
        <v>111.28237016666667</v>
      </c>
      <c r="F68">
        <f>DEGREES(ACOS((E68*E68-a*a-b*b)/(2*a*b)))-alpha</f>
        <v>59.399159221166727</v>
      </c>
      <c r="G68">
        <f>DEGREES(ACOS(((SQRT(d*d+(cc+b)^2)+p*D68/(2*PI()))^2-a*a-b*b)/(2*a*b))-ATAN(d/cc))</f>
        <v>59.399159221166727</v>
      </c>
    </row>
    <row r="69" spans="1:7" x14ac:dyDescent="0.25">
      <c r="A69" s="1">
        <v>60.3</v>
      </c>
      <c r="B69" s="1">
        <f t="shared" si="2"/>
        <v>1.0524335389525807</v>
      </c>
      <c r="C69" s="1">
        <v>-5387.4677819999997</v>
      </c>
      <c r="D69">
        <f t="shared" si="3"/>
        <v>-94.029051141016097</v>
      </c>
      <c r="E69">
        <f>l0+D69*p/(2*PI())</f>
        <v>110.13924686666667</v>
      </c>
      <c r="F69">
        <f>DEGREES(ACOS((E69*E69-a*a-b*b)/(2*a*b)))-alpha</f>
        <v>60.299167128227353</v>
      </c>
      <c r="G69">
        <f>DEGREES(ACOS(((SQRT(d*d+(cc+b)^2)+p*D69/(2*PI()))^2-a*a-b*b)/(2*a*b))-ATAN(d/cc))</f>
        <v>60.299167128227346</v>
      </c>
    </row>
    <row r="70" spans="1:7" x14ac:dyDescent="0.25">
      <c r="A70" s="1">
        <v>61.2</v>
      </c>
      <c r="B70" s="1">
        <f t="shared" si="2"/>
        <v>1.0681415022205298</v>
      </c>
      <c r="C70" s="1">
        <v>-5490.8605520000001</v>
      </c>
      <c r="D70">
        <f t="shared" si="3"/>
        <v>-95.83359540027331</v>
      </c>
      <c r="E70">
        <f>l0+D70*p/(2*PI())</f>
        <v>108.99043831111112</v>
      </c>
      <c r="F70">
        <f>DEGREES(ACOS((E70*E70-a*a-b*b)/(2*a*b)))-alpha</f>
        <v>61.199174849117981</v>
      </c>
      <c r="G70">
        <f>DEGREES(ACOS(((SQRT(d*d+(cc+b)^2)+p*D70/(2*PI()))^2-a*a-b*b)/(2*a*b))-ATAN(d/cc))</f>
        <v>61.199174849117973</v>
      </c>
    </row>
    <row r="71" spans="1:7" x14ac:dyDescent="0.25">
      <c r="A71" s="1">
        <v>62.1</v>
      </c>
      <c r="B71" s="1">
        <f t="shared" si="2"/>
        <v>1.0838494654884787</v>
      </c>
      <c r="C71" s="1">
        <v>-5594.7554280000004</v>
      </c>
      <c r="D71">
        <f t="shared" si="3"/>
        <v>-97.646903062424556</v>
      </c>
      <c r="E71">
        <f>l0+D71*p/(2*PI())</f>
        <v>107.8360508</v>
      </c>
      <c r="F71">
        <f>DEGREES(ACOS((E71*E71-a*a-b*b)/(2*a*b)))-alpha</f>
        <v>62.099182381090813</v>
      </c>
      <c r="G71">
        <f>DEGREES(ACOS(((SQRT(d*d+(cc+b)^2)+p*D71/(2*PI()))^2-a*a-b*b)/(2*a*b))-ATAN(d/cc))</f>
        <v>62.09918238109082</v>
      </c>
    </row>
    <row r="72" spans="1:7" x14ac:dyDescent="0.25">
      <c r="A72" s="1">
        <v>63</v>
      </c>
      <c r="B72" s="1">
        <f t="shared" si="2"/>
        <v>1.0995574287564276</v>
      </c>
      <c r="C72" s="1">
        <v>-5699.1426579999998</v>
      </c>
      <c r="D72">
        <f t="shared" si="3"/>
        <v>-99.468803922961143</v>
      </c>
      <c r="E72">
        <f>l0+D72*p/(2*PI())</f>
        <v>106.67619268888889</v>
      </c>
      <c r="F72">
        <f>DEGREES(ACOS((E72*E72-a*a-b*b)/(2*a*b)))-alpha</f>
        <v>62.9991897196727</v>
      </c>
      <c r="G72">
        <f>DEGREES(ACOS(((SQRT(d*d+(cc+b)^2)+p*D72/(2*PI()))^2-a*a-b*b)/(2*a*b))-ATAN(d/cc))</f>
        <v>62.999189719672707</v>
      </c>
    </row>
    <row r="73" spans="1:7" x14ac:dyDescent="0.25">
      <c r="A73" s="1">
        <v>63.9</v>
      </c>
      <c r="B73" s="1">
        <f t="shared" si="2"/>
        <v>1.1152653920243765</v>
      </c>
      <c r="C73" s="1">
        <v>-5804.012299</v>
      </c>
      <c r="D73">
        <f t="shared" si="3"/>
        <v>-101.29912444379559</v>
      </c>
      <c r="E73">
        <f>l0+D73*p/(2*PI())</f>
        <v>105.51097445555556</v>
      </c>
      <c r="F73">
        <f>DEGREES(ACOS((E73*E73-a*a-b*b)/(2*a*b)))-alpha</f>
        <v>63.899196881952946</v>
      </c>
      <c r="G73">
        <f>DEGREES(ACOS(((SQRT(d*d+(cc+b)^2)+p*D73/(2*PI()))^2-a*a-b*b)/(2*a*b))-ATAN(d/cc))</f>
        <v>63.899196881952953</v>
      </c>
    </row>
    <row r="74" spans="1:7" x14ac:dyDescent="0.25">
      <c r="A74" s="1">
        <v>64.8</v>
      </c>
      <c r="B74" s="1">
        <f t="shared" si="2"/>
        <v>1.1309733552923256</v>
      </c>
      <c r="C74" s="1">
        <v>-5909.3542010000001</v>
      </c>
      <c r="D74">
        <f t="shared" si="3"/>
        <v>-103.13768747400879</v>
      </c>
      <c r="E74">
        <f>l0+D74*p/(2*PI())</f>
        <v>104.34050887777778</v>
      </c>
      <c r="F74">
        <f>DEGREES(ACOS((E74*E74-a*a-b*b)/(2*a*b)))-alpha</f>
        <v>64.799203849696752</v>
      </c>
      <c r="G74">
        <f>DEGREES(ACOS(((SQRT(d*d+(cc+b)^2)+p*D74/(2*PI()))^2-a*a-b*b)/(2*a*b))-ATAN(d/cc))</f>
        <v>64.799203849696752</v>
      </c>
    </row>
    <row r="75" spans="1:7" x14ac:dyDescent="0.25">
      <c r="A75" s="1">
        <v>65.7</v>
      </c>
      <c r="B75" s="1">
        <f t="shared" si="2"/>
        <v>1.1466813185602747</v>
      </c>
      <c r="C75" s="1">
        <v>-6015.1580050000002</v>
      </c>
      <c r="D75">
        <f t="shared" si="3"/>
        <v>-104.98431221494354</v>
      </c>
      <c r="E75">
        <f>l0+D75*p/(2*PI())</f>
        <v>103.16491105555555</v>
      </c>
      <c r="F75">
        <f>DEGREES(ACOS((E75*E75-a*a-b*b)/(2*a*b)))-alpha</f>
        <v>65.699210638949765</v>
      </c>
      <c r="G75">
        <f>DEGREES(ACOS(((SQRT(d*d+(cc+b)^2)+p*D75/(2*PI()))^2-a*a-b*b)/(2*a*b))-ATAN(d/cc))</f>
        <v>65.699210638949765</v>
      </c>
    </row>
    <row r="76" spans="1:7" x14ac:dyDescent="0.25">
      <c r="A76" s="1">
        <v>66.599999999999994</v>
      </c>
      <c r="B76" s="1">
        <f t="shared" si="2"/>
        <v>1.1623892818282233</v>
      </c>
      <c r="C76" s="1">
        <v>-6121.4131239999997</v>
      </c>
      <c r="D76">
        <f t="shared" si="3"/>
        <v>-106.83881388859191</v>
      </c>
      <c r="E76">
        <f>l0+D76*p/(2*PI())</f>
        <v>101.98429862222223</v>
      </c>
      <c r="F76">
        <f>DEGREES(ACOS((E76*E76-a*a-b*b)/(2*a*b)))-alpha</f>
        <v>66.599217230805763</v>
      </c>
      <c r="G76">
        <f>DEGREES(ACOS(((SQRT(d*d+(cc+b)^2)+p*D76/(2*PI()))^2-a*a-b*b)/(2*a*b))-ATAN(d/cc))</f>
        <v>66.599217230805763</v>
      </c>
    </row>
    <row r="77" spans="1:7" x14ac:dyDescent="0.25">
      <c r="A77" s="1">
        <v>67.5</v>
      </c>
      <c r="B77" s="1">
        <f t="shared" si="2"/>
        <v>1.1780972450961724</v>
      </c>
      <c r="C77" s="1">
        <v>-6228.1087399999997</v>
      </c>
      <c r="D77">
        <f t="shared" si="3"/>
        <v>-108.70100368523546</v>
      </c>
      <c r="E77">
        <f>l0+D77*p/(2*PI())</f>
        <v>100.79879177777778</v>
      </c>
      <c r="F77">
        <f>DEGREES(ACOS((E77*E77-a*a-b*b)/(2*a*b)))-alpha</f>
        <v>67.499223645817736</v>
      </c>
      <c r="G77">
        <f>DEGREES(ACOS(((SQRT(d*d+(cc+b)^2)+p*D77/(2*PI()))^2-a*a-b*b)/(2*a*b))-ATAN(d/cc))</f>
        <v>67.499223645817736</v>
      </c>
    </row>
    <row r="78" spans="1:7" x14ac:dyDescent="0.25">
      <c r="A78" s="1">
        <v>68.400000000000006</v>
      </c>
      <c r="B78" s="1">
        <f t="shared" si="2"/>
        <v>1.1938052083641215</v>
      </c>
      <c r="C78" s="1">
        <v>-6335.2337820000002</v>
      </c>
      <c r="D78">
        <f t="shared" si="3"/>
        <v>-110.57068837947268</v>
      </c>
      <c r="E78">
        <f>l0+D78*p/(2*PI())</f>
        <v>99.608513533333323</v>
      </c>
      <c r="F78">
        <f>DEGREES(ACOS((E78*E78-a*a-b*b)/(2*a*b)))-alpha</f>
        <v>68.399229865092224</v>
      </c>
      <c r="G78">
        <f>DEGREES(ACOS(((SQRT(d*d+(cc+b)^2)+p*D78/(2*PI()))^2-a*a-b*b)/(2*a*b))-ATAN(d/cc))</f>
        <v>68.399229865092224</v>
      </c>
    </row>
    <row r="79" spans="1:7" x14ac:dyDescent="0.25">
      <c r="A79" s="1">
        <v>69.3</v>
      </c>
      <c r="B79" s="1">
        <f t="shared" si="2"/>
        <v>1.2095131716320704</v>
      </c>
      <c r="C79" s="1">
        <v>-6442.7769200000002</v>
      </c>
      <c r="D79">
        <f t="shared" si="3"/>
        <v>-112.44767022549931</v>
      </c>
      <c r="E79">
        <f>l0+D79*p/(2*PI())</f>
        <v>98.413589777777773</v>
      </c>
      <c r="F79">
        <f>DEGREES(ACOS((E79*E79-a*a-b*b)/(2*a*b)))-alpha</f>
        <v>69.299235895381202</v>
      </c>
      <c r="G79">
        <f>DEGREES(ACOS(((SQRT(d*d+(cc+b)^2)+p*D79/(2*PI()))^2-a*a-b*b)/(2*a*b))-ATAN(d/cc))</f>
        <v>69.299235895381202</v>
      </c>
    </row>
    <row r="80" spans="1:7" x14ac:dyDescent="0.25">
      <c r="A80" s="1">
        <v>70.2</v>
      </c>
      <c r="B80" s="1">
        <f t="shared" si="2"/>
        <v>1.2252211349000195</v>
      </c>
      <c r="C80" s="1">
        <v>-6550.7265450000004</v>
      </c>
      <c r="D80">
        <f t="shared" si="3"/>
        <v>-114.33174660804249</v>
      </c>
      <c r="E80">
        <f>l0+D80*p/(2*PI())</f>
        <v>97.214149499999991</v>
      </c>
      <c r="F80">
        <f>DEGREES(ACOS((E80*E80-a*a-b*b)/(2*a*b)))-alpha</f>
        <v>70.199241725362683</v>
      </c>
      <c r="G80">
        <f>DEGREES(ACOS(((SQRT(d*d+(cc+b)^2)+p*D80/(2*PI()))^2-a*a-b*b)/(2*a*b))-ATAN(d/cc))</f>
        <v>70.199241725362683</v>
      </c>
    </row>
    <row r="81" spans="1:7" x14ac:dyDescent="0.25">
      <c r="A81" s="1">
        <v>71.099999999999994</v>
      </c>
      <c r="B81" s="1">
        <f t="shared" si="2"/>
        <v>1.2409290981679681</v>
      </c>
      <c r="C81" s="1">
        <v>-6659.0707579999998</v>
      </c>
      <c r="D81">
        <f t="shared" si="3"/>
        <v>-116.22270985037453</v>
      </c>
      <c r="E81">
        <f>l0+D81*p/(2*PI())</f>
        <v>96.010324911111113</v>
      </c>
      <c r="F81">
        <f>DEGREES(ACOS((E81*E81-a*a-b*b)/(2*a*b)))-alpha</f>
        <v>71.099247367537856</v>
      </c>
      <c r="G81">
        <f>DEGREES(ACOS(((SQRT(d*d+(cc+b)^2)+p*D81/(2*PI()))^2-a*a-b*b)/(2*a*b))-ATAN(d/cc))</f>
        <v>71.099247367537856</v>
      </c>
    </row>
    <row r="82" spans="1:7" x14ac:dyDescent="0.25">
      <c r="A82" s="1">
        <v>72</v>
      </c>
      <c r="B82" s="1">
        <f t="shared" si="2"/>
        <v>1.2566370614359172</v>
      </c>
      <c r="C82" s="1">
        <v>-6767.7973469999997</v>
      </c>
      <c r="D82">
        <f t="shared" si="3"/>
        <v>-118.12034681288718</v>
      </c>
      <c r="E82">
        <f>l0+D82*p/(2*PI())</f>
        <v>94.802251699999999</v>
      </c>
      <c r="F82">
        <f>DEGREES(ACOS((E82*E82-a*a-b*b)/(2*a*b)))-alpha</f>
        <v>71.999252810955099</v>
      </c>
      <c r="G82">
        <f>DEGREES(ACOS(((SQRT(d*d+(cc+b)^2)+p*D82/(2*PI()))^2-a*a-b*b)/(2*a*b))-ATAN(d/cc))</f>
        <v>71.999252810955099</v>
      </c>
    </row>
    <row r="83" spans="1:7" x14ac:dyDescent="0.25">
      <c r="A83" s="1">
        <v>72.900000000000006</v>
      </c>
      <c r="B83" s="1">
        <f t="shared" si="2"/>
        <v>1.2723450247038663</v>
      </c>
      <c r="C83" s="1">
        <v>-6876.8937729999998</v>
      </c>
      <c r="D83">
        <f t="shared" si="3"/>
        <v>-120.02443864874553</v>
      </c>
      <c r="E83">
        <f>l0+D83*p/(2*PI())</f>
        <v>93.59006918888889</v>
      </c>
      <c r="F83">
        <f>DEGREES(ACOS((E83*E83-a*a-b*b)/(2*a*b)))-alpha</f>
        <v>72.899258060900337</v>
      </c>
      <c r="G83">
        <f>DEGREES(ACOS(((SQRT(d*d+(cc+b)^2)+p*D83/(2*PI()))^2-a*a-b*b)/(2*a*b))-ATAN(d/cc))</f>
        <v>72.899258060900337</v>
      </c>
    </row>
    <row r="84" spans="1:7" x14ac:dyDescent="0.25">
      <c r="A84" s="1">
        <v>73.8</v>
      </c>
      <c r="B84" s="1">
        <f t="shared" si="2"/>
        <v>1.2880529879718152</v>
      </c>
      <c r="C84" s="1">
        <v>-6986.3471449999997</v>
      </c>
      <c r="D84">
        <f t="shared" si="3"/>
        <v>-121.9347603675557</v>
      </c>
      <c r="E84">
        <f>l0+D84*p/(2*PI())</f>
        <v>92.373920611111103</v>
      </c>
      <c r="F84">
        <f>DEGREES(ACOS((E84*E84-a*a-b*b)/(2*a*b)))-alpha</f>
        <v>73.799263100407131</v>
      </c>
      <c r="G84">
        <f>DEGREES(ACOS(((SQRT(d*d+(cc+b)^2)+p*D84/(2*PI()))^2-a*a-b*b)/(2*a*b))-ATAN(d/cc))</f>
        <v>73.799263100407131</v>
      </c>
    </row>
    <row r="85" spans="1:7" x14ac:dyDescent="0.25">
      <c r="A85" s="1">
        <v>74.7</v>
      </c>
      <c r="B85" s="1">
        <f t="shared" si="2"/>
        <v>1.3037609512397643</v>
      </c>
      <c r="C85" s="1">
        <v>-7096.1442029999998</v>
      </c>
      <c r="D85">
        <f t="shared" si="3"/>
        <v>-123.85108053865888</v>
      </c>
      <c r="E85">
        <f>l0+D85*p/(2*PI())</f>
        <v>91.153953299999998</v>
      </c>
      <c r="F85">
        <f>DEGREES(ACOS((E85*E85-a*a-b*b)/(2*a*b)))-alpha</f>
        <v>74.699267932089526</v>
      </c>
      <c r="G85">
        <f>DEGREES(ACOS(((SQRT(d*d+(cc+b)^2)+p*D85/(2*PI()))^2-a*a-b*b)/(2*a*b))-ATAN(d/cc))</f>
        <v>74.699267932089526</v>
      </c>
    </row>
    <row r="86" spans="1:7" x14ac:dyDescent="0.25">
      <c r="A86" s="1">
        <v>75.599999999999994</v>
      </c>
      <c r="B86" s="1">
        <f t="shared" si="2"/>
        <v>1.319468914507713</v>
      </c>
      <c r="C86" s="1">
        <v>-7206.2712920000004</v>
      </c>
      <c r="D86">
        <f t="shared" si="3"/>
        <v>-125.77316083734571</v>
      </c>
      <c r="E86">
        <f>l0+D86*p/(2*PI())</f>
        <v>89.930318977777773</v>
      </c>
      <c r="F86">
        <f>DEGREES(ACOS((E86*E86-a*a-b*b)/(2*a*b)))-alpha</f>
        <v>75.599272561168135</v>
      </c>
      <c r="G86">
        <f>DEGREES(ACOS(((SQRT(d*d+(cc+b)^2)+p*D86/(2*PI()))^2-a*a-b*b)/(2*a*b))-ATAN(d/cc))</f>
        <v>75.599272561168135</v>
      </c>
    </row>
    <row r="87" spans="1:7" x14ac:dyDescent="0.25">
      <c r="A87" s="1">
        <v>76.5</v>
      </c>
      <c r="B87" s="1">
        <f t="shared" si="2"/>
        <v>1.3351768777756621</v>
      </c>
      <c r="C87" s="1">
        <v>-7316.7143329999999</v>
      </c>
      <c r="D87">
        <f t="shared" si="3"/>
        <v>-127.70075553871079</v>
      </c>
      <c r="E87">
        <f>l0+D87*p/(2*PI())</f>
        <v>88.703174077777774</v>
      </c>
      <c r="F87">
        <f>DEGREES(ACOS((E87*E87-a*a-b*b)/(2*a*b)))-alpha</f>
        <v>76.499276971263342</v>
      </c>
      <c r="G87">
        <f>DEGREES(ACOS(((SQRT(d*d+(cc+b)^2)+p*D87/(2*PI()))^2-a*a-b*b)/(2*a*b))-ATAN(d/cc))</f>
        <v>76.499276971263342</v>
      </c>
    </row>
    <row r="88" spans="1:7" x14ac:dyDescent="0.25">
      <c r="A88" s="1">
        <v>77.400000000000006</v>
      </c>
      <c r="B88" s="1">
        <f t="shared" si="2"/>
        <v>1.3508848410436112</v>
      </c>
      <c r="C88" s="1">
        <v>-7427.458799</v>
      </c>
      <c r="D88">
        <f t="shared" si="3"/>
        <v>-129.63361109877371</v>
      </c>
      <c r="E88">
        <f>l0+D88*p/(2*PI())</f>
        <v>87.472680011111109</v>
      </c>
      <c r="F88">
        <f>DEGREES(ACOS((E88*E88-a*a-b*b)/(2*a*b)))-alpha</f>
        <v>77.39928115961807</v>
      </c>
      <c r="G88">
        <f>DEGREES(ACOS(((SQRT(d*d+(cc+b)^2)+p*D88/(2*PI()))^2-a*a-b*b)/(2*a*b))-ATAN(d/cc))</f>
        <v>77.39928115961807</v>
      </c>
    </row>
    <row r="89" spans="1:7" x14ac:dyDescent="0.25">
      <c r="A89" s="1">
        <v>78.3</v>
      </c>
      <c r="B89" s="1">
        <f t="shared" si="2"/>
        <v>1.36659280431156</v>
      </c>
      <c r="C89" s="1">
        <v>-7538.4896820000004</v>
      </c>
      <c r="D89">
        <f t="shared" si="3"/>
        <v>-131.57146557852033</v>
      </c>
      <c r="E89">
        <f>l0+D89*p/(2*PI())</f>
        <v>86.239003533333317</v>
      </c>
      <c r="F89">
        <f>DEGREES(ACOS((E89*E89-a*a-b*b)/(2*a*b)))-alpha</f>
        <v>78.299285119113847</v>
      </c>
      <c r="G89">
        <f>DEGREES(ACOS(((SQRT(d*d+(cc+b)^2)+p*D89/(2*PI()))^2-a*a-b*b)/(2*a*b))-ATAN(d/cc))</f>
        <v>78.299285119113847</v>
      </c>
    </row>
    <row r="90" spans="1:7" x14ac:dyDescent="0.25">
      <c r="A90" s="1">
        <v>79.2</v>
      </c>
      <c r="B90" s="1">
        <f t="shared" si="2"/>
        <v>1.3823007675795091</v>
      </c>
      <c r="C90" s="1">
        <v>-7649.7914609999998</v>
      </c>
      <c r="D90">
        <f t="shared" si="3"/>
        <v>-133.51404808539738</v>
      </c>
      <c r="E90">
        <f>l0+D90*p/(2*PI())</f>
        <v>85.002317100000013</v>
      </c>
      <c r="F90">
        <f>DEGREES(ACOS((E90*E90-a*a-b*b)/(2*a*b)))-alpha</f>
        <v>79.199288850842009</v>
      </c>
      <c r="G90">
        <f>DEGREES(ACOS(((SQRT(d*d+(cc+b)^2)+p*D90/(2*PI()))^2-a*a-b*b)/(2*a*b))-ATAN(d/cc))</f>
        <v>79.199288850842009</v>
      </c>
    </row>
    <row r="91" spans="1:7" x14ac:dyDescent="0.25">
      <c r="A91" s="1">
        <v>80.099999999999994</v>
      </c>
      <c r="B91" s="1">
        <f t="shared" si="2"/>
        <v>1.3980087308474578</v>
      </c>
      <c r="C91" s="1">
        <v>-7761.3480630000004</v>
      </c>
      <c r="D91">
        <f t="shared" si="3"/>
        <v>-135.4610780926343</v>
      </c>
      <c r="E91">
        <f>l0+D91*p/(2*PI())</f>
        <v>83.762799299999998</v>
      </c>
      <c r="F91">
        <f>DEGREES(ACOS((E91*E91-a*a-b*b)/(2*a*b)))-alpha</f>
        <v>80.099292344466221</v>
      </c>
      <c r="G91">
        <f>DEGREES(ACOS(((SQRT(d*d+(cc+b)^2)+p*D91/(2*PI()))^2-a*a-b*b)/(2*a*b))-ATAN(d/cc))</f>
        <v>80.099292344466207</v>
      </c>
    </row>
    <row r="92" spans="1:7" x14ac:dyDescent="0.25">
      <c r="A92" s="1">
        <v>81</v>
      </c>
      <c r="B92" s="1">
        <f t="shared" si="2"/>
        <v>1.4137166941154069</v>
      </c>
      <c r="C92" s="1">
        <v>-7873.1428249999999</v>
      </c>
      <c r="D92">
        <f t="shared" si="3"/>
        <v>-137.41226477601774</v>
      </c>
      <c r="E92">
        <f>l0+D92*p/(2*PI())</f>
        <v>82.520635277777771</v>
      </c>
      <c r="F92">
        <f>DEGREES(ACOS((E92*E92-a*a-b*b)/(2*a*b)))-alpha</f>
        <v>80.999295593693745</v>
      </c>
      <c r="G92">
        <f>DEGREES(ACOS(((SQRT(d*d+(cc+b)^2)+p*D92/(2*PI()))^2-a*a-b*b)/(2*a*b))-ATAN(d/cc))</f>
        <v>80.999295593693745</v>
      </c>
    </row>
    <row r="93" spans="1:7" x14ac:dyDescent="0.25">
      <c r="A93" s="1">
        <v>81.900000000000006</v>
      </c>
      <c r="B93" s="1">
        <f t="shared" si="2"/>
        <v>1.429424657383356</v>
      </c>
      <c r="C93" s="1">
        <v>-7985.1584489999996</v>
      </c>
      <c r="D93">
        <f t="shared" si="3"/>
        <v>-139.3673062284937</v>
      </c>
      <c r="E93">
        <f>l0+D93*p/(2*PI())</f>
        <v>81.276017233333334</v>
      </c>
      <c r="F93">
        <f>DEGREES(ACOS((E93*E93-a*a-b*b)/(2*a*b)))-alpha</f>
        <v>81.899298584863089</v>
      </c>
      <c r="G93">
        <f>DEGREES(ACOS(((SQRT(d*d+(cc+b)^2)+p*D93/(2*PI()))^2-a*a-b*b)/(2*a*b))-ATAN(d/cc))</f>
        <v>81.899298584863089</v>
      </c>
    </row>
    <row r="94" spans="1:7" x14ac:dyDescent="0.25">
      <c r="A94" s="1">
        <v>82.8</v>
      </c>
      <c r="B94" s="1">
        <f t="shared" si="2"/>
        <v>1.4451326206513049</v>
      </c>
      <c r="C94" s="1">
        <v>-8097.3769570000004</v>
      </c>
      <c r="D94">
        <f t="shared" si="3"/>
        <v>-141.32588867476932</v>
      </c>
      <c r="E94">
        <f>l0+D94*p/(2*PI())</f>
        <v>80.029144922222216</v>
      </c>
      <c r="F94">
        <f>DEGREES(ACOS((E94*E94-a*a-b*b)/(2*a*b)))-alpha</f>
        <v>82.799301318175765</v>
      </c>
      <c r="G94">
        <f>DEGREES(ACOS(((SQRT(d*d+(cc+b)^2)+p*D94/(2*PI()))^2-a*a-b*b)/(2*a*b))-ATAN(d/cc))</f>
        <v>82.799301318175765</v>
      </c>
    </row>
    <row r="95" spans="1:7" x14ac:dyDescent="0.25">
      <c r="A95" s="1">
        <v>83.7</v>
      </c>
      <c r="B95" s="1">
        <f t="shared" si="2"/>
        <v>1.460840583919254</v>
      </c>
      <c r="C95" s="1">
        <v>-8209.7796350000008</v>
      </c>
      <c r="D95">
        <f t="shared" si="3"/>
        <v>-143.28768549392831</v>
      </c>
      <c r="E95">
        <f>l0+D95*p/(2*PI())</f>
        <v>78.780226277777771</v>
      </c>
      <c r="F95">
        <f>DEGREES(ACOS((E95*E95-a*a-b*b)/(2*a*b)))-alpha</f>
        <v>83.69930377657343</v>
      </c>
      <c r="G95">
        <f>DEGREES(ACOS(((SQRT(d*d+(cc+b)^2)+p*D95/(2*PI()))^2-a*a-b*b)/(2*a*b))-ATAN(d/cc))</f>
        <v>83.699303776573444</v>
      </c>
    </row>
    <row r="96" spans="1:7" x14ac:dyDescent="0.25">
      <c r="A96" s="1">
        <v>84.6</v>
      </c>
      <c r="B96" s="1">
        <f t="shared" si="2"/>
        <v>1.4765485471872026</v>
      </c>
      <c r="C96" s="1">
        <v>-8322.3469789999999</v>
      </c>
      <c r="D96">
        <f t="shared" si="3"/>
        <v>-145.25235627695338</v>
      </c>
      <c r="E96">
        <f>l0+D96*p/(2*PI())</f>
        <v>77.529478011111109</v>
      </c>
      <c r="F96">
        <f>DEGREES(ACOS((E96*E96-a*a-b*b)/(2*a*b)))-alpha</f>
        <v>84.599305950501702</v>
      </c>
      <c r="G96">
        <f>DEGREES(ACOS(((SQRT(d*d+(cc+b)^2)+p*D96/(2*PI()))^2-a*a-b*b)/(2*a*b))-ATAN(d/cc))</f>
        <v>84.599305950501702</v>
      </c>
    </row>
    <row r="97" spans="1:7" x14ac:dyDescent="0.25">
      <c r="A97" s="1">
        <v>85.5</v>
      </c>
      <c r="B97" s="1">
        <f t="shared" si="2"/>
        <v>1.4922565104551517</v>
      </c>
      <c r="C97" s="1">
        <v>-8435.0586320000002</v>
      </c>
      <c r="D97">
        <f t="shared" si="3"/>
        <v>-147.21954572716874</v>
      </c>
      <c r="E97">
        <f>l0+D97*p/(2*PI())</f>
        <v>76.277126311111104</v>
      </c>
      <c r="F97">
        <f>DEGREES(ACOS((E97*E97-a*a-b*b)/(2*a*b)))-alpha</f>
        <v>85.499307834422979</v>
      </c>
      <c r="G97">
        <f>DEGREES(ACOS(((SQRT(d*d+(cc+b)^2)+p*D97/(2*PI()))^2-a*a-b*b)/(2*a*b))-ATAN(d/cc))</f>
        <v>85.499307834422979</v>
      </c>
    </row>
    <row r="98" spans="1:7" x14ac:dyDescent="0.25">
      <c r="A98" s="1">
        <v>86.4</v>
      </c>
      <c r="B98" s="1">
        <f t="shared" si="2"/>
        <v>1.5079644737231008</v>
      </c>
      <c r="C98" s="1">
        <v>-8547.8933130000005</v>
      </c>
      <c r="D98">
        <f t="shared" si="3"/>
        <v>-149.18888242105623</v>
      </c>
      <c r="E98">
        <f>l0+D98*p/(2*PI())</f>
        <v>75.023407633333321</v>
      </c>
      <c r="F98">
        <f>DEGREES(ACOS((E98*E98-a*a-b*b)/(2*a*b)))-alpha</f>
        <v>86.399309408060219</v>
      </c>
      <c r="G98">
        <f>DEGREES(ACOS(((SQRT(d*d+(cc+b)^2)+p*D98/(2*PI()))^2-a*a-b*b)/(2*a*b))-ATAN(d/cc))</f>
        <v>86.399309408060219</v>
      </c>
    </row>
    <row r="99" spans="1:7" x14ac:dyDescent="0.25">
      <c r="A99" s="1">
        <v>87.3</v>
      </c>
      <c r="B99" s="1">
        <f t="shared" si="2"/>
        <v>1.5236724369910497</v>
      </c>
      <c r="C99" s="1">
        <v>-8660.8287450000007</v>
      </c>
      <c r="D99">
        <f t="shared" si="3"/>
        <v>-151.1599775516184</v>
      </c>
      <c r="E99">
        <f>l0+D99*p/(2*PI())</f>
        <v>73.768569499999984</v>
      </c>
      <c r="F99">
        <f>DEGREES(ACOS((E99*E99-a*a-b*b)/(2*a*b)))-alpha</f>
        <v>87.299310663472085</v>
      </c>
      <c r="G99">
        <f>DEGREES(ACOS(((SQRT(d*d+(cc+b)^2)+p*D99/(2*PI()))^2-a*a-b*b)/(2*a*b))-ATAN(d/cc))</f>
        <v>87.299310663472085</v>
      </c>
    </row>
    <row r="100" spans="1:7" x14ac:dyDescent="0.25">
      <c r="A100" s="1">
        <v>88.2</v>
      </c>
      <c r="B100" s="1">
        <f t="shared" si="2"/>
        <v>1.5393804002589988</v>
      </c>
      <c r="C100" s="1">
        <v>-8773.8415690000002</v>
      </c>
      <c r="D100">
        <f t="shared" si="3"/>
        <v>-153.13242342739525</v>
      </c>
      <c r="E100">
        <f>l0+D100*p/(2*PI())</f>
        <v>72.512871455555555</v>
      </c>
      <c r="F100">
        <f>DEGREES(ACOS((E100*E100-a*a-b*b)/(2*a*b)))-alpha</f>
        <v>88.19931158007617</v>
      </c>
      <c r="G100">
        <f>DEGREES(ACOS(((SQRT(d*d+(cc+b)^2)+p*D100/(2*PI()))^2-a*a-b*b)/(2*a*b))-ATAN(d/cc))</f>
        <v>88.199311580076156</v>
      </c>
    </row>
    <row r="101" spans="1:7" x14ac:dyDescent="0.25">
      <c r="A101" s="1">
        <v>89.1</v>
      </c>
      <c r="B101" s="1">
        <f t="shared" si="2"/>
        <v>1.5550883635269475</v>
      </c>
      <c r="C101" s="1">
        <v>-8886.9072550000001</v>
      </c>
      <c r="D101">
        <f t="shared" si="3"/>
        <v>-155.10579191912132</v>
      </c>
      <c r="E101">
        <f>l0+D101*p/(2*PI())</f>
        <v>71.256586055555545</v>
      </c>
      <c r="F101">
        <f>DEGREES(ACOS((E101*E101-a*a-b*b)/(2*a*b)))-alpha</f>
        <v>89.099312141992328</v>
      </c>
      <c r="G101">
        <f>DEGREES(ACOS(((SQRT(d*d+(cc+b)^2)+p*D101/(2*PI()))^2-a*a-b*b)/(2*a*b))-ATAN(d/cc))</f>
        <v>89.099312141992328</v>
      </c>
    </row>
    <row r="102" spans="1:7" x14ac:dyDescent="0.25">
      <c r="A102" s="1">
        <v>90</v>
      </c>
      <c r="B102" s="1">
        <f t="shared" si="2"/>
        <v>1.5707963267948966</v>
      </c>
      <c r="C102" s="1">
        <v>-9000.0000020000007</v>
      </c>
      <c r="D102">
        <f t="shared" si="3"/>
        <v>-157.07963271439627</v>
      </c>
      <c r="E102">
        <f>l0+D102*p/(2*PI())</f>
        <v>69.999999977777762</v>
      </c>
      <c r="F102">
        <f>DEGREES(ACOS((E102*E102-a*a-b*b)/(2*a*b)))-alpha</f>
        <v>89.99931234124449</v>
      </c>
      <c r="G102">
        <f>DEGREES(ACOS(((SQRT(d*d+(cc+b)^2)+p*D102/(2*PI()))^2-a*a-b*b)/(2*a*b))-ATAN(d/cc))</f>
        <v>89.99931234124449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9</vt:i4>
      </vt:variant>
    </vt:vector>
  </HeadingPairs>
  <TitlesOfParts>
    <vt:vector size="12" baseType="lpstr">
      <vt:lpstr>Feuil1</vt:lpstr>
      <vt:lpstr>Feuil2</vt:lpstr>
      <vt:lpstr>Feuil3</vt:lpstr>
      <vt:lpstr>a</vt:lpstr>
      <vt:lpstr>aa</vt:lpstr>
      <vt:lpstr>alpha</vt:lpstr>
      <vt:lpstr>b</vt:lpstr>
      <vt:lpstr>bb</vt:lpstr>
      <vt:lpstr>cc</vt:lpstr>
      <vt:lpstr>d</vt:lpstr>
      <vt:lpstr>l0</vt:lpstr>
      <vt:lpstr>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2016-03-16T11:23:42Z</dcterms:modified>
</cp:coreProperties>
</file>