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4800" windowHeight="106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6" i="1"/>
  <c r="C26" i="1"/>
  <c r="C27" i="1"/>
  <c r="I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<sst xmlns="http://schemas.openxmlformats.org/spreadsheetml/2006/main" count="11" uniqueCount="11">
  <si>
    <t>Offset</t>
  </si>
  <si>
    <t>Effort (Fp en N)</t>
  </si>
  <si>
    <t>C12 (en V)</t>
  </si>
  <si>
    <t>Moment C12 en N.m</t>
  </si>
  <si>
    <t>kc (V/N)</t>
  </si>
  <si>
    <t>Masse (kg)</t>
  </si>
  <si>
    <t>L1(14) en m</t>
  </si>
  <si>
    <t>k14 (en V/N.m)</t>
  </si>
  <si>
    <t>L2 (m)</t>
  </si>
  <si>
    <t>L1(12) en m</t>
  </si>
  <si>
    <t>k12 (en V/N.m)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</si>
</sst>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C12 (en V)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intercept val="0.0"/>
            <c:dispRSqr val="0"/>
            <c:dispEq val="1"/>
            <c:trendlineLbl>
              <c:layout>
                <c:manualLayout>
                  <c:x val="-0.344174540682415"/>
                  <c:y val="0.15"/>
                </c:manualLayout>
              </c:layout>
              <c:numFmt formatCode="General" sourceLinked="0"/>
            </c:trendlineLbl>
          </c:trendline>
          <c:xVal>
            <c:numRef>
              <c:f>Feuil1!$F$2:$F$19</c:f>
              <c:numCache>
                <c:formatCode>General</c:formatCode>
                <c:ptCount val="18"/>
                <c:pt idx="0">
                  <c:v>0.0</c:v>
                </c:pt>
                <c:pt idx="1">
                  <c:v>-4.18202</c:v>
                </c:pt>
                <c:pt idx="2">
                  <c:v>-6.27303</c:v>
                </c:pt>
                <c:pt idx="3">
                  <c:v>-8.36404</c:v>
                </c:pt>
                <c:pt idx="4">
                  <c:v>-10.45505</c:v>
                </c:pt>
                <c:pt idx="5">
                  <c:v>-12.54606</c:v>
                </c:pt>
                <c:pt idx="6">
                  <c:v>-14.63707</c:v>
                </c:pt>
                <c:pt idx="7">
                  <c:v>-16.72808</c:v>
                </c:pt>
                <c:pt idx="8">
                  <c:v>-18.81909</c:v>
                </c:pt>
                <c:pt idx="9">
                  <c:v>-20.9101</c:v>
                </c:pt>
                <c:pt idx="10">
                  <c:v>-23.00111</c:v>
                </c:pt>
                <c:pt idx="11">
                  <c:v>-25.09212</c:v>
                </c:pt>
                <c:pt idx="12">
                  <c:v>-27.18313</c:v>
                </c:pt>
                <c:pt idx="13">
                  <c:v>-29.27414</c:v>
                </c:pt>
                <c:pt idx="14">
                  <c:v>-31.36515</c:v>
                </c:pt>
                <c:pt idx="15">
                  <c:v>-33.45616</c:v>
                </c:pt>
                <c:pt idx="16">
                  <c:v>-35.54717</c:v>
                </c:pt>
                <c:pt idx="17">
                  <c:v>-37.63818</c:v>
                </c:pt>
              </c:numCache>
            </c:numRef>
          </c:xVal>
          <c:yVal>
            <c:numRef>
              <c:f>Feuil1!$G$2:$G$19</c:f>
              <c:numCache>
                <c:formatCode>General</c:formatCode>
                <c:ptCount val="18"/>
                <c:pt idx="0">
                  <c:v>0.0</c:v>
                </c:pt>
                <c:pt idx="1">
                  <c:v>-0.09</c:v>
                </c:pt>
                <c:pt idx="2">
                  <c:v>-0.13</c:v>
                </c:pt>
                <c:pt idx="3">
                  <c:v>-0.175</c:v>
                </c:pt>
                <c:pt idx="4">
                  <c:v>-0.23</c:v>
                </c:pt>
                <c:pt idx="5">
                  <c:v>-0.3</c:v>
                </c:pt>
                <c:pt idx="6">
                  <c:v>-0.34</c:v>
                </c:pt>
                <c:pt idx="7">
                  <c:v>-0.41</c:v>
                </c:pt>
                <c:pt idx="8">
                  <c:v>-0.5</c:v>
                </c:pt>
                <c:pt idx="9">
                  <c:v>-0.56</c:v>
                </c:pt>
                <c:pt idx="10">
                  <c:v>-0.64</c:v>
                </c:pt>
                <c:pt idx="11">
                  <c:v>-0.67</c:v>
                </c:pt>
                <c:pt idx="12">
                  <c:v>-0.725</c:v>
                </c:pt>
                <c:pt idx="13">
                  <c:v>-0.79</c:v>
                </c:pt>
                <c:pt idx="14">
                  <c:v>-0.93</c:v>
                </c:pt>
                <c:pt idx="15">
                  <c:v>-0.98</c:v>
                </c:pt>
                <c:pt idx="16">
                  <c:v>-1.0</c:v>
                </c:pt>
                <c:pt idx="17">
                  <c:v>-1.07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50968"/>
        <c:axId val="2144750248"/>
      </c:scatterChart>
      <c:valAx>
        <c:axId val="21040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750248"/>
        <c:crosses val="autoZero"/>
        <c:crossBetween val="midCat"/>
      </c:valAx>
      <c:valAx>
        <c:axId val="214475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50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2</xdr:row>
      <xdr:rowOff>19050</xdr:rowOff>
    </xdr:from>
    <xdr:to>
      <xdr:col>14</xdr:col>
      <xdr:colOff>698500</xdr:colOff>
      <xdr:row>16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5" workbookViewId="0">
      <selection activeCell="F28" sqref="F28"/>
    </sheetView>
  </sheetViews>
  <sheetFormatPr baseColWidth="10" defaultRowHeight="15" x14ac:dyDescent="0"/>
  <cols>
    <col min="2" max="2" width="13.6640625" bestFit="1" customWidth="1"/>
    <col min="5" max="5" width="13.6640625" bestFit="1" customWidth="1"/>
    <col min="6" max="6" width="26.83203125" customWidth="1"/>
  </cols>
  <sheetData>
    <row r="1" spans="1:7">
      <c r="A1" t="s">
        <v>0</v>
      </c>
      <c r="B1" t="s">
        <v>8</v>
      </c>
      <c r="C1" t="s">
        <v>4</v>
      </c>
      <c r="D1" t="s">
        <v>5</v>
      </c>
      <c r="E1" t="s">
        <v>1</v>
      </c>
      <c r="F1" t="s">
        <v>3</v>
      </c>
      <c r="G1" t="s">
        <v>2</v>
      </c>
    </row>
    <row r="2" spans="1:7">
      <c r="A2">
        <v>-1.4330000000000001</v>
      </c>
      <c r="B2">
        <v>0.42199999999999999</v>
      </c>
      <c r="C2">
        <v>2.7499999999999998E-3</v>
      </c>
      <c r="D2">
        <v>0</v>
      </c>
      <c r="E2">
        <f>D2*9.91</f>
        <v>0</v>
      </c>
      <c r="F2">
        <f>-B2*E2</f>
        <v>0</v>
      </c>
      <c r="G2">
        <v>0</v>
      </c>
    </row>
    <row r="3" spans="1:7">
      <c r="B3">
        <v>0.42199999999999999</v>
      </c>
      <c r="C3">
        <v>2.7499999999999998E-3</v>
      </c>
      <c r="D3">
        <v>1</v>
      </c>
      <c r="E3">
        <f t="shared" ref="E3:E19" si="0">D3*9.91</f>
        <v>9.91</v>
      </c>
      <c r="F3">
        <f t="shared" ref="F3:F19" si="1">-B3*E3</f>
        <v>-4.1820199999999996</v>
      </c>
      <c r="G3">
        <v>-0.09</v>
      </c>
    </row>
    <row r="4" spans="1:7">
      <c r="B4">
        <v>0.42199999999999999</v>
      </c>
      <c r="C4">
        <v>2.7499999999999998E-3</v>
      </c>
      <c r="D4">
        <v>1.5</v>
      </c>
      <c r="E4">
        <f t="shared" si="0"/>
        <v>14.865</v>
      </c>
      <c r="F4">
        <f t="shared" si="1"/>
        <v>-6.2730300000000003</v>
      </c>
      <c r="G4">
        <v>-0.13</v>
      </c>
    </row>
    <row r="5" spans="1:7">
      <c r="B5">
        <v>0.42199999999999999</v>
      </c>
      <c r="C5">
        <v>2.7499999999999998E-3</v>
      </c>
      <c r="D5">
        <v>2</v>
      </c>
      <c r="E5">
        <f t="shared" si="0"/>
        <v>19.82</v>
      </c>
      <c r="F5">
        <f t="shared" si="1"/>
        <v>-8.3640399999999993</v>
      </c>
      <c r="G5">
        <v>-0.17499999999999999</v>
      </c>
    </row>
    <row r="6" spans="1:7">
      <c r="B6">
        <v>0.42199999999999999</v>
      </c>
      <c r="C6">
        <v>2.7499999999999998E-3</v>
      </c>
      <c r="D6">
        <v>2.5</v>
      </c>
      <c r="E6">
        <f t="shared" si="0"/>
        <v>24.774999999999999</v>
      </c>
      <c r="F6">
        <f t="shared" si="1"/>
        <v>-10.455049999999998</v>
      </c>
      <c r="G6">
        <v>-0.23</v>
      </c>
    </row>
    <row r="7" spans="1:7">
      <c r="B7">
        <v>0.42199999999999999</v>
      </c>
      <c r="C7">
        <v>2.7499999999999998E-3</v>
      </c>
      <c r="D7">
        <v>3</v>
      </c>
      <c r="E7">
        <f t="shared" si="0"/>
        <v>29.73</v>
      </c>
      <c r="F7">
        <f t="shared" si="1"/>
        <v>-12.546060000000001</v>
      </c>
      <c r="G7">
        <v>-0.3</v>
      </c>
    </row>
    <row r="8" spans="1:7">
      <c r="B8">
        <v>0.42199999999999999</v>
      </c>
      <c r="C8">
        <v>2.7499999999999998E-3</v>
      </c>
      <c r="D8">
        <v>3.5</v>
      </c>
      <c r="E8">
        <f t="shared" si="0"/>
        <v>34.685000000000002</v>
      </c>
      <c r="F8">
        <f t="shared" si="1"/>
        <v>-14.637070000000001</v>
      </c>
      <c r="G8">
        <v>-0.34</v>
      </c>
    </row>
    <row r="9" spans="1:7">
      <c r="B9">
        <v>0.42199999999999999</v>
      </c>
      <c r="C9">
        <v>2.7499999999999998E-3</v>
      </c>
      <c r="D9">
        <f>D8+0.5</f>
        <v>4</v>
      </c>
      <c r="E9">
        <f t="shared" si="0"/>
        <v>39.64</v>
      </c>
      <c r="F9">
        <f t="shared" si="1"/>
        <v>-16.728079999999999</v>
      </c>
      <c r="G9">
        <v>-0.41</v>
      </c>
    </row>
    <row r="10" spans="1:7">
      <c r="B10">
        <v>0.42199999999999999</v>
      </c>
      <c r="C10">
        <v>2.7499999999999998E-3</v>
      </c>
      <c r="D10">
        <f t="shared" ref="D10:D18" si="2">D9+0.5</f>
        <v>4.5</v>
      </c>
      <c r="E10">
        <f t="shared" si="0"/>
        <v>44.594999999999999</v>
      </c>
      <c r="F10">
        <f t="shared" si="1"/>
        <v>-18.819089999999999</v>
      </c>
      <c r="G10">
        <v>-0.5</v>
      </c>
    </row>
    <row r="11" spans="1:7">
      <c r="B11">
        <v>0.42199999999999999</v>
      </c>
      <c r="C11">
        <v>2.7499999999999998E-3</v>
      </c>
      <c r="D11">
        <f t="shared" si="2"/>
        <v>5</v>
      </c>
      <c r="E11">
        <f t="shared" si="0"/>
        <v>49.55</v>
      </c>
      <c r="F11">
        <f t="shared" si="1"/>
        <v>-20.910099999999996</v>
      </c>
      <c r="G11">
        <v>-0.56000000000000005</v>
      </c>
    </row>
    <row r="12" spans="1:7">
      <c r="B12">
        <v>0.42199999999999999</v>
      </c>
      <c r="C12">
        <v>2.7499999999999998E-3</v>
      </c>
      <c r="D12">
        <f t="shared" si="2"/>
        <v>5.5</v>
      </c>
      <c r="E12">
        <f t="shared" si="0"/>
        <v>54.505000000000003</v>
      </c>
      <c r="F12">
        <f t="shared" si="1"/>
        <v>-23.001110000000001</v>
      </c>
      <c r="G12">
        <v>-0.64</v>
      </c>
    </row>
    <row r="13" spans="1:7">
      <c r="B13">
        <v>0.42199999999999999</v>
      </c>
      <c r="C13">
        <v>2.7499999999999998E-3</v>
      </c>
      <c r="D13">
        <f t="shared" si="2"/>
        <v>6</v>
      </c>
      <c r="E13">
        <f t="shared" si="0"/>
        <v>59.46</v>
      </c>
      <c r="F13">
        <f t="shared" si="1"/>
        <v>-25.092120000000001</v>
      </c>
      <c r="G13">
        <v>-0.67</v>
      </c>
    </row>
    <row r="14" spans="1:7">
      <c r="B14">
        <v>0.42199999999999999</v>
      </c>
      <c r="C14">
        <v>2.7499999999999998E-3</v>
      </c>
      <c r="D14">
        <f t="shared" si="2"/>
        <v>6.5</v>
      </c>
      <c r="E14">
        <f t="shared" si="0"/>
        <v>64.415000000000006</v>
      </c>
      <c r="F14">
        <f t="shared" si="1"/>
        <v>-27.183130000000002</v>
      </c>
      <c r="G14">
        <v>-0.72499999999999998</v>
      </c>
    </row>
    <row r="15" spans="1:7">
      <c r="B15">
        <v>0.42199999999999999</v>
      </c>
      <c r="C15">
        <v>2.7499999999999998E-3</v>
      </c>
      <c r="D15">
        <f t="shared" si="2"/>
        <v>7</v>
      </c>
      <c r="E15">
        <f t="shared" si="0"/>
        <v>69.37</v>
      </c>
      <c r="F15">
        <f t="shared" si="1"/>
        <v>-29.274140000000003</v>
      </c>
      <c r="G15">
        <v>-0.79</v>
      </c>
    </row>
    <row r="16" spans="1:7">
      <c r="B16">
        <v>0.42199999999999999</v>
      </c>
      <c r="C16">
        <v>2.7499999999999998E-3</v>
      </c>
      <c r="D16">
        <f t="shared" si="2"/>
        <v>7.5</v>
      </c>
      <c r="E16">
        <f t="shared" si="0"/>
        <v>74.325000000000003</v>
      </c>
      <c r="F16">
        <f t="shared" si="1"/>
        <v>-31.36515</v>
      </c>
      <c r="G16">
        <v>-0.93</v>
      </c>
    </row>
    <row r="17" spans="2:9">
      <c r="B17">
        <v>0.42199999999999999</v>
      </c>
      <c r="C17">
        <v>2.7499999999999998E-3</v>
      </c>
      <c r="D17">
        <f t="shared" si="2"/>
        <v>8</v>
      </c>
      <c r="E17">
        <f t="shared" si="0"/>
        <v>79.28</v>
      </c>
      <c r="F17">
        <f t="shared" si="1"/>
        <v>-33.456159999999997</v>
      </c>
      <c r="G17">
        <v>-0.98</v>
      </c>
    </row>
    <row r="18" spans="2:9">
      <c r="B18">
        <v>0.42199999999999999</v>
      </c>
      <c r="C18">
        <v>2.7499999999999998E-3</v>
      </c>
      <c r="D18">
        <f t="shared" si="2"/>
        <v>8.5</v>
      </c>
      <c r="E18">
        <f t="shared" si="0"/>
        <v>84.234999999999999</v>
      </c>
      <c r="F18">
        <f t="shared" si="1"/>
        <v>-35.547170000000001</v>
      </c>
      <c r="G18">
        <v>-1</v>
      </c>
    </row>
    <row r="19" spans="2:9">
      <c r="B19">
        <v>0.42199999999999999</v>
      </c>
      <c r="C19">
        <v>2.7499999999999998E-3</v>
      </c>
      <c r="D19">
        <v>9</v>
      </c>
      <c r="E19">
        <f t="shared" si="0"/>
        <v>89.19</v>
      </c>
      <c r="F19">
        <f t="shared" si="1"/>
        <v>-37.638179999999998</v>
      </c>
      <c r="G19">
        <v>-1.07</v>
      </c>
      <c r="I19">
        <f>0.0022/0.17</f>
        <v>1.2941176470588235E-2</v>
      </c>
    </row>
    <row r="25" spans="2:9">
      <c r="B25" t="s">
        <v>6</v>
      </c>
      <c r="C25">
        <v>0.17</v>
      </c>
      <c r="E25" t="s">
        <v>9</v>
      </c>
      <c r="F25">
        <v>0.1</v>
      </c>
    </row>
    <row r="26" spans="2:9">
      <c r="B26" t="s">
        <v>7</v>
      </c>
      <c r="C26">
        <f>0.00275/C25</f>
        <v>1.6176470588235292E-2</v>
      </c>
      <c r="E26" t="s">
        <v>10</v>
      </c>
      <c r="F26">
        <f>0.00275/F25</f>
        <v>2.7499999999999997E-2</v>
      </c>
    </row>
    <row r="27" spans="2:9">
      <c r="C27">
        <f>3.9*9.81*0.422</f>
        <v>16.145298</v>
      </c>
      <c r="F27">
        <f>4.2*9.81*0.422</f>
        <v>17.387244000000003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durif</dc:creator>
  <cp:lastModifiedBy>Emilien durif</cp:lastModifiedBy>
  <dcterms:created xsi:type="dcterms:W3CDTF">2015-09-07T11:27:02Z</dcterms:created>
  <dcterms:modified xsi:type="dcterms:W3CDTF">2015-09-10T15:37:01Z</dcterms:modified>
</cp:coreProperties>
</file>