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elsae\OneDrive\Desktop\"/>
    </mc:Choice>
  </mc:AlternateContent>
  <xr:revisionPtr revIDLastSave="0" documentId="8_{435A1802-0BE9-4309-9996-328FA1C209B2}" xr6:coauthVersionLast="47" xr6:coauthVersionMax="47" xr10:uidLastSave="{00000000-0000-0000-0000-000000000000}"/>
  <bookViews>
    <workbookView xWindow="-108" yWindow="-108" windowWidth="23256" windowHeight="12456" tabRatio="800" activeTab="3" xr2:uid="{00000000-000D-0000-FFFF-FFFF00000000}"/>
  </bookViews>
  <sheets>
    <sheet name="NLP-B" sheetId="148" r:id="rId1"/>
    <sheet name="NCP-B" sheetId="1" r:id="rId2"/>
    <sheet name="NSP-B" sheetId="149" r:id="rId3"/>
    <sheet name="NSP2-B" sheetId="150" r:id="rId4"/>
    <sheet name="CSP-B" sheetId="151" r:id="rId5"/>
    <sheet name="UPP-G-R S.S" sheetId="152" state="hidden" r:id="rId6"/>
    <sheet name="Total" sheetId="4" r:id="rId7"/>
    <sheet name="Technical" sheetId="146" r:id="rId8"/>
  </sheets>
  <definedNames>
    <definedName name="_xlnm.Print_Area" localSheetId="4">'CSP-B'!$A$1:$J$17</definedName>
    <definedName name="_xlnm.Print_Area" localSheetId="1">'NCP-B'!$A$1:$J$22</definedName>
    <definedName name="_xlnm.Print_Area" localSheetId="0">'NLP-B'!$A$1:$J$22</definedName>
    <definedName name="_xlnm.Print_Area" localSheetId="3">'NSP2-B'!$A$1:$J$22</definedName>
    <definedName name="_xlnm.Print_Area" localSheetId="2">'NSP-B'!$A$1:$J$19</definedName>
    <definedName name="_xlnm.Print_Area" localSheetId="7">Technical!$B$1:$J$58</definedName>
    <definedName name="_xlnm.Print_Area" localSheetId="5">'UPP-G-R S.S'!$A$1:$J$19</definedName>
    <definedName name="_xlnm.Print_Titles" localSheetId="7">Technical!$1:$16</definedName>
    <definedName name="_xlnm.Print_Titles" localSheetId="6">Total!$6:$12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51" l="1"/>
  <c r="J8" i="151" s="1"/>
  <c r="H8" i="1"/>
  <c r="J8" i="1" s="1"/>
  <c r="J21" i="150"/>
  <c r="J10" i="150"/>
  <c r="J11" i="150"/>
  <c r="J12" i="150"/>
  <c r="J13" i="150"/>
  <c r="J9" i="150"/>
  <c r="H10" i="150"/>
  <c r="H11" i="150"/>
  <c r="H12" i="150"/>
  <c r="H13" i="150"/>
  <c r="H9" i="150"/>
  <c r="D241" i="146" l="1"/>
  <c r="D239" i="146"/>
  <c r="D237" i="146"/>
  <c r="D192" i="146"/>
  <c r="D190" i="146"/>
  <c r="D188" i="146"/>
  <c r="D142" i="146"/>
  <c r="D140" i="146"/>
  <c r="D138" i="146"/>
  <c r="D87" i="146"/>
  <c r="D91" i="146"/>
  <c r="D89" i="146"/>
  <c r="C38" i="146"/>
  <c r="C36" i="146"/>
  <c r="D34" i="146"/>
  <c r="D38" i="146"/>
  <c r="D36" i="146"/>
  <c r="H16" i="152"/>
  <c r="J16" i="152" s="1"/>
  <c r="H15" i="152"/>
  <c r="J15" i="152" s="1"/>
  <c r="H14" i="152"/>
  <c r="J14" i="152" s="1"/>
  <c r="H14" i="151"/>
  <c r="J14" i="151" s="1"/>
  <c r="H13" i="151"/>
  <c r="J13" i="151" s="1"/>
  <c r="H12" i="151"/>
  <c r="J12" i="151" s="1"/>
  <c r="H19" i="150"/>
  <c r="J19" i="150" s="1"/>
  <c r="H18" i="150"/>
  <c r="J18" i="150" s="1"/>
  <c r="H17" i="150"/>
  <c r="J17" i="150" s="1"/>
  <c r="H16" i="149"/>
  <c r="J16" i="149" s="1"/>
  <c r="H15" i="149"/>
  <c r="J15" i="149" s="1"/>
  <c r="H14" i="149"/>
  <c r="J14" i="149" s="1"/>
  <c r="J19" i="1"/>
  <c r="H19" i="1"/>
  <c r="H18" i="1"/>
  <c r="J18" i="1" s="1"/>
  <c r="H17" i="1"/>
  <c r="J17" i="1" s="1"/>
  <c r="H17" i="148"/>
  <c r="J17" i="148" s="1"/>
  <c r="H18" i="148"/>
  <c r="J18" i="148" s="1"/>
  <c r="C87" i="146"/>
  <c r="C34" i="146"/>
  <c r="B7" i="146"/>
  <c r="H9" i="148" l="1"/>
  <c r="C128" i="146"/>
  <c r="C30" i="146"/>
  <c r="D45" i="146"/>
  <c r="D248" i="146"/>
  <c r="D199" i="146"/>
  <c r="D149" i="146"/>
  <c r="D98" i="146"/>
  <c r="H9" i="152" l="1"/>
  <c r="H12" i="152"/>
  <c r="J12" i="152" s="1"/>
  <c r="H10" i="151"/>
  <c r="H15" i="150"/>
  <c r="J15" i="150" s="1"/>
  <c r="H8" i="152"/>
  <c r="J8" i="152" s="1"/>
  <c r="H8" i="150"/>
  <c r="J8" i="150" s="1"/>
  <c r="H8" i="149"/>
  <c r="J8" i="149" s="1"/>
  <c r="C232" i="146"/>
  <c r="D232" i="146"/>
  <c r="C182" i="146"/>
  <c r="D182" i="146"/>
  <c r="D26" i="146"/>
  <c r="C132" i="146"/>
  <c r="D132" i="146"/>
  <c r="C22" i="146"/>
  <c r="C75" i="146"/>
  <c r="C83" i="146"/>
  <c r="C82" i="146"/>
  <c r="C79" i="146"/>
  <c r="D82" i="146"/>
  <c r="D79" i="146"/>
  <c r="D75" i="146"/>
  <c r="C26" i="146"/>
  <c r="A18" i="4"/>
  <c r="B18" i="4"/>
  <c r="B17" i="4"/>
  <c r="F223" i="146" s="1"/>
  <c r="D219" i="146" s="1"/>
  <c r="B16" i="4"/>
  <c r="F173" i="146" s="1"/>
  <c r="D169" i="146" s="1"/>
  <c r="B15" i="4"/>
  <c r="F123" i="146" s="1"/>
  <c r="D119" i="146" s="1"/>
  <c r="B14" i="4"/>
  <c r="F70" i="146" s="1"/>
  <c r="D66" i="146" s="1"/>
  <c r="A17" i="4"/>
  <c r="A16" i="4"/>
  <c r="A15" i="4"/>
  <c r="A14" i="4"/>
  <c r="A13" i="4"/>
  <c r="J18" i="152"/>
  <c r="J16" i="151"/>
  <c r="J18" i="149"/>
  <c r="J21" i="1"/>
  <c r="B13" i="4" l="1"/>
  <c r="F17" i="146" s="1"/>
  <c r="D13" i="146" s="1"/>
  <c r="J21" i="148"/>
  <c r="H19" i="148"/>
  <c r="J19" i="148" s="1"/>
  <c r="H22" i="148"/>
  <c r="J10" i="151"/>
  <c r="H12" i="149"/>
  <c r="J12" i="149" s="1"/>
  <c r="H15" i="1"/>
  <c r="J15" i="1" s="1"/>
  <c r="H15" i="148"/>
  <c r="J15" i="148" s="1"/>
  <c r="H10" i="152"/>
  <c r="J10" i="152" s="1"/>
  <c r="H12" i="1" l="1"/>
  <c r="J12" i="1" s="1"/>
  <c r="J22" i="150" l="1"/>
  <c r="E16" i="4" s="1"/>
  <c r="F16" i="4" s="1"/>
  <c r="H9" i="149"/>
  <c r="J9" i="149" s="1"/>
  <c r="J9" i="148"/>
  <c r="H8" i="148"/>
  <c r="J8" i="148" s="1"/>
  <c r="H9" i="1"/>
  <c r="J9" i="1" s="1"/>
  <c r="J22" i="1" s="1"/>
  <c r="H19" i="152"/>
  <c r="J9" i="152"/>
  <c r="J19" i="152" s="1"/>
  <c r="E18" i="4" s="1"/>
  <c r="F18" i="4" s="1"/>
  <c r="A4" i="152"/>
  <c r="A2" i="152"/>
  <c r="H17" i="151"/>
  <c r="H9" i="151"/>
  <c r="J9" i="151" s="1"/>
  <c r="A4" i="151"/>
  <c r="A2" i="151"/>
  <c r="H22" i="150"/>
  <c r="A4" i="150"/>
  <c r="A2" i="150"/>
  <c r="H19" i="149"/>
  <c r="A4" i="149"/>
  <c r="A2" i="149"/>
  <c r="A4" i="148"/>
  <c r="A2" i="148"/>
  <c r="H22" i="1"/>
  <c r="J19" i="149" l="1"/>
  <c r="E15" i="4" s="1"/>
  <c r="F15" i="4" s="1"/>
  <c r="J17" i="151"/>
  <c r="E17" i="4" s="1"/>
  <c r="F17" i="4" s="1"/>
  <c r="E14" i="4"/>
  <c r="F14" i="4" s="1"/>
  <c r="J22" i="148"/>
  <c r="E13" i="4" s="1"/>
  <c r="F13" i="4" s="1"/>
  <c r="A2" i="1"/>
  <c r="C18" i="146"/>
  <c r="A4" i="1"/>
  <c r="F20" i="4" l="1"/>
  <c r="F21" i="4" l="1"/>
  <c r="F22" i="4" s="1"/>
</calcChain>
</file>

<file path=xl/sharedStrings.xml><?xml version="1.0" encoding="utf-8"?>
<sst xmlns="http://schemas.openxmlformats.org/spreadsheetml/2006/main" count="447" uniqueCount="108">
  <si>
    <t>QTY.</t>
  </si>
  <si>
    <t>IP</t>
  </si>
  <si>
    <t>Item Description</t>
  </si>
  <si>
    <t>List Price</t>
  </si>
  <si>
    <t>Unit price</t>
  </si>
  <si>
    <t>T.Price</t>
  </si>
  <si>
    <t>KA</t>
  </si>
  <si>
    <t xml:space="preserve">Unit </t>
  </si>
  <si>
    <t>Qty.</t>
  </si>
  <si>
    <t>NO.</t>
  </si>
  <si>
    <t>Item</t>
  </si>
  <si>
    <t>Total Cost</t>
  </si>
  <si>
    <t>Description</t>
  </si>
  <si>
    <t>Notes</t>
  </si>
  <si>
    <t>Type</t>
  </si>
  <si>
    <t>Poles</t>
  </si>
  <si>
    <t>Mode</t>
  </si>
  <si>
    <t>Rate  A</t>
  </si>
  <si>
    <t>Page  /</t>
  </si>
  <si>
    <t>Financial Proposal</t>
  </si>
  <si>
    <t>Technical offer</t>
  </si>
  <si>
    <t>Item No.</t>
  </si>
  <si>
    <t>Item Qty.</t>
  </si>
  <si>
    <t>Panel Name:</t>
  </si>
  <si>
    <t>Incoming :</t>
  </si>
  <si>
    <t>Outgoing :</t>
  </si>
  <si>
    <t>Total Price not including Sales tax</t>
  </si>
  <si>
    <t>Unit Price</t>
  </si>
  <si>
    <t>Total Price</t>
  </si>
  <si>
    <t>Total Price including Sales tax</t>
  </si>
  <si>
    <t>Issue Number :FIRST</t>
  </si>
  <si>
    <t xml:space="preserve"> Sales tax   ( %الضريبة المضافة14)</t>
  </si>
  <si>
    <t xml:space="preserve">Project Name: </t>
  </si>
  <si>
    <t xml:space="preserve">Customer Name :    </t>
  </si>
  <si>
    <t xml:space="preserve">Engineer in charge :     </t>
  </si>
  <si>
    <t>1</t>
  </si>
  <si>
    <t>MCB</t>
  </si>
  <si>
    <t>MCCB</t>
  </si>
  <si>
    <t>RCBO</t>
  </si>
  <si>
    <t>DS201 C20 AC30</t>
  </si>
  <si>
    <t>TOTAL Cost</t>
  </si>
  <si>
    <t>EMC348CF-16</t>
  </si>
  <si>
    <t>ENCLOSURE</t>
  </si>
  <si>
    <t>SEILLING</t>
  </si>
  <si>
    <t>working hours</t>
  </si>
  <si>
    <t xml:space="preserve">commercial </t>
  </si>
  <si>
    <t>2</t>
  </si>
  <si>
    <t>3</t>
  </si>
  <si>
    <t>4</t>
  </si>
  <si>
    <t>5</t>
  </si>
  <si>
    <t>6</t>
  </si>
  <si>
    <t>international school</t>
  </si>
  <si>
    <t>ENCLOSER TYPE</t>
  </si>
  <si>
    <t>MOUNTAING</t>
  </si>
  <si>
    <t>METERIAL BODY</t>
  </si>
  <si>
    <t>PAINTED TYPE</t>
  </si>
  <si>
    <t>INCOMING &amp; OUTCOMING CABLE</t>
  </si>
  <si>
    <t>Mini center</t>
  </si>
  <si>
    <t>Flush Mountaing</t>
  </si>
  <si>
    <t>Stainless</t>
  </si>
  <si>
    <t>gray(Ral &amp; 7035)</t>
  </si>
  <si>
    <t>bottom</t>
  </si>
  <si>
    <t>BUSBAR RATING</t>
  </si>
  <si>
    <t>CURRENT DENSITY</t>
  </si>
  <si>
    <t>VOLTAGE SYSTEM</t>
  </si>
  <si>
    <t>NEUTRAL</t>
  </si>
  <si>
    <t>EARTHING</t>
  </si>
  <si>
    <t>3PH+N+E</t>
  </si>
  <si>
    <t>0.5 phase</t>
  </si>
  <si>
    <t>equal neutral</t>
  </si>
  <si>
    <t>measuring &amp; indication</t>
  </si>
  <si>
    <t>sapce</t>
  </si>
  <si>
    <t>XT1B 160 TMD 100-1000 3p F F</t>
  </si>
  <si>
    <t>Date :8/8/2023</t>
  </si>
  <si>
    <t>Offer: COMMIAL</t>
  </si>
  <si>
    <t>EMC318CF-16</t>
  </si>
  <si>
    <t>date</t>
  </si>
  <si>
    <t>Enlosure &amp; bus bars</t>
  </si>
  <si>
    <t>NUMBER OF LINES</t>
  </si>
  <si>
    <t>870 MM x 420 MM x 132 MM</t>
  </si>
  <si>
    <t>IP=41</t>
  </si>
  <si>
    <t>600 MM x 420 MM x 132 MM</t>
  </si>
  <si>
    <t>DIMENSION</t>
  </si>
  <si>
    <t>EMC312CF-16</t>
  </si>
  <si>
    <t>540 MM x 420 MM x 132 MM</t>
  </si>
  <si>
    <t>space</t>
  </si>
  <si>
    <t>S201- C16</t>
  </si>
  <si>
    <t>S201- C20</t>
  </si>
  <si>
    <t>Technical</t>
  </si>
  <si>
    <t>offer</t>
  </si>
  <si>
    <t>CL-100R</t>
  </si>
  <si>
    <t>CL-100G</t>
  </si>
  <si>
    <t>CL-100Y</t>
  </si>
  <si>
    <t>pilot lights</t>
  </si>
  <si>
    <t>ELCB</t>
  </si>
  <si>
    <t xml:space="preserve"> without integrated LED (IP67)</t>
  </si>
  <si>
    <t xml:space="preserve">UPP-G-R </t>
  </si>
  <si>
    <t>SPARE</t>
  </si>
  <si>
    <t>S201- C50</t>
  </si>
  <si>
    <t>S201- C40</t>
  </si>
  <si>
    <t>S201- C32</t>
  </si>
  <si>
    <t>S201- C25</t>
  </si>
  <si>
    <t>NLP-B</t>
  </si>
  <si>
    <t>NCP-B</t>
  </si>
  <si>
    <t>NSP-B</t>
  </si>
  <si>
    <t>NSP2-B</t>
  </si>
  <si>
    <t>CSP-B</t>
  </si>
  <si>
    <t>XT1B 160 TMD 16-450 3p F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</si>
</sst>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"/>
  </numFmts>
  <fonts count="73">
    <font>
      <sz val="10"/>
      <name val="Arial"/>
      <charset val="178"/>
    </font>
    <font>
      <sz val="10"/>
      <name val="Arial"/>
      <charset val="178"/>
    </font>
    <font>
      <b/>
      <sz val="10"/>
      <name val="Arial Tur"/>
      <family val="2"/>
      <charset val="178"/>
    </font>
    <font>
      <b/>
      <sz val="10"/>
      <name val="Arial"/>
      <family val="2"/>
      <charset val="178"/>
    </font>
    <font>
      <sz val="10"/>
      <name val="Arial Tur"/>
      <family val="2"/>
      <charset val="178"/>
    </font>
    <font>
      <b/>
      <i/>
      <u/>
      <sz val="12"/>
      <name val="Arial"/>
      <family val="2"/>
      <charset val="178"/>
    </font>
    <font>
      <sz val="10"/>
      <name val="Arial"/>
      <family val="2"/>
      <charset val="178"/>
    </font>
    <font>
      <sz val="16"/>
      <color indexed="10"/>
      <name val="Arial Greek"/>
      <family val="2"/>
      <charset val="178"/>
    </font>
    <font>
      <b/>
      <i/>
      <u/>
      <sz val="10"/>
      <name val="Arial"/>
      <family val="2"/>
      <charset val="178"/>
    </font>
    <font>
      <b/>
      <i/>
      <u/>
      <sz val="10"/>
      <name val="Arial Tur"/>
      <family val="2"/>
      <charset val="178"/>
    </font>
    <font>
      <b/>
      <i/>
      <u/>
      <sz val="10"/>
      <name val="Arial"/>
      <family val="2"/>
    </font>
    <font>
      <b/>
      <i/>
      <u/>
      <sz val="10"/>
      <name val="Arial Tur"/>
      <family val="2"/>
      <charset val="178"/>
    </font>
    <font>
      <sz val="10"/>
      <name val="Arial Tur"/>
      <family val="2"/>
      <charset val="178"/>
    </font>
    <font>
      <sz val="8"/>
      <name val="Arial"/>
      <family val="2"/>
      <charset val="178"/>
    </font>
    <font>
      <b/>
      <sz val="9"/>
      <name val="Arial Tur"/>
      <family val="2"/>
      <charset val="178"/>
    </font>
    <font>
      <b/>
      <sz val="10"/>
      <name val="Arial Tur"/>
      <family val="2"/>
      <charset val="178"/>
    </font>
    <font>
      <sz val="10"/>
      <color indexed="8"/>
      <name val="Arial"/>
      <family val="2"/>
    </font>
    <font>
      <b/>
      <sz val="11"/>
      <name val="Arial Tur"/>
      <family val="2"/>
      <charset val="178"/>
    </font>
    <font>
      <sz val="14"/>
      <color indexed="10"/>
      <name val="Arial Greek"/>
      <family val="2"/>
      <charset val="178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u/>
      <sz val="10"/>
      <color indexed="8"/>
      <name val="Arial"/>
      <family val="2"/>
      <charset val="178"/>
    </font>
    <font>
      <b/>
      <i/>
      <u/>
      <sz val="10"/>
      <name val="Arial"/>
      <family val="2"/>
    </font>
    <font>
      <b/>
      <i/>
      <sz val="10"/>
      <name val="Arial"/>
      <family val="2"/>
    </font>
    <font>
      <b/>
      <i/>
      <u/>
      <sz val="12"/>
      <color indexed="58"/>
      <name val="Arial"/>
      <family val="2"/>
      <charset val="178"/>
    </font>
    <font>
      <b/>
      <i/>
      <u/>
      <sz val="10"/>
      <color indexed="17"/>
      <name val="Arial"/>
      <family val="2"/>
    </font>
    <font>
      <b/>
      <i/>
      <u/>
      <sz val="10"/>
      <color indexed="17"/>
      <name val="Arial Tur"/>
      <family val="2"/>
      <charset val="178"/>
    </font>
    <font>
      <b/>
      <sz val="12"/>
      <color indexed="18"/>
      <name val="Arial Tur"/>
      <family val="2"/>
      <charset val="178"/>
    </font>
    <font>
      <b/>
      <sz val="10"/>
      <color indexed="18"/>
      <name val="Arial Tur"/>
      <family val="2"/>
      <charset val="178"/>
    </font>
    <font>
      <b/>
      <sz val="11"/>
      <name val="Arial"/>
      <family val="2"/>
    </font>
    <font>
      <b/>
      <sz val="10"/>
      <color indexed="58"/>
      <name val="Arial Tur"/>
      <family val="2"/>
      <charset val="178"/>
    </font>
    <font>
      <b/>
      <sz val="12"/>
      <color indexed="58"/>
      <name val="Arial Tur"/>
      <family val="2"/>
      <charset val="178"/>
    </font>
    <font>
      <b/>
      <sz val="10"/>
      <color indexed="18"/>
      <name val="Arial Tur"/>
      <charset val="178"/>
    </font>
    <font>
      <b/>
      <sz val="10"/>
      <color indexed="18"/>
      <name val="Arial"/>
      <family val="2"/>
    </font>
    <font>
      <b/>
      <sz val="10"/>
      <color indexed="18"/>
      <name val="Arial"/>
      <family val="2"/>
      <charset val="178"/>
    </font>
    <font>
      <sz val="10"/>
      <color indexed="18"/>
      <name val="Arial"/>
      <family val="2"/>
    </font>
    <font>
      <b/>
      <sz val="11"/>
      <color indexed="18"/>
      <name val="Arial"/>
      <family val="2"/>
    </font>
    <font>
      <b/>
      <sz val="12"/>
      <color indexed="18"/>
      <name val="Arial"/>
      <family val="2"/>
    </font>
    <font>
      <b/>
      <i/>
      <sz val="10"/>
      <color indexed="18"/>
      <name val="Arial"/>
      <family val="2"/>
    </font>
    <font>
      <b/>
      <i/>
      <u/>
      <sz val="10"/>
      <color indexed="58"/>
      <name val="Arial"/>
      <family val="2"/>
      <charset val="178"/>
    </font>
    <font>
      <b/>
      <sz val="11"/>
      <color indexed="58"/>
      <name val="Arial"/>
      <family val="2"/>
    </font>
    <font>
      <b/>
      <sz val="11"/>
      <color indexed="58"/>
      <name val="Arial Tur"/>
      <family val="2"/>
      <charset val="178"/>
    </font>
    <font>
      <sz val="10"/>
      <color indexed="58"/>
      <name val="Arial"/>
      <family val="2"/>
    </font>
    <font>
      <b/>
      <i/>
      <sz val="9"/>
      <color indexed="58"/>
      <name val="Arial"/>
      <family val="2"/>
      <charset val="178"/>
    </font>
    <font>
      <sz val="14"/>
      <color indexed="14"/>
      <name val="David Transparent"/>
      <charset val="177"/>
    </font>
    <font>
      <b/>
      <u/>
      <sz val="10"/>
      <color indexed="17"/>
      <name val="Arial"/>
      <family val="2"/>
      <charset val="178"/>
    </font>
    <font>
      <sz val="10"/>
      <color indexed="17"/>
      <name val="Arial"/>
      <family val="2"/>
      <charset val="178"/>
    </font>
    <font>
      <b/>
      <sz val="12"/>
      <color indexed="17"/>
      <name val="Arial"/>
      <family val="2"/>
      <charset val="178"/>
    </font>
    <font>
      <sz val="10"/>
      <name val="Arial"/>
      <family val="2"/>
    </font>
    <font>
      <sz val="14"/>
      <name val="Arial"/>
      <family val="2"/>
    </font>
    <font>
      <sz val="11"/>
      <color theme="1"/>
      <name val="Arial"/>
      <family val="2"/>
      <scheme val="minor"/>
    </font>
    <font>
      <b/>
      <i/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4"/>
      <color rgb="FFFF0000"/>
      <name val="Arial"/>
      <family val="2"/>
      <charset val="178"/>
    </font>
    <font>
      <b/>
      <sz val="14"/>
      <color rgb="FFFF0000"/>
      <name val="Arial Tur"/>
      <family val="2"/>
      <charset val="178"/>
    </font>
    <font>
      <b/>
      <sz val="14"/>
      <color theme="1"/>
      <name val="Arial"/>
      <family val="2"/>
      <charset val="178"/>
    </font>
    <font>
      <b/>
      <u/>
      <sz val="11"/>
      <color indexed="8"/>
      <name val="Arial"/>
      <family val="2"/>
    </font>
    <font>
      <b/>
      <i/>
      <u/>
      <sz val="14"/>
      <name val="Arial"/>
      <family val="2"/>
    </font>
    <font>
      <b/>
      <sz val="14"/>
      <name val="Arial"/>
      <family val="2"/>
    </font>
    <font>
      <b/>
      <i/>
      <sz val="14"/>
      <name val="Arial"/>
      <family val="2"/>
    </font>
    <font>
      <b/>
      <sz val="16"/>
      <name val="Arial"/>
      <family val="2"/>
    </font>
    <font>
      <b/>
      <u/>
      <sz val="14"/>
      <name val="Arial"/>
      <family val="2"/>
    </font>
    <font>
      <b/>
      <i/>
      <u/>
      <sz val="18"/>
      <color rgb="FF003300"/>
      <name val="Arial"/>
      <family val="2"/>
    </font>
    <font>
      <b/>
      <sz val="20"/>
      <name val="Arial"/>
      <family val="2"/>
    </font>
    <font>
      <b/>
      <sz val="14"/>
      <color theme="1"/>
      <name val="Arial"/>
      <family val="2"/>
    </font>
    <font>
      <u/>
      <sz val="14"/>
      <name val="Arial Tur"/>
      <family val="2"/>
      <charset val="178"/>
    </font>
    <font>
      <sz val="10"/>
      <color rgb="FF0F0F0F"/>
      <name val="Verdana"/>
      <family val="2"/>
    </font>
    <font>
      <sz val="26"/>
      <name val="Arial"/>
      <family val="2"/>
    </font>
    <font>
      <b/>
      <sz val="18"/>
      <name val="Arial"/>
      <family val="2"/>
    </font>
    <font>
      <b/>
      <sz val="12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</fills>
  <borders count="126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ck">
        <color indexed="64"/>
      </right>
      <top style="thin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ck">
        <color indexed="64"/>
      </right>
      <top style="hair">
        <color indexed="64"/>
      </top>
      <bottom/>
      <diagonal/>
    </border>
    <border>
      <left style="hair">
        <color indexed="64"/>
      </left>
      <right style="thick">
        <color indexed="64"/>
      </right>
      <top/>
      <bottom/>
      <diagonal/>
    </border>
    <border>
      <left style="hair">
        <color indexed="64"/>
      </left>
      <right style="thick">
        <color indexed="64"/>
      </right>
      <top/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5">
    <xf numFmtId="0" fontId="0" fillId="0" borderId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0" fontId="20" fillId="0" borderId="0"/>
    <xf numFmtId="0" fontId="52" fillId="0" borderId="0"/>
    <xf numFmtId="0" fontId="52" fillId="0" borderId="0"/>
    <xf numFmtId="0" fontId="20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0" fillId="0" borderId="0"/>
    <xf numFmtId="9" fontId="20" fillId="0" borderId="0" applyFont="0" applyFill="0" applyBorder="0" applyAlignment="0" applyProtection="0"/>
  </cellStyleXfs>
  <cellXfs count="416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6" fillId="0" borderId="0" xfId="0" applyFont="1"/>
    <xf numFmtId="0" fontId="12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5" fontId="0" fillId="0" borderId="7" xfId="0" quotePrefix="1" applyNumberFormat="1" applyBorder="1" applyAlignment="1">
      <alignment horizontal="center" vertical="center"/>
    </xf>
    <xf numFmtId="0" fontId="2" fillId="0" borderId="0" xfId="0" applyFont="1"/>
    <xf numFmtId="0" fontId="11" fillId="0" borderId="0" xfId="0" applyFont="1"/>
    <xf numFmtId="1" fontId="0" fillId="0" borderId="8" xfId="0" applyNumberFormat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/>
    </xf>
    <xf numFmtId="165" fontId="4" fillId="0" borderId="6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quotePrefix="1" applyFont="1" applyAlignment="1">
      <alignment horizontal="center" vertical="center"/>
    </xf>
    <xf numFmtId="1" fontId="17" fillId="0" borderId="0" xfId="0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13" xfId="0" applyFont="1" applyBorder="1"/>
    <xf numFmtId="0" fontId="3" fillId="0" borderId="13" xfId="0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7" fillId="0" borderId="0" xfId="0" applyFont="1"/>
    <xf numFmtId="0" fontId="28" fillId="0" borderId="0" xfId="0" applyFont="1"/>
    <xf numFmtId="0" fontId="28" fillId="0" borderId="0" xfId="0" applyFont="1" applyAlignment="1">
      <alignment horizontal="right"/>
    </xf>
    <xf numFmtId="0" fontId="28" fillId="0" borderId="0" xfId="0" applyFont="1" applyAlignment="1">
      <alignment horizontal="left"/>
    </xf>
    <xf numFmtId="0" fontId="44" fillId="0" borderId="0" xfId="0" applyFont="1"/>
    <xf numFmtId="0" fontId="45" fillId="2" borderId="0" xfId="0" applyFont="1" applyFill="1" applyAlignment="1">
      <alignment horizontal="left" vertical="center"/>
    </xf>
    <xf numFmtId="0" fontId="42" fillId="3" borderId="20" xfId="0" quotePrefix="1" applyFont="1" applyFill="1" applyBorder="1" applyAlignment="1">
      <alignment horizontal="center" vertical="center"/>
    </xf>
    <xf numFmtId="0" fontId="43" fillId="3" borderId="21" xfId="0" applyFont="1" applyFill="1" applyBorder="1" applyAlignment="1">
      <alignment horizontal="left" vertical="center"/>
    </xf>
    <xf numFmtId="0" fontId="43" fillId="3" borderId="22" xfId="0" applyFont="1" applyFill="1" applyBorder="1" applyAlignment="1">
      <alignment horizontal="center" vertical="center"/>
    </xf>
    <xf numFmtId="0" fontId="43" fillId="3" borderId="22" xfId="0" quotePrefix="1" applyFont="1" applyFill="1" applyBorder="1" applyAlignment="1">
      <alignment horizontal="center" vertical="center"/>
    </xf>
    <xf numFmtId="1" fontId="43" fillId="3" borderId="22" xfId="0" applyNumberFormat="1" applyFont="1" applyFill="1" applyBorder="1" applyAlignment="1">
      <alignment horizontal="center" vertical="center"/>
    </xf>
    <xf numFmtId="3" fontId="43" fillId="3" borderId="23" xfId="0" applyNumberFormat="1" applyFont="1" applyFill="1" applyBorder="1" applyAlignment="1">
      <alignment horizontal="center" vertical="center"/>
    </xf>
    <xf numFmtId="0" fontId="48" fillId="0" borderId="1" xfId="0" applyFont="1" applyBorder="1"/>
    <xf numFmtId="0" fontId="48" fillId="0" borderId="0" xfId="0" applyFont="1"/>
    <xf numFmtId="0" fontId="49" fillId="0" borderId="0" xfId="0" applyFont="1"/>
    <xf numFmtId="0" fontId="48" fillId="0" borderId="2" xfId="0" applyFont="1" applyBorder="1"/>
    <xf numFmtId="0" fontId="47" fillId="0" borderId="1" xfId="0" applyFont="1" applyBorder="1"/>
    <xf numFmtId="0" fontId="48" fillId="0" borderId="3" xfId="0" applyFont="1" applyBorder="1"/>
    <xf numFmtId="0" fontId="48" fillId="0" borderId="4" xfId="0" applyFont="1" applyBorder="1"/>
    <xf numFmtId="0" fontId="48" fillId="0" borderId="5" xfId="0" applyFont="1" applyBorder="1"/>
    <xf numFmtId="0" fontId="0" fillId="0" borderId="13" xfId="0" applyBorder="1"/>
    <xf numFmtId="0" fontId="47" fillId="0" borderId="0" xfId="0" applyFont="1"/>
    <xf numFmtId="0" fontId="0" fillId="0" borderId="0" xfId="0" applyAlignment="1">
      <alignment horizontal="center"/>
    </xf>
    <xf numFmtId="0" fontId="40" fillId="6" borderId="6" xfId="0" applyFont="1" applyFill="1" applyBorder="1" applyAlignment="1">
      <alignment horizontal="center" vertical="center"/>
    </xf>
    <xf numFmtId="0" fontId="30" fillId="0" borderId="18" xfId="0" applyFont="1" applyBorder="1" applyAlignment="1">
      <alignment horizontal="center" vertical="center"/>
    </xf>
    <xf numFmtId="0" fontId="30" fillId="0" borderId="4" xfId="0" applyFont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0" fontId="35" fillId="0" borderId="18" xfId="0" applyFont="1" applyBorder="1" applyAlignment="1">
      <alignment horizontal="center" vertical="center"/>
    </xf>
    <xf numFmtId="0" fontId="36" fillId="0" borderId="18" xfId="0" applyFont="1" applyBorder="1" applyAlignment="1">
      <alignment horizontal="center" vertical="center"/>
    </xf>
    <xf numFmtId="49" fontId="30" fillId="0" borderId="18" xfId="0" applyNumberFormat="1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49" fontId="30" fillId="0" borderId="0" xfId="0" applyNumberFormat="1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6" fillId="0" borderId="3" xfId="0" applyFont="1" applyBorder="1" applyAlignment="1">
      <alignment horizontal="center" vertical="center"/>
    </xf>
    <xf numFmtId="49" fontId="30" fillId="0" borderId="4" xfId="0" applyNumberFormat="1" applyFont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4" borderId="19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40" fillId="6" borderId="46" xfId="0" applyFont="1" applyFill="1" applyBorder="1" applyAlignment="1">
      <alignment horizontal="center" vertical="center"/>
    </xf>
    <xf numFmtId="0" fontId="53" fillId="8" borderId="6" xfId="0" applyFont="1" applyFill="1" applyBorder="1" applyAlignment="1">
      <alignment horizontal="center" vertical="center"/>
    </xf>
    <xf numFmtId="0" fontId="55" fillId="8" borderId="6" xfId="0" applyFont="1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/>
    </xf>
    <xf numFmtId="0" fontId="19" fillId="9" borderId="6" xfId="0" applyFont="1" applyFill="1" applyBorder="1" applyAlignment="1">
      <alignment horizontal="center" vertical="center"/>
    </xf>
    <xf numFmtId="0" fontId="6" fillId="10" borderId="6" xfId="0" applyFont="1" applyFill="1" applyBorder="1" applyAlignment="1">
      <alignment horizontal="center" vertical="center"/>
    </xf>
    <xf numFmtId="0" fontId="19" fillId="10" borderId="6" xfId="0" applyFont="1" applyFill="1" applyBorder="1" applyAlignment="1">
      <alignment horizontal="center" vertical="center"/>
    </xf>
    <xf numFmtId="0" fontId="6" fillId="11" borderId="6" xfId="0" applyFont="1" applyFill="1" applyBorder="1" applyAlignment="1">
      <alignment horizontal="center" vertical="center"/>
    </xf>
    <xf numFmtId="0" fontId="19" fillId="11" borderId="6" xfId="0" applyFont="1" applyFill="1" applyBorder="1" applyAlignment="1">
      <alignment horizontal="center" vertical="center"/>
    </xf>
    <xf numFmtId="0" fontId="6" fillId="12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2" fillId="5" borderId="6" xfId="0" applyFont="1" applyFill="1" applyBorder="1" applyAlignment="1">
      <alignment horizontal="left" vertical="center" wrapText="1"/>
    </xf>
    <xf numFmtId="0" fontId="33" fillId="5" borderId="6" xfId="0" applyFont="1" applyFill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6" fillId="14" borderId="6" xfId="0" applyFont="1" applyFill="1" applyBorder="1" applyAlignment="1">
      <alignment horizontal="center" vertical="center"/>
    </xf>
    <xf numFmtId="0" fontId="19" fillId="14" borderId="6" xfId="0" applyFont="1" applyFill="1" applyBorder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30" fillId="0" borderId="6" xfId="0" applyFont="1" applyBorder="1" applyAlignment="1">
      <alignment horizontal="center" vertical="center"/>
    </xf>
    <xf numFmtId="0" fontId="62" fillId="5" borderId="6" xfId="0" applyFont="1" applyFill="1" applyBorder="1" applyAlignment="1">
      <alignment horizontal="center" vertical="center"/>
    </xf>
    <xf numFmtId="0" fontId="51" fillId="0" borderId="11" xfId="0" applyFont="1" applyBorder="1" applyAlignment="1">
      <alignment horizontal="center" vertical="center"/>
    </xf>
    <xf numFmtId="0" fontId="6" fillId="15" borderId="54" xfId="0" applyFont="1" applyFill="1" applyBorder="1" applyAlignment="1">
      <alignment horizontal="center" vertical="center"/>
    </xf>
    <xf numFmtId="0" fontId="19" fillId="16" borderId="73" xfId="0" applyFont="1" applyFill="1" applyBorder="1" applyAlignment="1">
      <alignment horizontal="center" vertical="center"/>
    </xf>
    <xf numFmtId="0" fontId="19" fillId="16" borderId="74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19" fillId="4" borderId="6" xfId="0" applyFont="1" applyFill="1" applyBorder="1" applyAlignment="1">
      <alignment horizontal="center" vertical="center"/>
    </xf>
    <xf numFmtId="0" fontId="51" fillId="0" borderId="29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61" fillId="0" borderId="50" xfId="0" applyFont="1" applyBorder="1" applyAlignment="1">
      <alignment horizontal="center" vertical="center"/>
    </xf>
    <xf numFmtId="0" fontId="61" fillId="0" borderId="51" xfId="0" applyFont="1" applyBorder="1" applyAlignment="1">
      <alignment horizontal="center" vertical="center"/>
    </xf>
    <xf numFmtId="0" fontId="61" fillId="0" borderId="52" xfId="0" applyFont="1" applyBorder="1" applyAlignment="1">
      <alignment horizontal="center" vertical="center"/>
    </xf>
    <xf numFmtId="0" fontId="51" fillId="0" borderId="55" xfId="0" applyFont="1" applyBorder="1" applyAlignment="1">
      <alignment horizontal="center" vertical="center"/>
    </xf>
    <xf numFmtId="0" fontId="51" fillId="0" borderId="62" xfId="0" applyFont="1" applyBorder="1" applyAlignment="1">
      <alignment horizontal="center" vertical="center"/>
    </xf>
    <xf numFmtId="0" fontId="51" fillId="0" borderId="56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67" fillId="0" borderId="41" xfId="0" applyFont="1" applyBorder="1" applyAlignment="1">
      <alignment horizontal="center" vertical="center"/>
    </xf>
    <xf numFmtId="0" fontId="67" fillId="0" borderId="49" xfId="0" applyFont="1" applyBorder="1" applyAlignment="1">
      <alignment horizontal="center" vertical="center"/>
    </xf>
    <xf numFmtId="0" fontId="63" fillId="5" borderId="39" xfId="0" applyFont="1" applyFill="1" applyBorder="1" applyAlignment="1">
      <alignment horizontal="center" vertical="center"/>
    </xf>
    <xf numFmtId="0" fontId="31" fillId="5" borderId="40" xfId="0" applyFont="1" applyFill="1" applyBorder="1" applyAlignment="1">
      <alignment horizontal="center" vertical="center"/>
    </xf>
    <xf numFmtId="0" fontId="31" fillId="5" borderId="7" xfId="0" applyFont="1" applyFill="1" applyBorder="1" applyAlignment="1">
      <alignment horizontal="center" vertical="center"/>
    </xf>
    <xf numFmtId="0" fontId="25" fillId="5" borderId="44" xfId="0" applyFont="1" applyFill="1" applyBorder="1" applyAlignment="1">
      <alignment horizontal="center" vertical="center"/>
    </xf>
    <xf numFmtId="0" fontId="25" fillId="5" borderId="45" xfId="0" applyFont="1" applyFill="1" applyBorder="1" applyAlignment="1">
      <alignment horizontal="center" vertical="center"/>
    </xf>
    <xf numFmtId="0" fontId="19" fillId="16" borderId="64" xfId="0" applyFont="1" applyFill="1" applyBorder="1" applyAlignment="1">
      <alignment horizontal="center" vertical="center"/>
    </xf>
    <xf numFmtId="0" fontId="19" fillId="16" borderId="66" xfId="0" applyFont="1" applyFill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19" fillId="16" borderId="63" xfId="0" applyFont="1" applyFill="1" applyBorder="1" applyAlignment="1">
      <alignment horizontal="center" vertical="center"/>
    </xf>
    <xf numFmtId="0" fontId="19" fillId="16" borderId="65" xfId="0" applyFont="1" applyFill="1" applyBorder="1" applyAlignment="1">
      <alignment horizontal="center" vertical="center"/>
    </xf>
    <xf numFmtId="0" fontId="6" fillId="0" borderId="72" xfId="0" applyFont="1" applyBorder="1" applyAlignment="1">
      <alignment horizontal="center" vertical="center"/>
    </xf>
    <xf numFmtId="0" fontId="53" fillId="8" borderId="46" xfId="0" applyFont="1" applyFill="1" applyBorder="1" applyAlignment="1">
      <alignment horizontal="center" vertical="center"/>
    </xf>
    <xf numFmtId="0" fontId="55" fillId="8" borderId="46" xfId="0" applyFont="1" applyFill="1" applyBorder="1" applyAlignment="1">
      <alignment horizontal="center" vertical="center"/>
    </xf>
    <xf numFmtId="0" fontId="6" fillId="0" borderId="71" xfId="0" applyFont="1" applyBorder="1" applyAlignment="1">
      <alignment horizontal="center" vertical="center"/>
    </xf>
    <xf numFmtId="0" fontId="19" fillId="7" borderId="6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19" fillId="8" borderId="6" xfId="0" applyFont="1" applyFill="1" applyBorder="1" applyAlignment="1">
      <alignment horizontal="center" vertical="center"/>
    </xf>
    <xf numFmtId="0" fontId="6" fillId="8" borderId="6" xfId="0" applyFont="1" applyFill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3" fillId="0" borderId="84" xfId="0" applyFont="1" applyBorder="1" applyAlignment="1">
      <alignment horizontal="center" vertical="center"/>
    </xf>
    <xf numFmtId="0" fontId="20" fillId="0" borderId="89" xfId="0" applyFont="1" applyBorder="1" applyAlignment="1">
      <alignment horizontal="center" vertical="center"/>
    </xf>
    <xf numFmtId="0" fontId="51" fillId="0" borderId="89" xfId="0" applyFont="1" applyBorder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" fillId="15" borderId="0" xfId="0" applyFont="1" applyFill="1" applyAlignment="1">
      <alignment horizontal="center" vertical="center"/>
    </xf>
    <xf numFmtId="0" fontId="25" fillId="5" borderId="82" xfId="0" applyFont="1" applyFill="1" applyBorder="1" applyAlignment="1">
      <alignment horizontal="center" vertical="center"/>
    </xf>
    <xf numFmtId="0" fontId="25" fillId="5" borderId="80" xfId="0" applyFont="1" applyFill="1" applyBorder="1" applyAlignment="1">
      <alignment horizontal="center" vertical="center"/>
    </xf>
    <xf numFmtId="0" fontId="51" fillId="0" borderId="86" xfId="0" applyFont="1" applyBorder="1" applyAlignment="1">
      <alignment horizontal="center" vertical="center"/>
    </xf>
    <xf numFmtId="0" fontId="67" fillId="0" borderId="0" xfId="0" applyFont="1" applyAlignment="1">
      <alignment horizontal="center" vertical="center"/>
    </xf>
    <xf numFmtId="0" fontId="51" fillId="0" borderId="87" xfId="0" applyFont="1" applyBorder="1" applyAlignment="1">
      <alignment horizontal="center" vertical="center"/>
    </xf>
    <xf numFmtId="0" fontId="51" fillId="0" borderId="88" xfId="0" applyFont="1" applyBorder="1" applyAlignment="1">
      <alignment horizontal="center" vertical="center"/>
    </xf>
    <xf numFmtId="0" fontId="61" fillId="0" borderId="10" xfId="0" applyFont="1" applyBorder="1" applyAlignment="1">
      <alignment horizontal="center" vertical="center"/>
    </xf>
    <xf numFmtId="0" fontId="64" fillId="0" borderId="48" xfId="0" applyFont="1" applyBorder="1" applyAlignment="1">
      <alignment horizontal="center" vertical="center"/>
    </xf>
    <xf numFmtId="0" fontId="61" fillId="0" borderId="48" xfId="0" applyFont="1" applyBorder="1" applyAlignment="1">
      <alignment horizontal="center" vertical="center"/>
    </xf>
    <xf numFmtId="0" fontId="19" fillId="0" borderId="48" xfId="0" applyFont="1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0" borderId="94" xfId="0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4" fillId="0" borderId="77" xfId="0" applyFont="1" applyBorder="1" applyAlignment="1">
      <alignment horizontal="center" vertical="center"/>
    </xf>
    <xf numFmtId="49" fontId="60" fillId="0" borderId="0" xfId="0" applyNumberFormat="1" applyFont="1" applyAlignment="1">
      <alignment horizontal="center" vertical="center"/>
    </xf>
    <xf numFmtId="0" fontId="64" fillId="0" borderId="0" xfId="0" applyFont="1" applyAlignment="1">
      <alignment horizontal="center" vertical="center"/>
    </xf>
    <xf numFmtId="0" fontId="59" fillId="13" borderId="0" xfId="0" applyFont="1" applyFill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4" fillId="0" borderId="78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4" fillId="0" borderId="79" xfId="0" applyFont="1" applyBorder="1" applyAlignment="1">
      <alignment horizontal="center" vertical="center"/>
    </xf>
    <xf numFmtId="0" fontId="60" fillId="0" borderId="13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9" fillId="0" borderId="80" xfId="0" applyFont="1" applyBorder="1" applyAlignment="1">
      <alignment horizontal="center" vertical="center"/>
    </xf>
    <xf numFmtId="0" fontId="68" fillId="0" borderId="0" xfId="0" applyFont="1" applyAlignment="1">
      <alignment horizontal="center" vertical="center"/>
    </xf>
    <xf numFmtId="0" fontId="20" fillId="5" borderId="81" xfId="0" applyFont="1" applyFill="1" applyBorder="1" applyAlignment="1">
      <alignment horizontal="center" vertical="center"/>
    </xf>
    <xf numFmtId="0" fontId="20" fillId="5" borderId="79" xfId="0" applyFont="1" applyFill="1" applyBorder="1" applyAlignment="1">
      <alignment horizontal="center" vertical="center"/>
    </xf>
    <xf numFmtId="0" fontId="60" fillId="0" borderId="83" xfId="0" applyFont="1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60" fillId="0" borderId="85" xfId="0" applyFont="1" applyBorder="1" applyAlignment="1">
      <alignment horizontal="center" vertical="center"/>
    </xf>
    <xf numFmtId="0" fontId="0" fillId="0" borderId="90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69" fillId="0" borderId="0" xfId="0" applyFont="1" applyAlignment="1">
      <alignment horizontal="center" vertical="center"/>
    </xf>
    <xf numFmtId="0" fontId="64" fillId="0" borderId="53" xfId="0" applyFont="1" applyBorder="1" applyAlignment="1">
      <alignment horizontal="center" vertical="center"/>
    </xf>
    <xf numFmtId="0" fontId="64" fillId="0" borderId="29" xfId="0" applyFont="1" applyBorder="1" applyAlignment="1">
      <alignment horizontal="center" vertical="center"/>
    </xf>
    <xf numFmtId="0" fontId="64" fillId="0" borderId="43" xfId="0" applyFont="1" applyBorder="1" applyAlignment="1">
      <alignment horizontal="center" vertical="center"/>
    </xf>
    <xf numFmtId="0" fontId="9" fillId="0" borderId="45" xfId="0" applyFont="1" applyBorder="1" applyAlignment="1">
      <alignment horizontal="center" vertical="center"/>
    </xf>
    <xf numFmtId="0" fontId="20" fillId="5" borderId="42" xfId="0" applyFont="1" applyFill="1" applyBorder="1" applyAlignment="1">
      <alignment horizontal="center" vertical="center"/>
    </xf>
    <xf numFmtId="0" fontId="20" fillId="5" borderId="43" xfId="0" applyFont="1" applyFill="1" applyBorder="1" applyAlignment="1">
      <alignment horizontal="center" vertical="center"/>
    </xf>
    <xf numFmtId="0" fontId="60" fillId="0" borderId="16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60" fillId="0" borderId="17" xfId="0" applyFont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1" fontId="24" fillId="0" borderId="0" xfId="0" applyNumberFormat="1" applyFont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0" fontId="0" fillId="17" borderId="69" xfId="0" applyFill="1" applyBorder="1" applyAlignment="1">
      <alignment horizontal="center" vertical="center"/>
    </xf>
    <xf numFmtId="0" fontId="0" fillId="17" borderId="106" xfId="0" applyFill="1" applyBorder="1" applyAlignment="1">
      <alignment horizontal="center" vertical="center"/>
    </xf>
    <xf numFmtId="0" fontId="0" fillId="17" borderId="78" xfId="0" applyFill="1" applyBorder="1" applyAlignment="1">
      <alignment vertical="center"/>
    </xf>
    <xf numFmtId="0" fontId="0" fillId="17" borderId="100" xfId="0" applyFill="1" applyBorder="1" applyAlignment="1">
      <alignment vertical="center"/>
    </xf>
    <xf numFmtId="0" fontId="0" fillId="17" borderId="101" xfId="0" applyFill="1" applyBorder="1" applyAlignment="1">
      <alignment vertical="center"/>
    </xf>
    <xf numFmtId="0" fontId="0" fillId="17" borderId="102" xfId="0" applyFill="1" applyBorder="1" applyAlignment="1">
      <alignment vertical="center"/>
    </xf>
    <xf numFmtId="0" fontId="0" fillId="17" borderId="0" xfId="0" applyFill="1" applyAlignment="1">
      <alignment horizontal="center" vertical="center"/>
    </xf>
    <xf numFmtId="0" fontId="0" fillId="17" borderId="105" xfId="0" applyFill="1" applyBorder="1" applyAlignment="1">
      <alignment horizontal="center" vertical="center"/>
    </xf>
    <xf numFmtId="0" fontId="0" fillId="17" borderId="70" xfId="0" applyFill="1" applyBorder="1" applyAlignment="1">
      <alignment horizontal="center" vertical="center"/>
    </xf>
    <xf numFmtId="0" fontId="0" fillId="17" borderId="54" xfId="0" applyFill="1" applyBorder="1" applyAlignment="1">
      <alignment horizontal="center" vertical="center"/>
    </xf>
    <xf numFmtId="0" fontId="0" fillId="17" borderId="104" xfId="0" applyFill="1" applyBorder="1" applyAlignment="1">
      <alignment horizontal="center" vertical="center"/>
    </xf>
    <xf numFmtId="0" fontId="0" fillId="17" borderId="53" xfId="0" applyFill="1" applyBorder="1" applyAlignment="1">
      <alignment horizontal="center" vertical="center"/>
    </xf>
    <xf numFmtId="0" fontId="21" fillId="17" borderId="105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60" fillId="0" borderId="0" xfId="0" applyFont="1" applyAlignment="1">
      <alignment horizontal="center" vertical="center"/>
    </xf>
    <xf numFmtId="14" fontId="60" fillId="0" borderId="0" xfId="0" applyNumberFormat="1" applyFont="1" applyAlignment="1">
      <alignment horizontal="center" vertical="center"/>
    </xf>
    <xf numFmtId="0" fontId="60" fillId="0" borderId="107" xfId="0" applyFont="1" applyBorder="1" applyAlignment="1">
      <alignment horizontal="center" vertical="center"/>
    </xf>
    <xf numFmtId="0" fontId="60" fillId="0" borderId="108" xfId="0" applyFont="1" applyBorder="1" applyAlignment="1">
      <alignment horizontal="center" vertical="center"/>
    </xf>
    <xf numFmtId="0" fontId="60" fillId="0" borderId="58" xfId="0" applyFont="1" applyBorder="1" applyAlignment="1">
      <alignment horizontal="center" vertical="center"/>
    </xf>
    <xf numFmtId="0" fontId="60" fillId="0" borderId="59" xfId="0" applyFont="1" applyBorder="1" applyAlignment="1">
      <alignment horizontal="center" vertical="center"/>
    </xf>
    <xf numFmtId="0" fontId="60" fillId="0" borderId="60" xfId="0" applyFont="1" applyBorder="1" applyAlignment="1">
      <alignment horizontal="center" vertical="center"/>
    </xf>
    <xf numFmtId="14" fontId="60" fillId="0" borderId="61" xfId="0" applyNumberFormat="1" applyFont="1" applyBorder="1" applyAlignment="1">
      <alignment horizontal="center" vertical="center"/>
    </xf>
    <xf numFmtId="0" fontId="19" fillId="17" borderId="105" xfId="0" applyFont="1" applyFill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3" fillId="0" borderId="46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0" fontId="15" fillId="4" borderId="46" xfId="0" applyFont="1" applyFill="1" applyBorder="1" applyAlignment="1">
      <alignment horizontal="center" vertical="center"/>
    </xf>
    <xf numFmtId="0" fontId="0" fillId="4" borderId="46" xfId="0" applyFill="1" applyBorder="1" applyAlignment="1">
      <alignment horizontal="center" vertical="center"/>
    </xf>
    <xf numFmtId="0" fontId="40" fillId="6" borderId="58" xfId="0" applyFont="1" applyFill="1" applyBorder="1" applyAlignment="1">
      <alignment horizontal="center" vertical="center"/>
    </xf>
    <xf numFmtId="0" fontId="0" fillId="8" borderId="53" xfId="0" applyFill="1" applyBorder="1" applyAlignment="1">
      <alignment horizontal="center" vertical="center"/>
    </xf>
    <xf numFmtId="0" fontId="55" fillId="8" borderId="110" xfId="0" applyFont="1" applyFill="1" applyBorder="1" applyAlignment="1">
      <alignment horizontal="center" vertical="center"/>
    </xf>
    <xf numFmtId="0" fontId="0" fillId="9" borderId="58" xfId="0" applyFill="1" applyBorder="1" applyAlignment="1">
      <alignment horizontal="center" vertical="center"/>
    </xf>
    <xf numFmtId="0" fontId="35" fillId="9" borderId="59" xfId="0" applyFont="1" applyFill="1" applyBorder="1" applyAlignment="1">
      <alignment horizontal="center" vertical="center"/>
    </xf>
    <xf numFmtId="0" fontId="0" fillId="10" borderId="58" xfId="0" applyFill="1" applyBorder="1" applyAlignment="1">
      <alignment horizontal="center" vertical="center"/>
    </xf>
    <xf numFmtId="0" fontId="35" fillId="10" borderId="59" xfId="0" applyFont="1" applyFill="1" applyBorder="1" applyAlignment="1">
      <alignment horizontal="center" vertical="center"/>
    </xf>
    <xf numFmtId="0" fontId="20" fillId="4" borderId="58" xfId="0" applyFont="1" applyFill="1" applyBorder="1" applyAlignment="1">
      <alignment horizontal="center" vertical="center"/>
    </xf>
    <xf numFmtId="0" fontId="35" fillId="4" borderId="59" xfId="0" applyFont="1" applyFill="1" applyBorder="1" applyAlignment="1">
      <alignment horizontal="center" vertical="center"/>
    </xf>
    <xf numFmtId="0" fontId="20" fillId="0" borderId="58" xfId="0" applyFont="1" applyBorder="1" applyAlignment="1">
      <alignment horizontal="center" vertical="center"/>
    </xf>
    <xf numFmtId="0" fontId="35" fillId="0" borderId="59" xfId="0" applyFont="1" applyBorder="1" applyAlignment="1">
      <alignment horizontal="center" vertical="center"/>
    </xf>
    <xf numFmtId="0" fontId="20" fillId="12" borderId="58" xfId="0" applyFont="1" applyFill="1" applyBorder="1" applyAlignment="1">
      <alignment horizontal="center" vertical="center"/>
    </xf>
    <xf numFmtId="0" fontId="35" fillId="12" borderId="59" xfId="0" applyFont="1" applyFill="1" applyBorder="1" applyAlignment="1">
      <alignment horizontal="center" vertical="center"/>
    </xf>
    <xf numFmtId="0" fontId="0" fillId="7" borderId="58" xfId="0" applyFill="1" applyBorder="1" applyAlignment="1">
      <alignment horizontal="center" vertical="center"/>
    </xf>
    <xf numFmtId="0" fontId="35" fillId="7" borderId="59" xfId="0" applyFont="1" applyFill="1" applyBorder="1" applyAlignment="1">
      <alignment horizontal="center" vertical="center"/>
    </xf>
    <xf numFmtId="0" fontId="0" fillId="11" borderId="58" xfId="0" applyFill="1" applyBorder="1" applyAlignment="1">
      <alignment horizontal="center" vertical="center"/>
    </xf>
    <xf numFmtId="0" fontId="35" fillId="11" borderId="59" xfId="0" applyFont="1" applyFill="1" applyBorder="1" applyAlignment="1">
      <alignment horizontal="center" vertical="center"/>
    </xf>
    <xf numFmtId="0" fontId="0" fillId="8" borderId="58" xfId="0" applyFill="1" applyBorder="1" applyAlignment="1">
      <alignment horizontal="center" vertical="center"/>
    </xf>
    <xf numFmtId="0" fontId="35" fillId="8" borderId="59" xfId="0" applyFont="1" applyFill="1" applyBorder="1" applyAlignment="1">
      <alignment horizontal="center" vertical="center"/>
    </xf>
    <xf numFmtId="0" fontId="56" fillId="0" borderId="58" xfId="0" applyFont="1" applyBorder="1" applyAlignment="1">
      <alignment horizontal="center" vertical="center"/>
    </xf>
    <xf numFmtId="0" fontId="57" fillId="0" borderId="60" xfId="0" applyFont="1" applyBorder="1" applyAlignment="1">
      <alignment horizontal="center" vertical="center"/>
    </xf>
    <xf numFmtId="0" fontId="6" fillId="0" borderId="113" xfId="0" applyFont="1" applyBorder="1" applyAlignment="1">
      <alignment horizontal="center" vertical="center"/>
    </xf>
    <xf numFmtId="0" fontId="19" fillId="0" borderId="113" xfId="0" applyFont="1" applyBorder="1" applyAlignment="1">
      <alignment horizontal="center" vertical="center"/>
    </xf>
    <xf numFmtId="0" fontId="35" fillId="7" borderId="61" xfId="0" applyFont="1" applyFill="1" applyBorder="1" applyAlignment="1">
      <alignment horizontal="center" vertical="center"/>
    </xf>
    <xf numFmtId="0" fontId="19" fillId="8" borderId="46" xfId="0" applyFont="1" applyFill="1" applyBorder="1" applyAlignment="1">
      <alignment horizontal="center" vertical="center"/>
    </xf>
    <xf numFmtId="0" fontId="6" fillId="8" borderId="46" xfId="0" applyFont="1" applyFill="1" applyBorder="1" applyAlignment="1">
      <alignment horizontal="center" vertical="center"/>
    </xf>
    <xf numFmtId="0" fontId="19" fillId="0" borderId="71" xfId="0" applyFont="1" applyBorder="1" applyAlignment="1">
      <alignment horizontal="center" vertical="center"/>
    </xf>
    <xf numFmtId="0" fontId="40" fillId="6" borderId="120" xfId="0" applyFont="1" applyFill="1" applyBorder="1" applyAlignment="1">
      <alignment horizontal="center" vertical="center"/>
    </xf>
    <xf numFmtId="0" fontId="55" fillId="8" borderId="59" xfId="0" applyFont="1" applyFill="1" applyBorder="1" applyAlignment="1">
      <alignment horizontal="center" vertical="center"/>
    </xf>
    <xf numFmtId="0" fontId="20" fillId="11" borderId="58" xfId="0" applyFont="1" applyFill="1" applyBorder="1" applyAlignment="1">
      <alignment horizontal="center" vertical="center"/>
    </xf>
    <xf numFmtId="0" fontId="0" fillId="8" borderId="120" xfId="0" applyFill="1" applyBorder="1" applyAlignment="1">
      <alignment horizontal="center" vertical="center"/>
    </xf>
    <xf numFmtId="0" fontId="35" fillId="8" borderId="110" xfId="0" applyFont="1" applyFill="1" applyBorder="1" applyAlignment="1">
      <alignment horizontal="center" vertical="center"/>
    </xf>
    <xf numFmtId="0" fontId="56" fillId="0" borderId="122" xfId="0" applyFont="1" applyBorder="1" applyAlignment="1">
      <alignment horizontal="center" vertical="center"/>
    </xf>
    <xf numFmtId="0" fontId="35" fillId="0" borderId="123" xfId="0" applyFont="1" applyBorder="1" applyAlignment="1">
      <alignment horizontal="center" vertical="center"/>
    </xf>
    <xf numFmtId="1" fontId="6" fillId="7" borderId="61" xfId="0" applyNumberFormat="1" applyFont="1" applyFill="1" applyBorder="1" applyAlignment="1">
      <alignment horizontal="center" vertical="center"/>
    </xf>
    <xf numFmtId="1" fontId="6" fillId="9" borderId="59" xfId="0" applyNumberFormat="1" applyFont="1" applyFill="1" applyBorder="1" applyAlignment="1">
      <alignment horizontal="center" vertical="center"/>
    </xf>
    <xf numFmtId="1" fontId="6" fillId="11" borderId="59" xfId="0" applyNumberFormat="1" applyFont="1" applyFill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1" fontId="58" fillId="7" borderId="61" xfId="0" applyNumberFormat="1" applyFont="1" applyFill="1" applyBorder="1" applyAlignment="1">
      <alignment horizontal="center" vertical="center"/>
    </xf>
    <xf numFmtId="0" fontId="20" fillId="14" borderId="58" xfId="0" applyFont="1" applyFill="1" applyBorder="1" applyAlignment="1">
      <alignment horizontal="center" vertical="center"/>
    </xf>
    <xf numFmtId="0" fontId="35" fillId="14" borderId="59" xfId="0" applyFont="1" applyFill="1" applyBorder="1" applyAlignment="1">
      <alignment horizontal="center" vertical="center"/>
    </xf>
    <xf numFmtId="0" fontId="30" fillId="6" borderId="108" xfId="0" applyFont="1" applyFill="1" applyBorder="1" applyAlignment="1">
      <alignment horizontal="center" vertical="center"/>
    </xf>
    <xf numFmtId="0" fontId="35" fillId="6" borderId="59" xfId="0" applyFont="1" applyFill="1" applyBorder="1" applyAlignment="1">
      <alignment horizontal="center" vertical="center"/>
    </xf>
    <xf numFmtId="0" fontId="19" fillId="12" borderId="6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8" borderId="6" xfId="0" applyFont="1" applyFill="1" applyBorder="1" applyAlignment="1">
      <alignment horizontal="center" vertical="center"/>
    </xf>
    <xf numFmtId="0" fontId="6" fillId="0" borderId="113" xfId="0" applyFont="1" applyBorder="1" applyAlignment="1">
      <alignment horizontal="center" vertical="center"/>
    </xf>
    <xf numFmtId="0" fontId="0" fillId="4" borderId="111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112" xfId="0" applyFill="1" applyBorder="1" applyAlignment="1">
      <alignment horizontal="center" vertical="center"/>
    </xf>
    <xf numFmtId="0" fontId="54" fillId="8" borderId="46" xfId="0" applyFont="1" applyFill="1" applyBorder="1" applyAlignment="1">
      <alignment horizontal="center" vertical="center"/>
    </xf>
    <xf numFmtId="0" fontId="38" fillId="6" borderId="107" xfId="0" applyFont="1" applyFill="1" applyBorder="1" applyAlignment="1">
      <alignment horizontal="center" vertical="center"/>
    </xf>
    <xf numFmtId="0" fontId="38" fillId="6" borderId="109" xfId="0" applyFont="1" applyFill="1" applyBorder="1" applyAlignment="1">
      <alignment horizontal="center" vertical="center"/>
    </xf>
    <xf numFmtId="0" fontId="29" fillId="6" borderId="109" xfId="0" applyFont="1" applyFill="1" applyBorder="1" applyAlignment="1">
      <alignment horizontal="center" vertical="center"/>
    </xf>
    <xf numFmtId="0" fontId="39" fillId="6" borderId="109" xfId="0" applyFont="1" applyFill="1" applyBorder="1" applyAlignment="1">
      <alignment horizontal="center" vertical="center"/>
    </xf>
    <xf numFmtId="0" fontId="39" fillId="6" borderId="6" xfId="0" applyFont="1" applyFill="1" applyBorder="1" applyAlignment="1">
      <alignment horizontal="center" vertical="center"/>
    </xf>
    <xf numFmtId="0" fontId="30" fillId="6" borderId="109" xfId="0" applyFont="1" applyFill="1" applyBorder="1" applyAlignment="1">
      <alignment horizontal="center" vertical="center"/>
    </xf>
    <xf numFmtId="0" fontId="35" fillId="6" borderId="6" xfId="0" applyFont="1" applyFill="1" applyBorder="1" applyAlignment="1">
      <alignment horizontal="center" vertical="center"/>
    </xf>
    <xf numFmtId="0" fontId="70" fillId="0" borderId="111" xfId="0" applyFont="1" applyBorder="1" applyAlignment="1">
      <alignment horizontal="center" vertical="center"/>
    </xf>
    <xf numFmtId="0" fontId="70" fillId="0" borderId="40" xfId="0" applyFont="1" applyBorder="1" applyAlignment="1">
      <alignment horizontal="center" vertical="center"/>
    </xf>
    <xf numFmtId="0" fontId="70" fillId="0" borderId="112" xfId="0" applyFont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6" fillId="11" borderId="6" xfId="0" applyFont="1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/>
    </xf>
    <xf numFmtId="0" fontId="6" fillId="4" borderId="39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10" borderId="6" xfId="0" applyFont="1" applyFill="1" applyBorder="1" applyAlignment="1">
      <alignment horizontal="center" vertical="center"/>
    </xf>
    <xf numFmtId="0" fontId="6" fillId="12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0" borderId="65" xfId="0" applyFont="1" applyBorder="1" applyAlignment="1">
      <alignment horizontal="center" vertical="center"/>
    </xf>
    <xf numFmtId="0" fontId="6" fillId="0" borderId="66" xfId="0" applyFont="1" applyBorder="1" applyAlignment="1">
      <alignment horizontal="center" vertical="center"/>
    </xf>
    <xf numFmtId="0" fontId="6" fillId="8" borderId="46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30" fillId="6" borderId="119" xfId="0" applyFont="1" applyFill="1" applyBorder="1" applyAlignment="1">
      <alignment horizontal="center" vertical="center"/>
    </xf>
    <xf numFmtId="0" fontId="35" fillId="6" borderId="121" xfId="0" applyFont="1" applyFill="1" applyBorder="1" applyAlignment="1">
      <alignment horizontal="center" vertical="center"/>
    </xf>
    <xf numFmtId="0" fontId="29" fillId="6" borderId="105" xfId="0" applyFont="1" applyFill="1" applyBorder="1" applyAlignment="1">
      <alignment horizontal="center" vertical="center"/>
    </xf>
    <xf numFmtId="0" fontId="39" fillId="6" borderId="106" xfId="0" applyFont="1" applyFill="1" applyBorder="1" applyAlignment="1">
      <alignment horizontal="center" vertical="center"/>
    </xf>
    <xf numFmtId="0" fontId="39" fillId="6" borderId="0" xfId="0" applyFont="1" applyFill="1" applyAlignment="1">
      <alignment horizontal="center" vertical="center"/>
    </xf>
    <xf numFmtId="0" fontId="39" fillId="6" borderId="29" xfId="0" applyFont="1" applyFill="1" applyBorder="1" applyAlignment="1">
      <alignment horizontal="center" vertical="center"/>
    </xf>
    <xf numFmtId="0" fontId="54" fillId="8" borderId="6" xfId="0" applyFont="1" applyFill="1" applyBorder="1" applyAlignment="1">
      <alignment horizontal="center" vertical="center"/>
    </xf>
    <xf numFmtId="0" fontId="6" fillId="11" borderId="39" xfId="0" applyFont="1" applyFill="1" applyBorder="1" applyAlignment="1">
      <alignment horizontal="center" vertical="center"/>
    </xf>
    <xf numFmtId="0" fontId="6" fillId="11" borderId="7" xfId="0" applyFont="1" applyFill="1" applyBorder="1" applyAlignment="1">
      <alignment horizontal="center" vertical="center"/>
    </xf>
    <xf numFmtId="0" fontId="38" fillId="6" borderId="114" xfId="0" applyFont="1" applyFill="1" applyBorder="1" applyAlignment="1">
      <alignment horizontal="center" vertical="center"/>
    </xf>
    <xf numFmtId="0" fontId="38" fillId="6" borderId="115" xfId="0" applyFont="1" applyFill="1" applyBorder="1" applyAlignment="1">
      <alignment horizontal="center" vertical="center"/>
    </xf>
    <xf numFmtId="0" fontId="38" fillId="6" borderId="116" xfId="0" applyFont="1" applyFill="1" applyBorder="1" applyAlignment="1">
      <alignment horizontal="center" vertical="center"/>
    </xf>
    <xf numFmtId="0" fontId="30" fillId="6" borderId="117" xfId="0" applyFont="1" applyFill="1" applyBorder="1" applyAlignment="1">
      <alignment horizontal="center" vertical="center"/>
    </xf>
    <xf numFmtId="0" fontId="35" fillId="6" borderId="47" xfId="0" applyFont="1" applyFill="1" applyBorder="1" applyAlignment="1">
      <alignment horizontal="center" vertical="center"/>
    </xf>
    <xf numFmtId="0" fontId="30" fillId="6" borderId="118" xfId="0" applyFont="1" applyFill="1" applyBorder="1" applyAlignment="1">
      <alignment horizontal="center" vertical="center"/>
    </xf>
    <xf numFmtId="0" fontId="35" fillId="6" borderId="19" xfId="0" applyFont="1" applyFill="1" applyBorder="1" applyAlignment="1">
      <alignment horizontal="center" vertical="center"/>
    </xf>
    <xf numFmtId="0" fontId="6" fillId="0" borderId="124" xfId="0" applyFont="1" applyBorder="1" applyAlignment="1">
      <alignment horizontal="center" vertical="center"/>
    </xf>
    <xf numFmtId="0" fontId="6" fillId="0" borderId="125" xfId="0" applyFont="1" applyBorder="1" applyAlignment="1">
      <alignment horizontal="center" vertical="center"/>
    </xf>
    <xf numFmtId="0" fontId="6" fillId="14" borderId="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1" fillId="0" borderId="0" xfId="0" applyFont="1" applyAlignment="1">
      <alignment horizontal="left" vertical="center"/>
    </xf>
    <xf numFmtId="0" fontId="26" fillId="4" borderId="26" xfId="0" applyFont="1" applyFill="1" applyBorder="1" applyAlignment="1">
      <alignment horizontal="center" vertical="center"/>
    </xf>
    <xf numFmtId="0" fontId="26" fillId="4" borderId="27" xfId="0" applyFont="1" applyFill="1" applyBorder="1" applyAlignment="1">
      <alignment horizontal="center" vertical="center"/>
    </xf>
    <xf numFmtId="0" fontId="26" fillId="4" borderId="28" xfId="0" applyFont="1" applyFill="1" applyBorder="1" applyAlignment="1">
      <alignment horizontal="center" vertical="center"/>
    </xf>
    <xf numFmtId="0" fontId="41" fillId="0" borderId="30" xfId="0" applyFont="1" applyBorder="1" applyAlignment="1">
      <alignment horizontal="left"/>
    </xf>
    <xf numFmtId="0" fontId="41" fillId="0" borderId="19" xfId="0" applyFont="1" applyBorder="1" applyAlignment="1">
      <alignment horizontal="left"/>
    </xf>
    <xf numFmtId="0" fontId="41" fillId="0" borderId="31" xfId="0" applyFont="1" applyBorder="1" applyAlignment="1">
      <alignment horizontal="left"/>
    </xf>
    <xf numFmtId="0" fontId="41" fillId="0" borderId="32" xfId="0" applyFont="1" applyBorder="1" applyAlignment="1">
      <alignment horizontal="left"/>
    </xf>
    <xf numFmtId="0" fontId="41" fillId="0" borderId="24" xfId="0" applyFont="1" applyBorder="1" applyAlignment="1">
      <alignment horizontal="left"/>
    </xf>
    <xf numFmtId="0" fontId="41" fillId="0" borderId="25" xfId="0" applyFont="1" applyBorder="1" applyAlignment="1">
      <alignment horizontal="left"/>
    </xf>
    <xf numFmtId="0" fontId="41" fillId="0" borderId="33" xfId="0" applyFont="1" applyBorder="1" applyAlignment="1">
      <alignment horizontal="left"/>
    </xf>
    <xf numFmtId="0" fontId="41" fillId="0" borderId="34" xfId="0" applyFont="1" applyBorder="1" applyAlignment="1">
      <alignment horizontal="left"/>
    </xf>
    <xf numFmtId="0" fontId="41" fillId="0" borderId="12" xfId="0" applyFont="1" applyBorder="1" applyAlignment="1">
      <alignment horizontal="left"/>
    </xf>
    <xf numFmtId="0" fontId="41" fillId="0" borderId="35" xfId="0" applyFont="1" applyBorder="1" applyAlignment="1">
      <alignment horizontal="left"/>
    </xf>
    <xf numFmtId="0" fontId="65" fillId="8" borderId="75" xfId="0" applyFont="1" applyFill="1" applyBorder="1" applyAlignment="1">
      <alignment horizontal="center" vertical="center"/>
    </xf>
    <xf numFmtId="0" fontId="65" fillId="8" borderId="37" xfId="0" applyFont="1" applyFill="1" applyBorder="1" applyAlignment="1">
      <alignment horizontal="center" vertical="center"/>
    </xf>
    <xf numFmtId="0" fontId="65" fillId="8" borderId="76" xfId="0" applyFont="1" applyFill="1" applyBorder="1" applyAlignment="1">
      <alignment horizontal="center" vertical="center"/>
    </xf>
    <xf numFmtId="0" fontId="8" fillId="17" borderId="97" xfId="0" applyFont="1" applyFill="1" applyBorder="1" applyAlignment="1">
      <alignment horizontal="center" vertical="center"/>
    </xf>
    <xf numFmtId="0" fontId="8" fillId="17" borderId="98" xfId="0" applyFont="1" applyFill="1" applyBorder="1" applyAlignment="1">
      <alignment horizontal="center" vertical="center"/>
    </xf>
    <xf numFmtId="0" fontId="8" fillId="17" borderId="99" xfId="0" applyFont="1" applyFill="1" applyBorder="1" applyAlignment="1">
      <alignment horizontal="center" vertical="center"/>
    </xf>
    <xf numFmtId="0" fontId="62" fillId="5" borderId="64" xfId="0" applyFont="1" applyFill="1" applyBorder="1" applyAlignment="1">
      <alignment horizontal="center" vertical="center"/>
    </xf>
    <xf numFmtId="0" fontId="62" fillId="5" borderId="66" xfId="0" applyFont="1" applyFill="1" applyBorder="1" applyAlignment="1">
      <alignment horizontal="center" vertical="center"/>
    </xf>
    <xf numFmtId="0" fontId="6" fillId="0" borderId="63" xfId="0" applyFont="1" applyBorder="1" applyAlignment="1">
      <alignment horizontal="center" vertical="center"/>
    </xf>
    <xf numFmtId="0" fontId="6" fillId="0" borderId="82" xfId="0" applyFont="1" applyBorder="1" applyAlignment="1">
      <alignment horizontal="center" vertical="center"/>
    </xf>
    <xf numFmtId="0" fontId="6" fillId="0" borderId="80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71" xfId="0" applyFont="1" applyBorder="1" applyAlignment="1">
      <alignment horizontal="center" vertical="center"/>
    </xf>
    <xf numFmtId="0" fontId="19" fillId="16" borderId="81" xfId="0" applyFont="1" applyFill="1" applyBorder="1" applyAlignment="1">
      <alignment horizontal="center" vertical="center"/>
    </xf>
    <xf numFmtId="0" fontId="19" fillId="16" borderId="64" xfId="0" applyFont="1" applyFill="1" applyBorder="1" applyAlignment="1">
      <alignment horizontal="center" vertical="center"/>
    </xf>
    <xf numFmtId="0" fontId="19" fillId="16" borderId="79" xfId="0" applyFont="1" applyFill="1" applyBorder="1" applyAlignment="1">
      <alignment horizontal="center" vertical="center"/>
    </xf>
    <xf numFmtId="0" fontId="19" fillId="16" borderId="66" xfId="0" applyFont="1" applyFill="1" applyBorder="1" applyAlignment="1">
      <alignment horizontal="center" vertical="center"/>
    </xf>
    <xf numFmtId="0" fontId="19" fillId="16" borderId="63" xfId="0" applyFont="1" applyFill="1" applyBorder="1" applyAlignment="1">
      <alignment horizontal="center" vertical="center"/>
    </xf>
    <xf numFmtId="0" fontId="19" fillId="16" borderId="65" xfId="0" applyFont="1" applyFill="1" applyBorder="1" applyAlignment="1">
      <alignment horizontal="center" vertical="center"/>
    </xf>
    <xf numFmtId="0" fontId="66" fillId="11" borderId="77" xfId="0" applyFont="1" applyFill="1" applyBorder="1" applyAlignment="1">
      <alignment horizontal="center" vertical="center"/>
    </xf>
    <xf numFmtId="0" fontId="66" fillId="11" borderId="0" xfId="0" applyFont="1" applyFill="1" applyAlignment="1">
      <alignment horizontal="center" vertical="center"/>
    </xf>
    <xf numFmtId="0" fontId="66" fillId="11" borderId="78" xfId="0" applyFont="1" applyFill="1" applyBorder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" fillId="0" borderId="67" xfId="0" applyFont="1" applyBorder="1" applyAlignment="1">
      <alignment horizontal="center" vertical="center"/>
    </xf>
    <xf numFmtId="0" fontId="6" fillId="0" borderId="96" xfId="0" applyFont="1" applyBorder="1" applyAlignment="1">
      <alignment horizontal="center" vertical="center"/>
    </xf>
    <xf numFmtId="0" fontId="19" fillId="16" borderId="67" xfId="0" applyFont="1" applyFill="1" applyBorder="1" applyAlignment="1">
      <alignment horizontal="center" vertical="center"/>
    </xf>
    <xf numFmtId="0" fontId="19" fillId="16" borderId="68" xfId="0" applyFont="1" applyFill="1" applyBorder="1" applyAlignment="1">
      <alignment horizontal="center" vertical="center"/>
    </xf>
    <xf numFmtId="0" fontId="19" fillId="16" borderId="42" xfId="0" applyFont="1" applyFill="1" applyBorder="1" applyAlignment="1">
      <alignment horizontal="center" vertical="center"/>
    </xf>
    <xf numFmtId="0" fontId="19" fillId="16" borderId="43" xfId="0" applyFont="1" applyFill="1" applyBorder="1" applyAlignment="1">
      <alignment horizontal="center" vertical="center"/>
    </xf>
    <xf numFmtId="0" fontId="6" fillId="0" borderId="72" xfId="0" applyFont="1" applyBorder="1" applyAlignment="1">
      <alignment horizontal="center" vertical="center"/>
    </xf>
    <xf numFmtId="0" fontId="6" fillId="0" borderId="44" xfId="0" applyFont="1" applyBorder="1" applyAlignment="1">
      <alignment horizontal="center" vertical="center"/>
    </xf>
    <xf numFmtId="0" fontId="6" fillId="0" borderId="69" xfId="0" applyFont="1" applyBorder="1" applyAlignment="1">
      <alignment horizontal="center" vertical="center"/>
    </xf>
    <xf numFmtId="0" fontId="19" fillId="16" borderId="95" xfId="0" applyFont="1" applyFill="1" applyBorder="1" applyAlignment="1">
      <alignment horizontal="center" vertical="center"/>
    </xf>
    <xf numFmtId="0" fontId="66" fillId="11" borderId="53" xfId="0" applyFont="1" applyFill="1" applyBorder="1" applyAlignment="1">
      <alignment horizontal="center" vertical="center"/>
    </xf>
    <xf numFmtId="0" fontId="66" fillId="11" borderId="29" xfId="0" applyFont="1" applyFill="1" applyBorder="1" applyAlignment="1">
      <alignment horizontal="center" vertical="center"/>
    </xf>
    <xf numFmtId="0" fontId="66" fillId="15" borderId="53" xfId="0" applyFont="1" applyFill="1" applyBorder="1" applyAlignment="1">
      <alignment horizontal="center" vertical="center"/>
    </xf>
    <xf numFmtId="0" fontId="66" fillId="15" borderId="0" xfId="0" applyFont="1" applyFill="1" applyAlignment="1">
      <alignment horizontal="center" vertical="center"/>
    </xf>
    <xf numFmtId="0" fontId="66" fillId="15" borderId="29" xfId="0" applyFont="1" applyFill="1" applyBorder="1" applyAlignment="1">
      <alignment horizontal="center" vertical="center"/>
    </xf>
    <xf numFmtId="0" fontId="72" fillId="0" borderId="29" xfId="0" applyFont="1" applyBorder="1" applyAlignment="1">
      <alignment horizontal="center" vertical="center" wrapText="1"/>
    </xf>
    <xf numFmtId="0" fontId="71" fillId="8" borderId="0" xfId="0" applyFont="1" applyFill="1" applyAlignment="1">
      <alignment horizontal="center" vertical="center"/>
    </xf>
    <xf numFmtId="0" fontId="71" fillId="10" borderId="0" xfId="0" applyFont="1" applyFill="1" applyAlignment="1">
      <alignment horizontal="center" vertical="center"/>
    </xf>
    <xf numFmtId="0" fontId="71" fillId="7" borderId="0" xfId="0" applyFont="1" applyFill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19" fillId="16" borderId="70" xfId="0" applyFont="1" applyFill="1" applyBorder="1" applyAlignment="1">
      <alignment horizontal="center" vertical="center"/>
    </xf>
    <xf numFmtId="0" fontId="65" fillId="8" borderId="36" xfId="0" applyFont="1" applyFill="1" applyBorder="1" applyAlignment="1">
      <alignment horizontal="center" vertical="center"/>
    </xf>
    <xf numFmtId="0" fontId="65" fillId="8" borderId="38" xfId="0" applyFont="1" applyFill="1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0" fontId="0" fillId="17" borderId="103" xfId="0" applyFill="1" applyBorder="1" applyAlignment="1">
      <alignment horizontal="center" vertical="center"/>
    </xf>
    <xf numFmtId="0" fontId="72" fillId="0" borderId="91" xfId="0" applyFont="1" applyBorder="1" applyAlignment="1">
      <alignment horizontal="center" vertical="center" wrapText="1"/>
    </xf>
    <xf numFmtId="0" fontId="72" fillId="0" borderId="92" xfId="0" applyFont="1" applyBorder="1" applyAlignment="1">
      <alignment horizontal="center" vertical="center" wrapText="1"/>
    </xf>
    <xf numFmtId="0" fontId="72" fillId="0" borderId="93" xfId="0" applyFont="1" applyBorder="1" applyAlignment="1">
      <alignment horizontal="center" vertical="center" wrapText="1"/>
    </xf>
    <xf numFmtId="0" fontId="71" fillId="10" borderId="73" xfId="0" applyFont="1" applyFill="1" applyBorder="1" applyAlignment="1">
      <alignment horizontal="center" vertical="center"/>
    </xf>
    <xf numFmtId="0" fontId="71" fillId="8" borderId="73" xfId="0" applyFont="1" applyFill="1" applyBorder="1" applyAlignment="1">
      <alignment horizontal="center" vertical="center"/>
    </xf>
    <xf numFmtId="0" fontId="0" fillId="17" borderId="36" xfId="0" applyFill="1" applyBorder="1" applyAlignment="1">
      <alignment horizontal="center" vertical="center"/>
    </xf>
    <xf numFmtId="0" fontId="0" fillId="17" borderId="37" xfId="0" applyFill="1" applyBorder="1" applyAlignment="1">
      <alignment horizontal="center" vertical="center"/>
    </xf>
    <xf numFmtId="0" fontId="71" fillId="7" borderId="73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66" fillId="15" borderId="77" xfId="0" applyFont="1" applyFill="1" applyBorder="1" applyAlignment="1">
      <alignment horizontal="center" vertical="center"/>
    </xf>
    <xf numFmtId="0" fontId="66" fillId="15" borderId="78" xfId="0" applyFont="1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0" fontId="0" fillId="17" borderId="69" xfId="0" applyFill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0" fillId="17" borderId="105" xfId="0" applyFill="1" applyBorder="1" applyAlignment="1">
      <alignment horizontal="center" vertical="center"/>
    </xf>
    <xf numFmtId="0" fontId="0" fillId="17" borderId="106" xfId="0" applyFill="1" applyBorder="1" applyAlignment="1">
      <alignment horizontal="center" vertical="center"/>
    </xf>
    <xf numFmtId="0" fontId="0" fillId="17" borderId="70" xfId="0" applyFill="1" applyBorder="1" applyAlignment="1">
      <alignment horizontal="center" vertical="center"/>
    </xf>
    <xf numFmtId="0" fontId="0" fillId="17" borderId="54" xfId="0" applyFill="1" applyBorder="1" applyAlignment="1">
      <alignment horizontal="center" vertical="center"/>
    </xf>
    <xf numFmtId="0" fontId="61" fillId="0" borderId="46" xfId="0" applyFont="1" applyBorder="1" applyAlignment="1">
      <alignment horizontal="center" vertical="center"/>
    </xf>
    <xf numFmtId="0" fontId="61" fillId="0" borderId="19" xfId="0" applyFont="1" applyBorder="1" applyAlignment="1">
      <alignment horizontal="center" vertical="center"/>
    </xf>
    <xf numFmtId="0" fontId="61" fillId="0" borderId="71" xfId="0" applyFont="1" applyBorder="1" applyAlignment="1">
      <alignment horizontal="center" vertical="center"/>
    </xf>
    <xf numFmtId="0" fontId="66" fillId="13" borderId="0" xfId="0" applyFont="1" applyFill="1" applyAlignment="1">
      <alignment horizontal="center" vertical="center"/>
    </xf>
    <xf numFmtId="0" fontId="66" fillId="13" borderId="54" xfId="0" applyFont="1" applyFill="1" applyBorder="1" applyAlignment="1">
      <alignment horizontal="center" vertical="center"/>
    </xf>
    <xf numFmtId="0" fontId="66" fillId="13" borderId="101" xfId="0" applyFont="1" applyFill="1" applyBorder="1" applyAlignment="1">
      <alignment horizontal="center" vertical="center"/>
    </xf>
    <xf numFmtId="0" fontId="6" fillId="18" borderId="6" xfId="0" applyFont="1" applyFill="1" applyBorder="1" applyAlignment="1">
      <alignment horizontal="center" vertical="center"/>
    </xf>
    <xf numFmtId="0" fontId="19" fillId="18" borderId="6" xfId="0" applyFont="1" applyFill="1" applyBorder="1" applyAlignment="1">
      <alignment horizontal="center" vertical="center"/>
    </xf>
    <xf numFmtId="0" fontId="6" fillId="18" borderId="39" xfId="0" applyFont="1" applyFill="1" applyBorder="1" applyAlignment="1">
      <alignment horizontal="center" vertical="center"/>
    </xf>
    <xf numFmtId="0" fontId="6" fillId="18" borderId="7" xfId="0" applyFont="1" applyFill="1" applyBorder="1" applyAlignment="1">
      <alignment horizontal="center" vertical="center"/>
    </xf>
    <xf numFmtId="0" fontId="6" fillId="18" borderId="6" xfId="0" applyFont="1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</cellXfs>
  <cellStyles count="15">
    <cellStyle name="Comma 2" xfId="1" xr:uid="{00000000-0005-0000-0000-000001000000}"/>
    <cellStyle name="Comma 3" xfId="2" xr:uid="{00000000-0005-0000-0000-000002000000}"/>
    <cellStyle name="Comma 3 2" xfId="3" xr:uid="{00000000-0005-0000-0000-000003000000}"/>
    <cellStyle name="Comma 4" xfId="4" xr:uid="{00000000-0005-0000-0000-000004000000}"/>
    <cellStyle name="Normal" xfId="0" builtinId="0"/>
    <cellStyle name="Normal 2" xfId="5" xr:uid="{00000000-0005-0000-0000-000006000000}"/>
    <cellStyle name="Normal 3" xfId="6" xr:uid="{00000000-0005-0000-0000-000007000000}"/>
    <cellStyle name="Normal 4" xfId="7" xr:uid="{00000000-0005-0000-0000-000008000000}"/>
    <cellStyle name="Normal 4 2" xfId="8" xr:uid="{00000000-0005-0000-0000-000009000000}"/>
    <cellStyle name="Normal 4 3" xfId="9" xr:uid="{00000000-0005-0000-0000-00000A000000}"/>
    <cellStyle name="Normal 5" xfId="10" xr:uid="{00000000-0005-0000-0000-00000B000000}"/>
    <cellStyle name="Normal 5 2" xfId="11" xr:uid="{00000000-0005-0000-0000-00000C000000}"/>
    <cellStyle name="Normal 6" xfId="12" xr:uid="{00000000-0005-0000-0000-00000D000000}"/>
    <cellStyle name="Normal 7" xfId="13" xr:uid="{00000000-0005-0000-0000-00000E000000}"/>
    <cellStyle name="Percent 2" xfId="14" xr:uid="{00000000-0005-0000-0000-00000F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16</xdr:row>
      <xdr:rowOff>0</xdr:rowOff>
    </xdr:from>
    <xdr:to>
      <xdr:col>9</xdr:col>
      <xdr:colOff>0</xdr:colOff>
      <xdr:row>16</xdr:row>
      <xdr:rowOff>0</xdr:rowOff>
    </xdr:to>
    <xdr:sp macro="" textlink="">
      <xdr:nvSpPr>
        <xdr:cNvPr id="112221" name="Line 1">
          <a:extLst>
            <a:ext uri="{FF2B5EF4-FFF2-40B4-BE49-F238E27FC236}">
              <a16:creationId xmlns:a16="http://schemas.microsoft.com/office/drawing/2014/main" id="{00000000-0008-0000-2100-00005DB60100}"/>
            </a:ext>
          </a:extLst>
        </xdr:cNvPr>
        <xdr:cNvSpPr>
          <a:spLocks noChangeShapeType="1"/>
        </xdr:cNvSpPr>
      </xdr:nvSpPr>
      <xdr:spPr bwMode="auto">
        <a:xfrm>
          <a:off x="5657850" y="2286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E97E9-F130-491D-856B-4FE7D1B0EE33}">
  <sheetPr>
    <tabColor theme="9"/>
  </sheetPr>
  <dimension ref="A1:M34"/>
  <sheetViews>
    <sheetView zoomScaleNormal="100" workbookViewId="0">
      <selection activeCell="A8" sqref="A8:J8"/>
    </sheetView>
  </sheetViews>
  <sheetFormatPr defaultRowHeight="13.2"/>
  <cols>
    <col min="1" max="1" width="28.109375" style="17" customWidth="1"/>
    <col min="2" max="2" width="11" style="17" bestFit="1" customWidth="1"/>
    <col min="3" max="3" width="10.109375" style="17" customWidth="1"/>
    <col min="4" max="4" width="13" style="17" customWidth="1"/>
    <col min="5" max="5" width="12.6640625" style="17" bestFit="1" customWidth="1"/>
    <col min="6" max="6" width="6" style="17" customWidth="1"/>
    <col min="7" max="7" width="7.33203125" style="17" customWidth="1"/>
    <col min="8" max="8" width="13.88671875" style="17" customWidth="1"/>
    <col min="9" max="9" width="8.88671875" style="17"/>
    <col min="10" max="10" width="13.44140625" style="17" customWidth="1"/>
    <col min="11" max="11" width="8.88671875" style="17"/>
    <col min="12" max="12" width="10.33203125" style="17" bestFit="1" customWidth="1"/>
    <col min="13" max="16384" width="8.88671875" style="17"/>
  </cols>
  <sheetData>
    <row r="1" spans="1:13" ht="18" thickBot="1">
      <c r="A1" s="55"/>
      <c r="E1" s="56"/>
      <c r="H1" s="57"/>
    </row>
    <row r="2" spans="1:13" ht="13.8" thickTop="1">
      <c r="A2" s="58" t="str">
        <f>Total!A6</f>
        <v xml:space="preserve">Project Name: </v>
      </c>
      <c r="B2" s="59" t="s">
        <v>102</v>
      </c>
      <c r="C2" s="59"/>
      <c r="D2" s="59"/>
      <c r="E2" s="60"/>
      <c r="F2" s="61"/>
      <c r="G2" s="52"/>
      <c r="H2" s="52"/>
      <c r="I2" s="93" t="s">
        <v>89</v>
      </c>
      <c r="J2" s="93" t="s">
        <v>45</v>
      </c>
    </row>
    <row r="3" spans="1:13">
      <c r="A3" s="62" t="s">
        <v>10</v>
      </c>
      <c r="B3" s="63" t="s">
        <v>35</v>
      </c>
      <c r="C3" s="64"/>
      <c r="E3" s="64"/>
      <c r="F3" s="65"/>
      <c r="G3" s="65"/>
      <c r="H3" s="65"/>
      <c r="I3" s="93" t="s">
        <v>0</v>
      </c>
      <c r="J3" s="93">
        <v>1</v>
      </c>
    </row>
    <row r="4" spans="1:13">
      <c r="A4" s="62" t="str">
        <f>Total!C8</f>
        <v>Issue Number :FIRST</v>
      </c>
      <c r="B4" s="63"/>
      <c r="C4" s="65"/>
      <c r="D4" s="64"/>
      <c r="E4" s="64"/>
      <c r="F4" s="65"/>
      <c r="G4" s="65"/>
      <c r="H4" s="64"/>
      <c r="I4" s="93" t="s">
        <v>1</v>
      </c>
      <c r="J4" s="93">
        <v>41</v>
      </c>
    </row>
    <row r="5" spans="1:13" ht="13.8" thickBot="1">
      <c r="A5" s="218"/>
      <c r="B5" s="206"/>
      <c r="C5" s="206"/>
      <c r="D5" s="206"/>
      <c r="E5" s="206"/>
      <c r="F5" s="219"/>
      <c r="G5" s="220"/>
      <c r="H5" s="221"/>
      <c r="I5" s="222"/>
      <c r="J5" s="222"/>
    </row>
    <row r="6" spans="1:13" ht="20.100000000000001" customHeight="1">
      <c r="A6" s="277" t="s">
        <v>2</v>
      </c>
      <c r="B6" s="278"/>
      <c r="C6" s="278"/>
      <c r="D6" s="278"/>
      <c r="E6" s="278"/>
      <c r="F6" s="279" t="s">
        <v>3</v>
      </c>
      <c r="G6" s="280"/>
      <c r="H6" s="282" t="s">
        <v>4</v>
      </c>
      <c r="I6" s="282" t="s">
        <v>0</v>
      </c>
      <c r="J6" s="264" t="s">
        <v>5</v>
      </c>
    </row>
    <row r="7" spans="1:13" ht="20.100000000000001" customHeight="1">
      <c r="A7" s="223" t="s">
        <v>16</v>
      </c>
      <c r="B7" s="51" t="s">
        <v>15</v>
      </c>
      <c r="C7" s="51" t="s">
        <v>17</v>
      </c>
      <c r="D7" s="51" t="s">
        <v>6</v>
      </c>
      <c r="E7" s="51" t="s">
        <v>14</v>
      </c>
      <c r="F7" s="281"/>
      <c r="G7" s="281"/>
      <c r="H7" s="283"/>
      <c r="I7" s="283"/>
      <c r="J7" s="265"/>
    </row>
    <row r="8" spans="1:13" ht="20.100000000000001" customHeight="1">
      <c r="A8" s="415" t="s">
        <v>107</v>
      </c>
      <c r="B8" s="123">
        <v>3</v>
      </c>
      <c r="C8" s="123">
        <v>20</v>
      </c>
      <c r="D8" s="123">
        <v>18</v>
      </c>
      <c r="E8" s="123" t="s">
        <v>37</v>
      </c>
      <c r="F8" s="276">
        <v>1976</v>
      </c>
      <c r="G8" s="276"/>
      <c r="H8" s="124">
        <f>F8</f>
        <v>1976</v>
      </c>
      <c r="I8" s="124">
        <v>1</v>
      </c>
      <c r="J8" s="225">
        <f>I8*H8</f>
        <v>1976</v>
      </c>
    </row>
    <row r="9" spans="1:13" ht="30" customHeight="1">
      <c r="A9" s="226" t="s">
        <v>86</v>
      </c>
      <c r="B9" s="78">
        <v>1</v>
      </c>
      <c r="C9" s="78">
        <v>16</v>
      </c>
      <c r="D9" s="78">
        <v>10</v>
      </c>
      <c r="E9" s="79" t="s">
        <v>36</v>
      </c>
      <c r="F9" s="289">
        <v>94.2</v>
      </c>
      <c r="G9" s="289"/>
      <c r="H9" s="78">
        <f>F9</f>
        <v>94.2</v>
      </c>
      <c r="I9" s="78">
        <v>40</v>
      </c>
      <c r="J9" s="227">
        <f t="shared" ref="J9:J18" si="0">I9*H9</f>
        <v>3768</v>
      </c>
    </row>
    <row r="10" spans="1:13" ht="30" customHeight="1">
      <c r="A10" s="226"/>
      <c r="B10" s="78"/>
      <c r="C10" s="78"/>
      <c r="D10" s="78"/>
      <c r="E10" s="79"/>
      <c r="F10" s="289"/>
      <c r="G10" s="289"/>
      <c r="H10" s="78"/>
      <c r="I10" s="78"/>
      <c r="J10" s="227"/>
    </row>
    <row r="11" spans="1:13" ht="30" customHeight="1">
      <c r="A11" s="228"/>
      <c r="B11" s="80"/>
      <c r="C11" s="80"/>
      <c r="D11" s="80"/>
      <c r="E11" s="81"/>
      <c r="F11" s="292"/>
      <c r="G11" s="292"/>
      <c r="H11" s="80"/>
      <c r="I11" s="80"/>
      <c r="J11" s="229"/>
      <c r="M11"/>
    </row>
    <row r="12" spans="1:13" ht="30" customHeight="1">
      <c r="A12" s="228"/>
      <c r="B12" s="80"/>
      <c r="C12" s="80"/>
      <c r="D12" s="80"/>
      <c r="E12" s="81"/>
      <c r="F12" s="292"/>
      <c r="G12" s="292"/>
      <c r="H12" s="80"/>
      <c r="I12" s="80"/>
      <c r="J12" s="229"/>
    </row>
    <row r="13" spans="1:13" ht="30" customHeight="1">
      <c r="A13" s="230"/>
      <c r="B13" s="99"/>
      <c r="C13" s="99"/>
      <c r="D13" s="99"/>
      <c r="E13" s="100"/>
      <c r="F13" s="290"/>
      <c r="G13" s="291"/>
      <c r="H13" s="99"/>
      <c r="I13" s="99"/>
      <c r="J13" s="231"/>
    </row>
    <row r="14" spans="1:13" ht="30" customHeight="1">
      <c r="A14" s="232" t="s">
        <v>71</v>
      </c>
      <c r="B14" s="73"/>
      <c r="C14" s="73"/>
      <c r="D14" s="73"/>
      <c r="E14" s="74"/>
      <c r="F14" s="269"/>
      <c r="G14" s="270"/>
      <c r="H14" s="73"/>
      <c r="I14" s="73">
        <v>2</v>
      </c>
      <c r="J14" s="233"/>
    </row>
    <row r="15" spans="1:13" ht="30" customHeight="1">
      <c r="A15" s="234" t="s">
        <v>41</v>
      </c>
      <c r="B15" s="266" t="s">
        <v>42</v>
      </c>
      <c r="C15" s="266"/>
      <c r="D15" s="266"/>
      <c r="E15" s="266"/>
      <c r="F15" s="293">
        <v>2103.8000000000002</v>
      </c>
      <c r="G15" s="293"/>
      <c r="H15" s="84">
        <f>F15</f>
        <v>2103.8000000000002</v>
      </c>
      <c r="I15" s="84">
        <v>1</v>
      </c>
      <c r="J15" s="235">
        <f t="shared" si="0"/>
        <v>2103.8000000000002</v>
      </c>
    </row>
    <row r="16" spans="1:13" ht="30" customHeight="1">
      <c r="A16" s="284" t="s">
        <v>93</v>
      </c>
      <c r="B16" s="285"/>
      <c r="C16" s="285"/>
      <c r="D16" s="285"/>
      <c r="E16" s="285"/>
      <c r="F16" s="285"/>
      <c r="G16" s="285"/>
      <c r="H16" s="285"/>
      <c r="I16" s="285"/>
      <c r="J16" s="286"/>
    </row>
    <row r="17" spans="1:10" ht="30" customHeight="1">
      <c r="A17" s="236" t="s">
        <v>90</v>
      </c>
      <c r="B17" s="126"/>
      <c r="C17" s="126"/>
      <c r="D17" s="126"/>
      <c r="E17" s="126"/>
      <c r="F17" s="287">
        <v>62</v>
      </c>
      <c r="G17" s="287"/>
      <c r="H17" s="127">
        <f t="shared" ref="H17:H18" si="1">F17</f>
        <v>62</v>
      </c>
      <c r="I17" s="127">
        <v>1</v>
      </c>
      <c r="J17" s="237">
        <f t="shared" si="0"/>
        <v>62</v>
      </c>
    </row>
    <row r="18" spans="1:10" ht="30" customHeight="1">
      <c r="A18" s="238" t="s">
        <v>91</v>
      </c>
      <c r="B18" s="83"/>
      <c r="C18" s="83"/>
      <c r="D18" s="83"/>
      <c r="E18" s="83"/>
      <c r="F18" s="288">
        <v>62</v>
      </c>
      <c r="G18" s="288"/>
      <c r="H18" s="82">
        <f t="shared" si="1"/>
        <v>62</v>
      </c>
      <c r="I18" s="82">
        <v>1</v>
      </c>
      <c r="J18" s="239">
        <f t="shared" si="0"/>
        <v>62</v>
      </c>
    </row>
    <row r="19" spans="1:10" ht="30" customHeight="1">
      <c r="A19" s="240" t="s">
        <v>92</v>
      </c>
      <c r="B19" s="128"/>
      <c r="C19" s="128"/>
      <c r="D19" s="128"/>
      <c r="E19" s="128"/>
      <c r="F19" s="271">
        <v>62</v>
      </c>
      <c r="G19" s="271"/>
      <c r="H19" s="129">
        <f>F19</f>
        <v>62</v>
      </c>
      <c r="I19" s="129">
        <v>1</v>
      </c>
      <c r="J19" s="241">
        <f>I19*H19</f>
        <v>62</v>
      </c>
    </row>
    <row r="20" spans="1:10" ht="30" customHeight="1">
      <c r="A20" s="273"/>
      <c r="B20" s="274"/>
      <c r="C20" s="274"/>
      <c r="D20" s="274"/>
      <c r="E20" s="274"/>
      <c r="F20" s="274"/>
      <c r="G20" s="274"/>
      <c r="H20" s="274"/>
      <c r="I20" s="274"/>
      <c r="J20" s="275"/>
    </row>
    <row r="21" spans="1:10" ht="30" customHeight="1">
      <c r="A21" s="242" t="s">
        <v>44</v>
      </c>
      <c r="B21" s="74"/>
      <c r="C21" s="74"/>
      <c r="D21" s="74"/>
      <c r="E21" s="74"/>
      <c r="F21" s="269"/>
      <c r="G21" s="270"/>
      <c r="H21" s="73"/>
      <c r="I21" s="73"/>
      <c r="J21" s="233">
        <f>(I9+I10+I11+I12+I13)*35+(I8*300)</f>
        <v>1700</v>
      </c>
    </row>
    <row r="22" spans="1:10" ht="30" customHeight="1" thickBot="1">
      <c r="A22" s="243" t="s">
        <v>40</v>
      </c>
      <c r="B22" s="244"/>
      <c r="C22" s="244"/>
      <c r="D22" s="244"/>
      <c r="E22" s="245"/>
      <c r="F22" s="272"/>
      <c r="G22" s="272"/>
      <c r="H22" s="244">
        <f>F22</f>
        <v>0</v>
      </c>
      <c r="I22" s="244"/>
      <c r="J22" s="246">
        <f>SUM(J8:J21)</f>
        <v>9733.7999999999993</v>
      </c>
    </row>
    <row r="28" spans="1:10" ht="17.399999999999999">
      <c r="A28" s="92"/>
    </row>
    <row r="33" spans="10:11">
      <c r="J33" s="267" t="s">
        <v>43</v>
      </c>
      <c r="K33" s="268"/>
    </row>
    <row r="34" spans="10:11">
      <c r="J34" s="268"/>
      <c r="K34" s="268"/>
    </row>
  </sheetData>
  <mergeCells count="23">
    <mergeCell ref="F15:G15"/>
    <mergeCell ref="F14:G14"/>
    <mergeCell ref="F10:G10"/>
    <mergeCell ref="F9:G9"/>
    <mergeCell ref="F13:G13"/>
    <mergeCell ref="F12:G12"/>
    <mergeCell ref="F11:G11"/>
    <mergeCell ref="J6:J7"/>
    <mergeCell ref="B15:E15"/>
    <mergeCell ref="J33:K33"/>
    <mergeCell ref="J34:K34"/>
    <mergeCell ref="F21:G21"/>
    <mergeCell ref="F19:G19"/>
    <mergeCell ref="F22:G22"/>
    <mergeCell ref="A20:J20"/>
    <mergeCell ref="F8:G8"/>
    <mergeCell ref="A6:E6"/>
    <mergeCell ref="F6:G7"/>
    <mergeCell ref="H6:H7"/>
    <mergeCell ref="I6:I7"/>
    <mergeCell ref="A16:J16"/>
    <mergeCell ref="F17:G17"/>
    <mergeCell ref="F18:G18"/>
  </mergeCells>
  <pageMargins left="0.74803149606299213" right="0.55118110236220474" top="0.78740157480314965" bottom="0.59055118110236227" header="0.51181102362204722" footer="0.51181102362204722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J22"/>
  <sheetViews>
    <sheetView zoomScale="85" zoomScaleNormal="85" workbookViewId="0">
      <selection activeCell="A8" sqref="A8:J8"/>
    </sheetView>
  </sheetViews>
  <sheetFormatPr defaultRowHeight="13.2"/>
  <cols>
    <col min="1" max="1" width="28.44140625" style="17" bestFit="1" customWidth="1"/>
    <col min="2" max="2" width="11.21875" style="17" bestFit="1" customWidth="1"/>
    <col min="3" max="3" width="10.109375" style="17" customWidth="1"/>
    <col min="4" max="4" width="13" style="17" customWidth="1"/>
    <col min="5" max="5" width="12.6640625" style="17" bestFit="1" customWidth="1"/>
    <col min="6" max="6" width="6" style="17" customWidth="1"/>
    <col min="7" max="7" width="7.33203125" style="17" customWidth="1"/>
    <col min="8" max="8" width="13.88671875" style="17" customWidth="1"/>
    <col min="9" max="9" width="8.88671875" style="17"/>
    <col min="10" max="10" width="13.44140625" style="17" customWidth="1"/>
    <col min="11" max="11" width="8.88671875" style="17"/>
    <col min="12" max="12" width="10.33203125" style="17" bestFit="1" customWidth="1"/>
    <col min="13" max="16384" width="8.88671875" style="17"/>
  </cols>
  <sheetData>
    <row r="1" spans="1:10" ht="18" thickBot="1">
      <c r="A1" s="55"/>
      <c r="E1" s="56"/>
      <c r="H1" s="57"/>
    </row>
    <row r="2" spans="1:10" ht="13.8" thickTop="1">
      <c r="A2" s="58" t="str">
        <f>Total!A6</f>
        <v xml:space="preserve">Project Name: </v>
      </c>
      <c r="B2" s="59" t="s">
        <v>103</v>
      </c>
      <c r="C2" s="59"/>
      <c r="D2" s="59"/>
      <c r="E2" s="60"/>
      <c r="F2" s="61"/>
      <c r="G2" s="52"/>
      <c r="H2" s="52"/>
      <c r="I2" s="93" t="s">
        <v>89</v>
      </c>
      <c r="J2" s="93" t="s">
        <v>45</v>
      </c>
    </row>
    <row r="3" spans="1:10">
      <c r="A3" s="62" t="s">
        <v>10</v>
      </c>
      <c r="B3" s="63" t="s">
        <v>46</v>
      </c>
      <c r="C3" s="64"/>
      <c r="E3" s="64"/>
      <c r="F3" s="65"/>
      <c r="G3" s="65"/>
      <c r="H3" s="65"/>
      <c r="I3" s="93" t="s">
        <v>0</v>
      </c>
      <c r="J3" s="93">
        <v>1</v>
      </c>
    </row>
    <row r="4" spans="1:10" ht="13.8" thickBot="1">
      <c r="A4" s="66" t="str">
        <f>Total!C8</f>
        <v>Issue Number :FIRST</v>
      </c>
      <c r="B4" s="67"/>
      <c r="C4" s="53"/>
      <c r="D4" s="68"/>
      <c r="E4" s="68"/>
      <c r="F4" s="53"/>
      <c r="G4" s="53"/>
      <c r="H4" s="68"/>
      <c r="I4" s="93" t="s">
        <v>1</v>
      </c>
      <c r="J4" s="93">
        <v>41</v>
      </c>
    </row>
    <row r="5" spans="1:10" ht="14.4" thickTop="1" thickBot="1">
      <c r="A5" s="69"/>
      <c r="F5" s="70"/>
      <c r="G5" s="71"/>
      <c r="H5" s="72"/>
      <c r="I5" s="54"/>
      <c r="J5" s="54"/>
    </row>
    <row r="6" spans="1:10" ht="20.100000000000001" customHeight="1">
      <c r="A6" s="310" t="s">
        <v>2</v>
      </c>
      <c r="B6" s="311"/>
      <c r="C6" s="311"/>
      <c r="D6" s="311"/>
      <c r="E6" s="312"/>
      <c r="F6" s="303" t="s">
        <v>3</v>
      </c>
      <c r="G6" s="304"/>
      <c r="H6" s="313" t="s">
        <v>4</v>
      </c>
      <c r="I6" s="315" t="s">
        <v>0</v>
      </c>
      <c r="J6" s="301" t="s">
        <v>5</v>
      </c>
    </row>
    <row r="7" spans="1:10" ht="20.100000000000001" customHeight="1">
      <c r="A7" s="250" t="s">
        <v>16</v>
      </c>
      <c r="B7" s="75" t="s">
        <v>15</v>
      </c>
      <c r="C7" s="75" t="s">
        <v>17</v>
      </c>
      <c r="D7" s="75" t="s">
        <v>6</v>
      </c>
      <c r="E7" s="75" t="s">
        <v>14</v>
      </c>
      <c r="F7" s="305"/>
      <c r="G7" s="306"/>
      <c r="H7" s="314"/>
      <c r="I7" s="316"/>
      <c r="J7" s="302"/>
    </row>
    <row r="8" spans="1:10" ht="20.100000000000001" customHeight="1">
      <c r="A8" s="415" t="s">
        <v>107</v>
      </c>
      <c r="B8" s="123">
        <v>3</v>
      </c>
      <c r="C8" s="123">
        <v>20</v>
      </c>
      <c r="D8" s="123">
        <v>18</v>
      </c>
      <c r="E8" s="123" t="s">
        <v>37</v>
      </c>
      <c r="F8" s="276">
        <v>1976</v>
      </c>
      <c r="G8" s="276"/>
      <c r="H8" s="124">
        <f>F8</f>
        <v>1976</v>
      </c>
      <c r="I8" s="124">
        <v>1</v>
      </c>
      <c r="J8" s="225">
        <f>I8*H8</f>
        <v>1976</v>
      </c>
    </row>
    <row r="9" spans="1:10" ht="30" customHeight="1">
      <c r="A9" s="226" t="s">
        <v>86</v>
      </c>
      <c r="B9" s="78">
        <v>1</v>
      </c>
      <c r="C9" s="78">
        <v>16</v>
      </c>
      <c r="D9" s="78">
        <v>10</v>
      </c>
      <c r="E9" s="79" t="s">
        <v>36</v>
      </c>
      <c r="F9" s="289">
        <v>94.2</v>
      </c>
      <c r="G9" s="289"/>
      <c r="H9" s="78">
        <f t="shared" ref="H9:H15" si="0">F9</f>
        <v>94.2</v>
      </c>
      <c r="I9" s="78">
        <v>56</v>
      </c>
      <c r="J9" s="227">
        <f t="shared" ref="J9:J15" si="1">I9*H9</f>
        <v>5275.2</v>
      </c>
    </row>
    <row r="10" spans="1:10" ht="30" customHeight="1">
      <c r="A10" s="226"/>
      <c r="B10" s="78"/>
      <c r="C10" s="78"/>
      <c r="D10" s="78"/>
      <c r="E10" s="79"/>
      <c r="F10" s="289"/>
      <c r="G10" s="289"/>
      <c r="H10" s="78"/>
      <c r="I10" s="78"/>
      <c r="J10" s="227"/>
    </row>
    <row r="11" spans="1:10" ht="30" customHeight="1">
      <c r="A11" s="252"/>
      <c r="B11" s="82"/>
      <c r="C11" s="82"/>
      <c r="D11" s="82"/>
      <c r="E11" s="83"/>
      <c r="F11" s="308"/>
      <c r="G11" s="309"/>
      <c r="H11" s="82"/>
      <c r="I11" s="82"/>
      <c r="J11" s="239"/>
    </row>
    <row r="12" spans="1:10" ht="30" customHeight="1">
      <c r="A12" s="252" t="s">
        <v>39</v>
      </c>
      <c r="B12" s="82">
        <v>1</v>
      </c>
      <c r="C12" s="82">
        <v>20</v>
      </c>
      <c r="D12" s="82">
        <v>10</v>
      </c>
      <c r="E12" s="83" t="s">
        <v>38</v>
      </c>
      <c r="F12" s="308">
        <v>1126.7</v>
      </c>
      <c r="G12" s="309"/>
      <c r="H12" s="82">
        <f>F12</f>
        <v>1126.7</v>
      </c>
      <c r="I12" s="82">
        <v>2</v>
      </c>
      <c r="J12" s="239">
        <f t="shared" si="1"/>
        <v>2253.4</v>
      </c>
    </row>
    <row r="13" spans="1:10" ht="30" customHeight="1">
      <c r="A13" s="230"/>
      <c r="B13" s="99"/>
      <c r="C13" s="99"/>
      <c r="D13" s="99"/>
      <c r="E13" s="100"/>
      <c r="F13" s="294"/>
      <c r="G13" s="294"/>
      <c r="H13" s="99"/>
      <c r="I13" s="99"/>
      <c r="J13" s="231"/>
    </row>
    <row r="14" spans="1:10" ht="30" customHeight="1">
      <c r="A14" s="232" t="s">
        <v>71</v>
      </c>
      <c r="B14" s="73"/>
      <c r="C14" s="73"/>
      <c r="D14" s="73"/>
      <c r="E14" s="74"/>
      <c r="F14" s="269"/>
      <c r="G14" s="270"/>
      <c r="H14" s="73"/>
      <c r="I14" s="73">
        <v>2</v>
      </c>
      <c r="J14" s="233"/>
    </row>
    <row r="15" spans="1:10" ht="30" customHeight="1">
      <c r="A15" s="234" t="s">
        <v>41</v>
      </c>
      <c r="B15" s="266" t="s">
        <v>42</v>
      </c>
      <c r="C15" s="266"/>
      <c r="D15" s="266"/>
      <c r="E15" s="266"/>
      <c r="F15" s="293">
        <v>2103.8000000000002</v>
      </c>
      <c r="G15" s="293"/>
      <c r="H15" s="84">
        <f t="shared" si="0"/>
        <v>2103.8000000000002</v>
      </c>
      <c r="I15" s="84">
        <v>1</v>
      </c>
      <c r="J15" s="235">
        <f t="shared" si="1"/>
        <v>2103.8000000000002</v>
      </c>
    </row>
    <row r="16" spans="1:10" ht="30" customHeight="1">
      <c r="A16" s="284" t="s">
        <v>93</v>
      </c>
      <c r="B16" s="285"/>
      <c r="C16" s="285"/>
      <c r="D16" s="285"/>
      <c r="E16" s="285"/>
      <c r="F16" s="285"/>
      <c r="G16" s="285"/>
      <c r="H16" s="285"/>
      <c r="I16" s="285"/>
      <c r="J16" s="286"/>
    </row>
    <row r="17" spans="1:10" ht="30" customHeight="1">
      <c r="A17" s="236" t="s">
        <v>90</v>
      </c>
      <c r="B17" s="126"/>
      <c r="C17" s="126"/>
      <c r="D17" s="126"/>
      <c r="E17" s="126"/>
      <c r="F17" s="287">
        <v>62</v>
      </c>
      <c r="G17" s="287"/>
      <c r="H17" s="127">
        <f t="shared" ref="H17:H18" si="2">F17</f>
        <v>62</v>
      </c>
      <c r="I17" s="127">
        <v>1</v>
      </c>
      <c r="J17" s="237">
        <f t="shared" ref="J17:J18" si="3">I17*H17</f>
        <v>62</v>
      </c>
    </row>
    <row r="18" spans="1:10" ht="30" customHeight="1">
      <c r="A18" s="238" t="s">
        <v>91</v>
      </c>
      <c r="B18" s="83"/>
      <c r="C18" s="83"/>
      <c r="D18" s="83"/>
      <c r="E18" s="83"/>
      <c r="F18" s="288">
        <v>62</v>
      </c>
      <c r="G18" s="288"/>
      <c r="H18" s="82">
        <f t="shared" si="2"/>
        <v>62</v>
      </c>
      <c r="I18" s="82">
        <v>1</v>
      </c>
      <c r="J18" s="239">
        <f t="shared" si="3"/>
        <v>62</v>
      </c>
    </row>
    <row r="19" spans="1:10" ht="30" customHeight="1" thickBot="1">
      <c r="A19" s="253" t="s">
        <v>92</v>
      </c>
      <c r="B19" s="247"/>
      <c r="C19" s="247"/>
      <c r="D19" s="247"/>
      <c r="E19" s="247"/>
      <c r="F19" s="297">
        <v>62</v>
      </c>
      <c r="G19" s="297"/>
      <c r="H19" s="248">
        <f>F19</f>
        <v>62</v>
      </c>
      <c r="I19" s="248">
        <v>1</v>
      </c>
      <c r="J19" s="254">
        <f>I19*H19</f>
        <v>62</v>
      </c>
    </row>
    <row r="20" spans="1:10" ht="30" customHeight="1" thickBot="1">
      <c r="A20" s="298"/>
      <c r="B20" s="299"/>
      <c r="C20" s="299"/>
      <c r="D20" s="299"/>
      <c r="E20" s="299"/>
      <c r="F20" s="299"/>
      <c r="G20" s="299"/>
      <c r="H20" s="299"/>
      <c r="I20" s="299"/>
      <c r="J20" s="300"/>
    </row>
    <row r="21" spans="1:10" ht="30" customHeight="1">
      <c r="A21" s="255" t="s">
        <v>44</v>
      </c>
      <c r="B21" s="249"/>
      <c r="C21" s="249"/>
      <c r="D21" s="249"/>
      <c r="E21" s="249"/>
      <c r="F21" s="295"/>
      <c r="G21" s="296"/>
      <c r="H21" s="125"/>
      <c r="I21" s="125"/>
      <c r="J21" s="256">
        <f>(I9+I10+I11+I12+I13)*35+(I8)*300</f>
        <v>2330</v>
      </c>
    </row>
    <row r="22" spans="1:10" ht="30" customHeight="1" thickBot="1">
      <c r="A22" s="243" t="s">
        <v>11</v>
      </c>
      <c r="B22" s="244"/>
      <c r="C22" s="244"/>
      <c r="D22" s="244"/>
      <c r="E22" s="245"/>
      <c r="F22" s="272"/>
      <c r="G22" s="272"/>
      <c r="H22" s="244">
        <f t="shared" ref="H22" si="4">F22</f>
        <v>0</v>
      </c>
      <c r="I22" s="244"/>
      <c r="J22" s="257">
        <f>SUM(J8:J21)</f>
        <v>14124.400000000001</v>
      </c>
    </row>
  </sheetData>
  <mergeCells count="21">
    <mergeCell ref="A6:E6"/>
    <mergeCell ref="H6:H7"/>
    <mergeCell ref="I6:I7"/>
    <mergeCell ref="F14:G14"/>
    <mergeCell ref="J6:J7"/>
    <mergeCell ref="F6:G7"/>
    <mergeCell ref="F8:G8"/>
    <mergeCell ref="F11:G11"/>
    <mergeCell ref="F12:G12"/>
    <mergeCell ref="F9:G9"/>
    <mergeCell ref="F10:G10"/>
    <mergeCell ref="F22:G22"/>
    <mergeCell ref="F13:G13"/>
    <mergeCell ref="F21:G21"/>
    <mergeCell ref="F19:G19"/>
    <mergeCell ref="A16:J16"/>
    <mergeCell ref="F17:G17"/>
    <mergeCell ref="F18:G18"/>
    <mergeCell ref="A20:J20"/>
    <mergeCell ref="B15:E15"/>
    <mergeCell ref="F15:G15"/>
  </mergeCells>
  <phoneticPr fontId="0" type="noConversion"/>
  <pageMargins left="0.74803149606299213" right="0.55118110236220474" top="0.78740157480314965" bottom="0.59055118110236227" header="0.51181102362204722" footer="0.51181102362204722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A4AF8-A875-412B-B66D-79BEEE97472B}">
  <sheetPr>
    <tabColor theme="8"/>
  </sheetPr>
  <dimension ref="A1:J19"/>
  <sheetViews>
    <sheetView zoomScale="85" zoomScaleNormal="85" workbookViewId="0">
      <selection activeCell="C8" sqref="C8"/>
    </sheetView>
  </sheetViews>
  <sheetFormatPr defaultRowHeight="13.2"/>
  <cols>
    <col min="1" max="1" width="25" style="17" bestFit="1" customWidth="1"/>
    <col min="2" max="2" width="12" style="17" bestFit="1" customWidth="1"/>
    <col min="3" max="3" width="10.109375" style="17" customWidth="1"/>
    <col min="4" max="4" width="13" style="17" customWidth="1"/>
    <col min="5" max="5" width="12.6640625" style="17" bestFit="1" customWidth="1"/>
    <col min="6" max="6" width="6" style="17" customWidth="1"/>
    <col min="7" max="7" width="7.33203125" style="17" customWidth="1"/>
    <col min="8" max="8" width="13.88671875" style="17" customWidth="1"/>
    <col min="9" max="9" width="8.88671875" style="17"/>
    <col min="10" max="10" width="13.44140625" style="17" customWidth="1"/>
    <col min="11" max="11" width="8.88671875" style="17"/>
    <col min="12" max="12" width="10.33203125" style="17" bestFit="1" customWidth="1"/>
    <col min="13" max="16384" width="8.88671875" style="17"/>
  </cols>
  <sheetData>
    <row r="1" spans="1:10" ht="18" thickBot="1">
      <c r="A1" s="55"/>
      <c r="E1" s="56"/>
      <c r="H1" s="57"/>
    </row>
    <row r="2" spans="1:10" ht="13.8" thickTop="1">
      <c r="A2" s="58" t="str">
        <f>Total!A6</f>
        <v xml:space="preserve">Project Name: </v>
      </c>
      <c r="B2" s="59" t="s">
        <v>104</v>
      </c>
      <c r="C2" s="59"/>
      <c r="D2" s="59"/>
      <c r="E2" s="60"/>
      <c r="F2" s="61"/>
      <c r="G2" s="52"/>
      <c r="H2" s="52"/>
      <c r="I2" s="93" t="s">
        <v>89</v>
      </c>
      <c r="J2" s="93" t="s">
        <v>45</v>
      </c>
    </row>
    <row r="3" spans="1:10">
      <c r="A3" s="62" t="s">
        <v>10</v>
      </c>
      <c r="B3" s="63" t="s">
        <v>47</v>
      </c>
      <c r="C3" s="64"/>
      <c r="E3" s="64"/>
      <c r="F3" s="65"/>
      <c r="G3" s="65"/>
      <c r="H3" s="65"/>
      <c r="I3" s="93" t="s">
        <v>0</v>
      </c>
      <c r="J3" s="93">
        <v>1</v>
      </c>
    </row>
    <row r="4" spans="1:10" ht="13.8" thickBot="1">
      <c r="A4" s="66" t="str">
        <f>Total!C8</f>
        <v>Issue Number :FIRST</v>
      </c>
      <c r="B4" s="67"/>
      <c r="C4" s="53"/>
      <c r="D4" s="68"/>
      <c r="E4" s="68"/>
      <c r="F4" s="53"/>
      <c r="G4" s="53"/>
      <c r="H4" s="68"/>
      <c r="I4" s="93" t="s">
        <v>1</v>
      </c>
      <c r="J4" s="93">
        <v>41</v>
      </c>
    </row>
    <row r="5" spans="1:10" ht="14.4" thickTop="1" thickBot="1">
      <c r="A5" s="69"/>
      <c r="F5" s="70"/>
      <c r="G5" s="71"/>
      <c r="H5" s="72"/>
      <c r="I5" s="54"/>
      <c r="J5" s="54"/>
    </row>
    <row r="6" spans="1:10" ht="20.100000000000001" customHeight="1">
      <c r="A6" s="310" t="s">
        <v>2</v>
      </c>
      <c r="B6" s="311"/>
      <c r="C6" s="311"/>
      <c r="D6" s="311"/>
      <c r="E6" s="312"/>
      <c r="F6" s="303" t="s">
        <v>3</v>
      </c>
      <c r="G6" s="304"/>
      <c r="H6" s="313" t="s">
        <v>4</v>
      </c>
      <c r="I6" s="315" t="s">
        <v>0</v>
      </c>
      <c r="J6" s="301" t="s">
        <v>5</v>
      </c>
    </row>
    <row r="7" spans="1:10" ht="20.100000000000001" customHeight="1">
      <c r="A7" s="250" t="s">
        <v>16</v>
      </c>
      <c r="B7" s="75" t="s">
        <v>15</v>
      </c>
      <c r="C7" s="75" t="s">
        <v>17</v>
      </c>
      <c r="D7" s="75" t="s">
        <v>6</v>
      </c>
      <c r="E7" s="75" t="s">
        <v>14</v>
      </c>
      <c r="F7" s="305"/>
      <c r="G7" s="306"/>
      <c r="H7" s="314"/>
      <c r="I7" s="316"/>
      <c r="J7" s="302"/>
    </row>
    <row r="8" spans="1:10" ht="20.100000000000001" customHeight="1">
      <c r="A8" s="224" t="s">
        <v>72</v>
      </c>
      <c r="B8" s="76">
        <v>3</v>
      </c>
      <c r="C8" s="76">
        <v>100</v>
      </c>
      <c r="D8" s="76">
        <v>18</v>
      </c>
      <c r="E8" s="76" t="s">
        <v>37</v>
      </c>
      <c r="F8" s="307">
        <v>1976</v>
      </c>
      <c r="G8" s="307"/>
      <c r="H8" s="77">
        <f>F8</f>
        <v>1976</v>
      </c>
      <c r="I8" s="77">
        <v>1</v>
      </c>
      <c r="J8" s="251">
        <f>I8*H8</f>
        <v>1976</v>
      </c>
    </row>
    <row r="9" spans="1:10" ht="30" customHeight="1">
      <c r="A9" s="226" t="s">
        <v>86</v>
      </c>
      <c r="B9" s="78">
        <v>1</v>
      </c>
      <c r="C9" s="78">
        <v>16</v>
      </c>
      <c r="D9" s="78">
        <v>10</v>
      </c>
      <c r="E9" s="79" t="s">
        <v>36</v>
      </c>
      <c r="F9" s="289">
        <v>94.2</v>
      </c>
      <c r="G9" s="289"/>
      <c r="H9" s="78">
        <f t="shared" ref="H9:H12" si="0">F9</f>
        <v>94.2</v>
      </c>
      <c r="I9" s="78">
        <v>61</v>
      </c>
      <c r="J9" s="258">
        <f>I9*H9</f>
        <v>5746.2</v>
      </c>
    </row>
    <row r="10" spans="1:10" ht="30" customHeight="1">
      <c r="A10" s="252"/>
      <c r="B10" s="82"/>
      <c r="C10" s="82"/>
      <c r="D10" s="82"/>
      <c r="E10" s="83"/>
      <c r="F10" s="292"/>
      <c r="G10" s="292"/>
      <c r="H10" s="82"/>
      <c r="I10" s="82"/>
      <c r="J10" s="259"/>
    </row>
    <row r="11" spans="1:10" ht="30" customHeight="1">
      <c r="A11" s="230" t="s">
        <v>97</v>
      </c>
      <c r="B11" s="99"/>
      <c r="C11" s="99"/>
      <c r="D11" s="99"/>
      <c r="E11" s="100"/>
      <c r="F11" s="294"/>
      <c r="G11" s="294"/>
      <c r="H11" s="99"/>
      <c r="I11" s="99">
        <v>2</v>
      </c>
      <c r="J11" s="231"/>
    </row>
    <row r="12" spans="1:10" ht="30" customHeight="1">
      <c r="A12" s="234" t="s">
        <v>75</v>
      </c>
      <c r="B12" s="266" t="s">
        <v>42</v>
      </c>
      <c r="C12" s="266"/>
      <c r="D12" s="266"/>
      <c r="E12" s="266"/>
      <c r="F12" s="293">
        <v>1171.0999999999999</v>
      </c>
      <c r="G12" s="293"/>
      <c r="H12" s="84">
        <f t="shared" si="0"/>
        <v>1171.0999999999999</v>
      </c>
      <c r="I12" s="84">
        <v>1</v>
      </c>
      <c r="J12" s="235">
        <f t="shared" ref="J10:J12" si="1">I12*H12</f>
        <v>1171.0999999999999</v>
      </c>
    </row>
    <row r="13" spans="1:10" ht="30" customHeight="1">
      <c r="A13" s="284" t="s">
        <v>93</v>
      </c>
      <c r="B13" s="285"/>
      <c r="C13" s="285"/>
      <c r="D13" s="285"/>
      <c r="E13" s="285"/>
      <c r="F13" s="285"/>
      <c r="G13" s="285"/>
      <c r="H13" s="285"/>
      <c r="I13" s="285"/>
      <c r="J13" s="286"/>
    </row>
    <row r="14" spans="1:10" ht="30" customHeight="1">
      <c r="A14" s="236" t="s">
        <v>90</v>
      </c>
      <c r="B14" s="126"/>
      <c r="C14" s="126"/>
      <c r="D14" s="126"/>
      <c r="E14" s="126"/>
      <c r="F14" s="287">
        <v>62</v>
      </c>
      <c r="G14" s="287"/>
      <c r="H14" s="127">
        <f t="shared" ref="H14:H15" si="2">F14</f>
        <v>62</v>
      </c>
      <c r="I14" s="127">
        <v>1</v>
      </c>
      <c r="J14" s="237">
        <f t="shared" ref="J14:J15" si="3">I14*H14</f>
        <v>62</v>
      </c>
    </row>
    <row r="15" spans="1:10" ht="30" customHeight="1">
      <c r="A15" s="238" t="s">
        <v>91</v>
      </c>
      <c r="B15" s="83"/>
      <c r="C15" s="83"/>
      <c r="D15" s="83"/>
      <c r="E15" s="83"/>
      <c r="F15" s="288">
        <v>62</v>
      </c>
      <c r="G15" s="288"/>
      <c r="H15" s="82">
        <f t="shared" si="2"/>
        <v>62</v>
      </c>
      <c r="I15" s="82">
        <v>1</v>
      </c>
      <c r="J15" s="239">
        <f t="shared" si="3"/>
        <v>62</v>
      </c>
    </row>
    <row r="16" spans="1:10" ht="30" customHeight="1">
      <c r="A16" s="240" t="s">
        <v>92</v>
      </c>
      <c r="B16" s="128"/>
      <c r="C16" s="128"/>
      <c r="D16" s="128"/>
      <c r="E16" s="128"/>
      <c r="F16" s="271">
        <v>62</v>
      </c>
      <c r="G16" s="271"/>
      <c r="H16" s="129">
        <f>F16</f>
        <v>62</v>
      </c>
      <c r="I16" s="129">
        <v>1</v>
      </c>
      <c r="J16" s="241">
        <f>I16*H16</f>
        <v>62</v>
      </c>
    </row>
    <row r="17" spans="1:10" ht="30" customHeight="1">
      <c r="A17" s="260"/>
      <c r="B17" s="74"/>
      <c r="C17" s="74"/>
      <c r="D17" s="74"/>
      <c r="E17" s="74"/>
      <c r="F17" s="216"/>
      <c r="G17" s="217"/>
      <c r="H17" s="73"/>
      <c r="I17" s="73"/>
      <c r="J17" s="233"/>
    </row>
    <row r="18" spans="1:10" ht="30" customHeight="1">
      <c r="A18" s="242" t="s">
        <v>44</v>
      </c>
      <c r="B18" s="74"/>
      <c r="C18" s="74"/>
      <c r="D18" s="74"/>
      <c r="E18" s="74"/>
      <c r="F18" s="269"/>
      <c r="G18" s="270"/>
      <c r="H18" s="73"/>
      <c r="I18" s="73"/>
      <c r="J18" s="233">
        <f>(I9+I10+I11)*35+(I8)*300</f>
        <v>2505</v>
      </c>
    </row>
    <row r="19" spans="1:10" ht="30" customHeight="1" thickBot="1">
      <c r="A19" s="243" t="s">
        <v>11</v>
      </c>
      <c r="B19" s="244"/>
      <c r="C19" s="244"/>
      <c r="D19" s="244"/>
      <c r="E19" s="245"/>
      <c r="F19" s="317"/>
      <c r="G19" s="318"/>
      <c r="H19" s="244">
        <f t="shared" ref="H19" si="4">F19</f>
        <v>0</v>
      </c>
      <c r="I19" s="244"/>
      <c r="J19" s="246">
        <f>SUM(J8:J18)</f>
        <v>11584.3</v>
      </c>
    </row>
  </sheetData>
  <mergeCells count="17">
    <mergeCell ref="A6:E6"/>
    <mergeCell ref="F6:G7"/>
    <mergeCell ref="H6:H7"/>
    <mergeCell ref="I6:I7"/>
    <mergeCell ref="J6:J7"/>
    <mergeCell ref="B12:E12"/>
    <mergeCell ref="F12:G12"/>
    <mergeCell ref="F8:G8"/>
    <mergeCell ref="F19:G19"/>
    <mergeCell ref="F11:G11"/>
    <mergeCell ref="F10:G10"/>
    <mergeCell ref="F9:G9"/>
    <mergeCell ref="F18:G18"/>
    <mergeCell ref="F16:G16"/>
    <mergeCell ref="A13:J13"/>
    <mergeCell ref="F14:G14"/>
    <mergeCell ref="F15:G15"/>
  </mergeCells>
  <pageMargins left="0.74803149606299213" right="0.55118110236220474" top="0.78740157480314965" bottom="0.59055118110236227" header="0.51181102362204722" footer="0.51181102362204722"/>
  <pageSetup paperSize="9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ABB30-E5D0-49AC-8D44-7AED32121E55}">
  <sheetPr>
    <tabColor theme="8"/>
  </sheetPr>
  <dimension ref="A1:J22"/>
  <sheetViews>
    <sheetView tabSelected="1" zoomScale="85" zoomScaleNormal="85" workbookViewId="0">
      <selection activeCell="F8" sqref="F8:G8"/>
    </sheetView>
  </sheetViews>
  <sheetFormatPr defaultRowHeight="13.2"/>
  <cols>
    <col min="1" max="1" width="25" style="17" bestFit="1" customWidth="1"/>
    <col min="2" max="2" width="12.21875" style="17" bestFit="1" customWidth="1"/>
    <col min="3" max="3" width="10.109375" style="17" customWidth="1"/>
    <col min="4" max="4" width="13" style="17" customWidth="1"/>
    <col min="5" max="5" width="12.6640625" style="17" bestFit="1" customWidth="1"/>
    <col min="6" max="6" width="6" style="17" customWidth="1"/>
    <col min="7" max="7" width="7.33203125" style="17" customWidth="1"/>
    <col min="8" max="8" width="13.88671875" style="17" customWidth="1"/>
    <col min="9" max="9" width="8.88671875" style="17"/>
    <col min="10" max="10" width="13.44140625" style="17" customWidth="1"/>
    <col min="11" max="11" width="8.88671875" style="17"/>
    <col min="12" max="12" width="10.33203125" style="17" bestFit="1" customWidth="1"/>
    <col min="13" max="16384" width="8.88671875" style="17"/>
  </cols>
  <sheetData>
    <row r="1" spans="1:10" ht="18" thickBot="1">
      <c r="A1" s="55"/>
      <c r="E1" s="56"/>
      <c r="H1" s="57"/>
    </row>
    <row r="2" spans="1:10" ht="13.8" thickTop="1">
      <c r="A2" s="58" t="str">
        <f>Total!A6</f>
        <v xml:space="preserve">Project Name: </v>
      </c>
      <c r="B2" s="59" t="s">
        <v>105</v>
      </c>
      <c r="C2" s="59"/>
      <c r="D2" s="59"/>
      <c r="E2" s="60"/>
      <c r="F2" s="61"/>
      <c r="G2" s="52"/>
      <c r="H2" s="52"/>
      <c r="I2" s="93" t="s">
        <v>89</v>
      </c>
      <c r="J2" s="93" t="s">
        <v>45</v>
      </c>
    </row>
    <row r="3" spans="1:10">
      <c r="A3" s="62" t="s">
        <v>10</v>
      </c>
      <c r="B3" s="63" t="s">
        <v>48</v>
      </c>
      <c r="C3" s="64"/>
      <c r="E3" s="64"/>
      <c r="F3" s="65"/>
      <c r="G3" s="65"/>
      <c r="H3" s="65"/>
      <c r="I3" s="93" t="s">
        <v>0</v>
      </c>
      <c r="J3" s="93">
        <v>1</v>
      </c>
    </row>
    <row r="4" spans="1:10" ht="13.8" thickBot="1">
      <c r="A4" s="66" t="str">
        <f>Total!C8</f>
        <v>Issue Number :FIRST</v>
      </c>
      <c r="B4" s="67"/>
      <c r="C4" s="53"/>
      <c r="D4" s="68"/>
      <c r="E4" s="68"/>
      <c r="F4" s="53"/>
      <c r="G4" s="53"/>
      <c r="H4" s="68"/>
      <c r="I4" s="93" t="s">
        <v>1</v>
      </c>
      <c r="J4" s="93">
        <v>41</v>
      </c>
    </row>
    <row r="5" spans="1:10" ht="14.4" thickTop="1" thickBot="1">
      <c r="A5" s="69"/>
      <c r="F5" s="70"/>
      <c r="G5" s="71"/>
      <c r="H5" s="72"/>
      <c r="I5" s="54"/>
      <c r="J5" s="54"/>
    </row>
    <row r="6" spans="1:10" ht="20.100000000000001" customHeight="1">
      <c r="A6" s="310" t="s">
        <v>2</v>
      </c>
      <c r="B6" s="311"/>
      <c r="C6" s="311"/>
      <c r="D6" s="311"/>
      <c r="E6" s="312"/>
      <c r="F6" s="303" t="s">
        <v>3</v>
      </c>
      <c r="G6" s="304"/>
      <c r="H6" s="313" t="s">
        <v>4</v>
      </c>
      <c r="I6" s="315" t="s">
        <v>0</v>
      </c>
      <c r="J6" s="301" t="s">
        <v>5</v>
      </c>
    </row>
    <row r="7" spans="1:10" ht="20.100000000000001" customHeight="1">
      <c r="A7" s="250" t="s">
        <v>16</v>
      </c>
      <c r="B7" s="75" t="s">
        <v>15</v>
      </c>
      <c r="C7" s="75" t="s">
        <v>17</v>
      </c>
      <c r="D7" s="75" t="s">
        <v>6</v>
      </c>
      <c r="E7" s="75" t="s">
        <v>14</v>
      </c>
      <c r="F7" s="305"/>
      <c r="G7" s="306"/>
      <c r="H7" s="314"/>
      <c r="I7" s="316"/>
      <c r="J7" s="302"/>
    </row>
    <row r="8" spans="1:10" ht="20.100000000000001" customHeight="1">
      <c r="A8" s="224" t="s">
        <v>72</v>
      </c>
      <c r="B8" s="123">
        <v>3</v>
      </c>
      <c r="C8" s="123">
        <v>160</v>
      </c>
      <c r="D8" s="123">
        <v>18</v>
      </c>
      <c r="E8" s="123" t="s">
        <v>37</v>
      </c>
      <c r="F8" s="276">
        <v>1976</v>
      </c>
      <c r="G8" s="276"/>
      <c r="H8" s="124">
        <f>F8</f>
        <v>1976</v>
      </c>
      <c r="I8" s="124">
        <v>1</v>
      </c>
      <c r="J8" s="225">
        <f>I8*H8</f>
        <v>1976</v>
      </c>
    </row>
    <row r="9" spans="1:10" ht="30" customHeight="1">
      <c r="A9" s="414" t="s">
        <v>98</v>
      </c>
      <c r="B9" s="409">
        <v>1</v>
      </c>
      <c r="C9" s="409">
        <v>50</v>
      </c>
      <c r="D9" s="409">
        <v>10</v>
      </c>
      <c r="E9" s="410" t="s">
        <v>36</v>
      </c>
      <c r="F9" s="411">
        <v>173.7</v>
      </c>
      <c r="G9" s="412"/>
      <c r="H9" s="409">
        <f>F9</f>
        <v>173.7</v>
      </c>
      <c r="I9" s="409">
        <v>5</v>
      </c>
      <c r="J9" s="409">
        <f>H9*I9</f>
        <v>868.5</v>
      </c>
    </row>
    <row r="10" spans="1:10" ht="30" customHeight="1">
      <c r="A10" s="414" t="s">
        <v>99</v>
      </c>
      <c r="B10" s="409">
        <v>1</v>
      </c>
      <c r="C10" s="409">
        <v>40</v>
      </c>
      <c r="D10" s="409">
        <v>10</v>
      </c>
      <c r="E10" s="410" t="s">
        <v>36</v>
      </c>
      <c r="F10" s="411">
        <v>94.2</v>
      </c>
      <c r="G10" s="412"/>
      <c r="H10" s="409">
        <f t="shared" ref="H10:H13" si="0">F10</f>
        <v>94.2</v>
      </c>
      <c r="I10" s="409">
        <v>10</v>
      </c>
      <c r="J10" s="409">
        <f t="shared" ref="J10:J13" si="1">H10*I10</f>
        <v>942</v>
      </c>
    </row>
    <row r="11" spans="1:10" ht="30" customHeight="1">
      <c r="A11" s="414" t="s">
        <v>100</v>
      </c>
      <c r="B11" s="409">
        <v>1</v>
      </c>
      <c r="C11" s="409">
        <v>32</v>
      </c>
      <c r="D11" s="409">
        <v>10</v>
      </c>
      <c r="E11" s="410" t="s">
        <v>36</v>
      </c>
      <c r="F11" s="411">
        <v>94.2</v>
      </c>
      <c r="G11" s="412"/>
      <c r="H11" s="409">
        <f t="shared" si="0"/>
        <v>94.2</v>
      </c>
      <c r="I11" s="409">
        <v>2</v>
      </c>
      <c r="J11" s="409">
        <f t="shared" si="1"/>
        <v>188.4</v>
      </c>
    </row>
    <row r="12" spans="1:10" ht="30" customHeight="1">
      <c r="A12" s="414" t="s">
        <v>101</v>
      </c>
      <c r="B12" s="409">
        <v>1</v>
      </c>
      <c r="C12" s="409">
        <v>25</v>
      </c>
      <c r="D12" s="409">
        <v>10</v>
      </c>
      <c r="E12" s="410" t="s">
        <v>36</v>
      </c>
      <c r="F12" s="411">
        <v>94.2</v>
      </c>
      <c r="G12" s="412"/>
      <c r="H12" s="409">
        <f t="shared" si="0"/>
        <v>94.2</v>
      </c>
      <c r="I12" s="409">
        <v>23</v>
      </c>
      <c r="J12" s="409">
        <f t="shared" si="1"/>
        <v>2166.6</v>
      </c>
    </row>
    <row r="13" spans="1:10" ht="30" customHeight="1">
      <c r="A13" s="414" t="s">
        <v>86</v>
      </c>
      <c r="B13" s="409">
        <v>1</v>
      </c>
      <c r="C13" s="409">
        <v>16</v>
      </c>
      <c r="D13" s="409">
        <v>10</v>
      </c>
      <c r="E13" s="410" t="s">
        <v>36</v>
      </c>
      <c r="F13" s="413">
        <v>94.2</v>
      </c>
      <c r="G13" s="413"/>
      <c r="H13" s="409">
        <f t="shared" si="0"/>
        <v>94.2</v>
      </c>
      <c r="I13" s="409">
        <v>18</v>
      </c>
      <c r="J13" s="409">
        <f t="shared" si="1"/>
        <v>1695.6000000000001</v>
      </c>
    </row>
    <row r="14" spans="1:10" ht="30" customHeight="1">
      <c r="A14" s="230"/>
      <c r="B14" s="99"/>
      <c r="C14" s="99"/>
      <c r="D14" s="99"/>
      <c r="E14" s="100"/>
      <c r="F14" s="294"/>
      <c r="G14" s="294"/>
      <c r="H14" s="99"/>
      <c r="I14" s="99"/>
      <c r="J14" s="231"/>
    </row>
    <row r="15" spans="1:10" ht="30" customHeight="1">
      <c r="A15" s="234" t="s">
        <v>75</v>
      </c>
      <c r="B15" s="266" t="s">
        <v>42</v>
      </c>
      <c r="C15" s="266"/>
      <c r="D15" s="266"/>
      <c r="E15" s="266"/>
      <c r="F15" s="293">
        <v>1171.0999999999999</v>
      </c>
      <c r="G15" s="293"/>
      <c r="H15" s="84">
        <f t="shared" ref="H15" si="2">F15</f>
        <v>1171.0999999999999</v>
      </c>
      <c r="I15" s="84">
        <v>1</v>
      </c>
      <c r="J15" s="235">
        <f t="shared" ref="J15" si="3">I15*H15</f>
        <v>1171.0999999999999</v>
      </c>
    </row>
    <row r="16" spans="1:10" ht="30" customHeight="1">
      <c r="A16" s="284" t="s">
        <v>93</v>
      </c>
      <c r="B16" s="285"/>
      <c r="C16" s="285"/>
      <c r="D16" s="285"/>
      <c r="E16" s="285"/>
      <c r="F16" s="285"/>
      <c r="G16" s="285"/>
      <c r="H16" s="285"/>
      <c r="I16" s="285"/>
      <c r="J16" s="286"/>
    </row>
    <row r="17" spans="1:10" ht="30" customHeight="1">
      <c r="A17" s="236" t="s">
        <v>90</v>
      </c>
      <c r="B17" s="126"/>
      <c r="C17" s="126"/>
      <c r="D17" s="126"/>
      <c r="E17" s="126"/>
      <c r="F17" s="287">
        <v>62</v>
      </c>
      <c r="G17" s="287"/>
      <c r="H17" s="127">
        <f t="shared" ref="H17:H18" si="4">F17</f>
        <v>62</v>
      </c>
      <c r="I17" s="127">
        <v>1</v>
      </c>
      <c r="J17" s="237">
        <f t="shared" ref="J17:J18" si="5">I17*H17</f>
        <v>62</v>
      </c>
    </row>
    <row r="18" spans="1:10" ht="30" customHeight="1">
      <c r="A18" s="238" t="s">
        <v>91</v>
      </c>
      <c r="B18" s="83"/>
      <c r="C18" s="83"/>
      <c r="D18" s="83"/>
      <c r="E18" s="83"/>
      <c r="F18" s="288">
        <v>62</v>
      </c>
      <c r="G18" s="288"/>
      <c r="H18" s="82">
        <f t="shared" si="4"/>
        <v>62</v>
      </c>
      <c r="I18" s="82">
        <v>1</v>
      </c>
      <c r="J18" s="239">
        <f t="shared" si="5"/>
        <v>62</v>
      </c>
    </row>
    <row r="19" spans="1:10" ht="30" customHeight="1">
      <c r="A19" s="240" t="s">
        <v>92</v>
      </c>
      <c r="B19" s="128"/>
      <c r="C19" s="128"/>
      <c r="D19" s="128"/>
      <c r="E19" s="128"/>
      <c r="F19" s="271">
        <v>62</v>
      </c>
      <c r="G19" s="271"/>
      <c r="H19" s="129">
        <f>F19</f>
        <v>62</v>
      </c>
      <c r="I19" s="129">
        <v>1</v>
      </c>
      <c r="J19" s="241">
        <f>I19*H19</f>
        <v>62</v>
      </c>
    </row>
    <row r="20" spans="1:10" ht="30" customHeight="1">
      <c r="A20" s="260"/>
      <c r="B20" s="74"/>
      <c r="C20" s="74"/>
      <c r="D20" s="74"/>
      <c r="E20" s="74"/>
      <c r="F20" s="216"/>
      <c r="G20" s="217"/>
      <c r="H20" s="73"/>
      <c r="I20" s="73"/>
      <c r="J20" s="233"/>
    </row>
    <row r="21" spans="1:10" ht="30" customHeight="1">
      <c r="A21" s="242" t="s">
        <v>44</v>
      </c>
      <c r="B21" s="74"/>
      <c r="C21" s="74"/>
      <c r="D21" s="74"/>
      <c r="E21" s="74"/>
      <c r="F21" s="269"/>
      <c r="G21" s="270"/>
      <c r="H21" s="73"/>
      <c r="I21" s="73"/>
      <c r="J21" s="233">
        <f>(SUM(I9:I13))*35+(I8)*300</f>
        <v>2330</v>
      </c>
    </row>
    <row r="22" spans="1:10" ht="30" customHeight="1" thickBot="1">
      <c r="A22" s="243" t="s">
        <v>11</v>
      </c>
      <c r="B22" s="244"/>
      <c r="C22" s="244"/>
      <c r="D22" s="244"/>
      <c r="E22" s="245"/>
      <c r="F22" s="272"/>
      <c r="G22" s="272"/>
      <c r="H22" s="244">
        <f t="shared" ref="H22" si="6">F22</f>
        <v>0</v>
      </c>
      <c r="I22" s="244"/>
      <c r="J22" s="261">
        <f>SUM(J8:J21)</f>
        <v>11524.2</v>
      </c>
    </row>
  </sheetData>
  <mergeCells count="20">
    <mergeCell ref="F9:G9"/>
    <mergeCell ref="F10:G10"/>
    <mergeCell ref="F13:G13"/>
    <mergeCell ref="F11:G11"/>
    <mergeCell ref="F12:G12"/>
    <mergeCell ref="J6:J7"/>
    <mergeCell ref="F8:G8"/>
    <mergeCell ref="F22:G22"/>
    <mergeCell ref="F14:G14"/>
    <mergeCell ref="F21:G21"/>
    <mergeCell ref="F19:G19"/>
    <mergeCell ref="A16:J16"/>
    <mergeCell ref="F17:G17"/>
    <mergeCell ref="F18:G18"/>
    <mergeCell ref="A6:E6"/>
    <mergeCell ref="F6:G7"/>
    <mergeCell ref="H6:H7"/>
    <mergeCell ref="I6:I7"/>
    <mergeCell ref="B15:E15"/>
    <mergeCell ref="F15:G15"/>
  </mergeCells>
  <pageMargins left="0.74803149606299213" right="0.55118110236220474" top="0.78740157480314965" bottom="0.59055118110236227" header="0.51181102362204722" footer="0.51181102362204722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B531C-74FD-4C32-BEF4-7FDD6118BE2C}">
  <sheetPr>
    <tabColor theme="6"/>
  </sheetPr>
  <dimension ref="A1:Q20"/>
  <sheetViews>
    <sheetView zoomScale="85" zoomScaleNormal="85" workbookViewId="0">
      <selection activeCell="A8" sqref="A8:J8"/>
    </sheetView>
  </sheetViews>
  <sheetFormatPr defaultRowHeight="13.2"/>
  <cols>
    <col min="1" max="1" width="25" style="17" bestFit="1" customWidth="1"/>
    <col min="2" max="2" width="12.21875" style="17" bestFit="1" customWidth="1"/>
    <col min="3" max="3" width="10.109375" style="17" customWidth="1"/>
    <col min="4" max="4" width="13" style="17" customWidth="1"/>
    <col min="5" max="5" width="7" style="17" customWidth="1"/>
    <col min="6" max="6" width="6" style="17" customWidth="1"/>
    <col min="7" max="7" width="7.33203125" style="17" customWidth="1"/>
    <col min="8" max="8" width="13.88671875" style="17" customWidth="1"/>
    <col min="9" max="9" width="8.88671875" style="17"/>
    <col min="10" max="10" width="13.44140625" style="17" customWidth="1"/>
    <col min="11" max="11" width="8.88671875" style="17"/>
    <col min="12" max="12" width="10.33203125" style="17" bestFit="1" customWidth="1"/>
    <col min="13" max="16384" width="8.88671875" style="17"/>
  </cols>
  <sheetData>
    <row r="1" spans="1:10" ht="18" thickBot="1">
      <c r="A1" s="55"/>
      <c r="E1" s="56"/>
      <c r="H1" s="57"/>
    </row>
    <row r="2" spans="1:10" ht="13.8" thickTop="1">
      <c r="A2" s="58" t="str">
        <f>Total!A6</f>
        <v xml:space="preserve">Project Name: </v>
      </c>
      <c r="B2" s="59" t="s">
        <v>106</v>
      </c>
      <c r="C2" s="59"/>
      <c r="D2" s="59"/>
      <c r="E2" s="60"/>
      <c r="F2" s="61"/>
      <c r="G2" s="52"/>
      <c r="H2" s="52"/>
      <c r="I2" s="93" t="s">
        <v>89</v>
      </c>
      <c r="J2" s="93" t="s">
        <v>45</v>
      </c>
    </row>
    <row r="3" spans="1:10">
      <c r="A3" s="62" t="s">
        <v>10</v>
      </c>
      <c r="B3" s="63" t="s">
        <v>49</v>
      </c>
      <c r="C3" s="64"/>
      <c r="E3" s="64"/>
      <c r="F3" s="65"/>
      <c r="G3" s="65"/>
      <c r="H3" s="65"/>
      <c r="I3" s="93" t="s">
        <v>0</v>
      </c>
      <c r="J3" s="93">
        <v>1</v>
      </c>
    </row>
    <row r="4" spans="1:10" ht="13.8" thickBot="1">
      <c r="A4" s="66" t="str">
        <f>Total!C8</f>
        <v>Issue Number :FIRST</v>
      </c>
      <c r="B4" s="67"/>
      <c r="C4" s="53"/>
      <c r="D4" s="68"/>
      <c r="E4" s="68"/>
      <c r="F4" s="53"/>
      <c r="G4" s="53"/>
      <c r="H4" s="68"/>
      <c r="I4" s="93" t="s">
        <v>1</v>
      </c>
      <c r="J4" s="93">
        <v>41</v>
      </c>
    </row>
    <row r="5" spans="1:10" ht="14.4" thickTop="1" thickBot="1">
      <c r="A5" s="69"/>
      <c r="F5" s="70"/>
      <c r="G5" s="71"/>
      <c r="H5" s="72"/>
      <c r="I5" s="54"/>
      <c r="J5" s="54"/>
    </row>
    <row r="6" spans="1:10" ht="20.100000000000001" customHeight="1">
      <c r="A6" s="310" t="s">
        <v>2</v>
      </c>
      <c r="B6" s="311"/>
      <c r="C6" s="311"/>
      <c r="D6" s="311"/>
      <c r="E6" s="312"/>
      <c r="F6" s="303" t="s">
        <v>3</v>
      </c>
      <c r="G6" s="304"/>
      <c r="H6" s="313" t="s">
        <v>4</v>
      </c>
      <c r="I6" s="315" t="s">
        <v>0</v>
      </c>
      <c r="J6" s="301" t="s">
        <v>5</v>
      </c>
    </row>
    <row r="7" spans="1:10" ht="20.100000000000001" customHeight="1">
      <c r="A7" s="250" t="s">
        <v>16</v>
      </c>
      <c r="B7" s="75" t="s">
        <v>15</v>
      </c>
      <c r="C7" s="75" t="s">
        <v>17</v>
      </c>
      <c r="D7" s="75" t="s">
        <v>6</v>
      </c>
      <c r="E7" s="75" t="s">
        <v>14</v>
      </c>
      <c r="F7" s="305"/>
      <c r="G7" s="306"/>
      <c r="H7" s="314"/>
      <c r="I7" s="316"/>
      <c r="J7" s="302"/>
    </row>
    <row r="8" spans="1:10" ht="20.100000000000001" customHeight="1">
      <c r="A8" s="415" t="s">
        <v>107</v>
      </c>
      <c r="B8" s="123">
        <v>3</v>
      </c>
      <c r="C8" s="123">
        <v>20</v>
      </c>
      <c r="D8" s="123">
        <v>18</v>
      </c>
      <c r="E8" s="123" t="s">
        <v>37</v>
      </c>
      <c r="F8" s="276">
        <v>1976</v>
      </c>
      <c r="G8" s="276"/>
      <c r="H8" s="124">
        <f>F8</f>
        <v>1976</v>
      </c>
      <c r="I8" s="124">
        <v>1</v>
      </c>
      <c r="J8" s="225">
        <f>I8*H8</f>
        <v>1976</v>
      </c>
    </row>
    <row r="9" spans="1:10" ht="30" customHeight="1">
      <c r="A9" s="226" t="s">
        <v>86</v>
      </c>
      <c r="B9" s="78">
        <v>1</v>
      </c>
      <c r="C9" s="78">
        <v>16</v>
      </c>
      <c r="D9" s="78">
        <v>10</v>
      </c>
      <c r="E9" s="79" t="s">
        <v>36</v>
      </c>
      <c r="F9" s="289">
        <v>94.2</v>
      </c>
      <c r="G9" s="289"/>
      <c r="H9" s="78">
        <f t="shared" ref="H9:H17" si="0">F9</f>
        <v>94.2</v>
      </c>
      <c r="I9" s="78">
        <v>60</v>
      </c>
      <c r="J9" s="227">
        <f t="shared" ref="J9:J10" si="1">I9*H9</f>
        <v>5652</v>
      </c>
    </row>
    <row r="10" spans="1:10" ht="30" customHeight="1">
      <c r="A10" s="234" t="s">
        <v>83</v>
      </c>
      <c r="B10" s="266" t="s">
        <v>42</v>
      </c>
      <c r="C10" s="266"/>
      <c r="D10" s="266"/>
      <c r="E10" s="266"/>
      <c r="F10" s="293">
        <v>1014.8</v>
      </c>
      <c r="G10" s="293"/>
      <c r="H10" s="84">
        <f>F10</f>
        <v>1014.8</v>
      </c>
      <c r="I10" s="84">
        <v>1</v>
      </c>
      <c r="J10" s="235">
        <f t="shared" si="1"/>
        <v>1014.8</v>
      </c>
    </row>
    <row r="11" spans="1:10" ht="30" customHeight="1">
      <c r="A11" s="284" t="s">
        <v>93</v>
      </c>
      <c r="B11" s="285"/>
      <c r="C11" s="285"/>
      <c r="D11" s="285"/>
      <c r="E11" s="285"/>
      <c r="F11" s="285"/>
      <c r="G11" s="285"/>
      <c r="H11" s="285"/>
      <c r="I11" s="285"/>
      <c r="J11" s="286"/>
    </row>
    <row r="12" spans="1:10" ht="30" customHeight="1">
      <c r="A12" s="236" t="s">
        <v>90</v>
      </c>
      <c r="B12" s="126"/>
      <c r="C12" s="126"/>
      <c r="D12" s="126"/>
      <c r="E12" s="126"/>
      <c r="F12" s="287">
        <v>62</v>
      </c>
      <c r="G12" s="287"/>
      <c r="H12" s="127">
        <f t="shared" ref="H12:H13" si="2">F12</f>
        <v>62</v>
      </c>
      <c r="I12" s="127">
        <v>1</v>
      </c>
      <c r="J12" s="237">
        <f t="shared" ref="J12:J13" si="3">I12*H12</f>
        <v>62</v>
      </c>
    </row>
    <row r="13" spans="1:10" ht="30" customHeight="1">
      <c r="A13" s="238" t="s">
        <v>91</v>
      </c>
      <c r="B13" s="83"/>
      <c r="C13" s="83"/>
      <c r="D13" s="83"/>
      <c r="E13" s="83"/>
      <c r="F13" s="288">
        <v>62</v>
      </c>
      <c r="G13" s="288"/>
      <c r="H13" s="82">
        <f t="shared" si="2"/>
        <v>62</v>
      </c>
      <c r="I13" s="82">
        <v>1</v>
      </c>
      <c r="J13" s="239">
        <f t="shared" si="3"/>
        <v>62</v>
      </c>
    </row>
    <row r="14" spans="1:10" ht="30" customHeight="1">
      <c r="A14" s="240" t="s">
        <v>92</v>
      </c>
      <c r="B14" s="128"/>
      <c r="C14" s="128"/>
      <c r="D14" s="128"/>
      <c r="E14" s="128"/>
      <c r="F14" s="271">
        <v>62</v>
      </c>
      <c r="G14" s="271"/>
      <c r="H14" s="129">
        <f>F14</f>
        <v>62</v>
      </c>
      <c r="I14" s="129">
        <v>1</v>
      </c>
      <c r="J14" s="241">
        <f>I14*H14</f>
        <v>62</v>
      </c>
    </row>
    <row r="15" spans="1:10" ht="30" customHeight="1">
      <c r="A15" s="260"/>
      <c r="B15" s="74"/>
      <c r="C15" s="74"/>
      <c r="D15" s="74"/>
      <c r="E15" s="74"/>
      <c r="F15" s="216"/>
      <c r="G15" s="217"/>
      <c r="H15" s="73"/>
      <c r="I15" s="73"/>
      <c r="J15" s="233"/>
    </row>
    <row r="16" spans="1:10" ht="30" customHeight="1">
      <c r="A16" s="242" t="s">
        <v>44</v>
      </c>
      <c r="B16" s="74"/>
      <c r="C16" s="74"/>
      <c r="D16" s="74"/>
      <c r="E16" s="74"/>
      <c r="F16" s="269"/>
      <c r="G16" s="270"/>
      <c r="H16" s="73"/>
      <c r="I16" s="73"/>
      <c r="J16" s="233">
        <f>(I9)*35+(I8)*300</f>
        <v>2400</v>
      </c>
    </row>
    <row r="17" spans="1:17" ht="30" customHeight="1" thickBot="1">
      <c r="A17" s="243" t="s">
        <v>11</v>
      </c>
      <c r="B17" s="244"/>
      <c r="C17" s="244"/>
      <c r="D17" s="244"/>
      <c r="E17" s="245"/>
      <c r="F17" s="272"/>
      <c r="G17" s="272"/>
      <c r="H17" s="244">
        <f t="shared" si="0"/>
        <v>0</v>
      </c>
      <c r="I17" s="244"/>
      <c r="J17" s="257">
        <f>SUM(J8:J16)</f>
        <v>11228.8</v>
      </c>
    </row>
    <row r="18" spans="1:17" ht="30.6" customHeight="1"/>
    <row r="19" spans="1:17" ht="28.8" customHeight="1">
      <c r="Q19" s="268"/>
    </row>
    <row r="20" spans="1:17">
      <c r="Q20" s="268"/>
    </row>
  </sheetData>
  <mergeCells count="16">
    <mergeCell ref="J6:J7"/>
    <mergeCell ref="Q19:Q20"/>
    <mergeCell ref="F8:G8"/>
    <mergeCell ref="F17:G17"/>
    <mergeCell ref="F9:G9"/>
    <mergeCell ref="F10:G10"/>
    <mergeCell ref="F16:G16"/>
    <mergeCell ref="F14:G14"/>
    <mergeCell ref="A11:J11"/>
    <mergeCell ref="F12:G12"/>
    <mergeCell ref="F13:G13"/>
    <mergeCell ref="B10:E10"/>
    <mergeCell ref="A6:E6"/>
    <mergeCell ref="F6:G7"/>
    <mergeCell ref="H6:H7"/>
    <mergeCell ref="I6:I7"/>
  </mergeCells>
  <pageMargins left="0.74803149606299213" right="0.55118110236220474" top="0.78740157480314965" bottom="0.59055118110236227" header="0.51181102362204722" footer="0.51181102362204722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680A5-29C4-471C-BDF4-9322848EB607}">
  <sheetPr>
    <tabColor theme="6"/>
  </sheetPr>
  <dimension ref="A1:J24"/>
  <sheetViews>
    <sheetView topLeftCell="A6" zoomScale="85" zoomScaleNormal="85" workbookViewId="0">
      <selection activeCell="M10" sqref="M10"/>
    </sheetView>
  </sheetViews>
  <sheetFormatPr defaultRowHeight="13.2"/>
  <cols>
    <col min="1" max="1" width="25" style="17" bestFit="1" customWidth="1"/>
    <col min="2" max="2" width="12.44140625" style="17" bestFit="1" customWidth="1"/>
    <col min="3" max="3" width="10.109375" style="17" customWidth="1"/>
    <col min="4" max="4" width="13" style="17" customWidth="1"/>
    <col min="5" max="5" width="7" style="17" customWidth="1"/>
    <col min="6" max="6" width="6" style="17" customWidth="1"/>
    <col min="7" max="7" width="7.33203125" style="17" customWidth="1"/>
    <col min="8" max="8" width="13.88671875" style="17" customWidth="1"/>
    <col min="9" max="9" width="8.88671875" style="17"/>
    <col min="10" max="10" width="13.44140625" style="17" customWidth="1"/>
    <col min="11" max="11" width="8.88671875" style="17"/>
    <col min="12" max="12" width="10.33203125" style="17" bestFit="1" customWidth="1"/>
    <col min="13" max="16384" width="8.88671875" style="17"/>
  </cols>
  <sheetData>
    <row r="1" spans="1:10" ht="18" thickBot="1">
      <c r="A1" s="55"/>
      <c r="E1" s="56"/>
      <c r="H1" s="57"/>
    </row>
    <row r="2" spans="1:10" ht="13.8" thickTop="1">
      <c r="A2" s="58" t="str">
        <f>Total!A6</f>
        <v xml:space="preserve">Project Name: </v>
      </c>
      <c r="B2" s="59" t="s">
        <v>96</v>
      </c>
      <c r="C2" s="59"/>
      <c r="D2" s="59"/>
      <c r="E2" s="60"/>
      <c r="F2" s="61"/>
      <c r="G2" s="52"/>
      <c r="H2" s="52"/>
      <c r="I2" s="93" t="s">
        <v>89</v>
      </c>
      <c r="J2" s="93" t="s">
        <v>45</v>
      </c>
    </row>
    <row r="3" spans="1:10">
      <c r="A3" s="62" t="s">
        <v>10</v>
      </c>
      <c r="B3" s="63" t="s">
        <v>50</v>
      </c>
      <c r="C3" s="64"/>
      <c r="E3" s="64"/>
      <c r="F3" s="65"/>
      <c r="G3" s="65"/>
      <c r="H3" s="65"/>
      <c r="I3" s="93" t="s">
        <v>0</v>
      </c>
      <c r="J3" s="93">
        <v>1</v>
      </c>
    </row>
    <row r="4" spans="1:10" ht="13.8" thickBot="1">
      <c r="A4" s="66" t="str">
        <f>Total!C8</f>
        <v>Issue Number :FIRST</v>
      </c>
      <c r="B4" s="67"/>
      <c r="C4" s="53"/>
      <c r="D4" s="68"/>
      <c r="E4" s="68"/>
      <c r="F4" s="53"/>
      <c r="G4" s="53"/>
      <c r="H4" s="68"/>
      <c r="I4" s="93" t="s">
        <v>1</v>
      </c>
      <c r="J4" s="93">
        <v>41</v>
      </c>
    </row>
    <row r="5" spans="1:10" ht="14.4" thickTop="1" thickBot="1">
      <c r="A5" s="69"/>
      <c r="F5" s="70"/>
      <c r="G5" s="71"/>
      <c r="H5" s="72"/>
      <c r="I5" s="54"/>
      <c r="J5" s="54"/>
    </row>
    <row r="6" spans="1:10" ht="20.100000000000001" customHeight="1">
      <c r="A6" s="310" t="s">
        <v>2</v>
      </c>
      <c r="B6" s="311"/>
      <c r="C6" s="311"/>
      <c r="D6" s="311"/>
      <c r="E6" s="312"/>
      <c r="F6" s="303" t="s">
        <v>3</v>
      </c>
      <c r="G6" s="304"/>
      <c r="H6" s="313" t="s">
        <v>4</v>
      </c>
      <c r="I6" s="315" t="s">
        <v>0</v>
      </c>
      <c r="J6" s="301" t="s">
        <v>5</v>
      </c>
    </row>
    <row r="7" spans="1:10" ht="20.100000000000001" customHeight="1">
      <c r="A7" s="250" t="s">
        <v>16</v>
      </c>
      <c r="B7" s="75" t="s">
        <v>15</v>
      </c>
      <c r="C7" s="75" t="s">
        <v>17</v>
      </c>
      <c r="D7" s="75" t="s">
        <v>6</v>
      </c>
      <c r="E7" s="75" t="s">
        <v>14</v>
      </c>
      <c r="F7" s="305"/>
      <c r="G7" s="306"/>
      <c r="H7" s="314"/>
      <c r="I7" s="316"/>
      <c r="J7" s="302"/>
    </row>
    <row r="8" spans="1:10" ht="20.100000000000001" customHeight="1">
      <c r="A8" s="224" t="s">
        <v>72</v>
      </c>
      <c r="B8" s="76">
        <v>3</v>
      </c>
      <c r="C8" s="76">
        <v>100</v>
      </c>
      <c r="D8" s="76">
        <v>18</v>
      </c>
      <c r="E8" s="76" t="s">
        <v>37</v>
      </c>
      <c r="F8" s="307">
        <v>1976</v>
      </c>
      <c r="G8" s="307"/>
      <c r="H8" s="77">
        <f>F8</f>
        <v>1976</v>
      </c>
      <c r="I8" s="77">
        <v>1</v>
      </c>
      <c r="J8" s="251">
        <f>I8*H8</f>
        <v>1976</v>
      </c>
    </row>
    <row r="9" spans="1:10" ht="30" customHeight="1">
      <c r="A9" s="226" t="s">
        <v>87</v>
      </c>
      <c r="B9" s="78">
        <v>1</v>
      </c>
      <c r="C9" s="78">
        <v>20</v>
      </c>
      <c r="D9" s="78">
        <v>10</v>
      </c>
      <c r="E9" s="79" t="s">
        <v>36</v>
      </c>
      <c r="F9" s="289">
        <v>94.2</v>
      </c>
      <c r="G9" s="289"/>
      <c r="H9" s="78">
        <f t="shared" ref="H9" si="0">F9</f>
        <v>94.2</v>
      </c>
      <c r="I9" s="78">
        <v>11</v>
      </c>
      <c r="J9" s="227">
        <f t="shared" ref="J9:J12" si="1">I9*H9</f>
        <v>1036.2</v>
      </c>
    </row>
    <row r="10" spans="1:10" ht="30" customHeight="1">
      <c r="A10" s="262" t="s">
        <v>39</v>
      </c>
      <c r="B10" s="90">
        <v>1</v>
      </c>
      <c r="C10" s="90">
        <v>20</v>
      </c>
      <c r="D10" s="90">
        <v>10</v>
      </c>
      <c r="E10" s="91" t="s">
        <v>38</v>
      </c>
      <c r="F10" s="319">
        <v>1126.7</v>
      </c>
      <c r="G10" s="319"/>
      <c r="H10" s="90">
        <f t="shared" ref="H10:H19" si="2">F10</f>
        <v>1126.7</v>
      </c>
      <c r="I10" s="90">
        <v>3</v>
      </c>
      <c r="J10" s="263">
        <f t="shared" si="1"/>
        <v>3380.1000000000004</v>
      </c>
    </row>
    <row r="11" spans="1:10" ht="30" customHeight="1">
      <c r="A11" s="232" t="s">
        <v>85</v>
      </c>
      <c r="B11" s="73"/>
      <c r="C11" s="73"/>
      <c r="D11" s="73"/>
      <c r="E11" s="74"/>
      <c r="F11" s="73"/>
      <c r="G11" s="73"/>
      <c r="H11" s="73"/>
      <c r="I11" s="73">
        <v>4</v>
      </c>
      <c r="J11" s="233"/>
    </row>
    <row r="12" spans="1:10" ht="30" customHeight="1">
      <c r="A12" s="234" t="s">
        <v>75</v>
      </c>
      <c r="B12" s="266" t="s">
        <v>42</v>
      </c>
      <c r="C12" s="266"/>
      <c r="D12" s="266"/>
      <c r="E12" s="266"/>
      <c r="F12" s="293">
        <v>1171.0999999999999</v>
      </c>
      <c r="G12" s="293"/>
      <c r="H12" s="84">
        <f t="shared" si="2"/>
        <v>1171.0999999999999</v>
      </c>
      <c r="I12" s="84">
        <v>1</v>
      </c>
      <c r="J12" s="235">
        <f t="shared" si="1"/>
        <v>1171.0999999999999</v>
      </c>
    </row>
    <row r="13" spans="1:10" ht="30" customHeight="1">
      <c r="A13" s="284" t="s">
        <v>93</v>
      </c>
      <c r="B13" s="285"/>
      <c r="C13" s="285"/>
      <c r="D13" s="285"/>
      <c r="E13" s="285"/>
      <c r="F13" s="285"/>
      <c r="G13" s="285"/>
      <c r="H13" s="285"/>
      <c r="I13" s="285"/>
      <c r="J13" s="286"/>
    </row>
    <row r="14" spans="1:10" ht="30" customHeight="1">
      <c r="A14" s="236" t="s">
        <v>90</v>
      </c>
      <c r="B14" s="126"/>
      <c r="C14" s="126"/>
      <c r="D14" s="126"/>
      <c r="E14" s="126"/>
      <c r="F14" s="287">
        <v>62</v>
      </c>
      <c r="G14" s="287"/>
      <c r="H14" s="127">
        <f t="shared" ref="H14:H15" si="3">F14</f>
        <v>62</v>
      </c>
      <c r="I14" s="127">
        <v>1</v>
      </c>
      <c r="J14" s="237">
        <f t="shared" ref="J14:J15" si="4">I14*H14</f>
        <v>62</v>
      </c>
    </row>
    <row r="15" spans="1:10" ht="30" customHeight="1">
      <c r="A15" s="238" t="s">
        <v>91</v>
      </c>
      <c r="B15" s="83"/>
      <c r="C15" s="83"/>
      <c r="D15" s="83"/>
      <c r="E15" s="83"/>
      <c r="F15" s="288">
        <v>62</v>
      </c>
      <c r="G15" s="288"/>
      <c r="H15" s="82">
        <f t="shared" si="3"/>
        <v>62</v>
      </c>
      <c r="I15" s="82">
        <v>1</v>
      </c>
      <c r="J15" s="239">
        <f t="shared" si="4"/>
        <v>62</v>
      </c>
    </row>
    <row r="16" spans="1:10" ht="30" customHeight="1">
      <c r="A16" s="240" t="s">
        <v>92</v>
      </c>
      <c r="B16" s="128"/>
      <c r="C16" s="128"/>
      <c r="D16" s="128"/>
      <c r="E16" s="128"/>
      <c r="F16" s="271">
        <v>62</v>
      </c>
      <c r="G16" s="271"/>
      <c r="H16" s="129">
        <f>F16</f>
        <v>62</v>
      </c>
      <c r="I16" s="129">
        <v>1</v>
      </c>
      <c r="J16" s="241">
        <f>I16*H16</f>
        <v>62</v>
      </c>
    </row>
    <row r="17" spans="1:10" ht="30" customHeight="1">
      <c r="A17" s="260"/>
      <c r="B17" s="74"/>
      <c r="C17" s="74"/>
      <c r="D17" s="74"/>
      <c r="E17" s="74"/>
      <c r="F17" s="216"/>
      <c r="G17" s="217"/>
      <c r="H17" s="73"/>
      <c r="I17" s="73"/>
      <c r="J17" s="233"/>
    </row>
    <row r="18" spans="1:10" ht="30" customHeight="1">
      <c r="A18" s="242" t="s">
        <v>44</v>
      </c>
      <c r="B18" s="74"/>
      <c r="C18" s="74"/>
      <c r="D18" s="74"/>
      <c r="E18" s="74"/>
      <c r="F18" s="269"/>
      <c r="G18" s="270"/>
      <c r="H18" s="73"/>
      <c r="I18" s="73"/>
      <c r="J18" s="233">
        <f>(I9+I10)*35+(I8)*300</f>
        <v>790</v>
      </c>
    </row>
    <row r="19" spans="1:10" ht="30" customHeight="1" thickBot="1">
      <c r="A19" s="243" t="s">
        <v>11</v>
      </c>
      <c r="B19" s="244"/>
      <c r="C19" s="244"/>
      <c r="D19" s="244"/>
      <c r="E19" s="245"/>
      <c r="F19" s="272"/>
      <c r="G19" s="272"/>
      <c r="H19" s="244">
        <f t="shared" si="2"/>
        <v>0</v>
      </c>
      <c r="I19" s="244"/>
      <c r="J19" s="257">
        <f>SUM(J8:J18)</f>
        <v>8539.4</v>
      </c>
    </row>
    <row r="24" spans="1:10" ht="17.399999999999999">
      <c r="H24" s="92"/>
    </row>
  </sheetData>
  <mergeCells count="16">
    <mergeCell ref="A6:E6"/>
    <mergeCell ref="F6:G7"/>
    <mergeCell ref="F9:G9"/>
    <mergeCell ref="A13:J13"/>
    <mergeCell ref="F14:G14"/>
    <mergeCell ref="H6:H7"/>
    <mergeCell ref="I6:I7"/>
    <mergeCell ref="J6:J7"/>
    <mergeCell ref="B12:E12"/>
    <mergeCell ref="F12:G12"/>
    <mergeCell ref="F19:G19"/>
    <mergeCell ref="F10:G10"/>
    <mergeCell ref="F8:G8"/>
    <mergeCell ref="F18:G18"/>
    <mergeCell ref="F16:G16"/>
    <mergeCell ref="F15:G15"/>
  </mergeCells>
  <pageMargins left="0.74803149606299213" right="0.55118110236220474" top="0.78740157480314965" bottom="0.59055118110236227" header="0.51181102362204722" footer="0.51181102362204722"/>
  <pageSetup paperSize="9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sheetPr>
    <tabColor theme="5"/>
  </sheetPr>
  <dimension ref="A1:F58"/>
  <sheetViews>
    <sheetView view="pageBreakPreview" topLeftCell="A6" zoomScaleNormal="100" workbookViewId="0">
      <selection activeCell="F22" sqref="F22"/>
    </sheetView>
  </sheetViews>
  <sheetFormatPr defaultRowHeight="13.2"/>
  <cols>
    <col min="1" max="1" width="5" customWidth="1"/>
    <col min="2" max="2" width="37.6640625" customWidth="1"/>
    <col min="3" max="3" width="6.109375" customWidth="1"/>
    <col min="4" max="4" width="8.44140625" customWidth="1"/>
    <col min="5" max="5" width="12.88671875" customWidth="1"/>
    <col min="6" max="6" width="16.33203125" customWidth="1"/>
  </cols>
  <sheetData>
    <row r="1" spans="1:6">
      <c r="A1" s="320"/>
      <c r="B1" s="320"/>
    </row>
    <row r="2" spans="1:6">
      <c r="A2" s="320"/>
      <c r="B2" s="320"/>
    </row>
    <row r="3" spans="1:6">
      <c r="A3" s="320"/>
      <c r="B3" s="320"/>
    </row>
    <row r="4" spans="1:6">
      <c r="A4" s="50"/>
      <c r="B4" s="50"/>
    </row>
    <row r="5" spans="1:6" ht="18" thickBot="1">
      <c r="B5" s="321"/>
      <c r="C5" s="321"/>
    </row>
    <row r="6" spans="1:6" ht="20.100000000000001" customHeight="1" thickTop="1">
      <c r="A6" s="333" t="s">
        <v>32</v>
      </c>
      <c r="B6" s="334"/>
      <c r="C6" s="329" t="s">
        <v>73</v>
      </c>
      <c r="D6" s="329"/>
      <c r="E6" s="329"/>
      <c r="F6" s="330"/>
    </row>
    <row r="7" spans="1:6" ht="20.100000000000001" customHeight="1">
      <c r="A7" s="325" t="s">
        <v>33</v>
      </c>
      <c r="B7" s="326"/>
      <c r="C7" s="326" t="s">
        <v>74</v>
      </c>
      <c r="D7" s="326"/>
      <c r="E7" s="326"/>
      <c r="F7" s="331"/>
    </row>
    <row r="8" spans="1:6" ht="20.100000000000001" customHeight="1" thickBot="1">
      <c r="A8" s="327" t="s">
        <v>34</v>
      </c>
      <c r="B8" s="328"/>
      <c r="C8" s="328" t="s">
        <v>30</v>
      </c>
      <c r="D8" s="328"/>
      <c r="E8" s="328"/>
      <c r="F8" s="332"/>
    </row>
    <row r="9" spans="1:6" ht="10.5" customHeight="1" thickTop="1" thickBot="1">
      <c r="A9" s="28"/>
      <c r="B9" s="29"/>
      <c r="C9" s="29"/>
      <c r="D9" s="29"/>
      <c r="E9" s="30"/>
      <c r="F9" s="31"/>
    </row>
    <row r="10" spans="1:6" ht="21.75" customHeight="1" thickTop="1" thickBot="1">
      <c r="A10" s="322" t="s">
        <v>19</v>
      </c>
      <c r="B10" s="323"/>
      <c r="C10" s="323"/>
      <c r="D10" s="323"/>
      <c r="E10" s="323"/>
      <c r="F10" s="324"/>
    </row>
    <row r="11" spans="1:6" ht="6" customHeight="1" thickTop="1">
      <c r="B11" s="8"/>
      <c r="C11" s="7"/>
      <c r="D11" s="7"/>
      <c r="E11" s="1"/>
      <c r="F11" s="2"/>
    </row>
    <row r="12" spans="1:6" ht="27" customHeight="1">
      <c r="A12" s="86" t="s">
        <v>21</v>
      </c>
      <c r="B12" s="87" t="s">
        <v>2</v>
      </c>
      <c r="C12" s="87" t="s">
        <v>7</v>
      </c>
      <c r="D12" s="87" t="s">
        <v>8</v>
      </c>
      <c r="E12" s="87" t="s">
        <v>27</v>
      </c>
      <c r="F12" s="87" t="s">
        <v>28</v>
      </c>
    </row>
    <row r="13" spans="1:6" ht="17.100000000000001" customHeight="1">
      <c r="A13" s="88" t="str">
        <f>'NLP-B'!B3</f>
        <v>1</v>
      </c>
      <c r="B13" s="4" t="str">
        <f>'NLP-B'!B2</f>
        <v>NLP-B</v>
      </c>
      <c r="C13" s="5" t="s">
        <v>9</v>
      </c>
      <c r="D13" s="5">
        <v>1</v>
      </c>
      <c r="E13" s="11">
        <f>'NLP-B'!J22</f>
        <v>9733.7999999999993</v>
      </c>
      <c r="F13" s="89">
        <f>D13*E13</f>
        <v>9733.7999999999993</v>
      </c>
    </row>
    <row r="14" spans="1:6" ht="17.100000000000001" customHeight="1">
      <c r="A14" s="88" t="str">
        <f>'NCP-B'!B3</f>
        <v>2</v>
      </c>
      <c r="B14" s="4" t="str">
        <f>'NCP-B'!B2</f>
        <v>NCP-B</v>
      </c>
      <c r="C14" s="5" t="s">
        <v>9</v>
      </c>
      <c r="D14" s="5">
        <v>1</v>
      </c>
      <c r="E14" s="11">
        <f>'NCP-B'!J22</f>
        <v>14124.400000000001</v>
      </c>
      <c r="F14" s="89">
        <f t="shared" ref="F14:F18" si="0">D14*E14</f>
        <v>14124.400000000001</v>
      </c>
    </row>
    <row r="15" spans="1:6" ht="17.100000000000001" customHeight="1">
      <c r="A15" s="88" t="str">
        <f>'NSP-B'!B3</f>
        <v>3</v>
      </c>
      <c r="B15" s="4" t="str">
        <f>'NSP-B'!B2</f>
        <v>NSP-B</v>
      </c>
      <c r="C15" s="5" t="s">
        <v>9</v>
      </c>
      <c r="D15" s="5">
        <v>1</v>
      </c>
      <c r="E15" s="11">
        <f>'NSP-B'!J19</f>
        <v>11584.3</v>
      </c>
      <c r="F15" s="89">
        <f t="shared" si="0"/>
        <v>11584.3</v>
      </c>
    </row>
    <row r="16" spans="1:6" ht="17.100000000000001" customHeight="1">
      <c r="A16" s="88" t="str">
        <f>'NSP2-B'!B3</f>
        <v>4</v>
      </c>
      <c r="B16" s="4" t="str">
        <f>'NSP2-B'!B2</f>
        <v>NSP2-B</v>
      </c>
      <c r="C16" s="5" t="s">
        <v>9</v>
      </c>
      <c r="D16" s="5">
        <v>1</v>
      </c>
      <c r="E16" s="11">
        <f>'NSP2-B'!J22</f>
        <v>11524.2</v>
      </c>
      <c r="F16" s="89">
        <f t="shared" si="0"/>
        <v>11524.2</v>
      </c>
    </row>
    <row r="17" spans="1:6" ht="17.100000000000001" customHeight="1">
      <c r="A17" s="88" t="str">
        <f>'CSP-B'!B3</f>
        <v>5</v>
      </c>
      <c r="B17" s="4" t="str">
        <f>'CSP-B'!B2</f>
        <v>CSP-B</v>
      </c>
      <c r="C17" s="5" t="s">
        <v>9</v>
      </c>
      <c r="D17" s="5">
        <v>1</v>
      </c>
      <c r="E17" s="11">
        <f>'CSP-B'!J17</f>
        <v>11228.8</v>
      </c>
      <c r="F17" s="89">
        <f t="shared" si="0"/>
        <v>11228.8</v>
      </c>
    </row>
    <row r="18" spans="1:6" ht="17.100000000000001" customHeight="1">
      <c r="A18" s="88" t="str">
        <f>'UPP-G-R S.S'!B3</f>
        <v>6</v>
      </c>
      <c r="B18" s="4" t="str">
        <f>'UPP-G-R S.S'!B2</f>
        <v xml:space="preserve">UPP-G-R </v>
      </c>
      <c r="C18" s="5" t="s">
        <v>9</v>
      </c>
      <c r="D18" s="5">
        <v>1</v>
      </c>
      <c r="E18" s="11">
        <f>'UPP-G-R S.S'!J19</f>
        <v>8539.4</v>
      </c>
      <c r="F18" s="89">
        <f t="shared" si="0"/>
        <v>8539.4</v>
      </c>
    </row>
    <row r="19" spans="1:6" ht="17.100000000000001" customHeight="1">
      <c r="A19" s="9"/>
      <c r="B19" s="4"/>
      <c r="C19" s="5"/>
      <c r="D19" s="5"/>
      <c r="E19" s="6"/>
      <c r="F19" s="10"/>
    </row>
    <row r="20" spans="1:6" ht="21" customHeight="1" thickBot="1">
      <c r="A20" s="34"/>
      <c r="B20" s="35" t="s">
        <v>26</v>
      </c>
      <c r="C20" s="36"/>
      <c r="D20" s="37"/>
      <c r="E20" s="38"/>
      <c r="F20" s="39">
        <f>SUM(F13:F19)</f>
        <v>66734.899999999994</v>
      </c>
    </row>
    <row r="21" spans="1:6" ht="21" customHeight="1" thickTop="1" thickBot="1">
      <c r="A21" s="34"/>
      <c r="B21" s="35" t="s">
        <v>31</v>
      </c>
      <c r="C21" s="36"/>
      <c r="D21" s="37"/>
      <c r="E21" s="38"/>
      <c r="F21" s="39">
        <f>F20*0.14</f>
        <v>9342.8860000000004</v>
      </c>
    </row>
    <row r="22" spans="1:6" ht="21" customHeight="1" thickTop="1" thickBot="1">
      <c r="A22" s="34"/>
      <c r="B22" s="35" t="s">
        <v>29</v>
      </c>
      <c r="C22" s="36"/>
      <c r="D22" s="37"/>
      <c r="E22" s="38"/>
      <c r="F22" s="39">
        <f>F20+F21</f>
        <v>76077.785999999993</v>
      </c>
    </row>
    <row r="23" spans="1:6" ht="21" customHeight="1" thickTop="1" thickBot="1">
      <c r="A23" s="34"/>
      <c r="B23" s="35"/>
      <c r="C23" s="36"/>
      <c r="D23" s="37"/>
      <c r="E23" s="38"/>
      <c r="F23" s="39"/>
    </row>
    <row r="24" spans="1:6" ht="21" customHeight="1" thickTop="1">
      <c r="B24" s="13"/>
      <c r="C24" s="13"/>
      <c r="D24" s="14"/>
      <c r="E24" s="15"/>
      <c r="F24" s="16"/>
    </row>
    <row r="25" spans="1:6" ht="21" customHeight="1">
      <c r="B25" s="13"/>
      <c r="C25" s="13"/>
      <c r="D25" s="14"/>
      <c r="E25" s="15"/>
      <c r="F25" s="16"/>
    </row>
    <row r="26" spans="1:6" ht="21" customHeight="1">
      <c r="B26" s="13"/>
      <c r="C26" s="13"/>
      <c r="D26" s="14"/>
      <c r="E26" s="15"/>
      <c r="F26" s="16"/>
    </row>
    <row r="27" spans="1:6" ht="21" customHeight="1">
      <c r="B27" s="13"/>
      <c r="C27" s="13"/>
      <c r="D27" s="14"/>
      <c r="E27" s="15"/>
      <c r="F27" s="16"/>
    </row>
    <row r="28" spans="1:6" ht="21" customHeight="1">
      <c r="B28" s="13"/>
      <c r="C28" s="13"/>
      <c r="D28" s="14"/>
      <c r="E28" s="15"/>
      <c r="F28" s="16"/>
    </row>
    <row r="29" spans="1:6" ht="21.75" customHeight="1">
      <c r="A29" s="49"/>
      <c r="B29" s="41"/>
      <c r="C29" s="41"/>
      <c r="D29" s="41"/>
      <c r="E29" s="41"/>
      <c r="F29" s="41"/>
    </row>
    <row r="30" spans="1:6" s="32" customFormat="1" ht="21.75" customHeight="1">
      <c r="B30" s="41"/>
      <c r="C30" s="41"/>
      <c r="D30" s="41"/>
      <c r="E30" s="42"/>
      <c r="F30" s="41"/>
    </row>
    <row r="31" spans="1:6" s="32" customFormat="1" ht="21.75" customHeight="1">
      <c r="A31" s="41"/>
      <c r="B31" s="41"/>
      <c r="C31" s="41"/>
      <c r="D31" s="41"/>
      <c r="E31" s="41"/>
      <c r="F31" s="41"/>
    </row>
    <row r="32" spans="1:6" s="32" customFormat="1" ht="21.75" customHeight="1">
      <c r="A32" s="33" t="s">
        <v>18</v>
      </c>
      <c r="B32" s="41"/>
      <c r="C32" s="41"/>
      <c r="D32" s="41"/>
      <c r="E32" s="41"/>
      <c r="F32" s="41"/>
    </row>
    <row r="33" spans="1:6" s="32" customFormat="1" ht="21.75" customHeight="1">
      <c r="A33" s="40"/>
      <c r="B33" s="41"/>
      <c r="C33" s="41"/>
      <c r="D33" s="41"/>
      <c r="E33" s="41"/>
      <c r="F33" s="43"/>
    </row>
    <row r="34" spans="1:6" s="32" customFormat="1" ht="21.75" customHeight="1">
      <c r="A34" s="40"/>
      <c r="B34" s="41"/>
      <c r="C34" s="41"/>
      <c r="D34" s="41"/>
      <c r="E34" s="41"/>
      <c r="F34" s="43"/>
    </row>
    <row r="35" spans="1:6" s="32" customFormat="1" ht="21.75" customHeight="1">
      <c r="A35" s="40"/>
      <c r="B35" s="41"/>
      <c r="C35" s="41"/>
      <c r="D35" s="41"/>
      <c r="E35" s="41"/>
      <c r="F35" s="43"/>
    </row>
    <row r="36" spans="1:6" s="32" customFormat="1" ht="21.75" customHeight="1">
      <c r="A36" s="44"/>
      <c r="B36" s="41"/>
      <c r="C36" s="41"/>
      <c r="D36" s="41"/>
      <c r="E36" s="41"/>
      <c r="F36" s="43"/>
    </row>
    <row r="37" spans="1:6" s="32" customFormat="1" ht="21.75" customHeight="1" thickBot="1">
      <c r="A37" s="45"/>
      <c r="B37" s="46"/>
      <c r="C37" s="46"/>
      <c r="D37" s="46"/>
      <c r="E37" s="46"/>
      <c r="F37" s="47"/>
    </row>
    <row r="38" spans="1:6" ht="21.75" customHeight="1" thickTop="1">
      <c r="A38" s="3"/>
      <c r="B38" s="3"/>
    </row>
    <row r="39" spans="1:6" ht="21.75" customHeight="1">
      <c r="A39" s="20"/>
      <c r="B39" s="20"/>
      <c r="C39" s="48"/>
      <c r="D39" s="48"/>
      <c r="E39" s="48"/>
      <c r="F39" s="48"/>
    </row>
    <row r="40" spans="1:6" ht="21.75" customHeight="1">
      <c r="A40" s="3"/>
      <c r="B40" s="3"/>
    </row>
    <row r="41" spans="1:6" ht="21.75" customHeight="1">
      <c r="A41" s="3"/>
      <c r="B41" s="3"/>
    </row>
    <row r="42" spans="1:6" ht="21.75" customHeight="1">
      <c r="A42" s="3"/>
      <c r="B42" s="3"/>
    </row>
    <row r="43" spans="1:6" ht="21.75" customHeight="1">
      <c r="A43" s="3"/>
      <c r="B43" s="3"/>
    </row>
    <row r="44" spans="1:6" ht="21.75" customHeight="1">
      <c r="A44" s="3"/>
      <c r="B44" s="3"/>
    </row>
    <row r="45" spans="1:6" ht="21.75" customHeight="1">
      <c r="A45" s="3"/>
      <c r="B45" s="3"/>
    </row>
    <row r="46" spans="1:6" ht="21.75" customHeight="1">
      <c r="A46" s="3"/>
      <c r="B46" s="3"/>
    </row>
    <row r="47" spans="1:6" ht="21.75" customHeight="1">
      <c r="A47" s="3"/>
      <c r="B47" s="3"/>
    </row>
    <row r="48" spans="1:6" ht="21.75" customHeight="1">
      <c r="A48" s="3"/>
      <c r="B48" s="3"/>
    </row>
    <row r="49" spans="1:2" ht="21.75" customHeight="1">
      <c r="A49" s="3"/>
      <c r="B49" s="3"/>
    </row>
    <row r="50" spans="1:2" ht="21.75" customHeight="1">
      <c r="A50" s="3"/>
      <c r="B50" s="3"/>
    </row>
    <row r="51" spans="1:2" ht="21.75" customHeight="1">
      <c r="A51" s="3"/>
      <c r="B51" s="3"/>
    </row>
    <row r="52" spans="1:2" ht="21.75" customHeight="1">
      <c r="A52" s="3"/>
      <c r="B52" s="3"/>
    </row>
    <row r="53" spans="1:2" ht="21.75" customHeight="1">
      <c r="A53" s="3"/>
      <c r="B53" s="3"/>
    </row>
    <row r="54" spans="1:2" ht="21.75" customHeight="1">
      <c r="A54" s="3"/>
      <c r="B54" s="3"/>
    </row>
    <row r="55" spans="1:2" ht="21.75" customHeight="1">
      <c r="A55" s="3"/>
      <c r="B55" s="3"/>
    </row>
    <row r="56" spans="1:2" ht="21.75" customHeight="1">
      <c r="A56" s="33" t="s">
        <v>18</v>
      </c>
      <c r="B56" s="3"/>
    </row>
    <row r="57" spans="1:2" ht="13.5" customHeight="1">
      <c r="A57" s="3"/>
      <c r="B57" s="3"/>
    </row>
    <row r="58" spans="1:2" ht="13.5" customHeight="1"/>
  </sheetData>
  <mergeCells count="9">
    <mergeCell ref="A1:B3"/>
    <mergeCell ref="B5:C5"/>
    <mergeCell ref="A10:F10"/>
    <mergeCell ref="A7:B7"/>
    <mergeCell ref="A8:B8"/>
    <mergeCell ref="C6:F6"/>
    <mergeCell ref="C7:F7"/>
    <mergeCell ref="C8:F8"/>
    <mergeCell ref="A6:B6"/>
  </mergeCells>
  <phoneticPr fontId="0" type="noConversion"/>
  <printOptions horizontalCentered="1"/>
  <pageMargins left="7.874015748031496E-2" right="7.874015748031496E-2" top="0.59055118110236227" bottom="0.31496062992125984" header="0.39370078740157483" footer="0.39370078740157483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sheetPr>
    <tabColor rgb="FFFF0000"/>
  </sheetPr>
  <dimension ref="A1:Q580"/>
  <sheetViews>
    <sheetView topLeftCell="A252" zoomScale="85" zoomScaleNormal="85" zoomScaleSheetLayoutView="100" workbookViewId="0">
      <selection activeCell="L269" sqref="L269"/>
    </sheetView>
  </sheetViews>
  <sheetFormatPr defaultRowHeight="13.2"/>
  <cols>
    <col min="1" max="1" width="3.44140625" style="17" customWidth="1"/>
    <col min="2" max="2" width="23.33203125" style="17" bestFit="1" customWidth="1"/>
    <col min="3" max="3" width="27.21875" style="149" bestFit="1" customWidth="1"/>
    <col min="4" max="4" width="40.6640625" style="17" bestFit="1" customWidth="1"/>
    <col min="5" max="5" width="16.6640625" style="17" bestFit="1" customWidth="1"/>
    <col min="6" max="6" width="13.44140625" style="17" bestFit="1" customWidth="1"/>
    <col min="7" max="7" width="18.21875" style="17" bestFit="1" customWidth="1"/>
    <col min="8" max="8" width="5.77734375" style="17" bestFit="1" customWidth="1"/>
    <col min="9" max="9" width="18.109375" style="109" customWidth="1"/>
    <col min="10" max="10" width="3" style="17" customWidth="1"/>
    <col min="11" max="12" width="8.88671875" style="17"/>
    <col min="13" max="13" width="30.77734375" style="17" bestFit="1" customWidth="1"/>
    <col min="14" max="16384" width="8.88671875" style="17"/>
  </cols>
  <sheetData>
    <row r="1" spans="1:14" ht="18" customHeight="1">
      <c r="E1" s="150"/>
      <c r="F1" s="151"/>
      <c r="G1" s="151"/>
      <c r="H1" s="151"/>
      <c r="N1" s="152"/>
    </row>
    <row r="2" spans="1:14" ht="18" customHeight="1">
      <c r="B2" s="150"/>
      <c r="D2" s="150"/>
      <c r="E2" s="150"/>
      <c r="F2" s="151"/>
      <c r="G2" s="151"/>
      <c r="H2" s="151"/>
      <c r="N2" s="152"/>
    </row>
    <row r="3" spans="1:14" ht="18" customHeight="1">
      <c r="B3" s="150"/>
      <c r="D3" s="150"/>
      <c r="E3" s="150"/>
      <c r="F3" s="151"/>
      <c r="G3" s="151"/>
      <c r="H3" s="151"/>
      <c r="N3" s="152"/>
    </row>
    <row r="4" spans="1:14" ht="18" customHeight="1">
      <c r="B4" s="153"/>
      <c r="C4" s="153"/>
      <c r="D4" s="150"/>
      <c r="E4" s="150"/>
      <c r="F4" s="151"/>
      <c r="G4" s="151"/>
      <c r="H4" s="151"/>
      <c r="N4" s="152"/>
    </row>
    <row r="5" spans="1:14" ht="18" customHeight="1">
      <c r="B5" s="153"/>
      <c r="C5" s="153"/>
      <c r="D5" s="150"/>
      <c r="E5" s="150"/>
      <c r="F5" s="151"/>
      <c r="G5" s="151"/>
      <c r="H5" s="151"/>
      <c r="N5" s="152"/>
    </row>
    <row r="6" spans="1:14" ht="18" customHeight="1" thickBot="1">
      <c r="B6" s="150"/>
      <c r="D6" s="150"/>
      <c r="E6" s="150"/>
      <c r="F6" s="151"/>
      <c r="G6" s="151"/>
      <c r="H6" s="151"/>
      <c r="N6" s="152"/>
    </row>
    <row r="7" spans="1:14" ht="18" customHeight="1">
      <c r="B7" s="209" t="str">
        <f>Total!A6</f>
        <v xml:space="preserve">Project Name: </v>
      </c>
      <c r="C7" s="210" t="s">
        <v>51</v>
      </c>
      <c r="D7" s="150"/>
      <c r="E7" s="150"/>
      <c r="F7" s="151"/>
      <c r="G7" s="151"/>
      <c r="H7" s="151"/>
    </row>
    <row r="8" spans="1:14" ht="18" customHeight="1">
      <c r="B8" s="211" t="s">
        <v>89</v>
      </c>
      <c r="C8" s="212" t="s">
        <v>88</v>
      </c>
      <c r="D8" s="150"/>
      <c r="E8" s="150"/>
      <c r="F8" s="151"/>
      <c r="G8" s="151"/>
      <c r="H8" s="151"/>
    </row>
    <row r="9" spans="1:14" ht="18" customHeight="1" thickBot="1">
      <c r="B9" s="213" t="s">
        <v>76</v>
      </c>
      <c r="C9" s="214">
        <v>45146</v>
      </c>
      <c r="D9" s="150"/>
      <c r="E9" s="150"/>
      <c r="F9" s="151"/>
      <c r="G9" s="151"/>
      <c r="H9" s="151"/>
      <c r="J9" s="154"/>
    </row>
    <row r="10" spans="1:14" ht="18" customHeight="1">
      <c r="B10" s="207"/>
      <c r="C10" s="208"/>
      <c r="D10" s="150"/>
      <c r="E10" s="150"/>
      <c r="F10" s="151"/>
      <c r="G10" s="151"/>
      <c r="H10" s="151"/>
      <c r="J10" s="154"/>
    </row>
    <row r="11" spans="1:14" ht="18" customHeight="1">
      <c r="B11" s="207"/>
      <c r="C11" s="208"/>
      <c r="D11" s="150"/>
      <c r="E11" s="150"/>
      <c r="F11" s="151"/>
      <c r="G11" s="151"/>
      <c r="H11" s="151"/>
      <c r="J11" s="154"/>
    </row>
    <row r="12" spans="1:14" ht="18" customHeight="1">
      <c r="B12" s="207"/>
      <c r="C12" s="208"/>
      <c r="D12" s="150"/>
      <c r="E12" s="150"/>
      <c r="F12" s="151"/>
      <c r="G12" s="151"/>
      <c r="H12" s="151"/>
      <c r="J12" s="154"/>
    </row>
    <row r="13" spans="1:14" ht="18" customHeight="1">
      <c r="B13" s="207"/>
      <c r="C13" s="208"/>
      <c r="D13" s="406" t="str">
        <f>F17</f>
        <v>NLP-B</v>
      </c>
      <c r="E13" s="406"/>
      <c r="F13" s="151"/>
      <c r="G13" s="151"/>
      <c r="H13" s="151"/>
      <c r="J13" s="154"/>
    </row>
    <row r="14" spans="1:14" ht="18" customHeight="1" thickBot="1">
      <c r="B14" s="207"/>
      <c r="C14" s="208"/>
      <c r="D14" s="408"/>
      <c r="E14" s="408"/>
      <c r="F14" s="151"/>
      <c r="G14" s="151"/>
      <c r="H14" s="151"/>
      <c r="J14" s="154"/>
    </row>
    <row r="15" spans="1:14" ht="18" customHeight="1" thickTop="1" thickBot="1">
      <c r="A15" s="195"/>
      <c r="B15" s="338"/>
      <c r="C15" s="339"/>
      <c r="D15" s="339"/>
      <c r="E15" s="339"/>
      <c r="F15" s="339"/>
      <c r="G15" s="339"/>
      <c r="H15" s="339"/>
      <c r="I15" s="339"/>
      <c r="J15" s="340"/>
    </row>
    <row r="16" spans="1:14" ht="23.4" thickBot="1">
      <c r="A16" s="195"/>
      <c r="B16" s="335" t="s">
        <v>20</v>
      </c>
      <c r="C16" s="336"/>
      <c r="D16" s="336"/>
      <c r="E16" s="336"/>
      <c r="F16" s="336"/>
      <c r="G16" s="336"/>
      <c r="H16" s="336"/>
      <c r="I16" s="337"/>
      <c r="J16" s="382"/>
    </row>
    <row r="17" spans="1:17" ht="17.399999999999999">
      <c r="A17" s="195"/>
      <c r="B17" s="155" t="s">
        <v>21</v>
      </c>
      <c r="C17" s="156" t="s">
        <v>35</v>
      </c>
      <c r="D17" s="150"/>
      <c r="E17" s="157" t="s">
        <v>23</v>
      </c>
      <c r="F17" s="158" t="str">
        <f>Total!B13</f>
        <v>NLP-B</v>
      </c>
      <c r="G17" s="159"/>
      <c r="H17" s="159"/>
      <c r="I17" s="160" t="s">
        <v>80</v>
      </c>
      <c r="J17" s="382"/>
      <c r="K17" s="161"/>
      <c r="L17" s="162"/>
      <c r="M17" s="163"/>
      <c r="N17" s="163"/>
      <c r="O17" s="163"/>
      <c r="P17" s="163"/>
      <c r="Q17" s="163"/>
    </row>
    <row r="18" spans="1:17" ht="17.399999999999999">
      <c r="A18" s="195"/>
      <c r="B18" s="164" t="s">
        <v>22</v>
      </c>
      <c r="C18" s="165">
        <f>'NCP-B'!J3</f>
        <v>1</v>
      </c>
      <c r="D18" s="21"/>
      <c r="E18" s="166"/>
      <c r="F18" s="167"/>
      <c r="G18" s="168"/>
      <c r="H18" s="169"/>
      <c r="I18" s="170"/>
      <c r="J18" s="382"/>
      <c r="K18" s="171"/>
      <c r="L18" s="163"/>
      <c r="M18" s="163"/>
      <c r="N18" s="163"/>
    </row>
    <row r="19" spans="1:17" ht="21">
      <c r="A19" s="195"/>
      <c r="B19" s="172"/>
      <c r="C19" s="341" t="s">
        <v>8</v>
      </c>
      <c r="D19" s="112" t="s">
        <v>12</v>
      </c>
      <c r="E19" s="113"/>
      <c r="F19" s="113"/>
      <c r="G19" s="113"/>
      <c r="H19" s="114"/>
      <c r="I19" s="137" t="s">
        <v>13</v>
      </c>
      <c r="J19" s="382"/>
      <c r="L19" s="162"/>
      <c r="M19" s="163"/>
      <c r="N19" s="163"/>
      <c r="O19" s="163"/>
      <c r="P19" s="163"/>
      <c r="Q19" s="163"/>
    </row>
    <row r="20" spans="1:17" ht="17.399999999999999">
      <c r="A20" s="195"/>
      <c r="B20" s="173"/>
      <c r="C20" s="342"/>
      <c r="D20" s="94" t="s">
        <v>16</v>
      </c>
      <c r="E20" s="94" t="s">
        <v>15</v>
      </c>
      <c r="F20" s="94" t="s">
        <v>17</v>
      </c>
      <c r="G20" s="94" t="s">
        <v>14</v>
      </c>
      <c r="H20" s="94" t="s">
        <v>6</v>
      </c>
      <c r="I20" s="138"/>
      <c r="J20" s="382"/>
      <c r="L20" s="162"/>
      <c r="M20" s="163"/>
      <c r="N20" s="163"/>
      <c r="O20" s="163"/>
      <c r="P20" s="163"/>
      <c r="Q20" s="163"/>
    </row>
    <row r="21" spans="1:17" ht="17.399999999999999">
      <c r="A21" s="195"/>
      <c r="B21" s="174" t="s">
        <v>24</v>
      </c>
      <c r="C21" s="25"/>
      <c r="D21" s="23"/>
      <c r="E21" s="23"/>
      <c r="F21" s="23"/>
      <c r="G21" s="23"/>
      <c r="H21" s="23"/>
      <c r="I21" s="132"/>
      <c r="J21" s="382"/>
      <c r="L21" s="162"/>
    </row>
    <row r="22" spans="1:17" ht="17.399999999999999">
      <c r="A22" s="195"/>
      <c r="B22" s="175"/>
      <c r="C22" s="110">
        <f>'NLP-B'!I8</f>
        <v>1</v>
      </c>
      <c r="D22" s="110" t="s">
        <v>72</v>
      </c>
      <c r="E22" s="103">
        <v>3</v>
      </c>
      <c r="F22" s="103">
        <v>100</v>
      </c>
      <c r="G22" s="103" t="s">
        <v>37</v>
      </c>
      <c r="H22" s="103">
        <v>18</v>
      </c>
      <c r="I22" s="139"/>
      <c r="J22" s="382"/>
    </row>
    <row r="23" spans="1:17" ht="14.1" customHeight="1">
      <c r="A23" s="195"/>
      <c r="B23" s="175"/>
      <c r="C23" s="140"/>
      <c r="D23" s="140"/>
      <c r="E23" s="104"/>
      <c r="F23" s="104"/>
      <c r="G23" s="104"/>
      <c r="H23" s="104"/>
      <c r="I23" s="141"/>
      <c r="J23" s="382"/>
    </row>
    <row r="24" spans="1:17" ht="14.1" customHeight="1">
      <c r="A24" s="195"/>
      <c r="B24" s="175"/>
      <c r="C24" s="111"/>
      <c r="D24" s="111"/>
      <c r="E24" s="105"/>
      <c r="F24" s="105"/>
      <c r="G24" s="105"/>
      <c r="H24" s="105"/>
      <c r="I24" s="142"/>
      <c r="J24" s="382"/>
    </row>
    <row r="25" spans="1:17" ht="14.1" customHeight="1">
      <c r="A25" s="195"/>
      <c r="B25" s="175"/>
      <c r="C25" s="26"/>
      <c r="D25" s="12"/>
      <c r="E25" s="12"/>
      <c r="F25" s="12"/>
      <c r="G25" s="12"/>
      <c r="H25" s="12"/>
      <c r="I25" s="133"/>
      <c r="J25" s="382"/>
    </row>
    <row r="26" spans="1:17" ht="17.399999999999999">
      <c r="A26" s="195"/>
      <c r="B26" s="176" t="s">
        <v>25</v>
      </c>
      <c r="C26" s="143">
        <f>'NLP-B'!I9</f>
        <v>40</v>
      </c>
      <c r="D26" s="143" t="str">
        <f>'NLP-B'!A9</f>
        <v>S201- C16</v>
      </c>
      <c r="E26" s="143">
        <v>1</v>
      </c>
      <c r="F26" s="143">
        <v>16</v>
      </c>
      <c r="G26" s="143" t="s">
        <v>36</v>
      </c>
      <c r="H26" s="143">
        <v>10</v>
      </c>
      <c r="I26" s="134"/>
      <c r="J26" s="382"/>
    </row>
    <row r="27" spans="1:17" ht="17.399999999999999">
      <c r="A27" s="195"/>
      <c r="B27" s="175"/>
      <c r="C27" s="143"/>
      <c r="D27" s="143"/>
      <c r="E27" s="143"/>
      <c r="F27" s="143"/>
      <c r="G27" s="143"/>
      <c r="H27" s="143"/>
      <c r="I27" s="134"/>
      <c r="J27" s="382"/>
    </row>
    <row r="28" spans="1:17" ht="17.399999999999999">
      <c r="A28" s="195"/>
      <c r="B28" s="175"/>
      <c r="C28" s="143"/>
      <c r="D28" s="143"/>
      <c r="E28" s="143"/>
      <c r="F28" s="143"/>
      <c r="G28" s="143"/>
      <c r="H28" s="143"/>
      <c r="I28" s="134"/>
      <c r="J28" s="382"/>
      <c r="K28" s="109"/>
    </row>
    <row r="29" spans="1:17" ht="17.399999999999999">
      <c r="A29" s="195"/>
      <c r="B29" s="175"/>
      <c r="C29" s="143"/>
      <c r="D29" s="143"/>
      <c r="E29" s="143"/>
      <c r="F29" s="143"/>
      <c r="G29" s="143"/>
      <c r="H29" s="143"/>
      <c r="I29" s="134"/>
      <c r="J29" s="382"/>
    </row>
    <row r="30" spans="1:17" ht="17.399999999999999">
      <c r="A30" s="195"/>
      <c r="B30" s="177"/>
      <c r="C30" s="144">
        <f>'NLP-B'!I14</f>
        <v>2</v>
      </c>
      <c r="D30" s="145" t="s">
        <v>85</v>
      </c>
      <c r="E30" s="146"/>
      <c r="F30" s="146"/>
      <c r="G30" s="146"/>
      <c r="H30" s="146"/>
      <c r="I30" s="134"/>
      <c r="J30" s="382"/>
    </row>
    <row r="31" spans="1:17" ht="14.1" customHeight="1">
      <c r="A31" s="195"/>
      <c r="B31" s="147"/>
      <c r="C31" s="17"/>
      <c r="I31" s="178"/>
      <c r="J31" s="382"/>
    </row>
    <row r="32" spans="1:17" ht="14.1" customHeight="1">
      <c r="A32" s="195"/>
      <c r="B32" s="354" t="s">
        <v>70</v>
      </c>
      <c r="C32" s="355"/>
      <c r="D32" s="355"/>
      <c r="E32" s="355"/>
      <c r="F32" s="355"/>
      <c r="G32" s="355"/>
      <c r="H32" s="355"/>
      <c r="I32" s="356"/>
      <c r="J32" s="382"/>
    </row>
    <row r="33" spans="1:13" ht="13.8" customHeight="1">
      <c r="A33" s="195"/>
      <c r="B33" s="354"/>
      <c r="C33" s="355"/>
      <c r="D33" s="355"/>
      <c r="E33" s="355"/>
      <c r="F33" s="355"/>
      <c r="G33" s="355"/>
      <c r="H33" s="355"/>
      <c r="I33" s="356"/>
      <c r="J33" s="382"/>
    </row>
    <row r="34" spans="1:13" ht="14.1" customHeight="1">
      <c r="A34" s="195"/>
      <c r="B34" s="147"/>
      <c r="C34" s="357">
        <f>'NLP-B'!I19</f>
        <v>1</v>
      </c>
      <c r="D34" s="390" t="str">
        <f>'NLP-B'!A17</f>
        <v>CL-100R</v>
      </c>
      <c r="E34" s="391"/>
      <c r="F34" s="391"/>
      <c r="G34" s="403" t="s">
        <v>93</v>
      </c>
      <c r="H34" s="391"/>
      <c r="I34" s="383" t="s">
        <v>95</v>
      </c>
      <c r="J34" s="382"/>
      <c r="M34" s="102"/>
    </row>
    <row r="35" spans="1:13" ht="7.2" customHeight="1">
      <c r="A35" s="195"/>
      <c r="B35" s="147"/>
      <c r="C35" s="357"/>
      <c r="D35" s="390"/>
      <c r="E35" s="392"/>
      <c r="F35" s="392"/>
      <c r="G35" s="404"/>
      <c r="H35" s="392"/>
      <c r="I35" s="384"/>
      <c r="J35" s="382"/>
    </row>
    <row r="36" spans="1:13" ht="13.8" customHeight="1">
      <c r="A36" s="195"/>
      <c r="B36" s="147"/>
      <c r="C36" s="357">
        <f>'NLP-B'!I18</f>
        <v>1</v>
      </c>
      <c r="D36" s="386" t="str">
        <f>'NLP-B'!A18</f>
        <v>CL-100G</v>
      </c>
      <c r="E36" s="392"/>
      <c r="F36" s="392"/>
      <c r="G36" s="404"/>
      <c r="H36" s="392"/>
      <c r="I36" s="384"/>
      <c r="J36" s="382"/>
    </row>
    <row r="37" spans="1:13" ht="13.8" customHeight="1">
      <c r="A37" s="195"/>
      <c r="B37" s="147"/>
      <c r="C37" s="357"/>
      <c r="D37" s="386"/>
      <c r="E37" s="392"/>
      <c r="F37" s="392"/>
      <c r="G37" s="404"/>
      <c r="H37" s="392"/>
      <c r="I37" s="384"/>
      <c r="J37" s="382"/>
    </row>
    <row r="38" spans="1:13" ht="13.8" customHeight="1">
      <c r="A38" s="195"/>
      <c r="B38" s="147"/>
      <c r="C38" s="357">
        <f>'NLP-B'!I19</f>
        <v>1</v>
      </c>
      <c r="D38" s="387" t="str">
        <f>'NLP-B'!A19</f>
        <v>CL-100Y</v>
      </c>
      <c r="E38" s="392"/>
      <c r="F38" s="392"/>
      <c r="G38" s="404"/>
      <c r="H38" s="392"/>
      <c r="I38" s="384"/>
      <c r="J38" s="382"/>
    </row>
    <row r="39" spans="1:13" ht="13.8" customHeight="1">
      <c r="A39" s="195"/>
      <c r="B39" s="147"/>
      <c r="C39" s="357"/>
      <c r="D39" s="387"/>
      <c r="E39" s="393"/>
      <c r="F39" s="393"/>
      <c r="G39" s="405"/>
      <c r="H39" s="393"/>
      <c r="I39" s="385"/>
      <c r="J39" s="382"/>
    </row>
    <row r="40" spans="1:13" ht="13.2" customHeight="1">
      <c r="A40" s="195"/>
      <c r="B40" s="147"/>
      <c r="C40" s="17"/>
      <c r="E40" s="85"/>
      <c r="F40" s="85"/>
      <c r="G40" s="85"/>
      <c r="H40" s="85"/>
      <c r="I40" s="148"/>
      <c r="J40" s="382"/>
    </row>
    <row r="41" spans="1:13" ht="13.8" customHeight="1">
      <c r="A41" s="195"/>
      <c r="B41" s="394" t="s">
        <v>77</v>
      </c>
      <c r="C41" s="371"/>
      <c r="D41" s="371"/>
      <c r="E41" s="371"/>
      <c r="F41" s="371"/>
      <c r="G41" s="371"/>
      <c r="H41" s="371"/>
      <c r="I41" s="395"/>
      <c r="J41" s="382"/>
    </row>
    <row r="42" spans="1:13" ht="14.1" customHeight="1">
      <c r="A42" s="195"/>
      <c r="B42" s="394"/>
      <c r="C42" s="371"/>
      <c r="D42" s="371"/>
      <c r="E42" s="371"/>
      <c r="F42" s="371"/>
      <c r="G42" s="371"/>
      <c r="H42" s="371"/>
      <c r="I42" s="395"/>
      <c r="J42" s="382"/>
    </row>
    <row r="43" spans="1:13" ht="13.8" customHeight="1">
      <c r="A43" s="195"/>
      <c r="B43" s="348" t="s">
        <v>52</v>
      </c>
      <c r="C43" s="349"/>
      <c r="D43" s="346" t="s">
        <v>57</v>
      </c>
      <c r="E43" s="136"/>
      <c r="F43" s="120"/>
      <c r="G43" s="117"/>
      <c r="H43" s="343"/>
      <c r="I43" s="344"/>
      <c r="J43" s="382"/>
    </row>
    <row r="44" spans="1:13" ht="14.1" customHeight="1">
      <c r="A44" s="195"/>
      <c r="B44" s="350"/>
      <c r="C44" s="351"/>
      <c r="D44" s="347"/>
      <c r="E44" s="136"/>
      <c r="F44" s="121"/>
      <c r="G44" s="118"/>
      <c r="H44" s="295"/>
      <c r="I44" s="345"/>
      <c r="J44" s="382"/>
    </row>
    <row r="45" spans="1:13" ht="14.1" customHeight="1">
      <c r="A45" s="195"/>
      <c r="B45" s="348" t="s">
        <v>16</v>
      </c>
      <c r="C45" s="349"/>
      <c r="D45" s="346" t="str">
        <f>'NLP-B'!A15</f>
        <v>EMC348CF-16</v>
      </c>
      <c r="E45" s="136"/>
      <c r="F45" s="98"/>
      <c r="G45" s="97"/>
      <c r="H45" s="343"/>
      <c r="I45" s="344"/>
      <c r="J45" s="382"/>
    </row>
    <row r="46" spans="1:13" ht="14.1" customHeight="1">
      <c r="A46" s="195"/>
      <c r="B46" s="350"/>
      <c r="C46" s="351"/>
      <c r="D46" s="347"/>
      <c r="E46" s="136"/>
      <c r="F46" s="98"/>
      <c r="G46" s="97"/>
      <c r="H46" s="295"/>
      <c r="I46" s="345"/>
      <c r="J46" s="382"/>
    </row>
    <row r="47" spans="1:13" ht="14.1" customHeight="1">
      <c r="A47" s="195"/>
      <c r="B47" s="348" t="s">
        <v>78</v>
      </c>
      <c r="C47" s="349"/>
      <c r="D47" s="346">
        <v>48</v>
      </c>
      <c r="E47" s="136"/>
      <c r="F47" s="120"/>
      <c r="G47" s="117"/>
      <c r="H47" s="343"/>
      <c r="I47" s="344"/>
      <c r="J47" s="382"/>
    </row>
    <row r="48" spans="1:13" ht="14.1" customHeight="1">
      <c r="A48" s="195"/>
      <c r="B48" s="350"/>
      <c r="C48" s="351"/>
      <c r="D48" s="347"/>
      <c r="E48" s="136"/>
      <c r="F48" s="121"/>
      <c r="G48" s="118"/>
      <c r="H48" s="295"/>
      <c r="I48" s="345"/>
      <c r="J48" s="382"/>
    </row>
    <row r="49" spans="1:10" ht="14.1" customHeight="1">
      <c r="A49" s="195"/>
      <c r="B49" s="348" t="s">
        <v>82</v>
      </c>
      <c r="C49" s="349"/>
      <c r="D49" s="346" t="s">
        <v>79</v>
      </c>
      <c r="E49" s="136"/>
      <c r="F49" s="352" t="s">
        <v>62</v>
      </c>
      <c r="G49" s="349"/>
      <c r="H49" s="343">
        <v>160</v>
      </c>
      <c r="I49" s="344"/>
      <c r="J49" s="382"/>
    </row>
    <row r="50" spans="1:10" ht="14.1" customHeight="1">
      <c r="A50" s="195"/>
      <c r="B50" s="350"/>
      <c r="C50" s="351"/>
      <c r="D50" s="347"/>
      <c r="E50" s="136"/>
      <c r="F50" s="353"/>
      <c r="G50" s="351"/>
      <c r="H50" s="295"/>
      <c r="I50" s="345"/>
      <c r="J50" s="382"/>
    </row>
    <row r="51" spans="1:10" ht="13.8" customHeight="1">
      <c r="A51" s="195"/>
      <c r="B51" s="348" t="s">
        <v>53</v>
      </c>
      <c r="C51" s="349"/>
      <c r="D51" s="346" t="s">
        <v>58</v>
      </c>
      <c r="E51" s="136"/>
      <c r="F51" s="352" t="s">
        <v>63</v>
      </c>
      <c r="G51" s="349"/>
      <c r="H51" s="343">
        <v>1.5</v>
      </c>
      <c r="I51" s="344"/>
      <c r="J51" s="382"/>
    </row>
    <row r="52" spans="1:10" ht="14.1" customHeight="1">
      <c r="A52" s="195"/>
      <c r="B52" s="350"/>
      <c r="C52" s="351"/>
      <c r="D52" s="347"/>
      <c r="E52" s="136"/>
      <c r="F52" s="353"/>
      <c r="G52" s="351"/>
      <c r="H52" s="295"/>
      <c r="I52" s="345"/>
      <c r="J52" s="382"/>
    </row>
    <row r="53" spans="1:10" ht="14.1" customHeight="1">
      <c r="A53" s="195"/>
      <c r="B53" s="348" t="s">
        <v>54</v>
      </c>
      <c r="C53" s="349"/>
      <c r="D53" s="346" t="s">
        <v>59</v>
      </c>
      <c r="E53" s="136"/>
      <c r="F53" s="352" t="s">
        <v>64</v>
      </c>
      <c r="G53" s="349"/>
      <c r="H53" s="343" t="s">
        <v>67</v>
      </c>
      <c r="I53" s="344"/>
      <c r="J53" s="382"/>
    </row>
    <row r="54" spans="1:10" ht="13.8" customHeight="1">
      <c r="A54" s="195"/>
      <c r="B54" s="350"/>
      <c r="C54" s="351"/>
      <c r="D54" s="347"/>
      <c r="E54" s="136"/>
      <c r="F54" s="353"/>
      <c r="G54" s="351"/>
      <c r="H54" s="295"/>
      <c r="I54" s="345"/>
      <c r="J54" s="382"/>
    </row>
    <row r="55" spans="1:10" ht="14.1" customHeight="1">
      <c r="A55" s="195"/>
      <c r="B55" s="348" t="s">
        <v>55</v>
      </c>
      <c r="C55" s="349"/>
      <c r="D55" s="346" t="s">
        <v>60</v>
      </c>
      <c r="E55" s="136"/>
      <c r="F55" s="352" t="s">
        <v>65</v>
      </c>
      <c r="G55" s="349"/>
      <c r="H55" s="343" t="s">
        <v>68</v>
      </c>
      <c r="I55" s="344"/>
      <c r="J55" s="382"/>
    </row>
    <row r="56" spans="1:10" ht="14.1" customHeight="1">
      <c r="A56" s="195"/>
      <c r="B56" s="350"/>
      <c r="C56" s="351"/>
      <c r="D56" s="347"/>
      <c r="E56" s="136"/>
      <c r="F56" s="353"/>
      <c r="G56" s="351"/>
      <c r="H56" s="295"/>
      <c r="I56" s="345"/>
      <c r="J56" s="382"/>
    </row>
    <row r="57" spans="1:10" ht="14.1" customHeight="1">
      <c r="A57" s="195"/>
      <c r="B57" s="348" t="s">
        <v>56</v>
      </c>
      <c r="C57" s="349"/>
      <c r="D57" s="119" t="s">
        <v>61</v>
      </c>
      <c r="E57" s="136"/>
      <c r="F57" s="352" t="s">
        <v>66</v>
      </c>
      <c r="G57" s="349"/>
      <c r="H57" s="343" t="s">
        <v>69</v>
      </c>
      <c r="I57" s="344"/>
      <c r="J57" s="382"/>
    </row>
    <row r="58" spans="1:10" ht="14.1" customHeight="1" thickBot="1">
      <c r="A58" s="195"/>
      <c r="B58" s="367"/>
      <c r="C58" s="361"/>
      <c r="D58" s="122"/>
      <c r="E58" s="96"/>
      <c r="F58" s="360"/>
      <c r="G58" s="361"/>
      <c r="H58" s="358"/>
      <c r="I58" s="359"/>
      <c r="J58" s="382"/>
    </row>
    <row r="59" spans="1:10" ht="13.5" customHeight="1" thickBot="1">
      <c r="A59" s="195"/>
      <c r="B59" s="196"/>
      <c r="C59" s="197"/>
      <c r="D59" s="197"/>
      <c r="E59" s="197"/>
      <c r="F59" s="197"/>
      <c r="G59" s="197"/>
      <c r="H59" s="197"/>
      <c r="I59" s="197"/>
      <c r="J59" s="198"/>
    </row>
    <row r="60" spans="1:10" ht="13.5" customHeight="1" thickTop="1">
      <c r="C60" s="17"/>
      <c r="I60" s="17"/>
    </row>
    <row r="61" spans="1:10" ht="13.5" customHeight="1">
      <c r="C61" s="17"/>
      <c r="I61" s="17"/>
    </row>
    <row r="62" spans="1:10" ht="13.5" customHeight="1">
      <c r="C62" s="179"/>
      <c r="I62" s="17"/>
    </row>
    <row r="63" spans="1:10" ht="13.5" customHeight="1">
      <c r="C63" s="17"/>
      <c r="I63" s="17"/>
    </row>
    <row r="64" spans="1:10" ht="13.5" customHeight="1">
      <c r="C64" s="17"/>
      <c r="D64" s="102"/>
      <c r="I64" s="17"/>
    </row>
    <row r="65" spans="1:10" ht="13.2" customHeight="1">
      <c r="C65" s="17"/>
      <c r="I65" s="17"/>
    </row>
    <row r="66" spans="1:10" ht="13.5" customHeight="1">
      <c r="C66" s="17"/>
      <c r="D66" s="406" t="str">
        <f>F70</f>
        <v>NCP-B</v>
      </c>
      <c r="E66" s="406"/>
      <c r="I66" s="17"/>
    </row>
    <row r="67" spans="1:10" ht="13.5" customHeight="1" thickBot="1">
      <c r="C67" s="17"/>
      <c r="D67" s="407"/>
      <c r="E67" s="407"/>
      <c r="I67" s="17"/>
    </row>
    <row r="68" spans="1:10" ht="14.1" customHeight="1" thickBot="1">
      <c r="A68" s="199"/>
      <c r="B68" s="388"/>
      <c r="C68" s="389"/>
      <c r="D68" s="389"/>
      <c r="E68" s="389"/>
      <c r="F68" s="389"/>
      <c r="G68" s="389"/>
      <c r="H68" s="389"/>
      <c r="I68" s="389"/>
      <c r="J68" s="194"/>
    </row>
    <row r="69" spans="1:10" ht="23.4" thickBot="1">
      <c r="A69" s="199"/>
      <c r="B69" s="379" t="s">
        <v>20</v>
      </c>
      <c r="C69" s="336"/>
      <c r="D69" s="336"/>
      <c r="E69" s="336"/>
      <c r="F69" s="336"/>
      <c r="G69" s="336"/>
      <c r="H69" s="336"/>
      <c r="I69" s="380"/>
      <c r="J69" s="396"/>
    </row>
    <row r="70" spans="1:10" ht="17.399999999999999">
      <c r="A70" s="199"/>
      <c r="B70" s="180" t="s">
        <v>21</v>
      </c>
      <c r="C70" s="156" t="s">
        <v>46</v>
      </c>
      <c r="D70" s="150"/>
      <c r="E70" s="157" t="s">
        <v>23</v>
      </c>
      <c r="F70" s="158" t="str">
        <f>Total!B14</f>
        <v>NCP-B</v>
      </c>
      <c r="G70" s="159"/>
      <c r="H70" s="159"/>
      <c r="I70" s="181" t="s">
        <v>80</v>
      </c>
      <c r="J70" s="396"/>
    </row>
    <row r="71" spans="1:10" ht="14.1" customHeight="1">
      <c r="A71" s="199"/>
      <c r="B71" s="182" t="s">
        <v>22</v>
      </c>
      <c r="C71" s="165">
        <v>1</v>
      </c>
      <c r="D71" s="21"/>
      <c r="E71" s="166"/>
      <c r="F71" s="167"/>
      <c r="G71" s="168"/>
      <c r="H71" s="169"/>
      <c r="I71" s="183"/>
      <c r="J71" s="396"/>
    </row>
    <row r="72" spans="1:10" ht="14.1" customHeight="1">
      <c r="A72" s="199"/>
      <c r="B72" s="184"/>
      <c r="C72" s="341" t="s">
        <v>8</v>
      </c>
      <c r="D72" s="112" t="s">
        <v>12</v>
      </c>
      <c r="E72" s="113"/>
      <c r="F72" s="113"/>
      <c r="G72" s="113"/>
      <c r="H72" s="114"/>
      <c r="I72" s="115" t="s">
        <v>13</v>
      </c>
      <c r="J72" s="396"/>
    </row>
    <row r="73" spans="1:10" ht="14.1" customHeight="1">
      <c r="A73" s="199"/>
      <c r="B73" s="185"/>
      <c r="C73" s="342"/>
      <c r="D73" s="94" t="s">
        <v>16</v>
      </c>
      <c r="E73" s="94" t="s">
        <v>15</v>
      </c>
      <c r="F73" s="94" t="s">
        <v>17</v>
      </c>
      <c r="G73" s="94" t="s">
        <v>14</v>
      </c>
      <c r="H73" s="94" t="s">
        <v>6</v>
      </c>
      <c r="I73" s="116"/>
      <c r="J73" s="396"/>
    </row>
    <row r="74" spans="1:10" ht="17.399999999999999">
      <c r="A74" s="199"/>
      <c r="B74" s="186" t="s">
        <v>24</v>
      </c>
      <c r="C74" s="25"/>
      <c r="D74" s="23"/>
      <c r="E74" s="23"/>
      <c r="F74" s="23"/>
      <c r="G74" s="23"/>
      <c r="H74" s="23"/>
      <c r="I74" s="24"/>
      <c r="J74" s="396"/>
    </row>
    <row r="75" spans="1:10" ht="17.399999999999999">
      <c r="A75" s="199"/>
      <c r="B75" s="187"/>
      <c r="C75" s="110">
        <f>'NCP-B'!I8</f>
        <v>1</v>
      </c>
      <c r="D75" s="110" t="str">
        <f>'NCP-B'!A8</f>
        <v>XT1B 160 TMD 16-450 3p F F</v>
      </c>
      <c r="E75" s="103">
        <v>3</v>
      </c>
      <c r="F75" s="103">
        <v>100</v>
      </c>
      <c r="G75" s="103" t="s">
        <v>37</v>
      </c>
      <c r="H75" s="103">
        <v>18</v>
      </c>
      <c r="I75" s="106"/>
      <c r="J75" s="396"/>
    </row>
    <row r="76" spans="1:10" ht="14.1" customHeight="1">
      <c r="A76" s="199"/>
      <c r="B76" s="187"/>
      <c r="C76" s="140"/>
      <c r="D76" s="140"/>
      <c r="E76" s="104"/>
      <c r="F76" s="104"/>
      <c r="G76" s="104"/>
      <c r="H76" s="104"/>
      <c r="I76" s="107"/>
      <c r="J76" s="396"/>
    </row>
    <row r="77" spans="1:10" ht="13.2" customHeight="1">
      <c r="A77" s="199"/>
      <c r="B77" s="187"/>
      <c r="C77" s="111"/>
      <c r="D77" s="111"/>
      <c r="E77" s="105"/>
      <c r="F77" s="105"/>
      <c r="G77" s="105"/>
      <c r="H77" s="105"/>
      <c r="I77" s="108"/>
      <c r="J77" s="396"/>
    </row>
    <row r="78" spans="1:10" ht="18" customHeight="1">
      <c r="A78" s="199"/>
      <c r="B78" s="187"/>
      <c r="C78" s="26"/>
      <c r="D78" s="12"/>
      <c r="E78" s="12"/>
      <c r="F78" s="12"/>
      <c r="G78" s="12"/>
      <c r="H78" s="12"/>
      <c r="I78" s="27"/>
      <c r="J78" s="396"/>
    </row>
    <row r="79" spans="1:10" ht="17.399999999999999">
      <c r="A79" s="199"/>
      <c r="B79" s="188" t="s">
        <v>25</v>
      </c>
      <c r="C79" s="143">
        <f>'NCP-B'!I9</f>
        <v>56</v>
      </c>
      <c r="D79" s="143" t="str">
        <f>'NCP-B'!A9</f>
        <v>S201- C16</v>
      </c>
      <c r="E79" s="143">
        <v>1</v>
      </c>
      <c r="F79" s="143">
        <v>16</v>
      </c>
      <c r="G79" s="143" t="s">
        <v>36</v>
      </c>
      <c r="H79" s="143">
        <v>10</v>
      </c>
      <c r="I79" s="95"/>
      <c r="J79" s="396"/>
    </row>
    <row r="80" spans="1:10" ht="17.399999999999999">
      <c r="A80" s="199"/>
      <c r="B80" s="187"/>
      <c r="C80" s="143"/>
      <c r="D80" s="143"/>
      <c r="E80" s="143"/>
      <c r="F80" s="143"/>
      <c r="G80" s="143"/>
      <c r="H80" s="143"/>
      <c r="I80" s="95"/>
      <c r="J80" s="396"/>
    </row>
    <row r="81" spans="1:10" ht="14.1" customHeight="1">
      <c r="A81" s="199"/>
      <c r="B81" s="187"/>
      <c r="C81" s="143"/>
      <c r="D81" s="143"/>
      <c r="E81" s="143"/>
      <c r="F81" s="143"/>
      <c r="G81" s="143"/>
      <c r="H81" s="143"/>
      <c r="I81" s="95"/>
      <c r="J81" s="396"/>
    </row>
    <row r="82" spans="1:10" ht="17.399999999999999">
      <c r="A82" s="199"/>
      <c r="B82" s="187"/>
      <c r="C82" s="143">
        <f>'NCP-B'!I12</f>
        <v>2</v>
      </c>
      <c r="D82" s="143" t="str">
        <f>'NCP-B'!A12</f>
        <v>DS201 C20 AC30</v>
      </c>
      <c r="E82" s="143">
        <v>1</v>
      </c>
      <c r="F82" s="143">
        <v>20</v>
      </c>
      <c r="G82" s="143" t="s">
        <v>38</v>
      </c>
      <c r="H82" s="143">
        <v>10</v>
      </c>
      <c r="I82" s="95" t="s">
        <v>94</v>
      </c>
      <c r="J82" s="396"/>
    </row>
    <row r="83" spans="1:10" ht="17.399999999999999">
      <c r="A83" s="199"/>
      <c r="B83" s="189"/>
      <c r="C83" s="144">
        <f>'NCP-B'!I14</f>
        <v>2</v>
      </c>
      <c r="D83" s="145" t="s">
        <v>85</v>
      </c>
      <c r="E83" s="146"/>
      <c r="F83" s="146"/>
      <c r="G83" s="146"/>
      <c r="H83" s="146"/>
      <c r="I83" s="95"/>
      <c r="J83" s="396"/>
    </row>
    <row r="84" spans="1:10" ht="14.1" customHeight="1">
      <c r="A84" s="199"/>
      <c r="B84" s="130"/>
      <c r="C84" s="17"/>
      <c r="I84" s="131"/>
      <c r="J84" s="396"/>
    </row>
    <row r="85" spans="1:10" ht="14.1" customHeight="1">
      <c r="A85" s="199"/>
      <c r="B85" s="368" t="s">
        <v>70</v>
      </c>
      <c r="C85" s="355"/>
      <c r="D85" s="355"/>
      <c r="E85" s="355"/>
      <c r="F85" s="355"/>
      <c r="G85" s="355"/>
      <c r="H85" s="355"/>
      <c r="I85" s="369"/>
      <c r="J85" s="396"/>
    </row>
    <row r="86" spans="1:10" ht="14.1" customHeight="1">
      <c r="A86" s="199"/>
      <c r="B86" s="368"/>
      <c r="C86" s="355"/>
      <c r="D86" s="355"/>
      <c r="E86" s="355"/>
      <c r="F86" s="355"/>
      <c r="G86" s="355"/>
      <c r="H86" s="355"/>
      <c r="I86" s="369"/>
      <c r="J86" s="396"/>
    </row>
    <row r="87" spans="1:10" ht="15" customHeight="1">
      <c r="A87" s="199"/>
      <c r="B87" s="130"/>
      <c r="C87" s="357">
        <f>'NCP-B'!I19</f>
        <v>1</v>
      </c>
      <c r="D87" s="376" t="str">
        <f>'NCP-B'!A17</f>
        <v>CL-100R</v>
      </c>
      <c r="E87" s="268"/>
      <c r="F87" s="377"/>
      <c r="G87" s="403" t="s">
        <v>93</v>
      </c>
      <c r="H87" s="381"/>
      <c r="I87" s="373" t="s">
        <v>95</v>
      </c>
      <c r="J87" s="396"/>
    </row>
    <row r="88" spans="1:10" ht="18" customHeight="1">
      <c r="A88" s="199"/>
      <c r="B88" s="130"/>
      <c r="C88" s="357"/>
      <c r="D88" s="376"/>
      <c r="E88" s="268"/>
      <c r="F88" s="377"/>
      <c r="G88" s="404"/>
      <c r="H88" s="381"/>
      <c r="I88" s="373"/>
      <c r="J88" s="396"/>
    </row>
    <row r="89" spans="1:10" ht="18" customHeight="1">
      <c r="A89" s="199"/>
      <c r="B89" s="130"/>
      <c r="C89" s="135">
        <v>1</v>
      </c>
      <c r="D89" s="375" t="str">
        <f>'NCP-B'!A18</f>
        <v>CL-100G</v>
      </c>
      <c r="E89" s="268"/>
      <c r="F89" s="377"/>
      <c r="G89" s="404"/>
      <c r="H89" s="381"/>
      <c r="I89" s="373"/>
      <c r="J89" s="396"/>
    </row>
    <row r="90" spans="1:10" ht="18" customHeight="1">
      <c r="A90" s="199"/>
      <c r="B90" s="130"/>
      <c r="C90" s="357">
        <v>1</v>
      </c>
      <c r="D90" s="375"/>
      <c r="E90" s="268"/>
      <c r="F90" s="377"/>
      <c r="G90" s="404"/>
      <c r="H90" s="381"/>
      <c r="I90" s="373"/>
      <c r="J90" s="396"/>
    </row>
    <row r="91" spans="1:10" ht="18" customHeight="1">
      <c r="A91" s="199"/>
      <c r="B91" s="130"/>
      <c r="C91" s="357"/>
      <c r="D91" s="374" t="str">
        <f>'NCP-B'!A19</f>
        <v>CL-100Y</v>
      </c>
      <c r="E91" s="268"/>
      <c r="F91" s="377"/>
      <c r="G91" s="404"/>
      <c r="H91" s="381"/>
      <c r="I91" s="373"/>
      <c r="J91" s="396"/>
    </row>
    <row r="92" spans="1:10" ht="18" customHeight="1">
      <c r="A92" s="199"/>
      <c r="B92" s="130"/>
      <c r="C92" s="135"/>
      <c r="D92" s="374"/>
      <c r="E92" s="268"/>
      <c r="F92" s="377"/>
      <c r="G92" s="405"/>
      <c r="H92" s="381"/>
      <c r="I92" s="373"/>
      <c r="J92" s="396"/>
    </row>
    <row r="93" spans="1:10" ht="18" customHeight="1">
      <c r="A93" s="199"/>
      <c r="B93" s="130"/>
      <c r="C93" s="17"/>
      <c r="I93" s="131"/>
      <c r="J93" s="396"/>
    </row>
    <row r="94" spans="1:10" ht="13.5" customHeight="1">
      <c r="A94" s="199"/>
      <c r="B94" s="370" t="s">
        <v>77</v>
      </c>
      <c r="C94" s="371"/>
      <c r="D94" s="371"/>
      <c r="E94" s="371"/>
      <c r="F94" s="371"/>
      <c r="G94" s="371"/>
      <c r="H94" s="371"/>
      <c r="I94" s="372"/>
      <c r="J94" s="396"/>
    </row>
    <row r="95" spans="1:10" ht="13.5" customHeight="1">
      <c r="A95" s="199"/>
      <c r="B95" s="370"/>
      <c r="C95" s="371"/>
      <c r="D95" s="371"/>
      <c r="E95" s="371"/>
      <c r="F95" s="371"/>
      <c r="G95" s="371"/>
      <c r="H95" s="371"/>
      <c r="I95" s="372"/>
      <c r="J95" s="396"/>
    </row>
    <row r="96" spans="1:10">
      <c r="A96" s="199"/>
      <c r="B96" s="362" t="s">
        <v>52</v>
      </c>
      <c r="C96" s="349"/>
      <c r="D96" s="346" t="s">
        <v>57</v>
      </c>
      <c r="E96" s="136"/>
      <c r="F96" s="352"/>
      <c r="G96" s="349"/>
      <c r="H96" s="343"/>
      <c r="I96" s="365"/>
      <c r="J96" s="396"/>
    </row>
    <row r="97" spans="1:10">
      <c r="A97" s="199"/>
      <c r="B97" s="363"/>
      <c r="C97" s="351"/>
      <c r="D97" s="347"/>
      <c r="E97" s="136"/>
      <c r="F97" s="353"/>
      <c r="G97" s="351"/>
      <c r="H97" s="295"/>
      <c r="I97" s="398"/>
      <c r="J97" s="396"/>
    </row>
    <row r="98" spans="1:10">
      <c r="A98" s="199"/>
      <c r="B98" s="362" t="s">
        <v>16</v>
      </c>
      <c r="C98" s="349"/>
      <c r="D98" s="346" t="str">
        <f>'NCP-B'!A15</f>
        <v>EMC348CF-16</v>
      </c>
      <c r="E98" s="136"/>
      <c r="F98" s="352"/>
      <c r="G98" s="349"/>
      <c r="H98" s="343"/>
      <c r="I98" s="365"/>
      <c r="J98" s="396"/>
    </row>
    <row r="99" spans="1:10">
      <c r="A99" s="199"/>
      <c r="B99" s="363"/>
      <c r="C99" s="351"/>
      <c r="D99" s="347"/>
      <c r="E99" s="136"/>
      <c r="F99" s="353"/>
      <c r="G99" s="351"/>
      <c r="H99" s="295"/>
      <c r="I99" s="398"/>
      <c r="J99" s="396"/>
    </row>
    <row r="100" spans="1:10">
      <c r="A100" s="199"/>
      <c r="B100" s="362" t="s">
        <v>78</v>
      </c>
      <c r="C100" s="349"/>
      <c r="D100" s="346">
        <v>48</v>
      </c>
      <c r="E100" s="136"/>
      <c r="F100" s="352"/>
      <c r="G100" s="349"/>
      <c r="H100" s="343"/>
      <c r="I100" s="365"/>
      <c r="J100" s="396"/>
    </row>
    <row r="101" spans="1:10">
      <c r="A101" s="199"/>
      <c r="B101" s="363"/>
      <c r="C101" s="351"/>
      <c r="D101" s="347"/>
      <c r="E101" s="136"/>
      <c r="F101" s="353"/>
      <c r="G101" s="351"/>
      <c r="H101" s="295"/>
      <c r="I101" s="398"/>
      <c r="J101" s="396"/>
    </row>
    <row r="102" spans="1:10">
      <c r="A102" s="199"/>
      <c r="B102" s="362" t="s">
        <v>82</v>
      </c>
      <c r="C102" s="349"/>
      <c r="D102" s="346" t="s">
        <v>79</v>
      </c>
      <c r="E102" s="136"/>
      <c r="F102" s="352" t="s">
        <v>62</v>
      </c>
      <c r="G102" s="349"/>
      <c r="H102" s="343">
        <v>160</v>
      </c>
      <c r="I102" s="365"/>
      <c r="J102" s="396"/>
    </row>
    <row r="103" spans="1:10">
      <c r="A103" s="199"/>
      <c r="B103" s="363"/>
      <c r="C103" s="351"/>
      <c r="D103" s="347"/>
      <c r="E103" s="136"/>
      <c r="F103" s="353"/>
      <c r="G103" s="351"/>
      <c r="H103" s="295"/>
      <c r="I103" s="398"/>
      <c r="J103" s="396"/>
    </row>
    <row r="104" spans="1:10">
      <c r="A104" s="199"/>
      <c r="B104" s="362" t="s">
        <v>53</v>
      </c>
      <c r="C104" s="349"/>
      <c r="D104" s="346" t="s">
        <v>58</v>
      </c>
      <c r="E104" s="136"/>
      <c r="F104" s="352" t="s">
        <v>63</v>
      </c>
      <c r="G104" s="349"/>
      <c r="H104" s="343">
        <v>1.5</v>
      </c>
      <c r="I104" s="365"/>
      <c r="J104" s="396"/>
    </row>
    <row r="105" spans="1:10">
      <c r="A105" s="199"/>
      <c r="B105" s="363"/>
      <c r="C105" s="351"/>
      <c r="D105" s="347"/>
      <c r="E105" s="136"/>
      <c r="F105" s="353"/>
      <c r="G105" s="351"/>
      <c r="H105" s="295"/>
      <c r="I105" s="398"/>
      <c r="J105" s="396"/>
    </row>
    <row r="106" spans="1:10">
      <c r="A106" s="199"/>
      <c r="B106" s="362" t="s">
        <v>54</v>
      </c>
      <c r="C106" s="349"/>
      <c r="D106" s="346" t="s">
        <v>59</v>
      </c>
      <c r="E106" s="136"/>
      <c r="F106" s="352" t="s">
        <v>64</v>
      </c>
      <c r="G106" s="349"/>
      <c r="H106" s="343" t="s">
        <v>67</v>
      </c>
      <c r="I106" s="365"/>
      <c r="J106" s="396"/>
    </row>
    <row r="107" spans="1:10">
      <c r="A107" s="199"/>
      <c r="B107" s="363"/>
      <c r="C107" s="351"/>
      <c r="D107" s="347"/>
      <c r="E107" s="136"/>
      <c r="F107" s="353"/>
      <c r="G107" s="351"/>
      <c r="H107" s="295"/>
      <c r="I107" s="398"/>
      <c r="J107" s="396"/>
    </row>
    <row r="108" spans="1:10">
      <c r="A108" s="199"/>
      <c r="B108" s="362" t="s">
        <v>55</v>
      </c>
      <c r="C108" s="349"/>
      <c r="D108" s="346" t="s">
        <v>60</v>
      </c>
      <c r="E108" s="136"/>
      <c r="F108" s="352" t="s">
        <v>65</v>
      </c>
      <c r="G108" s="349"/>
      <c r="H108" s="343" t="s">
        <v>68</v>
      </c>
      <c r="I108" s="365"/>
      <c r="J108" s="396"/>
    </row>
    <row r="109" spans="1:10">
      <c r="A109" s="199"/>
      <c r="B109" s="363"/>
      <c r="C109" s="351"/>
      <c r="D109" s="347"/>
      <c r="E109" s="136"/>
      <c r="F109" s="353"/>
      <c r="G109" s="351"/>
      <c r="H109" s="295"/>
      <c r="I109" s="398"/>
      <c r="J109" s="396"/>
    </row>
    <row r="110" spans="1:10" ht="18" customHeight="1">
      <c r="A110" s="199"/>
      <c r="B110" s="362" t="s">
        <v>56</v>
      </c>
      <c r="C110" s="349"/>
      <c r="D110" s="346" t="s">
        <v>61</v>
      </c>
      <c r="E110" s="136"/>
      <c r="F110" s="352" t="s">
        <v>66</v>
      </c>
      <c r="G110" s="349"/>
      <c r="H110" s="343" t="s">
        <v>69</v>
      </c>
      <c r="I110" s="365"/>
      <c r="J110" s="396"/>
    </row>
    <row r="111" spans="1:10" ht="18" customHeight="1" thickBot="1">
      <c r="A111" s="199"/>
      <c r="B111" s="378"/>
      <c r="C111" s="361"/>
      <c r="D111" s="364"/>
      <c r="E111" s="96"/>
      <c r="F111" s="360"/>
      <c r="G111" s="361"/>
      <c r="H111" s="358"/>
      <c r="I111" s="366"/>
      <c r="J111" s="396"/>
    </row>
    <row r="112" spans="1:10" ht="14.1" customHeight="1" thickBot="1">
      <c r="A112" s="199"/>
      <c r="B112" s="388"/>
      <c r="C112" s="389"/>
      <c r="D112" s="389"/>
      <c r="E112" s="389"/>
      <c r="F112" s="389"/>
      <c r="G112" s="389"/>
      <c r="H112" s="389"/>
      <c r="I112" s="389"/>
      <c r="J112" s="397"/>
    </row>
    <row r="113" spans="1:10" ht="14.1" customHeight="1">
      <c r="C113" s="17"/>
      <c r="I113" s="17"/>
    </row>
    <row r="114" spans="1:10" ht="14.1" customHeight="1">
      <c r="C114" s="17"/>
      <c r="I114" s="17"/>
    </row>
    <row r="115" spans="1:10" ht="14.1" customHeight="1">
      <c r="C115" s="17"/>
      <c r="I115" s="17"/>
    </row>
    <row r="116" spans="1:10" ht="14.1" customHeight="1">
      <c r="C116" s="17"/>
      <c r="I116" s="17"/>
    </row>
    <row r="117" spans="1:10" ht="14.1" customHeight="1">
      <c r="C117" s="17"/>
      <c r="I117" s="17"/>
    </row>
    <row r="118" spans="1:10" ht="14.1" customHeight="1">
      <c r="C118" s="17"/>
      <c r="I118" s="17"/>
    </row>
    <row r="119" spans="1:10" ht="14.1" customHeight="1">
      <c r="C119" s="17"/>
      <c r="D119" s="406" t="str">
        <f>F123</f>
        <v>NSP-B</v>
      </c>
      <c r="E119" s="406"/>
      <c r="I119" s="17"/>
    </row>
    <row r="120" spans="1:10" ht="13.8" customHeight="1" thickBot="1">
      <c r="C120" s="17"/>
      <c r="D120" s="407"/>
      <c r="E120" s="407"/>
      <c r="I120" s="17"/>
    </row>
    <row r="121" spans="1:10" ht="14.1" customHeight="1" thickBot="1">
      <c r="A121" s="203"/>
      <c r="B121" s="399"/>
      <c r="C121" s="399"/>
      <c r="D121" s="399"/>
      <c r="E121" s="399"/>
      <c r="F121" s="399"/>
      <c r="G121" s="399"/>
      <c r="H121" s="399"/>
      <c r="I121" s="399"/>
      <c r="J121" s="400"/>
    </row>
    <row r="122" spans="1:10" ht="23.4" thickBot="1">
      <c r="A122" s="204"/>
      <c r="B122" s="379" t="s">
        <v>20</v>
      </c>
      <c r="C122" s="336"/>
      <c r="D122" s="336"/>
      <c r="E122" s="336"/>
      <c r="F122" s="336"/>
      <c r="G122" s="336"/>
      <c r="H122" s="336"/>
      <c r="I122" s="380"/>
      <c r="J122" s="396"/>
    </row>
    <row r="123" spans="1:10" ht="14.1" customHeight="1">
      <c r="A123" s="204"/>
      <c r="B123" s="180" t="s">
        <v>21</v>
      </c>
      <c r="C123" s="156" t="s">
        <v>47</v>
      </c>
      <c r="D123" s="150"/>
      <c r="E123" s="157" t="s">
        <v>23</v>
      </c>
      <c r="F123" s="158" t="str">
        <f>Total!B15</f>
        <v>NSP-B</v>
      </c>
      <c r="G123" s="159"/>
      <c r="H123" s="159"/>
      <c r="I123" s="181" t="s">
        <v>80</v>
      </c>
      <c r="J123" s="396"/>
    </row>
    <row r="124" spans="1:10" ht="14.1" customHeight="1">
      <c r="A124" s="204"/>
      <c r="B124" s="182" t="s">
        <v>22</v>
      </c>
      <c r="C124" s="165">
        <v>1</v>
      </c>
      <c r="D124" s="21"/>
      <c r="E124" s="166"/>
      <c r="F124" s="167"/>
      <c r="G124" s="168"/>
      <c r="H124" s="169"/>
      <c r="I124" s="183"/>
      <c r="J124" s="396"/>
    </row>
    <row r="125" spans="1:10" ht="18" customHeight="1">
      <c r="A125" s="204"/>
      <c r="B125" s="184"/>
      <c r="C125" s="341" t="s">
        <v>8</v>
      </c>
      <c r="D125" s="112" t="s">
        <v>12</v>
      </c>
      <c r="E125" s="113"/>
      <c r="F125" s="113"/>
      <c r="G125" s="113"/>
      <c r="H125" s="114"/>
      <c r="I125" s="115" t="s">
        <v>13</v>
      </c>
      <c r="J125" s="396"/>
    </row>
    <row r="126" spans="1:10" ht="18" customHeight="1">
      <c r="A126" s="204"/>
      <c r="B126" s="185"/>
      <c r="C126" s="342"/>
      <c r="D126" s="94" t="s">
        <v>16</v>
      </c>
      <c r="E126" s="94" t="s">
        <v>15</v>
      </c>
      <c r="F126" s="94" t="s">
        <v>17</v>
      </c>
      <c r="G126" s="94" t="s">
        <v>14</v>
      </c>
      <c r="H126" s="94" t="s">
        <v>6</v>
      </c>
      <c r="I126" s="116"/>
      <c r="J126" s="396"/>
    </row>
    <row r="127" spans="1:10" ht="17.399999999999999">
      <c r="A127" s="204"/>
      <c r="B127" s="186" t="s">
        <v>24</v>
      </c>
      <c r="C127" s="25"/>
      <c r="D127" s="23"/>
      <c r="E127" s="23"/>
      <c r="F127" s="23"/>
      <c r="G127" s="23"/>
      <c r="H127" s="23"/>
      <c r="I127" s="24"/>
      <c r="J127" s="396"/>
    </row>
    <row r="128" spans="1:10" ht="17.399999999999999">
      <c r="A128" s="204"/>
      <c r="B128" s="187"/>
      <c r="C128" s="110">
        <f>'NSP-B'!I8</f>
        <v>1</v>
      </c>
      <c r="D128" s="110" t="s">
        <v>72</v>
      </c>
      <c r="E128" s="103">
        <v>3</v>
      </c>
      <c r="F128" s="103">
        <v>100</v>
      </c>
      <c r="G128" s="103" t="s">
        <v>37</v>
      </c>
      <c r="H128" s="103">
        <v>18</v>
      </c>
      <c r="I128" s="106"/>
      <c r="J128" s="396"/>
    </row>
    <row r="129" spans="1:10" ht="13.2" customHeight="1">
      <c r="A129" s="204"/>
      <c r="B129" s="187"/>
      <c r="C129" s="140"/>
      <c r="D129" s="140"/>
      <c r="E129" s="104"/>
      <c r="F129" s="104"/>
      <c r="G129" s="104"/>
      <c r="H129" s="104"/>
      <c r="I129" s="107"/>
      <c r="J129" s="396"/>
    </row>
    <row r="130" spans="1:10" ht="13.2" customHeight="1">
      <c r="A130" s="204"/>
      <c r="B130" s="187"/>
      <c r="C130" s="111"/>
      <c r="D130" s="111"/>
      <c r="E130" s="105"/>
      <c r="F130" s="105"/>
      <c r="G130" s="105"/>
      <c r="H130" s="105"/>
      <c r="I130" s="108"/>
      <c r="J130" s="396"/>
    </row>
    <row r="131" spans="1:10">
      <c r="A131" s="204"/>
      <c r="B131" s="187"/>
      <c r="C131" s="26"/>
      <c r="D131" s="12"/>
      <c r="E131" s="12"/>
      <c r="F131" s="12"/>
      <c r="G131" s="12"/>
      <c r="H131" s="12"/>
      <c r="I131" s="27"/>
      <c r="J131" s="396"/>
    </row>
    <row r="132" spans="1:10" ht="17.399999999999999">
      <c r="A132" s="204"/>
      <c r="B132" s="188" t="s">
        <v>25</v>
      </c>
      <c r="C132" s="143">
        <f>'NSP-B'!I9</f>
        <v>61</v>
      </c>
      <c r="D132" s="143" t="str">
        <f>'NSP-B'!A9</f>
        <v>S201- C16</v>
      </c>
      <c r="E132" s="143">
        <v>1</v>
      </c>
      <c r="F132" s="143">
        <v>16</v>
      </c>
      <c r="G132" s="143" t="s">
        <v>36</v>
      </c>
      <c r="H132" s="143">
        <v>10</v>
      </c>
      <c r="I132" s="95"/>
      <c r="J132" s="396"/>
    </row>
    <row r="133" spans="1:10" ht="17.399999999999999">
      <c r="A133" s="204"/>
      <c r="B133" s="187"/>
      <c r="C133" s="143"/>
      <c r="D133" s="143"/>
      <c r="E133" s="143"/>
      <c r="F133" s="143"/>
      <c r="G133" s="143"/>
      <c r="H133" s="143"/>
      <c r="I133" s="95"/>
      <c r="J133" s="396"/>
    </row>
    <row r="134" spans="1:10" ht="17.399999999999999">
      <c r="A134" s="204"/>
      <c r="B134" s="189"/>
      <c r="C134" s="144"/>
      <c r="D134" s="145"/>
      <c r="E134" s="146"/>
      <c r="F134" s="146"/>
      <c r="G134" s="146"/>
      <c r="H134" s="146"/>
      <c r="I134" s="95"/>
      <c r="J134" s="396"/>
    </row>
    <row r="135" spans="1:10">
      <c r="A135" s="204"/>
      <c r="B135" s="130"/>
      <c r="C135" s="17"/>
      <c r="I135" s="131"/>
      <c r="J135" s="396"/>
    </row>
    <row r="136" spans="1:10" ht="13.2" customHeight="1">
      <c r="A136" s="204"/>
      <c r="B136" s="368" t="s">
        <v>70</v>
      </c>
      <c r="C136" s="355"/>
      <c r="D136" s="355"/>
      <c r="E136" s="355"/>
      <c r="F136" s="355"/>
      <c r="G136" s="355"/>
      <c r="H136" s="355"/>
      <c r="I136" s="369"/>
      <c r="J136" s="396"/>
    </row>
    <row r="137" spans="1:10">
      <c r="A137" s="204"/>
      <c r="B137" s="368"/>
      <c r="C137" s="355"/>
      <c r="D137" s="355"/>
      <c r="E137" s="355"/>
      <c r="F137" s="355"/>
      <c r="G137" s="355"/>
      <c r="H137" s="355"/>
      <c r="I137" s="369"/>
      <c r="J137" s="396"/>
    </row>
    <row r="138" spans="1:10" ht="13.2" customHeight="1">
      <c r="A138" s="204"/>
      <c r="B138" s="130"/>
      <c r="C138" s="357">
        <v>1</v>
      </c>
      <c r="D138" s="376" t="str">
        <f>'NSP-B'!A14</f>
        <v>CL-100R</v>
      </c>
      <c r="E138" s="268"/>
      <c r="F138" s="377"/>
      <c r="G138" s="403" t="s">
        <v>93</v>
      </c>
      <c r="H138" s="381"/>
      <c r="I138" s="373" t="s">
        <v>95</v>
      </c>
      <c r="J138" s="396"/>
    </row>
    <row r="139" spans="1:10" ht="13.2" customHeight="1">
      <c r="A139" s="204"/>
      <c r="B139" s="130"/>
      <c r="C139" s="357"/>
      <c r="D139" s="376"/>
      <c r="E139" s="268"/>
      <c r="F139" s="377"/>
      <c r="G139" s="404"/>
      <c r="H139" s="381"/>
      <c r="I139" s="373"/>
      <c r="J139" s="396"/>
    </row>
    <row r="140" spans="1:10" ht="17.399999999999999" customHeight="1">
      <c r="A140" s="204"/>
      <c r="B140" s="130"/>
      <c r="C140" s="357">
        <v>1</v>
      </c>
      <c r="D140" s="375" t="str">
        <f>'NSP-B'!A15</f>
        <v>CL-100G</v>
      </c>
      <c r="E140" s="268"/>
      <c r="F140" s="377"/>
      <c r="G140" s="404"/>
      <c r="H140" s="381"/>
      <c r="I140" s="373"/>
      <c r="J140" s="396"/>
    </row>
    <row r="141" spans="1:10" ht="17.399999999999999" customHeight="1">
      <c r="A141" s="204"/>
      <c r="B141" s="130"/>
      <c r="C141" s="357"/>
      <c r="D141" s="375"/>
      <c r="E141" s="268"/>
      <c r="F141" s="377"/>
      <c r="G141" s="404"/>
      <c r="H141" s="381"/>
      <c r="I141" s="373"/>
      <c r="J141" s="396"/>
    </row>
    <row r="142" spans="1:10" ht="17.399999999999999" customHeight="1">
      <c r="A142" s="204"/>
      <c r="B142" s="130"/>
      <c r="C142" s="357">
        <v>1</v>
      </c>
      <c r="D142" s="374" t="str">
        <f>'NSP-B'!A16</f>
        <v>CL-100Y</v>
      </c>
      <c r="E142" s="268"/>
      <c r="F142" s="377"/>
      <c r="G142" s="404"/>
      <c r="H142" s="381"/>
      <c r="I142" s="373"/>
      <c r="J142" s="396"/>
    </row>
    <row r="143" spans="1:10" ht="17.399999999999999" customHeight="1">
      <c r="A143" s="204"/>
      <c r="B143" s="130"/>
      <c r="C143" s="357"/>
      <c r="D143" s="374"/>
      <c r="E143" s="268"/>
      <c r="F143" s="377"/>
      <c r="G143" s="405"/>
      <c r="H143" s="381"/>
      <c r="I143" s="373"/>
      <c r="J143" s="396"/>
    </row>
    <row r="144" spans="1:10" ht="18" customHeight="1">
      <c r="A144" s="204"/>
      <c r="B144" s="130"/>
      <c r="C144" s="17"/>
      <c r="I144" s="131"/>
      <c r="J144" s="396"/>
    </row>
    <row r="145" spans="1:13" ht="18" customHeight="1">
      <c r="A145" s="204"/>
      <c r="B145" s="370" t="s">
        <v>77</v>
      </c>
      <c r="C145" s="371"/>
      <c r="D145" s="371"/>
      <c r="E145" s="371"/>
      <c r="F145" s="371"/>
      <c r="G145" s="371"/>
      <c r="H145" s="371"/>
      <c r="I145" s="372"/>
      <c r="J145" s="396"/>
    </row>
    <row r="146" spans="1:13" ht="14.1" customHeight="1">
      <c r="A146" s="204"/>
      <c r="B146" s="370"/>
      <c r="C146" s="371"/>
      <c r="D146" s="371"/>
      <c r="E146" s="371"/>
      <c r="F146" s="371"/>
      <c r="G146" s="371"/>
      <c r="H146" s="371"/>
      <c r="I146" s="372"/>
      <c r="J146" s="396"/>
    </row>
    <row r="147" spans="1:13" ht="14.1" customHeight="1">
      <c r="A147" s="204"/>
      <c r="B147" s="362" t="s">
        <v>52</v>
      </c>
      <c r="C147" s="349"/>
      <c r="D147" s="346" t="s">
        <v>57</v>
      </c>
      <c r="E147" s="136"/>
      <c r="F147" s="352"/>
      <c r="G147" s="349"/>
      <c r="H147" s="343"/>
      <c r="I147" s="365"/>
      <c r="J147" s="396"/>
    </row>
    <row r="148" spans="1:13" ht="12.9" customHeight="1">
      <c r="A148" s="204"/>
      <c r="B148" s="363"/>
      <c r="C148" s="351"/>
      <c r="D148" s="347"/>
      <c r="E148" s="136"/>
      <c r="F148" s="353"/>
      <c r="G148" s="351"/>
      <c r="H148" s="295"/>
      <c r="I148" s="398"/>
      <c r="J148" s="396"/>
    </row>
    <row r="149" spans="1:13" ht="12.9" customHeight="1">
      <c r="A149" s="204"/>
      <c r="B149" s="362" t="s">
        <v>16</v>
      </c>
      <c r="C149" s="349"/>
      <c r="D149" s="346" t="str">
        <f>'NSP-B'!A12</f>
        <v>EMC318CF-16</v>
      </c>
      <c r="E149" s="136"/>
      <c r="F149" s="352"/>
      <c r="G149" s="349"/>
      <c r="H149" s="343"/>
      <c r="I149" s="365"/>
      <c r="J149" s="396"/>
      <c r="M149" s="179"/>
    </row>
    <row r="150" spans="1:13" ht="12.9" customHeight="1">
      <c r="A150" s="204"/>
      <c r="B150" s="363"/>
      <c r="C150" s="351"/>
      <c r="D150" s="347"/>
      <c r="E150" s="136"/>
      <c r="F150" s="353"/>
      <c r="G150" s="351"/>
      <c r="H150" s="295"/>
      <c r="I150" s="398"/>
      <c r="J150" s="396"/>
    </row>
    <row r="151" spans="1:13" ht="12.9" customHeight="1">
      <c r="A151" s="204"/>
      <c r="B151" s="362" t="s">
        <v>78</v>
      </c>
      <c r="C151" s="349"/>
      <c r="D151" s="346">
        <v>18</v>
      </c>
      <c r="E151" s="136"/>
      <c r="F151" s="352"/>
      <c r="G151" s="349"/>
      <c r="H151" s="343"/>
      <c r="I151" s="365"/>
      <c r="J151" s="396"/>
    </row>
    <row r="152" spans="1:13" ht="12.9" customHeight="1">
      <c r="A152" s="204"/>
      <c r="B152" s="363"/>
      <c r="C152" s="351"/>
      <c r="D152" s="347"/>
      <c r="E152" s="136"/>
      <c r="F152" s="353"/>
      <c r="G152" s="351"/>
      <c r="H152" s="295"/>
      <c r="I152" s="398"/>
      <c r="J152" s="396"/>
    </row>
    <row r="153" spans="1:13" ht="12.9" customHeight="1">
      <c r="A153" s="204"/>
      <c r="B153" s="362" t="s">
        <v>82</v>
      </c>
      <c r="C153" s="349"/>
      <c r="D153" s="346" t="s">
        <v>81</v>
      </c>
      <c r="E153" s="136"/>
      <c r="F153" s="352" t="s">
        <v>62</v>
      </c>
      <c r="G153" s="349"/>
      <c r="H153" s="343">
        <v>160</v>
      </c>
      <c r="I153" s="365"/>
      <c r="J153" s="396"/>
    </row>
    <row r="154" spans="1:13" ht="12.9" customHeight="1">
      <c r="A154" s="204"/>
      <c r="B154" s="363"/>
      <c r="C154" s="351"/>
      <c r="D154" s="347"/>
      <c r="E154" s="136"/>
      <c r="F154" s="353"/>
      <c r="G154" s="351"/>
      <c r="H154" s="295"/>
      <c r="I154" s="398"/>
      <c r="J154" s="396"/>
    </row>
    <row r="155" spans="1:13" ht="12.9" customHeight="1">
      <c r="A155" s="204"/>
      <c r="B155" s="362" t="s">
        <v>53</v>
      </c>
      <c r="C155" s="349"/>
      <c r="D155" s="346" t="s">
        <v>58</v>
      </c>
      <c r="E155" s="136"/>
      <c r="F155" s="352" t="s">
        <v>63</v>
      </c>
      <c r="G155" s="349"/>
      <c r="H155" s="343">
        <v>1.5</v>
      </c>
      <c r="I155" s="365"/>
      <c r="J155" s="396"/>
    </row>
    <row r="156" spans="1:13" ht="12.9" customHeight="1">
      <c r="A156" s="204"/>
      <c r="B156" s="363"/>
      <c r="C156" s="351"/>
      <c r="D156" s="347"/>
      <c r="E156" s="136"/>
      <c r="F156" s="353"/>
      <c r="G156" s="351"/>
      <c r="H156" s="295"/>
      <c r="I156" s="398"/>
      <c r="J156" s="396"/>
    </row>
    <row r="157" spans="1:13" ht="12.9" customHeight="1">
      <c r="A157" s="204"/>
      <c r="B157" s="362" t="s">
        <v>54</v>
      </c>
      <c r="C157" s="349"/>
      <c r="D157" s="346" t="s">
        <v>59</v>
      </c>
      <c r="E157" s="136"/>
      <c r="F157" s="352" t="s">
        <v>64</v>
      </c>
      <c r="G157" s="349"/>
      <c r="H157" s="343" t="s">
        <v>67</v>
      </c>
      <c r="I157" s="365"/>
      <c r="J157" s="396"/>
    </row>
    <row r="158" spans="1:13" ht="12.9" customHeight="1">
      <c r="A158" s="204"/>
      <c r="B158" s="363"/>
      <c r="C158" s="351"/>
      <c r="D158" s="347"/>
      <c r="E158" s="136"/>
      <c r="F158" s="353"/>
      <c r="G158" s="351"/>
      <c r="H158" s="295"/>
      <c r="I158" s="398"/>
      <c r="J158" s="396"/>
    </row>
    <row r="159" spans="1:13" ht="12.9" customHeight="1">
      <c r="A159" s="204"/>
      <c r="B159" s="362" t="s">
        <v>55</v>
      </c>
      <c r="C159" s="349"/>
      <c r="D159" s="346" t="s">
        <v>60</v>
      </c>
      <c r="E159" s="136"/>
      <c r="F159" s="352" t="s">
        <v>65</v>
      </c>
      <c r="G159" s="349"/>
      <c r="H159" s="343" t="s">
        <v>68</v>
      </c>
      <c r="I159" s="365"/>
      <c r="J159" s="396"/>
    </row>
    <row r="160" spans="1:13" ht="12.9" customHeight="1">
      <c r="A160" s="204"/>
      <c r="B160" s="363"/>
      <c r="C160" s="351"/>
      <c r="D160" s="347"/>
      <c r="E160" s="136"/>
      <c r="F160" s="353"/>
      <c r="G160" s="351"/>
      <c r="H160" s="295"/>
      <c r="I160" s="398"/>
      <c r="J160" s="396"/>
    </row>
    <row r="161" spans="1:10" ht="12.9" customHeight="1">
      <c r="A161" s="204"/>
      <c r="B161" s="362" t="s">
        <v>56</v>
      </c>
      <c r="C161" s="349"/>
      <c r="D161" s="346" t="s">
        <v>61</v>
      </c>
      <c r="E161" s="136"/>
      <c r="F161" s="352" t="s">
        <v>66</v>
      </c>
      <c r="G161" s="349"/>
      <c r="H161" s="343" t="s">
        <v>69</v>
      </c>
      <c r="I161" s="365"/>
      <c r="J161" s="396"/>
    </row>
    <row r="162" spans="1:10" ht="12.9" customHeight="1" thickBot="1">
      <c r="A162" s="204"/>
      <c r="B162" s="378"/>
      <c r="C162" s="361"/>
      <c r="D162" s="364"/>
      <c r="E162" s="96"/>
      <c r="F162" s="360"/>
      <c r="G162" s="361"/>
      <c r="H162" s="358"/>
      <c r="I162" s="366"/>
      <c r="J162" s="396"/>
    </row>
    <row r="163" spans="1:10" ht="12.9" customHeight="1" thickBot="1">
      <c r="A163" s="401"/>
      <c r="B163" s="402"/>
      <c r="C163" s="402"/>
      <c r="D163" s="402"/>
      <c r="E163" s="402"/>
      <c r="F163" s="402"/>
      <c r="G163" s="402"/>
      <c r="H163" s="402"/>
      <c r="I163" s="402"/>
      <c r="J163" s="397"/>
    </row>
    <row r="164" spans="1:10" ht="12.9" customHeight="1">
      <c r="C164" s="17"/>
      <c r="I164" s="17"/>
    </row>
    <row r="165" spans="1:10" ht="12.9" customHeight="1">
      <c r="C165" s="17"/>
      <c r="I165" s="17"/>
    </row>
    <row r="166" spans="1:10" ht="18" customHeight="1">
      <c r="B166" s="190"/>
      <c r="C166" s="17"/>
      <c r="I166" s="17"/>
    </row>
    <row r="167" spans="1:10" ht="18" customHeight="1">
      <c r="C167" s="17"/>
      <c r="I167" s="17"/>
    </row>
    <row r="168" spans="1:10" ht="14.1" customHeight="1">
      <c r="C168" s="17"/>
      <c r="I168" s="17"/>
    </row>
    <row r="169" spans="1:10" ht="14.1" customHeight="1">
      <c r="C169" s="17"/>
      <c r="D169" s="406" t="str">
        <f>F173</f>
        <v>NSP2-B</v>
      </c>
      <c r="E169" s="406"/>
      <c r="I169" s="17"/>
    </row>
    <row r="170" spans="1:10" ht="13.8" thickBot="1">
      <c r="C170" s="17"/>
      <c r="D170" s="407"/>
      <c r="E170" s="407"/>
      <c r="I170" s="17"/>
    </row>
    <row r="171" spans="1:10" ht="13.8" thickBot="1">
      <c r="A171" s="203"/>
      <c r="B171" s="200"/>
      <c r="C171" s="200"/>
      <c r="D171" s="215"/>
      <c r="E171" s="200"/>
      <c r="F171" s="200"/>
      <c r="G171" s="200"/>
      <c r="H171" s="200"/>
      <c r="I171" s="200"/>
      <c r="J171" s="194"/>
    </row>
    <row r="172" spans="1:10" ht="23.4" thickBot="1">
      <c r="A172" s="204"/>
      <c r="B172" s="379" t="s">
        <v>20</v>
      </c>
      <c r="C172" s="336"/>
      <c r="D172" s="336"/>
      <c r="E172" s="336"/>
      <c r="F172" s="336"/>
      <c r="G172" s="336"/>
      <c r="H172" s="336"/>
      <c r="I172" s="380"/>
      <c r="J172" s="192"/>
    </row>
    <row r="173" spans="1:10" ht="17.399999999999999">
      <c r="A173" s="204"/>
      <c r="B173" s="180" t="s">
        <v>21</v>
      </c>
      <c r="C173" s="156" t="s">
        <v>48</v>
      </c>
      <c r="D173" s="150"/>
      <c r="E173" s="157" t="s">
        <v>23</v>
      </c>
      <c r="F173" s="158" t="str">
        <f>Total!B16</f>
        <v>NSP2-B</v>
      </c>
      <c r="G173" s="159"/>
      <c r="H173" s="159"/>
      <c r="I173" s="181" t="s">
        <v>80</v>
      </c>
      <c r="J173" s="192"/>
    </row>
    <row r="174" spans="1:10" ht="17.399999999999999">
      <c r="A174" s="204"/>
      <c r="B174" s="182" t="s">
        <v>22</v>
      </c>
      <c r="C174" s="165">
        <v>1</v>
      </c>
      <c r="D174" s="21"/>
      <c r="E174" s="166"/>
      <c r="F174" s="167"/>
      <c r="G174" s="168"/>
      <c r="H174" s="169"/>
      <c r="I174" s="183"/>
      <c r="J174" s="192"/>
    </row>
    <row r="175" spans="1:10" ht="21">
      <c r="A175" s="204"/>
      <c r="B175" s="184"/>
      <c r="C175" s="341" t="s">
        <v>8</v>
      </c>
      <c r="D175" s="112" t="s">
        <v>12</v>
      </c>
      <c r="E175" s="113"/>
      <c r="F175" s="113"/>
      <c r="G175" s="113"/>
      <c r="H175" s="114"/>
      <c r="I175" s="115" t="s">
        <v>13</v>
      </c>
      <c r="J175" s="192"/>
    </row>
    <row r="176" spans="1:10" ht="17.399999999999999">
      <c r="A176" s="204"/>
      <c r="B176" s="185"/>
      <c r="C176" s="342"/>
      <c r="D176" s="94" t="s">
        <v>16</v>
      </c>
      <c r="E176" s="94" t="s">
        <v>15</v>
      </c>
      <c r="F176" s="94" t="s">
        <v>17</v>
      </c>
      <c r="G176" s="94" t="s">
        <v>14</v>
      </c>
      <c r="H176" s="94" t="s">
        <v>6</v>
      </c>
      <c r="I176" s="116"/>
      <c r="J176" s="192"/>
    </row>
    <row r="177" spans="1:10" ht="17.399999999999999">
      <c r="A177" s="204"/>
      <c r="B177" s="186" t="s">
        <v>24</v>
      </c>
      <c r="C177" s="25"/>
      <c r="D177" s="23"/>
      <c r="E177" s="23"/>
      <c r="F177" s="23"/>
      <c r="G177" s="23"/>
      <c r="H177" s="23"/>
      <c r="I177" s="24"/>
      <c r="J177" s="192"/>
    </row>
    <row r="178" spans="1:10" ht="17.399999999999999">
      <c r="A178" s="204"/>
      <c r="B178" s="187"/>
      <c r="C178" s="110">
        <v>1</v>
      </c>
      <c r="D178" s="110" t="s">
        <v>72</v>
      </c>
      <c r="E178" s="103">
        <v>3</v>
      </c>
      <c r="F178" s="103">
        <v>100</v>
      </c>
      <c r="G178" s="103" t="s">
        <v>37</v>
      </c>
      <c r="H178" s="103">
        <v>18</v>
      </c>
      <c r="I178" s="106"/>
      <c r="J178" s="192"/>
    </row>
    <row r="179" spans="1:10" ht="13.2" customHeight="1">
      <c r="A179" s="204"/>
      <c r="B179" s="187"/>
      <c r="C179" s="140"/>
      <c r="D179" s="140"/>
      <c r="E179" s="104"/>
      <c r="F179" s="104"/>
      <c r="G179" s="104"/>
      <c r="H179" s="104"/>
      <c r="I179" s="107"/>
      <c r="J179" s="192"/>
    </row>
    <row r="180" spans="1:10" ht="13.2" customHeight="1">
      <c r="A180" s="204"/>
      <c r="B180" s="187"/>
      <c r="C180" s="111"/>
      <c r="D180" s="111"/>
      <c r="E180" s="105"/>
      <c r="F180" s="105"/>
      <c r="G180" s="105"/>
      <c r="H180" s="105"/>
      <c r="I180" s="108"/>
      <c r="J180" s="192"/>
    </row>
    <row r="181" spans="1:10" ht="18" customHeight="1">
      <c r="A181" s="204"/>
      <c r="B181" s="187"/>
      <c r="C181" s="26"/>
      <c r="D181" s="12"/>
      <c r="E181" s="12"/>
      <c r="F181" s="12"/>
      <c r="G181" s="12"/>
      <c r="H181" s="12"/>
      <c r="I181" s="27"/>
      <c r="J181" s="192"/>
    </row>
    <row r="182" spans="1:10" ht="17.399999999999999">
      <c r="A182" s="204"/>
      <c r="B182" s="188" t="s">
        <v>25</v>
      </c>
      <c r="C182" s="143">
        <f>'NSP2-B'!I13</f>
        <v>18</v>
      </c>
      <c r="D182" s="143" t="str">
        <f>'NSP2-B'!A13</f>
        <v>S201- C16</v>
      </c>
      <c r="E182" s="143">
        <v>1</v>
      </c>
      <c r="F182" s="143">
        <v>16</v>
      </c>
      <c r="G182" s="143" t="s">
        <v>36</v>
      </c>
      <c r="H182" s="143">
        <v>10</v>
      </c>
      <c r="I182" s="95"/>
      <c r="J182" s="192"/>
    </row>
    <row r="183" spans="1:10" ht="14.1" customHeight="1">
      <c r="A183" s="204"/>
      <c r="B183" s="187"/>
      <c r="C183" s="143"/>
      <c r="D183" s="143"/>
      <c r="E183" s="143"/>
      <c r="F183" s="143"/>
      <c r="G183" s="143"/>
      <c r="H183" s="143"/>
      <c r="I183" s="95"/>
      <c r="J183" s="192"/>
    </row>
    <row r="184" spans="1:10" ht="17.399999999999999">
      <c r="A184" s="204"/>
      <c r="B184" s="189"/>
      <c r="C184" s="144"/>
      <c r="D184" s="145"/>
      <c r="E184" s="146"/>
      <c r="F184" s="146"/>
      <c r="G184" s="146"/>
      <c r="H184" s="146"/>
      <c r="I184" s="95"/>
      <c r="J184" s="192"/>
    </row>
    <row r="185" spans="1:10">
      <c r="A185" s="204"/>
      <c r="B185" s="130"/>
      <c r="C185" s="17"/>
      <c r="I185" s="131"/>
      <c r="J185" s="192"/>
    </row>
    <row r="186" spans="1:10" ht="13.2" customHeight="1">
      <c r="A186" s="204"/>
      <c r="B186" s="368" t="s">
        <v>70</v>
      </c>
      <c r="C186" s="355"/>
      <c r="D186" s="355"/>
      <c r="E186" s="355"/>
      <c r="F186" s="355"/>
      <c r="G186" s="355"/>
      <c r="H186" s="355"/>
      <c r="I186" s="369"/>
      <c r="J186" s="192"/>
    </row>
    <row r="187" spans="1:10">
      <c r="A187" s="204"/>
      <c r="B187" s="368"/>
      <c r="C187" s="355"/>
      <c r="D187" s="355"/>
      <c r="E187" s="355"/>
      <c r="F187" s="355"/>
      <c r="G187" s="355"/>
      <c r="H187" s="355"/>
      <c r="I187" s="369"/>
      <c r="J187" s="192"/>
    </row>
    <row r="188" spans="1:10" ht="13.2" customHeight="1">
      <c r="A188" s="204"/>
      <c r="B188" s="130"/>
      <c r="C188" s="357">
        <v>1</v>
      </c>
      <c r="D188" s="376" t="str">
        <f>'NSP2-B'!A17</f>
        <v>CL-100R</v>
      </c>
      <c r="E188" s="268"/>
      <c r="F188" s="377"/>
      <c r="G188" s="403" t="s">
        <v>93</v>
      </c>
      <c r="H188" s="381"/>
      <c r="I188" s="373" t="s">
        <v>95</v>
      </c>
      <c r="J188" s="192"/>
    </row>
    <row r="189" spans="1:10" ht="13.2" customHeight="1">
      <c r="A189" s="204"/>
      <c r="B189" s="130"/>
      <c r="C189" s="357"/>
      <c r="D189" s="376"/>
      <c r="E189" s="268"/>
      <c r="F189" s="377"/>
      <c r="G189" s="404"/>
      <c r="H189" s="381"/>
      <c r="I189" s="373"/>
      <c r="J189" s="192"/>
    </row>
    <row r="190" spans="1:10" ht="17.399999999999999" customHeight="1">
      <c r="A190" s="204"/>
      <c r="B190" s="130"/>
      <c r="C190" s="357">
        <v>1</v>
      </c>
      <c r="D190" s="375" t="str">
        <f>'NSP2-B'!A18</f>
        <v>CL-100G</v>
      </c>
      <c r="E190" s="268"/>
      <c r="F190" s="377"/>
      <c r="G190" s="404"/>
      <c r="H190" s="381"/>
      <c r="I190" s="373"/>
      <c r="J190" s="192"/>
    </row>
    <row r="191" spans="1:10" ht="17.399999999999999" customHeight="1">
      <c r="A191" s="204"/>
      <c r="B191" s="130"/>
      <c r="C191" s="357"/>
      <c r="D191" s="375"/>
      <c r="E191" s="268"/>
      <c r="F191" s="377"/>
      <c r="G191" s="404"/>
      <c r="H191" s="381"/>
      <c r="I191" s="373"/>
      <c r="J191" s="192"/>
    </row>
    <row r="192" spans="1:10" ht="17.399999999999999" customHeight="1">
      <c r="A192" s="204"/>
      <c r="B192" s="130"/>
      <c r="C192" s="357">
        <v>1</v>
      </c>
      <c r="D192" s="374" t="str">
        <f>'NSP2-B'!A19</f>
        <v>CL-100Y</v>
      </c>
      <c r="E192" s="268"/>
      <c r="F192" s="377"/>
      <c r="G192" s="404"/>
      <c r="H192" s="381"/>
      <c r="I192" s="373"/>
      <c r="J192" s="192"/>
    </row>
    <row r="193" spans="1:10" ht="17.399999999999999" customHeight="1">
      <c r="A193" s="204"/>
      <c r="B193" s="130"/>
      <c r="C193" s="357"/>
      <c r="D193" s="374"/>
      <c r="E193" s="268"/>
      <c r="F193" s="377"/>
      <c r="G193" s="405"/>
      <c r="H193" s="381"/>
      <c r="I193" s="373"/>
      <c r="J193" s="192"/>
    </row>
    <row r="194" spans="1:10">
      <c r="A194" s="204"/>
      <c r="B194" s="130"/>
      <c r="C194" s="17"/>
      <c r="I194" s="131"/>
      <c r="J194" s="192"/>
    </row>
    <row r="195" spans="1:10" ht="13.2" customHeight="1">
      <c r="A195" s="204"/>
      <c r="B195" s="370" t="s">
        <v>77</v>
      </c>
      <c r="C195" s="371"/>
      <c r="D195" s="371"/>
      <c r="E195" s="371"/>
      <c r="F195" s="371"/>
      <c r="G195" s="371"/>
      <c r="H195" s="371"/>
      <c r="I195" s="372"/>
      <c r="J195" s="192"/>
    </row>
    <row r="196" spans="1:10">
      <c r="A196" s="204"/>
      <c r="B196" s="370"/>
      <c r="C196" s="371"/>
      <c r="D196" s="371"/>
      <c r="E196" s="371"/>
      <c r="F196" s="371"/>
      <c r="G196" s="371"/>
      <c r="H196" s="371"/>
      <c r="I196" s="372"/>
      <c r="J196" s="192"/>
    </row>
    <row r="197" spans="1:10">
      <c r="A197" s="204"/>
      <c r="B197" s="362" t="s">
        <v>52</v>
      </c>
      <c r="C197" s="349"/>
      <c r="D197" s="346" t="s">
        <v>57</v>
      </c>
      <c r="E197" s="136"/>
      <c r="F197" s="352"/>
      <c r="G197" s="349"/>
      <c r="H197" s="343"/>
      <c r="I197" s="365"/>
      <c r="J197" s="192"/>
    </row>
    <row r="198" spans="1:10">
      <c r="A198" s="204"/>
      <c r="B198" s="363"/>
      <c r="C198" s="351"/>
      <c r="D198" s="347"/>
      <c r="E198" s="136"/>
      <c r="F198" s="353"/>
      <c r="G198" s="351"/>
      <c r="H198" s="295"/>
      <c r="I198" s="398"/>
      <c r="J198" s="192"/>
    </row>
    <row r="199" spans="1:10">
      <c r="A199" s="204"/>
      <c r="B199" s="362" t="s">
        <v>16</v>
      </c>
      <c r="C199" s="349"/>
      <c r="D199" s="346" t="str">
        <f>'NSP2-B'!A15</f>
        <v>EMC318CF-16</v>
      </c>
      <c r="E199" s="136"/>
      <c r="F199" s="352"/>
      <c r="G199" s="349"/>
      <c r="H199" s="343"/>
      <c r="I199" s="365"/>
      <c r="J199" s="192"/>
    </row>
    <row r="200" spans="1:10">
      <c r="A200" s="204"/>
      <c r="B200" s="363"/>
      <c r="C200" s="351"/>
      <c r="D200" s="347"/>
      <c r="E200" s="136"/>
      <c r="F200" s="353"/>
      <c r="G200" s="351"/>
      <c r="H200" s="295"/>
      <c r="I200" s="398"/>
      <c r="J200" s="192"/>
    </row>
    <row r="201" spans="1:10">
      <c r="A201" s="204"/>
      <c r="B201" s="362" t="s">
        <v>78</v>
      </c>
      <c r="C201" s="349"/>
      <c r="D201" s="346">
        <v>18</v>
      </c>
      <c r="E201" s="136"/>
      <c r="F201" s="352"/>
      <c r="G201" s="349"/>
      <c r="H201" s="343"/>
      <c r="I201" s="365"/>
      <c r="J201" s="192"/>
    </row>
    <row r="202" spans="1:10">
      <c r="A202" s="204"/>
      <c r="B202" s="363"/>
      <c r="C202" s="351"/>
      <c r="D202" s="347"/>
      <c r="E202" s="136"/>
      <c r="F202" s="353"/>
      <c r="G202" s="351"/>
      <c r="H202" s="295"/>
      <c r="I202" s="398"/>
      <c r="J202" s="192"/>
    </row>
    <row r="203" spans="1:10">
      <c r="A203" s="204"/>
      <c r="B203" s="362" t="s">
        <v>82</v>
      </c>
      <c r="C203" s="349"/>
      <c r="D203" s="346" t="s">
        <v>81</v>
      </c>
      <c r="E203" s="136"/>
      <c r="F203" s="352" t="s">
        <v>62</v>
      </c>
      <c r="G203" s="349"/>
      <c r="H203" s="343">
        <v>160</v>
      </c>
      <c r="I203" s="365"/>
      <c r="J203" s="192"/>
    </row>
    <row r="204" spans="1:10">
      <c r="A204" s="204"/>
      <c r="B204" s="363"/>
      <c r="C204" s="351"/>
      <c r="D204" s="347"/>
      <c r="E204" s="136"/>
      <c r="F204" s="353"/>
      <c r="G204" s="351"/>
      <c r="H204" s="295"/>
      <c r="I204" s="398"/>
      <c r="J204" s="192"/>
    </row>
    <row r="205" spans="1:10">
      <c r="A205" s="204"/>
      <c r="B205" s="362" t="s">
        <v>53</v>
      </c>
      <c r="C205" s="349"/>
      <c r="D205" s="346" t="s">
        <v>58</v>
      </c>
      <c r="E205" s="136"/>
      <c r="F205" s="352" t="s">
        <v>63</v>
      </c>
      <c r="G205" s="349"/>
      <c r="H205" s="343">
        <v>1.5</v>
      </c>
      <c r="I205" s="365"/>
      <c r="J205" s="192"/>
    </row>
    <row r="206" spans="1:10" ht="18" customHeight="1">
      <c r="A206" s="204"/>
      <c r="B206" s="363"/>
      <c r="C206" s="351"/>
      <c r="D206" s="347"/>
      <c r="E206" s="136"/>
      <c r="F206" s="353"/>
      <c r="G206" s="351"/>
      <c r="H206" s="295"/>
      <c r="I206" s="398"/>
      <c r="J206" s="192"/>
    </row>
    <row r="207" spans="1:10" ht="18" customHeight="1">
      <c r="A207" s="204"/>
      <c r="B207" s="362" t="s">
        <v>54</v>
      </c>
      <c r="C207" s="349"/>
      <c r="D207" s="346" t="s">
        <v>59</v>
      </c>
      <c r="E207" s="136"/>
      <c r="F207" s="352" t="s">
        <v>64</v>
      </c>
      <c r="G207" s="349"/>
      <c r="H207" s="343" t="s">
        <v>67</v>
      </c>
      <c r="I207" s="365"/>
      <c r="J207" s="192"/>
    </row>
    <row r="208" spans="1:10" ht="14.1" customHeight="1">
      <c r="A208" s="204"/>
      <c r="B208" s="363"/>
      <c r="C208" s="351"/>
      <c r="D208" s="347"/>
      <c r="E208" s="136"/>
      <c r="F208" s="353"/>
      <c r="G208" s="351"/>
      <c r="H208" s="295"/>
      <c r="I208" s="398"/>
      <c r="J208" s="192"/>
    </row>
    <row r="209" spans="1:10" ht="14.1" customHeight="1">
      <c r="A209" s="204"/>
      <c r="B209" s="362" t="s">
        <v>55</v>
      </c>
      <c r="C209" s="349"/>
      <c r="D209" s="346" t="s">
        <v>60</v>
      </c>
      <c r="E209" s="136"/>
      <c r="F209" s="352" t="s">
        <v>65</v>
      </c>
      <c r="G209" s="349"/>
      <c r="H209" s="343" t="s">
        <v>68</v>
      </c>
      <c r="I209" s="365"/>
      <c r="J209" s="192"/>
    </row>
    <row r="210" spans="1:10">
      <c r="A210" s="204"/>
      <c r="B210" s="363"/>
      <c r="C210" s="351"/>
      <c r="D210" s="347"/>
      <c r="E210" s="136"/>
      <c r="F210" s="353"/>
      <c r="G210" s="351"/>
      <c r="H210" s="295"/>
      <c r="I210" s="398"/>
      <c r="J210" s="192"/>
    </row>
    <row r="211" spans="1:10">
      <c r="A211" s="204"/>
      <c r="B211" s="362" t="s">
        <v>56</v>
      </c>
      <c r="C211" s="349"/>
      <c r="D211" s="346" t="s">
        <v>61</v>
      </c>
      <c r="E211" s="136"/>
      <c r="F211" s="352" t="s">
        <v>66</v>
      </c>
      <c r="G211" s="349"/>
      <c r="H211" s="343" t="s">
        <v>69</v>
      </c>
      <c r="I211" s="365"/>
      <c r="J211" s="192"/>
    </row>
    <row r="212" spans="1:10" ht="13.8" thickBot="1">
      <c r="A212" s="204"/>
      <c r="B212" s="378"/>
      <c r="C212" s="361"/>
      <c r="D212" s="364"/>
      <c r="E212" s="96"/>
      <c r="F212" s="360"/>
      <c r="G212" s="361"/>
      <c r="H212" s="358"/>
      <c r="I212" s="366"/>
      <c r="J212" s="192"/>
    </row>
    <row r="213" spans="1:10" ht="13.8" thickBot="1">
      <c r="A213" s="201"/>
      <c r="B213" s="202"/>
      <c r="C213" s="202"/>
      <c r="D213" s="202"/>
      <c r="E213" s="202"/>
      <c r="F213" s="202"/>
      <c r="G213" s="202"/>
      <c r="H213" s="202"/>
      <c r="I213" s="202"/>
      <c r="J213" s="193"/>
    </row>
    <row r="214" spans="1:10">
      <c r="C214" s="17"/>
      <c r="I214" s="17"/>
    </row>
    <row r="215" spans="1:10">
      <c r="C215" s="17"/>
      <c r="I215" s="17"/>
    </row>
    <row r="216" spans="1:10">
      <c r="C216" s="17"/>
      <c r="I216" s="17"/>
    </row>
    <row r="217" spans="1:10">
      <c r="C217" s="17"/>
      <c r="I217" s="17"/>
    </row>
    <row r="218" spans="1:10">
      <c r="C218" s="17"/>
      <c r="I218" s="17"/>
    </row>
    <row r="219" spans="1:10">
      <c r="D219" s="406" t="str">
        <f>F223</f>
        <v>CSP-B</v>
      </c>
      <c r="E219" s="406"/>
    </row>
    <row r="220" spans="1:10" ht="13.8" thickBot="1">
      <c r="C220" s="17"/>
      <c r="D220" s="407"/>
      <c r="E220" s="407"/>
      <c r="I220" s="17"/>
    </row>
    <row r="221" spans="1:10" ht="13.8" thickBot="1">
      <c r="A221" s="203"/>
      <c r="B221" s="200"/>
      <c r="C221" s="200"/>
      <c r="D221" s="200"/>
      <c r="E221" s="200"/>
      <c r="F221" s="200"/>
      <c r="G221" s="200"/>
      <c r="H221" s="200"/>
      <c r="I221" s="200"/>
      <c r="J221" s="194"/>
    </row>
    <row r="222" spans="1:10" ht="23.4" thickBot="1">
      <c r="A222" s="204"/>
      <c r="B222" s="379" t="s">
        <v>20</v>
      </c>
      <c r="C222" s="336"/>
      <c r="D222" s="336"/>
      <c r="E222" s="336"/>
      <c r="F222" s="336"/>
      <c r="G222" s="336"/>
      <c r="H222" s="336"/>
      <c r="I222" s="380"/>
      <c r="J222" s="192"/>
    </row>
    <row r="223" spans="1:10" ht="17.399999999999999">
      <c r="A223" s="204"/>
      <c r="B223" s="180" t="s">
        <v>21</v>
      </c>
      <c r="C223" s="156" t="s">
        <v>49</v>
      </c>
      <c r="D223" s="150"/>
      <c r="E223" s="157" t="s">
        <v>23</v>
      </c>
      <c r="F223" s="158" t="str">
        <f>Total!B17</f>
        <v>CSP-B</v>
      </c>
      <c r="G223" s="159"/>
      <c r="H223" s="159"/>
      <c r="I223" s="181" t="s">
        <v>80</v>
      </c>
      <c r="J223" s="192"/>
    </row>
    <row r="224" spans="1:10" ht="18" customHeight="1">
      <c r="A224" s="204"/>
      <c r="B224" s="182" t="s">
        <v>22</v>
      </c>
      <c r="C224" s="165">
        <v>1</v>
      </c>
      <c r="D224" s="21"/>
      <c r="E224" s="166"/>
      <c r="F224" s="167"/>
      <c r="G224" s="168"/>
      <c r="H224" s="169"/>
      <c r="I224" s="183"/>
      <c r="J224" s="192"/>
    </row>
    <row r="225" spans="1:10" ht="18" customHeight="1">
      <c r="A225" s="204"/>
      <c r="B225" s="184"/>
      <c r="C225" s="341" t="s">
        <v>8</v>
      </c>
      <c r="D225" s="112" t="s">
        <v>12</v>
      </c>
      <c r="E225" s="113"/>
      <c r="F225" s="113"/>
      <c r="G225" s="113"/>
      <c r="H225" s="114"/>
      <c r="I225" s="115" t="s">
        <v>13</v>
      </c>
      <c r="J225" s="192"/>
    </row>
    <row r="226" spans="1:10" ht="14.1" customHeight="1">
      <c r="A226" s="204"/>
      <c r="B226" s="185"/>
      <c r="C226" s="342"/>
      <c r="D226" s="94" t="s">
        <v>16</v>
      </c>
      <c r="E226" s="94" t="s">
        <v>15</v>
      </c>
      <c r="F226" s="94" t="s">
        <v>17</v>
      </c>
      <c r="G226" s="94" t="s">
        <v>14</v>
      </c>
      <c r="H226" s="94" t="s">
        <v>6</v>
      </c>
      <c r="I226" s="116"/>
      <c r="J226" s="192"/>
    </row>
    <row r="227" spans="1:10" ht="17.399999999999999">
      <c r="A227" s="204"/>
      <c r="B227" s="186" t="s">
        <v>24</v>
      </c>
      <c r="C227" s="25"/>
      <c r="D227" s="23"/>
      <c r="E227" s="23"/>
      <c r="F227" s="23"/>
      <c r="G227" s="23"/>
      <c r="H227" s="23"/>
      <c r="I227" s="24"/>
      <c r="J227" s="192"/>
    </row>
    <row r="228" spans="1:10" ht="17.399999999999999">
      <c r="A228" s="204"/>
      <c r="B228" s="187"/>
      <c r="C228" s="110">
        <v>1</v>
      </c>
      <c r="D228" s="110" t="s">
        <v>72</v>
      </c>
      <c r="E228" s="103">
        <v>3</v>
      </c>
      <c r="F228" s="103">
        <v>100</v>
      </c>
      <c r="G228" s="103" t="s">
        <v>37</v>
      </c>
      <c r="H228" s="103">
        <v>18</v>
      </c>
      <c r="I228" s="106"/>
      <c r="J228" s="192"/>
    </row>
    <row r="229" spans="1:10" ht="12" customHeight="1">
      <c r="A229" s="204"/>
      <c r="B229" s="187"/>
      <c r="C229" s="140"/>
      <c r="D229" s="140"/>
      <c r="E229" s="104"/>
      <c r="F229" s="104"/>
      <c r="G229" s="104"/>
      <c r="H229" s="104"/>
      <c r="I229" s="107"/>
      <c r="J229" s="192"/>
    </row>
    <row r="230" spans="1:10" ht="12" customHeight="1">
      <c r="A230" s="204"/>
      <c r="B230" s="187"/>
      <c r="C230" s="111"/>
      <c r="D230" s="111"/>
      <c r="E230" s="105"/>
      <c r="F230" s="105"/>
      <c r="G230" s="105"/>
      <c r="H230" s="105"/>
      <c r="I230" s="108"/>
      <c r="J230" s="192"/>
    </row>
    <row r="231" spans="1:10" ht="12" customHeight="1">
      <c r="A231" s="204"/>
      <c r="B231" s="187"/>
      <c r="C231" s="26"/>
      <c r="D231" s="12"/>
      <c r="E231" s="12"/>
      <c r="F231" s="12"/>
      <c r="G231" s="12"/>
      <c r="H231" s="12"/>
      <c r="I231" s="27"/>
      <c r="J231" s="192"/>
    </row>
    <row r="232" spans="1:10" ht="17.399999999999999">
      <c r="A232" s="204"/>
      <c r="B232" s="188" t="s">
        <v>25</v>
      </c>
      <c r="C232" s="143">
        <f>'CSP-B'!I9</f>
        <v>60</v>
      </c>
      <c r="D232" s="143" t="str">
        <f>'CSP-B'!A9</f>
        <v>S201- C16</v>
      </c>
      <c r="E232" s="143">
        <v>1</v>
      </c>
      <c r="F232" s="143">
        <v>20</v>
      </c>
      <c r="G232" s="143" t="s">
        <v>36</v>
      </c>
      <c r="H232" s="143">
        <v>10</v>
      </c>
      <c r="I232" s="95"/>
      <c r="J232" s="192"/>
    </row>
    <row r="233" spans="1:10" ht="12" customHeight="1">
      <c r="A233" s="204"/>
      <c r="B233" s="187"/>
      <c r="C233" s="143"/>
      <c r="D233" s="143"/>
      <c r="E233" s="143"/>
      <c r="F233" s="143"/>
      <c r="G233" s="143"/>
      <c r="H233" s="143"/>
      <c r="I233" s="95"/>
      <c r="J233" s="192"/>
    </row>
    <row r="234" spans="1:10" ht="12" customHeight="1">
      <c r="A234" s="204"/>
      <c r="B234" s="130"/>
      <c r="C234" s="17"/>
      <c r="I234" s="131"/>
      <c r="J234" s="192"/>
    </row>
    <row r="235" spans="1:10" ht="12" customHeight="1">
      <c r="A235" s="204"/>
      <c r="B235" s="368" t="s">
        <v>70</v>
      </c>
      <c r="C235" s="355"/>
      <c r="D235" s="355"/>
      <c r="E235" s="355"/>
      <c r="F235" s="355"/>
      <c r="G235" s="355"/>
      <c r="H235" s="355"/>
      <c r="I235" s="369"/>
      <c r="J235" s="192"/>
    </row>
    <row r="236" spans="1:10" ht="12" customHeight="1">
      <c r="A236" s="204"/>
      <c r="B236" s="368"/>
      <c r="C236" s="355"/>
      <c r="D236" s="355"/>
      <c r="E236" s="355"/>
      <c r="F236" s="355"/>
      <c r="G236" s="355"/>
      <c r="H236" s="355"/>
      <c r="I236" s="369"/>
      <c r="J236" s="192"/>
    </row>
    <row r="237" spans="1:10" ht="12" customHeight="1">
      <c r="A237" s="204"/>
      <c r="B237" s="130"/>
      <c r="C237" s="357">
        <v>1</v>
      </c>
      <c r="D237" s="376" t="str">
        <f>'CSP-B'!A12</f>
        <v>CL-100R</v>
      </c>
      <c r="E237" s="268"/>
      <c r="F237" s="377"/>
      <c r="G237" s="403" t="s">
        <v>93</v>
      </c>
      <c r="H237" s="381"/>
      <c r="I237" s="373" t="s">
        <v>95</v>
      </c>
      <c r="J237" s="192"/>
    </row>
    <row r="238" spans="1:10" ht="12" customHeight="1">
      <c r="A238" s="204"/>
      <c r="B238" s="130"/>
      <c r="C238" s="357"/>
      <c r="D238" s="376"/>
      <c r="E238" s="268"/>
      <c r="F238" s="377"/>
      <c r="G238" s="404"/>
      <c r="H238" s="381"/>
      <c r="I238" s="373"/>
      <c r="J238" s="192"/>
    </row>
    <row r="239" spans="1:10" ht="12" customHeight="1">
      <c r="A239" s="204"/>
      <c r="B239" s="130"/>
      <c r="C239" s="357">
        <v>1</v>
      </c>
      <c r="D239" s="375" t="str">
        <f>'CSP-B'!A13</f>
        <v>CL-100G</v>
      </c>
      <c r="E239" s="268"/>
      <c r="F239" s="377"/>
      <c r="G239" s="404"/>
      <c r="H239" s="381"/>
      <c r="I239" s="373"/>
      <c r="J239" s="192"/>
    </row>
    <row r="240" spans="1:10" ht="12" customHeight="1">
      <c r="A240" s="204"/>
      <c r="B240" s="130"/>
      <c r="C240" s="357"/>
      <c r="D240" s="375"/>
      <c r="E240" s="268"/>
      <c r="F240" s="377"/>
      <c r="G240" s="404"/>
      <c r="H240" s="381"/>
      <c r="I240" s="373"/>
      <c r="J240" s="192"/>
    </row>
    <row r="241" spans="1:13" ht="12" customHeight="1">
      <c r="A241" s="204"/>
      <c r="B241" s="130"/>
      <c r="C241" s="357">
        <v>1</v>
      </c>
      <c r="D241" s="374" t="str">
        <f>'CSP-B'!A14</f>
        <v>CL-100Y</v>
      </c>
      <c r="E241" s="268"/>
      <c r="F241" s="377"/>
      <c r="G241" s="404"/>
      <c r="H241" s="381"/>
      <c r="I241" s="373"/>
      <c r="J241" s="192"/>
    </row>
    <row r="242" spans="1:13" ht="12" customHeight="1">
      <c r="A242" s="204"/>
      <c r="B242" s="130"/>
      <c r="C242" s="357"/>
      <c r="D242" s="374"/>
      <c r="E242" s="268"/>
      <c r="F242" s="377"/>
      <c r="G242" s="405"/>
      <c r="H242" s="381"/>
      <c r="I242" s="373"/>
      <c r="J242" s="192"/>
    </row>
    <row r="243" spans="1:13" ht="12" customHeight="1">
      <c r="A243" s="204"/>
      <c r="B243" s="130"/>
      <c r="C243" s="17"/>
      <c r="I243" s="131"/>
      <c r="J243" s="192"/>
    </row>
    <row r="244" spans="1:13" ht="18" customHeight="1">
      <c r="A244" s="204"/>
      <c r="B244" s="370" t="s">
        <v>77</v>
      </c>
      <c r="C244" s="371"/>
      <c r="D244" s="371"/>
      <c r="E244" s="371"/>
      <c r="F244" s="371"/>
      <c r="G244" s="371"/>
      <c r="H244" s="371"/>
      <c r="I244" s="372"/>
      <c r="J244" s="192"/>
    </row>
    <row r="245" spans="1:13" ht="18" customHeight="1">
      <c r="A245" s="204"/>
      <c r="B245" s="370"/>
      <c r="C245" s="371"/>
      <c r="D245" s="371"/>
      <c r="E245" s="371"/>
      <c r="F245" s="371"/>
      <c r="G245" s="371"/>
      <c r="H245" s="371"/>
      <c r="I245" s="372"/>
      <c r="J245" s="192"/>
    </row>
    <row r="246" spans="1:13" ht="14.1" customHeight="1">
      <c r="A246" s="204"/>
      <c r="B246" s="362" t="s">
        <v>52</v>
      </c>
      <c r="C246" s="349"/>
      <c r="D246" s="346" t="s">
        <v>57</v>
      </c>
      <c r="E246" s="136"/>
      <c r="F246" s="352"/>
      <c r="G246" s="349"/>
      <c r="H246" s="343"/>
      <c r="I246" s="365"/>
      <c r="J246" s="192"/>
      <c r="M246" s="179"/>
    </row>
    <row r="247" spans="1:13" ht="14.1" customHeight="1">
      <c r="A247" s="204"/>
      <c r="B247" s="363"/>
      <c r="C247" s="351"/>
      <c r="D247" s="347"/>
      <c r="E247" s="136"/>
      <c r="F247" s="353"/>
      <c r="G247" s="351"/>
      <c r="H247" s="295"/>
      <c r="I247" s="398"/>
      <c r="J247" s="192"/>
    </row>
    <row r="248" spans="1:13" ht="14.1" customHeight="1">
      <c r="A248" s="204"/>
      <c r="B248" s="362" t="s">
        <v>16</v>
      </c>
      <c r="C248" s="349"/>
      <c r="D248" s="346" t="str">
        <f>'CSP-B'!A10</f>
        <v>EMC312CF-16</v>
      </c>
      <c r="E248" s="136"/>
      <c r="F248" s="352"/>
      <c r="G248" s="349"/>
      <c r="H248" s="343"/>
      <c r="I248" s="365"/>
      <c r="J248" s="192"/>
    </row>
    <row r="249" spans="1:13" ht="14.1" customHeight="1">
      <c r="A249" s="204"/>
      <c r="B249" s="363"/>
      <c r="C249" s="351"/>
      <c r="D249" s="347"/>
      <c r="E249" s="136"/>
      <c r="F249" s="353"/>
      <c r="G249" s="351"/>
      <c r="H249" s="295"/>
      <c r="I249" s="398"/>
      <c r="J249" s="192"/>
    </row>
    <row r="250" spans="1:13" ht="14.1" customHeight="1">
      <c r="A250" s="204"/>
      <c r="B250" s="362" t="s">
        <v>78</v>
      </c>
      <c r="C250" s="349"/>
      <c r="D250" s="346">
        <v>12</v>
      </c>
      <c r="E250" s="136"/>
      <c r="F250" s="352"/>
      <c r="G250" s="349"/>
      <c r="H250" s="343"/>
      <c r="I250" s="365"/>
      <c r="J250" s="192"/>
    </row>
    <row r="251" spans="1:13" ht="14.1" customHeight="1">
      <c r="A251" s="204"/>
      <c r="B251" s="363"/>
      <c r="C251" s="351"/>
      <c r="D251" s="347"/>
      <c r="E251" s="136"/>
      <c r="F251" s="353"/>
      <c r="G251" s="351"/>
      <c r="H251" s="295"/>
      <c r="I251" s="398"/>
      <c r="J251" s="192"/>
    </row>
    <row r="252" spans="1:13" ht="14.1" customHeight="1">
      <c r="A252" s="204"/>
      <c r="B252" s="362" t="s">
        <v>82</v>
      </c>
      <c r="C252" s="349"/>
      <c r="D252" s="346" t="s">
        <v>84</v>
      </c>
      <c r="E252" s="136"/>
      <c r="F252" s="352" t="s">
        <v>62</v>
      </c>
      <c r="G252" s="349"/>
      <c r="H252" s="343">
        <v>160</v>
      </c>
      <c r="I252" s="365"/>
      <c r="J252" s="192"/>
    </row>
    <row r="253" spans="1:13" ht="14.1" customHeight="1">
      <c r="A253" s="204"/>
      <c r="B253" s="363"/>
      <c r="C253" s="351"/>
      <c r="D253" s="347"/>
      <c r="E253" s="136"/>
      <c r="F253" s="353"/>
      <c r="G253" s="351"/>
      <c r="H253" s="295"/>
      <c r="I253" s="398"/>
      <c r="J253" s="192"/>
    </row>
    <row r="254" spans="1:13" ht="18" customHeight="1">
      <c r="A254" s="204"/>
      <c r="B254" s="362" t="s">
        <v>53</v>
      </c>
      <c r="C254" s="349"/>
      <c r="D254" s="346" t="s">
        <v>58</v>
      </c>
      <c r="E254" s="136"/>
      <c r="F254" s="352" t="s">
        <v>63</v>
      </c>
      <c r="G254" s="349"/>
      <c r="H254" s="343">
        <v>1.5</v>
      </c>
      <c r="I254" s="365"/>
      <c r="J254" s="192"/>
    </row>
    <row r="255" spans="1:13">
      <c r="A255" s="204"/>
      <c r="B255" s="363"/>
      <c r="C255" s="351"/>
      <c r="D255" s="347"/>
      <c r="E255" s="136"/>
      <c r="F255" s="353"/>
      <c r="G255" s="351"/>
      <c r="H255" s="295"/>
      <c r="I255" s="398"/>
      <c r="J255" s="192"/>
    </row>
    <row r="256" spans="1:13">
      <c r="A256" s="204"/>
      <c r="B256" s="362" t="s">
        <v>54</v>
      </c>
      <c r="C256" s="349"/>
      <c r="D256" s="346" t="s">
        <v>59</v>
      </c>
      <c r="E256" s="136"/>
      <c r="F256" s="352" t="s">
        <v>64</v>
      </c>
      <c r="G256" s="349"/>
      <c r="H256" s="343" t="s">
        <v>67</v>
      </c>
      <c r="I256" s="365"/>
      <c r="J256" s="192"/>
    </row>
    <row r="257" spans="1:10">
      <c r="A257" s="204"/>
      <c r="B257" s="363"/>
      <c r="C257" s="351"/>
      <c r="D257" s="347"/>
      <c r="E257" s="136"/>
      <c r="F257" s="353"/>
      <c r="G257" s="351"/>
      <c r="H257" s="295"/>
      <c r="I257" s="398"/>
      <c r="J257" s="192"/>
    </row>
    <row r="258" spans="1:10">
      <c r="A258" s="204"/>
      <c r="B258" s="362" t="s">
        <v>55</v>
      </c>
      <c r="C258" s="349"/>
      <c r="D258" s="346" t="s">
        <v>60</v>
      </c>
      <c r="E258" s="136"/>
      <c r="F258" s="352" t="s">
        <v>65</v>
      </c>
      <c r="G258" s="349"/>
      <c r="H258" s="343" t="s">
        <v>68</v>
      </c>
      <c r="I258" s="365"/>
      <c r="J258" s="192"/>
    </row>
    <row r="259" spans="1:10">
      <c r="A259" s="204"/>
      <c r="B259" s="363"/>
      <c r="C259" s="351"/>
      <c r="D259" s="347"/>
      <c r="E259" s="136"/>
      <c r="F259" s="353"/>
      <c r="G259" s="351"/>
      <c r="H259" s="295"/>
      <c r="I259" s="398"/>
      <c r="J259" s="192"/>
    </row>
    <row r="260" spans="1:10">
      <c r="A260" s="204"/>
      <c r="B260" s="362" t="s">
        <v>56</v>
      </c>
      <c r="C260" s="349"/>
      <c r="D260" s="346" t="s">
        <v>61</v>
      </c>
      <c r="E260" s="136"/>
      <c r="F260" s="352" t="s">
        <v>66</v>
      </c>
      <c r="G260" s="349"/>
      <c r="H260" s="343" t="s">
        <v>69</v>
      </c>
      <c r="I260" s="365"/>
      <c r="J260" s="192"/>
    </row>
    <row r="261" spans="1:10" ht="13.8" thickBot="1">
      <c r="A261" s="204"/>
      <c r="B261" s="378"/>
      <c r="C261" s="361"/>
      <c r="D261" s="364"/>
      <c r="E261" s="96"/>
      <c r="F261" s="360"/>
      <c r="G261" s="361"/>
      <c r="H261" s="358"/>
      <c r="I261" s="366"/>
      <c r="J261" s="192"/>
    </row>
    <row r="262" spans="1:10" ht="13.8" thickBot="1">
      <c r="A262" s="201"/>
      <c r="B262" s="202"/>
      <c r="C262" s="202"/>
      <c r="D262" s="202"/>
      <c r="E262" s="202"/>
      <c r="F262" s="202"/>
      <c r="G262" s="202"/>
      <c r="H262" s="202"/>
      <c r="I262" s="202"/>
      <c r="J262" s="193"/>
    </row>
    <row r="263" spans="1:10">
      <c r="C263" s="17"/>
      <c r="I263" s="17"/>
    </row>
    <row r="264" spans="1:10">
      <c r="C264" s="17"/>
      <c r="I264" s="17"/>
    </row>
    <row r="265" spans="1:10">
      <c r="C265" s="17"/>
      <c r="I265" s="17"/>
    </row>
    <row r="266" spans="1:10">
      <c r="C266" s="17"/>
      <c r="I266" s="17"/>
    </row>
    <row r="267" spans="1:10">
      <c r="C267" s="17"/>
      <c r="I267" s="17"/>
    </row>
    <row r="268" spans="1:10">
      <c r="C268" s="17"/>
      <c r="D268" s="406"/>
      <c r="E268" s="406"/>
      <c r="I268" s="17"/>
    </row>
    <row r="269" spans="1:10" ht="13.8" thickBot="1">
      <c r="C269" s="17"/>
      <c r="D269" s="407"/>
      <c r="E269" s="407"/>
      <c r="I269" s="17"/>
    </row>
    <row r="270" spans="1:10" ht="18" customHeight="1" thickBot="1">
      <c r="A270" s="203"/>
      <c r="B270" s="205"/>
      <c r="C270" s="200"/>
      <c r="D270" s="200"/>
      <c r="E270" s="200"/>
      <c r="F270" s="200"/>
      <c r="G270" s="200"/>
      <c r="H270" s="200"/>
      <c r="I270" s="200"/>
      <c r="J270" s="194"/>
    </row>
    <row r="271" spans="1:10" ht="18.75" customHeight="1" thickBot="1">
      <c r="A271" s="204"/>
      <c r="B271" s="379"/>
      <c r="C271" s="336"/>
      <c r="D271" s="336"/>
      <c r="E271" s="336"/>
      <c r="F271" s="336"/>
      <c r="G271" s="336"/>
      <c r="H271" s="336"/>
      <c r="I271" s="380"/>
      <c r="J271" s="192"/>
    </row>
    <row r="272" spans="1:10" ht="14.1" customHeight="1">
      <c r="A272" s="204"/>
      <c r="B272" s="180"/>
      <c r="C272" s="156"/>
      <c r="D272" s="150"/>
      <c r="E272" s="157"/>
      <c r="F272" s="158"/>
      <c r="G272" s="159"/>
      <c r="H272" s="159"/>
      <c r="I272" s="181"/>
      <c r="J272" s="192"/>
    </row>
    <row r="273" spans="1:10" ht="14.1" customHeight="1">
      <c r="A273" s="204"/>
      <c r="B273" s="182"/>
      <c r="C273" s="165"/>
      <c r="D273" s="21"/>
      <c r="E273" s="166"/>
      <c r="F273" s="167"/>
      <c r="G273" s="168"/>
      <c r="H273" s="169"/>
      <c r="I273" s="183"/>
      <c r="J273" s="192"/>
    </row>
    <row r="274" spans="1:10" ht="18" customHeight="1">
      <c r="A274" s="204"/>
      <c r="B274" s="184"/>
      <c r="C274" s="341"/>
      <c r="D274" s="112"/>
      <c r="E274" s="113"/>
      <c r="F274" s="113"/>
      <c r="G274" s="113"/>
      <c r="H274" s="114"/>
      <c r="I274" s="115"/>
      <c r="J274" s="192"/>
    </row>
    <row r="275" spans="1:10" ht="17.399999999999999">
      <c r="A275" s="204"/>
      <c r="B275" s="185"/>
      <c r="C275" s="342"/>
      <c r="D275" s="94"/>
      <c r="E275" s="94"/>
      <c r="F275" s="94"/>
      <c r="G275" s="94"/>
      <c r="H275" s="94"/>
      <c r="I275" s="116"/>
      <c r="J275" s="192"/>
    </row>
    <row r="276" spans="1:10" ht="17.399999999999999">
      <c r="A276" s="204"/>
      <c r="B276" s="186"/>
      <c r="C276" s="25"/>
      <c r="D276" s="23"/>
      <c r="E276" s="23"/>
      <c r="F276" s="23"/>
      <c r="G276" s="23"/>
      <c r="H276" s="23"/>
      <c r="I276" s="24"/>
      <c r="J276" s="192"/>
    </row>
    <row r="277" spans="1:10" ht="17.399999999999999">
      <c r="A277" s="204"/>
      <c r="B277" s="187"/>
      <c r="C277" s="110"/>
      <c r="D277" s="110"/>
      <c r="E277" s="103"/>
      <c r="F277" s="103"/>
      <c r="G277" s="103"/>
      <c r="H277" s="103"/>
      <c r="I277" s="106"/>
      <c r="J277" s="192"/>
    </row>
    <row r="278" spans="1:10" ht="13.2" customHeight="1">
      <c r="A278" s="204"/>
      <c r="B278" s="187"/>
      <c r="C278" s="140"/>
      <c r="D278" s="140"/>
      <c r="E278" s="104"/>
      <c r="F278" s="104"/>
      <c r="G278" s="104"/>
      <c r="H278" s="104"/>
      <c r="I278" s="107"/>
      <c r="J278" s="192"/>
    </row>
    <row r="279" spans="1:10" ht="13.2" customHeight="1">
      <c r="A279" s="204"/>
      <c r="B279" s="187"/>
      <c r="C279" s="111"/>
      <c r="D279" s="111"/>
      <c r="E279" s="105"/>
      <c r="F279" s="105"/>
      <c r="G279" s="105"/>
      <c r="H279" s="105"/>
      <c r="I279" s="108"/>
      <c r="J279" s="192"/>
    </row>
    <row r="280" spans="1:10">
      <c r="A280" s="204"/>
      <c r="B280" s="187"/>
      <c r="C280" s="26"/>
      <c r="D280" s="12"/>
      <c r="E280" s="12"/>
      <c r="F280" s="12"/>
      <c r="G280" s="12"/>
      <c r="H280" s="12"/>
      <c r="I280" s="27"/>
      <c r="J280" s="192"/>
    </row>
    <row r="281" spans="1:10" ht="17.399999999999999">
      <c r="A281" s="204"/>
      <c r="B281" s="188"/>
      <c r="C281" s="143"/>
      <c r="D281" s="143"/>
      <c r="E281" s="143"/>
      <c r="F281" s="143"/>
      <c r="G281" s="143"/>
      <c r="H281" s="143"/>
      <c r="I281" s="95"/>
      <c r="J281" s="192"/>
    </row>
    <row r="282" spans="1:10" ht="17.399999999999999">
      <c r="A282" s="204"/>
      <c r="B282" s="187"/>
      <c r="C282" s="143"/>
      <c r="D282" s="143"/>
      <c r="E282" s="143"/>
      <c r="F282" s="143"/>
      <c r="G282" s="143"/>
      <c r="H282" s="143"/>
      <c r="I282" s="95"/>
      <c r="J282" s="192"/>
    </row>
    <row r="283" spans="1:10" ht="17.399999999999999">
      <c r="A283" s="204"/>
      <c r="B283" s="130"/>
      <c r="C283" s="135"/>
      <c r="D283" s="135"/>
      <c r="E283" s="135"/>
      <c r="F283" s="135"/>
      <c r="G283" s="135"/>
      <c r="H283" s="135"/>
      <c r="I283" s="101"/>
      <c r="J283" s="192"/>
    </row>
    <row r="284" spans="1:10">
      <c r="A284" s="204"/>
      <c r="B284" s="130"/>
      <c r="C284" s="17"/>
      <c r="I284" s="131"/>
      <c r="J284" s="192"/>
    </row>
    <row r="285" spans="1:10" ht="13.2" customHeight="1">
      <c r="A285" s="204"/>
      <c r="B285" s="368"/>
      <c r="C285" s="355"/>
      <c r="D285" s="355"/>
      <c r="E285" s="355"/>
      <c r="F285" s="355"/>
      <c r="G285" s="355"/>
      <c r="H285" s="355"/>
      <c r="I285" s="369"/>
      <c r="J285" s="192"/>
    </row>
    <row r="286" spans="1:10" ht="24.6" customHeight="1">
      <c r="A286" s="204"/>
      <c r="B286" s="368"/>
      <c r="C286" s="355"/>
      <c r="D286" s="355"/>
      <c r="E286" s="355"/>
      <c r="F286" s="355"/>
      <c r="G286" s="355"/>
      <c r="H286" s="355"/>
      <c r="I286" s="369"/>
      <c r="J286" s="192"/>
    </row>
    <row r="287" spans="1:10" ht="18" customHeight="1">
      <c r="A287" s="204"/>
      <c r="B287" s="130"/>
      <c r="C287" s="357"/>
      <c r="D287" s="376"/>
      <c r="E287" s="268"/>
      <c r="F287" s="377"/>
      <c r="G287" s="403"/>
      <c r="H287" s="381"/>
      <c r="I287" s="373"/>
      <c r="J287" s="192"/>
    </row>
    <row r="288" spans="1:10" ht="18" customHeight="1">
      <c r="A288" s="204"/>
      <c r="B288" s="130"/>
      <c r="C288" s="357"/>
      <c r="D288" s="376"/>
      <c r="E288" s="268"/>
      <c r="F288" s="377"/>
      <c r="G288" s="404"/>
      <c r="H288" s="381"/>
      <c r="I288" s="373"/>
      <c r="J288" s="192"/>
    </row>
    <row r="289" spans="1:10" ht="18" customHeight="1">
      <c r="A289" s="204"/>
      <c r="B289" s="130"/>
      <c r="C289" s="357"/>
      <c r="D289" s="375"/>
      <c r="E289" s="268"/>
      <c r="F289" s="377"/>
      <c r="G289" s="404"/>
      <c r="H289" s="381"/>
      <c r="I289" s="373"/>
      <c r="J289" s="192"/>
    </row>
    <row r="290" spans="1:10" ht="18" customHeight="1">
      <c r="A290" s="204"/>
      <c r="B290" s="130"/>
      <c r="C290" s="357"/>
      <c r="D290" s="375"/>
      <c r="E290" s="268"/>
      <c r="F290" s="377"/>
      <c r="G290" s="404"/>
      <c r="H290" s="381"/>
      <c r="I290" s="373"/>
      <c r="J290" s="192"/>
    </row>
    <row r="291" spans="1:10" ht="18" customHeight="1">
      <c r="A291" s="204"/>
      <c r="B291" s="130"/>
      <c r="C291" s="357"/>
      <c r="D291" s="374"/>
      <c r="E291" s="268"/>
      <c r="F291" s="377"/>
      <c r="G291" s="404"/>
      <c r="H291" s="381"/>
      <c r="I291" s="373"/>
      <c r="J291" s="192"/>
    </row>
    <row r="292" spans="1:10" ht="18" customHeight="1">
      <c r="A292" s="204"/>
      <c r="B292" s="130"/>
      <c r="C292" s="357"/>
      <c r="D292" s="374"/>
      <c r="E292" s="268"/>
      <c r="F292" s="377"/>
      <c r="G292" s="405"/>
      <c r="H292" s="381"/>
      <c r="I292" s="373"/>
      <c r="J292" s="192"/>
    </row>
    <row r="293" spans="1:10" ht="14.1" customHeight="1">
      <c r="A293" s="204"/>
      <c r="B293" s="130"/>
      <c r="C293" s="17"/>
      <c r="I293" s="131"/>
      <c r="J293" s="192"/>
    </row>
    <row r="294" spans="1:10" ht="14.1" customHeight="1">
      <c r="A294" s="204"/>
      <c r="B294" s="370"/>
      <c r="C294" s="371"/>
      <c r="D294" s="371"/>
      <c r="E294" s="371"/>
      <c r="F294" s="371"/>
      <c r="G294" s="371"/>
      <c r="H294" s="371"/>
      <c r="I294" s="372"/>
      <c r="J294" s="192"/>
    </row>
    <row r="295" spans="1:10" ht="18" customHeight="1">
      <c r="A295" s="204"/>
      <c r="B295" s="370"/>
      <c r="C295" s="371"/>
      <c r="D295" s="371"/>
      <c r="E295" s="371"/>
      <c r="F295" s="371"/>
      <c r="G295" s="371"/>
      <c r="H295" s="371"/>
      <c r="I295" s="372"/>
      <c r="J295" s="192"/>
    </row>
    <row r="296" spans="1:10">
      <c r="A296" s="204"/>
      <c r="B296" s="362"/>
      <c r="C296" s="349"/>
      <c r="D296" s="346"/>
      <c r="E296" s="136"/>
      <c r="F296" s="352"/>
      <c r="G296" s="349"/>
      <c r="H296" s="343"/>
      <c r="I296" s="365"/>
      <c r="J296" s="192"/>
    </row>
    <row r="297" spans="1:10">
      <c r="A297" s="204"/>
      <c r="B297" s="363"/>
      <c r="C297" s="351"/>
      <c r="D297" s="347"/>
      <c r="E297" s="136"/>
      <c r="F297" s="353"/>
      <c r="G297" s="351"/>
      <c r="H297" s="295"/>
      <c r="I297" s="398"/>
      <c r="J297" s="192"/>
    </row>
    <row r="298" spans="1:10">
      <c r="A298" s="204"/>
      <c r="B298" s="362"/>
      <c r="C298" s="349"/>
      <c r="D298" s="346"/>
      <c r="E298" s="136"/>
      <c r="F298" s="352"/>
      <c r="G298" s="349"/>
      <c r="H298" s="343"/>
      <c r="I298" s="365"/>
      <c r="J298" s="192"/>
    </row>
    <row r="299" spans="1:10">
      <c r="A299" s="204"/>
      <c r="B299" s="363"/>
      <c r="C299" s="351"/>
      <c r="D299" s="347"/>
      <c r="E299" s="136"/>
      <c r="F299" s="353"/>
      <c r="G299" s="351"/>
      <c r="H299" s="295"/>
      <c r="I299" s="398"/>
      <c r="J299" s="192"/>
    </row>
    <row r="300" spans="1:10">
      <c r="A300" s="204"/>
      <c r="B300" s="362"/>
      <c r="C300" s="349"/>
      <c r="D300" s="346"/>
      <c r="E300" s="136"/>
      <c r="F300" s="352"/>
      <c r="G300" s="349"/>
      <c r="H300" s="343"/>
      <c r="I300" s="365"/>
      <c r="J300" s="192"/>
    </row>
    <row r="301" spans="1:10">
      <c r="A301" s="204"/>
      <c r="B301" s="363"/>
      <c r="C301" s="351"/>
      <c r="D301" s="347"/>
      <c r="E301" s="136"/>
      <c r="F301" s="353"/>
      <c r="G301" s="351"/>
      <c r="H301" s="295"/>
      <c r="I301" s="398"/>
      <c r="J301" s="192"/>
    </row>
    <row r="302" spans="1:10">
      <c r="A302" s="204"/>
      <c r="B302" s="362"/>
      <c r="C302" s="349"/>
      <c r="D302" s="346"/>
      <c r="E302" s="136"/>
      <c r="F302" s="352"/>
      <c r="G302" s="349"/>
      <c r="H302" s="343"/>
      <c r="I302" s="365"/>
      <c r="J302" s="192"/>
    </row>
    <row r="303" spans="1:10">
      <c r="A303" s="204"/>
      <c r="B303" s="363"/>
      <c r="C303" s="351"/>
      <c r="D303" s="347"/>
      <c r="E303" s="136"/>
      <c r="F303" s="353"/>
      <c r="G303" s="351"/>
      <c r="H303" s="295"/>
      <c r="I303" s="398"/>
      <c r="J303" s="192"/>
    </row>
    <row r="304" spans="1:10">
      <c r="A304" s="204"/>
      <c r="B304" s="362"/>
      <c r="C304" s="349"/>
      <c r="D304" s="346"/>
      <c r="E304" s="136"/>
      <c r="F304" s="352"/>
      <c r="G304" s="349"/>
      <c r="H304" s="343"/>
      <c r="I304" s="365"/>
      <c r="J304" s="192"/>
    </row>
    <row r="305" spans="1:10">
      <c r="A305" s="204"/>
      <c r="B305" s="363"/>
      <c r="C305" s="351"/>
      <c r="D305" s="347"/>
      <c r="E305" s="136"/>
      <c r="F305" s="353"/>
      <c r="G305" s="351"/>
      <c r="H305" s="295"/>
      <c r="I305" s="398"/>
      <c r="J305" s="192"/>
    </row>
    <row r="306" spans="1:10">
      <c r="A306" s="204"/>
      <c r="B306" s="362"/>
      <c r="C306" s="349"/>
      <c r="D306" s="346"/>
      <c r="E306" s="136"/>
      <c r="F306" s="352"/>
      <c r="G306" s="349"/>
      <c r="H306" s="343"/>
      <c r="I306" s="365"/>
      <c r="J306" s="192"/>
    </row>
    <row r="307" spans="1:10">
      <c r="A307" s="204"/>
      <c r="B307" s="363"/>
      <c r="C307" s="351"/>
      <c r="D307" s="347"/>
      <c r="E307" s="136"/>
      <c r="F307" s="353"/>
      <c r="G307" s="351"/>
      <c r="H307" s="295"/>
      <c r="I307" s="398"/>
      <c r="J307" s="192"/>
    </row>
    <row r="308" spans="1:10">
      <c r="A308" s="204"/>
      <c r="B308" s="362"/>
      <c r="C308" s="349"/>
      <c r="D308" s="346"/>
      <c r="E308" s="136"/>
      <c r="F308" s="352"/>
      <c r="G308" s="349"/>
      <c r="H308" s="343"/>
      <c r="I308" s="365"/>
      <c r="J308" s="192"/>
    </row>
    <row r="309" spans="1:10">
      <c r="A309" s="204"/>
      <c r="B309" s="363"/>
      <c r="C309" s="351"/>
      <c r="D309" s="347"/>
      <c r="E309" s="136"/>
      <c r="F309" s="353"/>
      <c r="G309" s="351"/>
      <c r="H309" s="295"/>
      <c r="I309" s="398"/>
      <c r="J309" s="192"/>
    </row>
    <row r="310" spans="1:10">
      <c r="A310" s="204"/>
      <c r="B310" s="362"/>
      <c r="C310" s="349"/>
      <c r="D310" s="346"/>
      <c r="E310" s="136"/>
      <c r="F310" s="352"/>
      <c r="G310" s="349"/>
      <c r="H310" s="343"/>
      <c r="I310" s="365"/>
      <c r="J310" s="192"/>
    </row>
    <row r="311" spans="1:10" ht="13.8" thickBot="1">
      <c r="A311" s="204"/>
      <c r="B311" s="378"/>
      <c r="C311" s="361"/>
      <c r="D311" s="364"/>
      <c r="E311" s="96"/>
      <c r="F311" s="360"/>
      <c r="G311" s="361"/>
      <c r="H311" s="358"/>
      <c r="I311" s="366"/>
      <c r="J311" s="192"/>
    </row>
    <row r="312" spans="1:10" ht="13.8" thickBot="1">
      <c r="A312" s="201"/>
      <c r="B312" s="202"/>
      <c r="C312" s="202"/>
      <c r="D312" s="202"/>
      <c r="E312" s="202"/>
      <c r="F312" s="202"/>
      <c r="G312" s="202"/>
      <c r="H312" s="202"/>
      <c r="I312" s="202"/>
      <c r="J312" s="193"/>
    </row>
    <row r="313" spans="1:10" ht="18" customHeight="1">
      <c r="B313" s="190"/>
      <c r="C313" s="17"/>
      <c r="I313" s="17"/>
    </row>
    <row r="314" spans="1:10" ht="18" customHeight="1">
      <c r="C314" s="17"/>
      <c r="I314" s="17"/>
    </row>
    <row r="315" spans="1:10" ht="14.1" customHeight="1">
      <c r="C315" s="17"/>
      <c r="I315" s="17"/>
    </row>
    <row r="316" spans="1:10" ht="14.1" customHeight="1">
      <c r="C316" s="17"/>
      <c r="I316" s="17"/>
    </row>
    <row r="317" spans="1:10" ht="18" customHeight="1">
      <c r="C317" s="17"/>
      <c r="I317" s="17"/>
    </row>
    <row r="318" spans="1:10">
      <c r="C318" s="17"/>
      <c r="I318" s="17"/>
    </row>
    <row r="319" spans="1:10">
      <c r="C319" s="17"/>
      <c r="I319" s="17"/>
    </row>
    <row r="320" spans="1:10">
      <c r="C320" s="17"/>
      <c r="I320" s="17"/>
    </row>
    <row r="321" spans="2:9">
      <c r="C321" s="17"/>
      <c r="I321" s="17"/>
    </row>
    <row r="322" spans="2:9">
      <c r="C322" s="17"/>
      <c r="I322" s="17"/>
    </row>
    <row r="323" spans="2:9">
      <c r="C323" s="17"/>
      <c r="I323" s="17"/>
    </row>
    <row r="324" spans="2:9">
      <c r="C324" s="17"/>
      <c r="I324" s="17"/>
    </row>
    <row r="325" spans="2:9">
      <c r="C325" s="17"/>
      <c r="I325" s="17"/>
    </row>
    <row r="326" spans="2:9">
      <c r="C326" s="17"/>
      <c r="I326" s="17"/>
    </row>
    <row r="327" spans="2:9">
      <c r="C327" s="17"/>
      <c r="I327" s="17"/>
    </row>
    <row r="328" spans="2:9">
      <c r="C328" s="17"/>
      <c r="I328" s="17"/>
    </row>
    <row r="329" spans="2:9" ht="18" customHeight="1">
      <c r="B329" s="190"/>
      <c r="C329" s="17"/>
      <c r="I329" s="17"/>
    </row>
    <row r="330" spans="2:9" ht="18" customHeight="1">
      <c r="C330" s="17"/>
      <c r="I330" s="17"/>
    </row>
    <row r="331" spans="2:9" ht="14.1" customHeight="1">
      <c r="C331" s="17"/>
      <c r="I331" s="17"/>
    </row>
    <row r="332" spans="2:9" ht="14.1" customHeight="1">
      <c r="C332" s="17"/>
      <c r="I332" s="17"/>
    </row>
    <row r="333" spans="2:9" ht="18" customHeight="1">
      <c r="C333" s="17"/>
      <c r="I333" s="17"/>
    </row>
    <row r="334" spans="2:9">
      <c r="C334" s="17"/>
      <c r="I334" s="17"/>
    </row>
    <row r="335" spans="2:9">
      <c r="C335" s="17"/>
      <c r="I335" s="17"/>
    </row>
    <row r="336" spans="2:9">
      <c r="C336" s="17"/>
      <c r="I336" s="17"/>
    </row>
    <row r="337" spans="2:9">
      <c r="C337" s="17"/>
      <c r="I337" s="17"/>
    </row>
    <row r="338" spans="2:9">
      <c r="C338" s="17"/>
      <c r="I338" s="17"/>
    </row>
    <row r="339" spans="2:9">
      <c r="C339" s="17"/>
      <c r="I339" s="17"/>
    </row>
    <row r="340" spans="2:9">
      <c r="C340" s="17"/>
      <c r="I340" s="17"/>
    </row>
    <row r="341" spans="2:9">
      <c r="C341" s="17"/>
      <c r="I341" s="17"/>
    </row>
    <row r="342" spans="2:9">
      <c r="C342" s="17"/>
      <c r="I342" s="17"/>
    </row>
    <row r="343" spans="2:9">
      <c r="C343" s="17"/>
      <c r="I343" s="17"/>
    </row>
    <row r="344" spans="2:9">
      <c r="C344" s="17"/>
      <c r="I344" s="17"/>
    </row>
    <row r="345" spans="2:9" ht="18" customHeight="1">
      <c r="B345" s="190"/>
      <c r="C345" s="17"/>
      <c r="I345" s="17"/>
    </row>
    <row r="346" spans="2:9" ht="18" customHeight="1">
      <c r="C346" s="17"/>
      <c r="I346" s="17"/>
    </row>
    <row r="347" spans="2:9" ht="14.1" customHeight="1">
      <c r="C347" s="17"/>
      <c r="I347" s="17"/>
    </row>
    <row r="348" spans="2:9" ht="14.1" customHeight="1">
      <c r="C348" s="17"/>
      <c r="I348" s="17"/>
    </row>
    <row r="349" spans="2:9" ht="18" customHeight="1">
      <c r="C349" s="17"/>
      <c r="I349" s="17"/>
    </row>
    <row r="350" spans="2:9">
      <c r="C350" s="17"/>
      <c r="I350" s="17"/>
    </row>
    <row r="351" spans="2:9">
      <c r="C351" s="17"/>
      <c r="I351" s="17"/>
    </row>
    <row r="352" spans="2:9">
      <c r="C352" s="17"/>
      <c r="I352" s="17"/>
    </row>
    <row r="353" spans="2:9">
      <c r="C353" s="17"/>
      <c r="I353" s="17"/>
    </row>
    <row r="354" spans="2:9">
      <c r="C354" s="17"/>
      <c r="I354" s="17"/>
    </row>
    <row r="355" spans="2:9">
      <c r="C355" s="17"/>
      <c r="I355" s="17"/>
    </row>
    <row r="356" spans="2:9">
      <c r="C356" s="17"/>
      <c r="I356" s="17"/>
    </row>
    <row r="357" spans="2:9">
      <c r="C357" s="17"/>
      <c r="I357" s="17"/>
    </row>
    <row r="358" spans="2:9">
      <c r="C358" s="17"/>
      <c r="I358" s="17"/>
    </row>
    <row r="359" spans="2:9">
      <c r="C359" s="17"/>
      <c r="I359" s="17"/>
    </row>
    <row r="360" spans="2:9">
      <c r="C360" s="17"/>
      <c r="I360" s="17"/>
    </row>
    <row r="361" spans="2:9" ht="18" customHeight="1">
      <c r="B361" s="190"/>
      <c r="C361" s="17"/>
      <c r="I361" s="17"/>
    </row>
    <row r="362" spans="2:9" ht="18" customHeight="1">
      <c r="C362" s="17"/>
      <c r="I362" s="17"/>
    </row>
    <row r="363" spans="2:9" ht="14.1" customHeight="1">
      <c r="C363" s="17"/>
      <c r="I363" s="17"/>
    </row>
    <row r="364" spans="2:9" ht="14.1" customHeight="1">
      <c r="C364" s="17"/>
      <c r="I364" s="17"/>
    </row>
    <row r="365" spans="2:9" ht="18" customHeight="1">
      <c r="C365" s="17"/>
      <c r="I365" s="17"/>
    </row>
    <row r="366" spans="2:9">
      <c r="C366" s="17"/>
      <c r="I366" s="17"/>
    </row>
    <row r="367" spans="2:9">
      <c r="C367" s="17"/>
      <c r="I367" s="17"/>
    </row>
    <row r="368" spans="2:9">
      <c r="C368" s="17"/>
      <c r="I368" s="17"/>
    </row>
    <row r="369" spans="2:9">
      <c r="C369" s="17"/>
      <c r="I369" s="17"/>
    </row>
    <row r="370" spans="2:9">
      <c r="C370" s="17"/>
      <c r="I370" s="17"/>
    </row>
    <row r="371" spans="2:9">
      <c r="C371" s="17"/>
      <c r="I371" s="17"/>
    </row>
    <row r="372" spans="2:9">
      <c r="C372" s="17"/>
      <c r="I372" s="17"/>
    </row>
    <row r="373" spans="2:9">
      <c r="C373" s="17"/>
      <c r="I373" s="17"/>
    </row>
    <row r="374" spans="2:9" ht="12" customHeight="1">
      <c r="C374" s="17"/>
      <c r="I374" s="17"/>
    </row>
    <row r="375" spans="2:9">
      <c r="C375" s="17"/>
      <c r="I375" s="17"/>
    </row>
    <row r="376" spans="2:9">
      <c r="C376" s="17"/>
      <c r="I376" s="17"/>
    </row>
    <row r="377" spans="2:9" ht="18" customHeight="1">
      <c r="B377" s="190"/>
      <c r="C377" s="17"/>
      <c r="I377" s="17"/>
    </row>
    <row r="378" spans="2:9" ht="18" customHeight="1">
      <c r="C378" s="17"/>
      <c r="I378" s="17"/>
    </row>
    <row r="379" spans="2:9" ht="14.1" customHeight="1">
      <c r="C379" s="17"/>
      <c r="I379" s="17"/>
    </row>
    <row r="380" spans="2:9" ht="14.1" customHeight="1">
      <c r="C380" s="17"/>
      <c r="I380" s="17"/>
    </row>
    <row r="381" spans="2:9" ht="12" customHeight="1">
      <c r="C381" s="17"/>
      <c r="I381" s="17"/>
    </row>
    <row r="382" spans="2:9" ht="12" customHeight="1">
      <c r="C382" s="17"/>
      <c r="I382" s="17"/>
    </row>
    <row r="383" spans="2:9" ht="12" customHeight="1">
      <c r="C383" s="17"/>
      <c r="I383" s="17"/>
    </row>
    <row r="384" spans="2:9" ht="12" customHeight="1">
      <c r="C384" s="17"/>
      <c r="I384" s="17"/>
    </row>
    <row r="385" spans="2:9" ht="12" customHeight="1">
      <c r="C385" s="17"/>
      <c r="I385" s="17"/>
    </row>
    <row r="386" spans="2:9" ht="12" customHeight="1">
      <c r="C386" s="17"/>
      <c r="I386" s="17"/>
    </row>
    <row r="387" spans="2:9" ht="12" customHeight="1">
      <c r="C387" s="17"/>
      <c r="I387" s="17"/>
    </row>
    <row r="388" spans="2:9" ht="12" customHeight="1">
      <c r="C388" s="17"/>
      <c r="I388" s="17"/>
    </row>
    <row r="389" spans="2:9" ht="12" customHeight="1">
      <c r="C389" s="17"/>
      <c r="I389" s="17"/>
    </row>
    <row r="390" spans="2:9" ht="12" customHeight="1">
      <c r="C390" s="17"/>
      <c r="I390" s="17"/>
    </row>
    <row r="391" spans="2:9" ht="12" customHeight="1">
      <c r="C391" s="17"/>
      <c r="I391" s="17"/>
    </row>
    <row r="392" spans="2:9" ht="12" customHeight="1">
      <c r="C392" s="17"/>
      <c r="I392" s="17"/>
    </row>
    <row r="393" spans="2:9" ht="18" customHeight="1">
      <c r="B393" s="190"/>
      <c r="C393" s="17"/>
      <c r="I393" s="17"/>
    </row>
    <row r="394" spans="2:9" ht="18" customHeight="1">
      <c r="C394" s="17"/>
      <c r="I394" s="17"/>
    </row>
    <row r="395" spans="2:9" ht="14.1" customHeight="1">
      <c r="C395" s="17"/>
      <c r="I395" s="17"/>
    </row>
    <row r="396" spans="2:9" ht="14.1" customHeight="1">
      <c r="C396" s="17"/>
      <c r="I396" s="17"/>
    </row>
    <row r="397" spans="2:9">
      <c r="C397" s="17"/>
      <c r="I397" s="17"/>
    </row>
    <row r="398" spans="2:9">
      <c r="C398" s="17"/>
      <c r="I398" s="17"/>
    </row>
    <row r="399" spans="2:9">
      <c r="C399" s="17"/>
      <c r="I399" s="17"/>
    </row>
    <row r="400" spans="2:9">
      <c r="C400" s="17"/>
      <c r="I400" s="17"/>
    </row>
    <row r="401" spans="2:9">
      <c r="C401" s="17"/>
      <c r="I401" s="17"/>
    </row>
    <row r="402" spans="2:9">
      <c r="C402" s="17"/>
      <c r="I402" s="17"/>
    </row>
    <row r="403" spans="2:9">
      <c r="C403" s="17"/>
      <c r="I403" s="17"/>
    </row>
    <row r="404" spans="2:9">
      <c r="C404" s="17"/>
      <c r="I404" s="17"/>
    </row>
    <row r="405" spans="2:9">
      <c r="C405" s="17"/>
      <c r="I405" s="17"/>
    </row>
    <row r="406" spans="2:9">
      <c r="C406" s="17"/>
      <c r="I406" s="17"/>
    </row>
    <row r="407" spans="2:9">
      <c r="C407" s="17"/>
      <c r="I407" s="17"/>
    </row>
    <row r="408" spans="2:9">
      <c r="C408" s="17"/>
      <c r="I408" s="17"/>
    </row>
    <row r="409" spans="2:9">
      <c r="C409" s="17"/>
      <c r="I409" s="17"/>
    </row>
    <row r="410" spans="2:9">
      <c r="C410" s="17"/>
      <c r="I410" s="17"/>
    </row>
    <row r="411" spans="2:9" ht="18" customHeight="1">
      <c r="B411" s="190"/>
      <c r="C411" s="17"/>
      <c r="I411" s="17"/>
    </row>
    <row r="412" spans="2:9" ht="18" customHeight="1">
      <c r="C412" s="17"/>
      <c r="I412" s="17"/>
    </row>
    <row r="413" spans="2:9" ht="14.1" customHeight="1">
      <c r="C413" s="17"/>
      <c r="I413" s="17"/>
    </row>
    <row r="414" spans="2:9" ht="14.1" customHeight="1">
      <c r="C414" s="17"/>
      <c r="I414" s="17"/>
    </row>
    <row r="415" spans="2:9" ht="18" customHeight="1">
      <c r="C415" s="17"/>
      <c r="I415" s="17"/>
    </row>
    <row r="416" spans="2:9">
      <c r="C416" s="17"/>
      <c r="I416" s="17"/>
    </row>
    <row r="417" spans="2:9">
      <c r="C417" s="17"/>
      <c r="I417" s="17"/>
    </row>
    <row r="418" spans="2:9">
      <c r="C418" s="17"/>
      <c r="I418" s="17"/>
    </row>
    <row r="419" spans="2:9">
      <c r="C419" s="17"/>
      <c r="I419" s="17"/>
    </row>
    <row r="420" spans="2:9">
      <c r="C420" s="17"/>
      <c r="I420" s="17"/>
    </row>
    <row r="421" spans="2:9">
      <c r="C421" s="17"/>
      <c r="I421" s="17"/>
    </row>
    <row r="422" spans="2:9">
      <c r="C422" s="17"/>
      <c r="I422" s="17"/>
    </row>
    <row r="423" spans="2:9">
      <c r="C423" s="17"/>
      <c r="I423" s="17"/>
    </row>
    <row r="424" spans="2:9">
      <c r="C424" s="17"/>
      <c r="I424" s="17"/>
    </row>
    <row r="425" spans="2:9">
      <c r="C425" s="17"/>
      <c r="I425" s="17"/>
    </row>
    <row r="426" spans="2:9">
      <c r="C426" s="17"/>
      <c r="I426" s="17"/>
    </row>
    <row r="427" spans="2:9" ht="18" customHeight="1">
      <c r="B427" s="190"/>
      <c r="C427" s="17"/>
      <c r="I427" s="17"/>
    </row>
    <row r="428" spans="2:9" ht="18" customHeight="1">
      <c r="C428" s="17"/>
      <c r="I428" s="17"/>
    </row>
    <row r="429" spans="2:9" ht="14.1" customHeight="1">
      <c r="C429" s="17"/>
      <c r="I429" s="17"/>
    </row>
    <row r="430" spans="2:9" ht="14.1" customHeight="1">
      <c r="C430" s="17"/>
      <c r="I430" s="17"/>
    </row>
    <row r="431" spans="2:9" ht="18" customHeight="1">
      <c r="C431" s="17"/>
      <c r="I431" s="17"/>
    </row>
    <row r="432" spans="2:9" ht="13.5" customHeight="1">
      <c r="C432" s="17"/>
      <c r="I432" s="17"/>
    </row>
    <row r="433" spans="2:9" ht="13.5" customHeight="1">
      <c r="C433" s="17"/>
      <c r="I433" s="17"/>
    </row>
    <row r="434" spans="2:9" ht="13.5" customHeight="1">
      <c r="C434" s="17"/>
      <c r="I434" s="17"/>
    </row>
    <row r="435" spans="2:9" ht="13.5" customHeight="1">
      <c r="C435" s="17"/>
      <c r="I435" s="17"/>
    </row>
    <row r="436" spans="2:9" ht="13.5" customHeight="1">
      <c r="C436" s="17"/>
      <c r="I436" s="17"/>
    </row>
    <row r="437" spans="2:9" ht="13.5" customHeight="1">
      <c r="C437" s="17"/>
      <c r="I437" s="17"/>
    </row>
    <row r="438" spans="2:9" ht="13.5" customHeight="1">
      <c r="C438" s="17"/>
      <c r="I438" s="17"/>
    </row>
    <row r="439" spans="2:9" ht="13.5" customHeight="1">
      <c r="C439" s="17"/>
      <c r="I439" s="17"/>
    </row>
    <row r="440" spans="2:9" ht="13.5" customHeight="1">
      <c r="C440" s="17"/>
      <c r="I440" s="17"/>
    </row>
    <row r="441" spans="2:9" ht="13.5" customHeight="1">
      <c r="C441" s="17"/>
      <c r="I441" s="17"/>
    </row>
    <row r="442" spans="2:9" ht="13.5" customHeight="1">
      <c r="C442" s="17"/>
      <c r="I442" s="17"/>
    </row>
    <row r="443" spans="2:9" ht="13.5" customHeight="1">
      <c r="C443" s="17"/>
      <c r="I443" s="17"/>
    </row>
    <row r="444" spans="2:9" ht="18" customHeight="1">
      <c r="B444" s="190"/>
      <c r="C444" s="17"/>
      <c r="I444" s="17"/>
    </row>
    <row r="445" spans="2:9" ht="18" customHeight="1">
      <c r="C445" s="17"/>
      <c r="I445" s="17"/>
    </row>
    <row r="446" spans="2:9" ht="14.1" customHeight="1">
      <c r="C446" s="17"/>
      <c r="I446" s="17"/>
    </row>
    <row r="447" spans="2:9" ht="14.1" customHeight="1">
      <c r="C447" s="17"/>
      <c r="I447" s="17"/>
    </row>
    <row r="448" spans="2:9">
      <c r="C448" s="17"/>
      <c r="I448" s="17"/>
    </row>
    <row r="449" spans="2:9">
      <c r="C449" s="17"/>
      <c r="I449" s="17"/>
    </row>
    <row r="450" spans="2:9">
      <c r="C450" s="17"/>
      <c r="I450" s="17"/>
    </row>
    <row r="451" spans="2:9">
      <c r="C451" s="17"/>
      <c r="I451" s="17"/>
    </row>
    <row r="452" spans="2:9">
      <c r="C452" s="17"/>
      <c r="I452" s="17"/>
    </row>
    <row r="453" spans="2:9">
      <c r="C453" s="17"/>
      <c r="I453" s="17"/>
    </row>
    <row r="454" spans="2:9">
      <c r="C454" s="17"/>
      <c r="I454" s="17"/>
    </row>
    <row r="455" spans="2:9">
      <c r="C455" s="17"/>
      <c r="I455" s="17"/>
    </row>
    <row r="456" spans="2:9">
      <c r="C456" s="17"/>
      <c r="I456" s="17"/>
    </row>
    <row r="457" spans="2:9">
      <c r="C457" s="17"/>
      <c r="I457" s="17"/>
    </row>
    <row r="458" spans="2:9">
      <c r="C458" s="17"/>
      <c r="I458" s="17"/>
    </row>
    <row r="459" spans="2:9" ht="18" customHeight="1">
      <c r="B459" s="190"/>
      <c r="C459" s="17"/>
      <c r="I459" s="17"/>
    </row>
    <row r="460" spans="2:9" ht="18" customHeight="1">
      <c r="C460" s="17"/>
      <c r="I460" s="17"/>
    </row>
    <row r="461" spans="2:9" ht="14.1" customHeight="1">
      <c r="C461" s="17"/>
      <c r="I461" s="17"/>
    </row>
    <row r="462" spans="2:9" ht="14.1" customHeight="1">
      <c r="C462" s="17"/>
      <c r="I462" s="17"/>
    </row>
    <row r="463" spans="2:9">
      <c r="C463" s="17"/>
      <c r="I463" s="17"/>
    </row>
    <row r="464" spans="2:9">
      <c r="C464" s="17"/>
      <c r="I464" s="17"/>
    </row>
    <row r="465" spans="2:9">
      <c r="C465" s="17"/>
      <c r="I465" s="17"/>
    </row>
    <row r="466" spans="2:9">
      <c r="C466" s="17"/>
      <c r="I466" s="17"/>
    </row>
    <row r="467" spans="2:9">
      <c r="C467" s="17"/>
      <c r="I467" s="17"/>
    </row>
    <row r="468" spans="2:9">
      <c r="C468" s="17"/>
      <c r="I468" s="17"/>
    </row>
    <row r="469" spans="2:9">
      <c r="C469" s="17"/>
      <c r="I469" s="17"/>
    </row>
    <row r="470" spans="2:9">
      <c r="C470" s="17"/>
      <c r="I470" s="17"/>
    </row>
    <row r="471" spans="2:9">
      <c r="C471" s="17"/>
      <c r="I471" s="17"/>
    </row>
    <row r="472" spans="2:9">
      <c r="C472" s="17"/>
      <c r="I472" s="17"/>
    </row>
    <row r="473" spans="2:9">
      <c r="C473" s="17"/>
      <c r="I473" s="17"/>
    </row>
    <row r="474" spans="2:9">
      <c r="C474" s="17"/>
      <c r="I474" s="17"/>
    </row>
    <row r="475" spans="2:9" ht="18" customHeight="1">
      <c r="B475" s="190"/>
      <c r="C475" s="17"/>
      <c r="I475" s="17"/>
    </row>
    <row r="476" spans="2:9" ht="18" customHeight="1">
      <c r="C476" s="17"/>
      <c r="I476" s="17"/>
    </row>
    <row r="477" spans="2:9" ht="14.1" customHeight="1">
      <c r="C477" s="17"/>
      <c r="I477" s="17"/>
    </row>
    <row r="478" spans="2:9" ht="14.1" customHeight="1">
      <c r="C478" s="17"/>
      <c r="I478" s="17"/>
    </row>
    <row r="479" spans="2:9">
      <c r="C479" s="17"/>
      <c r="I479" s="17"/>
    </row>
    <row r="480" spans="2:9">
      <c r="C480" s="17"/>
      <c r="I480" s="17"/>
    </row>
    <row r="481" spans="2:9">
      <c r="C481" s="17"/>
      <c r="I481" s="17"/>
    </row>
    <row r="482" spans="2:9">
      <c r="C482" s="17"/>
      <c r="I482" s="17"/>
    </row>
    <row r="483" spans="2:9">
      <c r="C483" s="17"/>
      <c r="I483" s="17"/>
    </row>
    <row r="484" spans="2:9">
      <c r="C484" s="17"/>
      <c r="I484" s="17"/>
    </row>
    <row r="485" spans="2:9">
      <c r="C485" s="17"/>
      <c r="I485" s="17"/>
    </row>
    <row r="486" spans="2:9">
      <c r="C486" s="17"/>
      <c r="I486" s="17"/>
    </row>
    <row r="487" spans="2:9">
      <c r="C487" s="17"/>
      <c r="I487" s="17"/>
    </row>
    <row r="488" spans="2:9">
      <c r="C488" s="17"/>
      <c r="I488" s="17"/>
    </row>
    <row r="489" spans="2:9">
      <c r="C489" s="17"/>
      <c r="I489" s="17"/>
    </row>
    <row r="490" spans="2:9">
      <c r="C490" s="17"/>
      <c r="I490" s="17"/>
    </row>
    <row r="491" spans="2:9" ht="18" customHeight="1">
      <c r="B491" s="190"/>
      <c r="C491" s="17"/>
      <c r="I491" s="17"/>
    </row>
    <row r="492" spans="2:9" ht="18" customHeight="1">
      <c r="C492" s="17"/>
      <c r="I492" s="17"/>
    </row>
    <row r="493" spans="2:9" ht="14.1" customHeight="1">
      <c r="C493" s="17"/>
      <c r="I493" s="17"/>
    </row>
    <row r="494" spans="2:9" ht="14.1" customHeight="1">
      <c r="C494" s="17"/>
      <c r="I494" s="17"/>
    </row>
    <row r="495" spans="2:9">
      <c r="C495" s="17"/>
      <c r="I495" s="17"/>
    </row>
    <row r="496" spans="2:9">
      <c r="C496" s="17"/>
      <c r="I496" s="17"/>
    </row>
    <row r="497" spans="2:9">
      <c r="C497" s="17"/>
      <c r="I497" s="17"/>
    </row>
    <row r="498" spans="2:9">
      <c r="C498" s="17"/>
      <c r="I498" s="17"/>
    </row>
    <row r="499" spans="2:9">
      <c r="C499" s="17"/>
      <c r="I499" s="17"/>
    </row>
    <row r="500" spans="2:9">
      <c r="C500" s="17"/>
      <c r="I500" s="17"/>
    </row>
    <row r="501" spans="2:9">
      <c r="C501" s="17"/>
      <c r="I501" s="17"/>
    </row>
    <row r="502" spans="2:9">
      <c r="C502" s="17"/>
      <c r="I502" s="17"/>
    </row>
    <row r="503" spans="2:9">
      <c r="C503" s="17"/>
      <c r="I503" s="17"/>
    </row>
    <row r="504" spans="2:9">
      <c r="C504" s="17"/>
      <c r="I504" s="17"/>
    </row>
    <row r="505" spans="2:9">
      <c r="C505" s="17"/>
      <c r="I505" s="17"/>
    </row>
    <row r="506" spans="2:9">
      <c r="C506" s="17"/>
      <c r="I506" s="17"/>
    </row>
    <row r="507" spans="2:9">
      <c r="C507" s="17"/>
      <c r="I507" s="17"/>
    </row>
    <row r="508" spans="2:9" ht="18" customHeight="1">
      <c r="B508" s="190"/>
      <c r="C508" s="17"/>
      <c r="I508" s="17"/>
    </row>
    <row r="509" spans="2:9" ht="18" customHeight="1">
      <c r="C509" s="17"/>
      <c r="I509" s="17"/>
    </row>
    <row r="510" spans="2:9" ht="14.1" customHeight="1">
      <c r="C510" s="17"/>
      <c r="I510" s="17"/>
    </row>
    <row r="511" spans="2:9" ht="14.1" customHeight="1">
      <c r="C511" s="17"/>
      <c r="I511" s="17"/>
    </row>
    <row r="512" spans="2:9">
      <c r="C512" s="17"/>
      <c r="I512" s="17"/>
    </row>
    <row r="513" spans="2:9">
      <c r="C513" s="17"/>
      <c r="I513" s="17"/>
    </row>
    <row r="514" spans="2:9">
      <c r="C514" s="17"/>
      <c r="I514" s="17"/>
    </row>
    <row r="515" spans="2:9">
      <c r="C515" s="17"/>
      <c r="I515" s="17"/>
    </row>
    <row r="516" spans="2:9">
      <c r="C516" s="17"/>
      <c r="I516" s="17"/>
    </row>
    <row r="517" spans="2:9">
      <c r="C517" s="17"/>
      <c r="I517" s="17"/>
    </row>
    <row r="518" spans="2:9">
      <c r="C518" s="17"/>
      <c r="I518" s="17"/>
    </row>
    <row r="519" spans="2:9">
      <c r="C519" s="17"/>
      <c r="I519" s="17"/>
    </row>
    <row r="520" spans="2:9">
      <c r="C520" s="17"/>
      <c r="I520" s="17"/>
    </row>
    <row r="521" spans="2:9">
      <c r="C521" s="17"/>
      <c r="I521" s="17"/>
    </row>
    <row r="522" spans="2:9">
      <c r="C522" s="17"/>
      <c r="I522" s="17"/>
    </row>
    <row r="523" spans="2:9">
      <c r="C523" s="17"/>
      <c r="I523" s="17"/>
    </row>
    <row r="524" spans="2:9" ht="18" customHeight="1">
      <c r="B524" s="190"/>
      <c r="C524" s="17"/>
      <c r="I524" s="17"/>
    </row>
    <row r="525" spans="2:9" ht="18" customHeight="1">
      <c r="C525" s="17"/>
      <c r="I525" s="17"/>
    </row>
    <row r="526" spans="2:9" ht="14.1" customHeight="1">
      <c r="C526" s="17"/>
      <c r="I526" s="17"/>
    </row>
    <row r="527" spans="2:9" ht="14.1" customHeight="1">
      <c r="C527" s="17"/>
      <c r="I527" s="17"/>
    </row>
    <row r="528" spans="2:9">
      <c r="C528" s="17"/>
      <c r="I528" s="17"/>
    </row>
    <row r="529" spans="2:9">
      <c r="C529" s="17"/>
      <c r="I529" s="17"/>
    </row>
    <row r="530" spans="2:9">
      <c r="C530" s="17"/>
      <c r="I530" s="17"/>
    </row>
    <row r="531" spans="2:9">
      <c r="C531" s="17"/>
      <c r="I531" s="17"/>
    </row>
    <row r="532" spans="2:9">
      <c r="C532" s="17"/>
      <c r="I532" s="17"/>
    </row>
    <row r="533" spans="2:9">
      <c r="C533" s="17"/>
      <c r="I533" s="17"/>
    </row>
    <row r="534" spans="2:9">
      <c r="C534" s="17"/>
      <c r="I534" s="17"/>
    </row>
    <row r="535" spans="2:9">
      <c r="C535" s="17"/>
      <c r="I535" s="17"/>
    </row>
    <row r="536" spans="2:9">
      <c r="C536" s="17"/>
      <c r="I536" s="17"/>
    </row>
    <row r="537" spans="2:9">
      <c r="C537" s="17"/>
      <c r="I537" s="17"/>
    </row>
    <row r="538" spans="2:9">
      <c r="C538" s="17"/>
      <c r="I538" s="17"/>
    </row>
    <row r="539" spans="2:9">
      <c r="C539" s="17"/>
      <c r="I539" s="17"/>
    </row>
    <row r="540" spans="2:9" ht="18" customHeight="1">
      <c r="B540" s="190"/>
      <c r="C540" s="17"/>
      <c r="I540" s="17"/>
    </row>
    <row r="541" spans="2:9" ht="18" customHeight="1">
      <c r="C541" s="17"/>
      <c r="I541" s="17"/>
    </row>
    <row r="542" spans="2:9" ht="14.1" customHeight="1">
      <c r="C542" s="17"/>
      <c r="I542" s="17"/>
    </row>
    <row r="543" spans="2:9" ht="14.1" customHeight="1">
      <c r="C543" s="17"/>
      <c r="I543" s="17"/>
    </row>
    <row r="544" spans="2:9" ht="18" customHeight="1">
      <c r="C544" s="17"/>
      <c r="I544" s="17"/>
    </row>
    <row r="545" spans="2:9">
      <c r="C545" s="17"/>
      <c r="I545" s="17"/>
    </row>
    <row r="546" spans="2:9">
      <c r="C546" s="17"/>
      <c r="I546" s="17"/>
    </row>
    <row r="547" spans="2:9">
      <c r="C547" s="17"/>
      <c r="I547" s="17"/>
    </row>
    <row r="548" spans="2:9">
      <c r="C548" s="17"/>
      <c r="I548" s="17"/>
    </row>
    <row r="549" spans="2:9">
      <c r="C549" s="17"/>
      <c r="I549" s="17"/>
    </row>
    <row r="550" spans="2:9">
      <c r="C550" s="17"/>
      <c r="I550" s="17"/>
    </row>
    <row r="551" spans="2:9">
      <c r="C551" s="17"/>
      <c r="I551" s="17"/>
    </row>
    <row r="552" spans="2:9">
      <c r="C552" s="17"/>
      <c r="I552" s="17"/>
    </row>
    <row r="553" spans="2:9">
      <c r="C553" s="17"/>
      <c r="I553" s="17"/>
    </row>
    <row r="554" spans="2:9">
      <c r="C554" s="17"/>
      <c r="I554" s="17"/>
    </row>
    <row r="555" spans="2:9">
      <c r="C555" s="17"/>
      <c r="I555" s="17"/>
    </row>
    <row r="556" spans="2:9">
      <c r="C556" s="17"/>
      <c r="I556" s="17"/>
    </row>
    <row r="557" spans="2:9" ht="18" customHeight="1">
      <c r="B557" s="190"/>
      <c r="C557" s="17"/>
      <c r="I557" s="17"/>
    </row>
    <row r="558" spans="2:9" ht="18" customHeight="1">
      <c r="C558" s="17"/>
      <c r="I558" s="17"/>
    </row>
    <row r="559" spans="2:9" ht="14.1" customHeight="1">
      <c r="C559" s="17"/>
      <c r="I559" s="17"/>
    </row>
    <row r="560" spans="2:9" ht="14.1" customHeight="1">
      <c r="C560" s="17"/>
      <c r="I560" s="17"/>
    </row>
    <row r="561" s="17" customFormat="1" ht="18" customHeight="1"/>
    <row r="562" s="17" customFormat="1"/>
    <row r="563" s="17" customFormat="1"/>
    <row r="564" s="17" customFormat="1"/>
    <row r="565" s="17" customFormat="1"/>
    <row r="566" s="17" customFormat="1"/>
    <row r="567" s="17" customFormat="1"/>
    <row r="568" s="17" customFormat="1"/>
    <row r="569" s="17" customFormat="1"/>
    <row r="570" s="17" customFormat="1"/>
    <row r="571" s="17" customFormat="1"/>
    <row r="572" s="17" customFormat="1"/>
    <row r="573" s="17" customFormat="1"/>
    <row r="574" s="17" customFormat="1"/>
    <row r="575" s="17" customFormat="1"/>
    <row r="576" s="17" customFormat="1"/>
    <row r="577" spans="3:8">
      <c r="C577" s="191"/>
      <c r="D577" s="22"/>
      <c r="E577" s="22"/>
      <c r="F577" s="22"/>
      <c r="G577" s="18"/>
      <c r="H577" s="19"/>
    </row>
    <row r="578" spans="3:8">
      <c r="C578" s="191"/>
      <c r="D578" s="22"/>
      <c r="E578" s="22"/>
      <c r="F578" s="22"/>
      <c r="G578" s="18"/>
      <c r="H578" s="19"/>
    </row>
    <row r="579" spans="3:8">
      <c r="C579" s="191"/>
      <c r="D579" s="22"/>
      <c r="E579" s="22"/>
      <c r="F579" s="22"/>
      <c r="G579" s="18"/>
      <c r="H579" s="19"/>
    </row>
    <row r="580" spans="3:8">
      <c r="C580" s="191"/>
      <c r="D580" s="22"/>
      <c r="E580" s="22"/>
      <c r="F580" s="22"/>
      <c r="G580" s="18"/>
      <c r="H580" s="19"/>
    </row>
  </sheetData>
  <mergeCells count="291">
    <mergeCell ref="D13:E14"/>
    <mergeCell ref="D119:E120"/>
    <mergeCell ref="D169:E170"/>
    <mergeCell ref="D219:E220"/>
    <mergeCell ref="D268:E269"/>
    <mergeCell ref="D298:D299"/>
    <mergeCell ref="D296:D297"/>
    <mergeCell ref="B285:I286"/>
    <mergeCell ref="B246:C247"/>
    <mergeCell ref="B244:I245"/>
    <mergeCell ref="H260:I261"/>
    <mergeCell ref="H258:I259"/>
    <mergeCell ref="H256:I257"/>
    <mergeCell ref="H254:I255"/>
    <mergeCell ref="H252:I253"/>
    <mergeCell ref="F260:G261"/>
    <mergeCell ref="F258:G259"/>
    <mergeCell ref="F256:G257"/>
    <mergeCell ref="H98:I99"/>
    <mergeCell ref="D302:D303"/>
    <mergeCell ref="D300:D301"/>
    <mergeCell ref="F298:G299"/>
    <mergeCell ref="F300:G301"/>
    <mergeCell ref="H300:I301"/>
    <mergeCell ref="H298:I299"/>
    <mergeCell ref="H296:I297"/>
    <mergeCell ref="D66:E67"/>
    <mergeCell ref="G87:G92"/>
    <mergeCell ref="G138:G143"/>
    <mergeCell ref="G188:G193"/>
    <mergeCell ref="G237:G242"/>
    <mergeCell ref="G287:G292"/>
    <mergeCell ref="F34:F39"/>
    <mergeCell ref="E34:E39"/>
    <mergeCell ref="E87:E92"/>
    <mergeCell ref="F87:F92"/>
    <mergeCell ref="F100:G101"/>
    <mergeCell ref="F98:G99"/>
    <mergeCell ref="F96:G97"/>
    <mergeCell ref="D306:D307"/>
    <mergeCell ref="D304:D305"/>
    <mergeCell ref="H310:I311"/>
    <mergeCell ref="H308:I309"/>
    <mergeCell ref="H306:I307"/>
    <mergeCell ref="H304:I305"/>
    <mergeCell ref="C287:C288"/>
    <mergeCell ref="C289:C290"/>
    <mergeCell ref="H302:I303"/>
    <mergeCell ref="F308:G309"/>
    <mergeCell ref="F306:G307"/>
    <mergeCell ref="F304:G305"/>
    <mergeCell ref="F302:G303"/>
    <mergeCell ref="F310:G311"/>
    <mergeCell ref="B294:I295"/>
    <mergeCell ref="D201:D202"/>
    <mergeCell ref="D254:D255"/>
    <mergeCell ref="D252:D253"/>
    <mergeCell ref="D250:D251"/>
    <mergeCell ref="D248:D249"/>
    <mergeCell ref="D246:D247"/>
    <mergeCell ref="B222:I222"/>
    <mergeCell ref="C225:C226"/>
    <mergeCell ref="B310:C311"/>
    <mergeCell ref="B308:C309"/>
    <mergeCell ref="B306:C307"/>
    <mergeCell ref="B304:C305"/>
    <mergeCell ref="B302:C303"/>
    <mergeCell ref="B300:C301"/>
    <mergeCell ref="B298:C299"/>
    <mergeCell ref="B296:C297"/>
    <mergeCell ref="I287:I292"/>
    <mergeCell ref="D291:D292"/>
    <mergeCell ref="D289:D290"/>
    <mergeCell ref="D287:D288"/>
    <mergeCell ref="E287:E292"/>
    <mergeCell ref="F287:F292"/>
    <mergeCell ref="D310:D311"/>
    <mergeCell ref="D308:D309"/>
    <mergeCell ref="F205:G206"/>
    <mergeCell ref="F203:G204"/>
    <mergeCell ref="F197:G198"/>
    <mergeCell ref="F199:G200"/>
    <mergeCell ref="F201:G202"/>
    <mergeCell ref="H201:I202"/>
    <mergeCell ref="H199:I200"/>
    <mergeCell ref="H197:I198"/>
    <mergeCell ref="F254:G255"/>
    <mergeCell ref="F252:G253"/>
    <mergeCell ref="F246:G247"/>
    <mergeCell ref="F248:G249"/>
    <mergeCell ref="F250:G251"/>
    <mergeCell ref="H250:I251"/>
    <mergeCell ref="H248:I249"/>
    <mergeCell ref="H246:I247"/>
    <mergeCell ref="B172:I172"/>
    <mergeCell ref="C175:C176"/>
    <mergeCell ref="I188:I193"/>
    <mergeCell ref="D192:D193"/>
    <mergeCell ref="D190:D191"/>
    <mergeCell ref="D188:D189"/>
    <mergeCell ref="C190:C191"/>
    <mergeCell ref="B186:I187"/>
    <mergeCell ref="E188:E193"/>
    <mergeCell ref="F188:F193"/>
    <mergeCell ref="C188:C189"/>
    <mergeCell ref="F161:G162"/>
    <mergeCell ref="F159:G160"/>
    <mergeCell ref="F157:G158"/>
    <mergeCell ref="F155:G156"/>
    <mergeCell ref="F153:G154"/>
    <mergeCell ref="H161:I162"/>
    <mergeCell ref="H159:I160"/>
    <mergeCell ref="H157:I158"/>
    <mergeCell ref="H155:I156"/>
    <mergeCell ref="H153:I154"/>
    <mergeCell ref="B161:C162"/>
    <mergeCell ref="B159:C160"/>
    <mergeCell ref="B157:C158"/>
    <mergeCell ref="B155:C156"/>
    <mergeCell ref="B153:C154"/>
    <mergeCell ref="B151:C152"/>
    <mergeCell ref="B149:C150"/>
    <mergeCell ref="B147:C148"/>
    <mergeCell ref="D161:D162"/>
    <mergeCell ref="D159:D160"/>
    <mergeCell ref="D157:D158"/>
    <mergeCell ref="D155:D156"/>
    <mergeCell ref="D153:D154"/>
    <mergeCell ref="D151:D152"/>
    <mergeCell ref="D149:D150"/>
    <mergeCell ref="D147:D148"/>
    <mergeCell ref="E138:E143"/>
    <mergeCell ref="F138:F143"/>
    <mergeCell ref="D106:D107"/>
    <mergeCell ref="D104:D105"/>
    <mergeCell ref="D102:D103"/>
    <mergeCell ref="D100:D101"/>
    <mergeCell ref="I138:I143"/>
    <mergeCell ref="D138:D139"/>
    <mergeCell ref="D142:D143"/>
    <mergeCell ref="D140:D141"/>
    <mergeCell ref="H108:I109"/>
    <mergeCell ref="H106:I107"/>
    <mergeCell ref="H104:I105"/>
    <mergeCell ref="H100:I101"/>
    <mergeCell ref="F108:G109"/>
    <mergeCell ref="F106:G107"/>
    <mergeCell ref="F104:G105"/>
    <mergeCell ref="F102:G103"/>
    <mergeCell ref="J69:J112"/>
    <mergeCell ref="B112:I112"/>
    <mergeCell ref="H102:I103"/>
    <mergeCell ref="F110:G111"/>
    <mergeCell ref="B136:I137"/>
    <mergeCell ref="B122:I122"/>
    <mergeCell ref="C125:C126"/>
    <mergeCell ref="C72:C73"/>
    <mergeCell ref="D89:D90"/>
    <mergeCell ref="B121:J121"/>
    <mergeCell ref="J122:J163"/>
    <mergeCell ref="A163:I163"/>
    <mergeCell ref="B145:I146"/>
    <mergeCell ref="H96:I97"/>
    <mergeCell ref="F151:G152"/>
    <mergeCell ref="F149:G150"/>
    <mergeCell ref="F147:G148"/>
    <mergeCell ref="H151:I152"/>
    <mergeCell ref="H149:I150"/>
    <mergeCell ref="H147:I148"/>
    <mergeCell ref="C140:C141"/>
    <mergeCell ref="C142:C143"/>
    <mergeCell ref="I34:I39"/>
    <mergeCell ref="D36:D37"/>
    <mergeCell ref="D38:D39"/>
    <mergeCell ref="B69:I69"/>
    <mergeCell ref="I87:I92"/>
    <mergeCell ref="D87:D88"/>
    <mergeCell ref="D91:D92"/>
    <mergeCell ref="B108:C109"/>
    <mergeCell ref="B106:C107"/>
    <mergeCell ref="B104:C105"/>
    <mergeCell ref="B102:C103"/>
    <mergeCell ref="B100:C101"/>
    <mergeCell ref="B98:C99"/>
    <mergeCell ref="H87:H92"/>
    <mergeCell ref="C38:C39"/>
    <mergeCell ref="B68:I68"/>
    <mergeCell ref="D34:D35"/>
    <mergeCell ref="C36:C37"/>
    <mergeCell ref="H34:H39"/>
    <mergeCell ref="B41:I42"/>
    <mergeCell ref="B43:C44"/>
    <mergeCell ref="D98:D99"/>
    <mergeCell ref="B195:I196"/>
    <mergeCell ref="B211:C212"/>
    <mergeCell ref="B209:C210"/>
    <mergeCell ref="B207:C208"/>
    <mergeCell ref="B205:C206"/>
    <mergeCell ref="B203:C204"/>
    <mergeCell ref="B201:C202"/>
    <mergeCell ref="B199:C200"/>
    <mergeCell ref="B197:C198"/>
    <mergeCell ref="D211:D212"/>
    <mergeCell ref="D209:D210"/>
    <mergeCell ref="D207:D208"/>
    <mergeCell ref="D205:D206"/>
    <mergeCell ref="D203:D204"/>
    <mergeCell ref="D199:D200"/>
    <mergeCell ref="D197:D198"/>
    <mergeCell ref="H211:I212"/>
    <mergeCell ref="H209:I210"/>
    <mergeCell ref="H207:I208"/>
    <mergeCell ref="H205:I206"/>
    <mergeCell ref="H203:I204"/>
    <mergeCell ref="F211:G212"/>
    <mergeCell ref="F209:G210"/>
    <mergeCell ref="F207:G208"/>
    <mergeCell ref="C291:C292"/>
    <mergeCell ref="F296:G297"/>
    <mergeCell ref="D260:D261"/>
    <mergeCell ref="D258:D259"/>
    <mergeCell ref="B260:C261"/>
    <mergeCell ref="B258:C259"/>
    <mergeCell ref="B271:I271"/>
    <mergeCell ref="C274:C275"/>
    <mergeCell ref="D256:D257"/>
    <mergeCell ref="B256:C257"/>
    <mergeCell ref="H287:H292"/>
    <mergeCell ref="H110:I111"/>
    <mergeCell ref="B55:C56"/>
    <mergeCell ref="B57:C58"/>
    <mergeCell ref="B85:I86"/>
    <mergeCell ref="C87:C88"/>
    <mergeCell ref="B94:I95"/>
    <mergeCell ref="B254:C255"/>
    <mergeCell ref="B252:C253"/>
    <mergeCell ref="B250:C251"/>
    <mergeCell ref="B248:C249"/>
    <mergeCell ref="C237:C238"/>
    <mergeCell ref="B235:I236"/>
    <mergeCell ref="I237:I242"/>
    <mergeCell ref="D241:D242"/>
    <mergeCell ref="D239:D240"/>
    <mergeCell ref="D237:D238"/>
    <mergeCell ref="E237:E242"/>
    <mergeCell ref="F237:F242"/>
    <mergeCell ref="H138:H143"/>
    <mergeCell ref="H188:H193"/>
    <mergeCell ref="H237:H242"/>
    <mergeCell ref="C192:C193"/>
    <mergeCell ref="C239:C240"/>
    <mergeCell ref="C241:C242"/>
    <mergeCell ref="D51:D52"/>
    <mergeCell ref="D53:D54"/>
    <mergeCell ref="D55:D56"/>
    <mergeCell ref="B51:C52"/>
    <mergeCell ref="B53:C54"/>
    <mergeCell ref="C138:C139"/>
    <mergeCell ref="B96:C97"/>
    <mergeCell ref="D108:D109"/>
    <mergeCell ref="D110:D111"/>
    <mergeCell ref="D96:D97"/>
    <mergeCell ref="B110:C111"/>
    <mergeCell ref="C90:C91"/>
    <mergeCell ref="H57:I58"/>
    <mergeCell ref="H55:I56"/>
    <mergeCell ref="H53:I54"/>
    <mergeCell ref="H51:I52"/>
    <mergeCell ref="H43:I44"/>
    <mergeCell ref="F57:G58"/>
    <mergeCell ref="F55:G56"/>
    <mergeCell ref="F53:G54"/>
    <mergeCell ref="F51:G52"/>
    <mergeCell ref="B16:I16"/>
    <mergeCell ref="B15:J15"/>
    <mergeCell ref="C19:C20"/>
    <mergeCell ref="H49:I50"/>
    <mergeCell ref="D49:D50"/>
    <mergeCell ref="B49:C50"/>
    <mergeCell ref="F49:G50"/>
    <mergeCell ref="B45:C46"/>
    <mergeCell ref="D45:D46"/>
    <mergeCell ref="B47:C48"/>
    <mergeCell ref="H47:I48"/>
    <mergeCell ref="H45:I46"/>
    <mergeCell ref="D47:D48"/>
    <mergeCell ref="B32:I33"/>
    <mergeCell ref="C34:C35"/>
    <mergeCell ref="D43:D44"/>
    <mergeCell ref="J16:J58"/>
    <mergeCell ref="G34:G39"/>
  </mergeCells>
  <phoneticPr fontId="0" type="noConversion"/>
  <printOptions horizontalCentered="1" verticalCentered="1"/>
  <pageMargins left="0.62992125984251968" right="0.59055118110236227" top="0.62992125984251968" bottom="0.39370078740157483" header="0.35433070866141736" footer="0.31496062992125984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NLP-B</vt:lpstr>
      <vt:lpstr>NCP-B</vt:lpstr>
      <vt:lpstr>NSP-B</vt:lpstr>
      <vt:lpstr>NSP2-B</vt:lpstr>
      <vt:lpstr>CSP-B</vt:lpstr>
      <vt:lpstr>UPP-G-R S.S</vt:lpstr>
      <vt:lpstr>Total</vt:lpstr>
      <vt:lpstr>Technical</vt:lpstr>
      <vt:lpstr>'CSP-B'!Print_Area</vt:lpstr>
      <vt:lpstr>'NCP-B'!Print_Area</vt:lpstr>
      <vt:lpstr>'NLP-B'!Print_Area</vt:lpstr>
      <vt:lpstr>'NSP2-B'!Print_Area</vt:lpstr>
      <vt:lpstr>'NSP-B'!Print_Area</vt:lpstr>
      <vt:lpstr>Technical!Print_Area</vt:lpstr>
      <vt:lpstr>'UPP-G-R S.S'!Print_Area</vt:lpstr>
      <vt:lpstr>Technical!Print_Titles</vt:lpstr>
      <vt:lpstr>Total!Print_Titles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hagar2</dc:creator>
  <cp:lastModifiedBy>elsaeid gamal</cp:lastModifiedBy>
  <cp:lastPrinted>2009-04-16T07:31:50Z</cp:lastPrinted>
  <dcterms:created xsi:type="dcterms:W3CDTF">2007-12-09T08:03:36Z</dcterms:created>
  <dcterms:modified xsi:type="dcterms:W3CDTF">2023-09-17T17:21:53Z</dcterms:modified>
</cp:coreProperties>
</file>