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155" windowHeight="12090" activeTab="1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I11" i="1"/>
  <c r="I10" i="1"/>
  <c r="I9" i="1"/>
  <c r="I8" i="1"/>
  <c r="I7" i="1"/>
  <c r="I6" i="1"/>
  <c r="I5" i="1"/>
  <c r="I4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<sst xmlns="http://schemas.openxmlformats.org/spreadsheetml/2006/main" count="9" uniqueCount="9">
  <si>
    <t>Porosity</t>
  </si>
  <si>
    <t>S_nw</t>
  </si>
  <si>
    <t>Permeability</t>
  </si>
  <si>
    <t>&lt;- This are LBM units. They can be scaled to the system of interest by multiplying this number by the square of the resolution</t>
  </si>
  <si>
    <t>Kr_w</t>
  </si>
  <si>
    <t>Kr_nw</t>
  </si>
  <si>
    <t>S_w</t>
  </si>
  <si>
    <t>kr_w_corey</t>
  </si>
  <si>
    <t>kr_n_corey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</si>
</sst>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Kr_w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Sheet1!$F$4:$F$11</c:f>
              <c:numCache>
                <c:formatCode>General</c:formatCode>
                <c:ptCount val="8"/>
                <c:pt idx="0">
                  <c:v>1</c:v>
                </c:pt>
                <c:pt idx="1">
                  <c:v>0.84160199999999996</c:v>
                </c:pt>
                <c:pt idx="2">
                  <c:v>0.79054000000000002</c:v>
                </c:pt>
                <c:pt idx="3">
                  <c:v>0.74484600000000001</c:v>
                </c:pt>
                <c:pt idx="4">
                  <c:v>0.50261400000000001</c:v>
                </c:pt>
                <c:pt idx="5">
                  <c:v>0.25222299999999997</c:v>
                </c:pt>
                <c:pt idx="6">
                  <c:v>0.104159</c:v>
                </c:pt>
                <c:pt idx="7">
                  <c:v>0</c:v>
                </c:pt>
              </c:numCache>
            </c:numRef>
          </c:xVal>
          <c:yVal>
            <c:numRef>
              <c:f>Sheet1!$G$4:$G$11</c:f>
              <c:numCache>
                <c:formatCode>General</c:formatCode>
                <c:ptCount val="8"/>
                <c:pt idx="0">
                  <c:v>1</c:v>
                </c:pt>
                <c:pt idx="1">
                  <c:v>0.61904499999999996</c:v>
                </c:pt>
                <c:pt idx="2">
                  <c:v>0.52130600000000005</c:v>
                </c:pt>
                <c:pt idx="3">
                  <c:v>0.50372700000000004</c:v>
                </c:pt>
                <c:pt idx="4">
                  <c:v>0.14599300000000001</c:v>
                </c:pt>
                <c:pt idx="5">
                  <c:v>2.9986200000000001E-2</c:v>
                </c:pt>
                <c:pt idx="6">
                  <c:v>1.6143500000000001E-3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A8-4E92-B8ED-FDC39302C617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Kr_nw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Sheet1!$F$4:$F$11</c:f>
              <c:numCache>
                <c:formatCode>General</c:formatCode>
                <c:ptCount val="8"/>
                <c:pt idx="0">
                  <c:v>1</c:v>
                </c:pt>
                <c:pt idx="1">
                  <c:v>0.84160199999999996</c:v>
                </c:pt>
                <c:pt idx="2">
                  <c:v>0.79054000000000002</c:v>
                </c:pt>
                <c:pt idx="3">
                  <c:v>0.74484600000000001</c:v>
                </c:pt>
                <c:pt idx="4">
                  <c:v>0.50261400000000001</c:v>
                </c:pt>
                <c:pt idx="5">
                  <c:v>0.25222299999999997</c:v>
                </c:pt>
                <c:pt idx="6">
                  <c:v>0.104159</c:v>
                </c:pt>
                <c:pt idx="7">
                  <c:v>0</c:v>
                </c:pt>
              </c:numCache>
            </c:numRef>
          </c:xVal>
          <c:yVal>
            <c:numRef>
              <c:f>Sheet1!$H$4:$H$11</c:f>
              <c:numCache>
                <c:formatCode>General</c:formatCode>
                <c:ptCount val="8"/>
                <c:pt idx="0">
                  <c:v>0</c:v>
                </c:pt>
                <c:pt idx="1">
                  <c:v>5.4167600000000003E-2</c:v>
                </c:pt>
                <c:pt idx="2">
                  <c:v>7.8754599999999994E-2</c:v>
                </c:pt>
                <c:pt idx="3">
                  <c:v>0.195158</c:v>
                </c:pt>
                <c:pt idx="4">
                  <c:v>0.27889999999999998</c:v>
                </c:pt>
                <c:pt idx="5">
                  <c:v>0.61502800000000002</c:v>
                </c:pt>
                <c:pt idx="6">
                  <c:v>0.84680699999999998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A8-4E92-B8ED-FDC39302C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334960"/>
        <c:axId val="343339880"/>
      </c:scatterChart>
      <c:valAx>
        <c:axId val="3433349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39880"/>
        <c:crosses val="autoZero"/>
        <c:crossBetween val="midCat"/>
      </c:valAx>
      <c:valAx>
        <c:axId val="343339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3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Corey</a:t>
            </a:r>
            <a:r>
              <a:rPr lang="en-US" baseline="0"/>
              <a:t> exponents: w=2.7, nw=1.6</a:t>
            </a:r>
            <a:endParaRPr lang="en-US"/>
          </a:p>
        </c:rich>
      </c:tx>
      <c:layout>
        <c:manualLayout>
          <c:xMode val="edge"/>
          <c:yMode val="edge"/>
          <c:x val="0.26141666666666669"/>
          <c:y val="5.092588755352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Kr_w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Sheet1!$F$4:$F$11</c:f>
              <c:numCache>
                <c:formatCode>General</c:formatCode>
                <c:ptCount val="8"/>
                <c:pt idx="0">
                  <c:v>1</c:v>
                </c:pt>
                <c:pt idx="1">
                  <c:v>0.84160199999999996</c:v>
                </c:pt>
                <c:pt idx="2">
                  <c:v>0.79054000000000002</c:v>
                </c:pt>
                <c:pt idx="3">
                  <c:v>0.74484600000000001</c:v>
                </c:pt>
                <c:pt idx="4">
                  <c:v>0.50261400000000001</c:v>
                </c:pt>
                <c:pt idx="5">
                  <c:v>0.25222299999999997</c:v>
                </c:pt>
                <c:pt idx="6">
                  <c:v>0.104159</c:v>
                </c:pt>
                <c:pt idx="7">
                  <c:v>0</c:v>
                </c:pt>
              </c:numCache>
            </c:numRef>
          </c:xVal>
          <c:yVal>
            <c:numRef>
              <c:f>Sheet1!$G$4:$G$11</c:f>
              <c:numCache>
                <c:formatCode>General</c:formatCode>
                <c:ptCount val="8"/>
                <c:pt idx="0">
                  <c:v>1</c:v>
                </c:pt>
                <c:pt idx="1">
                  <c:v>0.61904499999999996</c:v>
                </c:pt>
                <c:pt idx="2">
                  <c:v>0.52130600000000005</c:v>
                </c:pt>
                <c:pt idx="3">
                  <c:v>0.50372700000000004</c:v>
                </c:pt>
                <c:pt idx="4">
                  <c:v>0.14599300000000001</c:v>
                </c:pt>
                <c:pt idx="5">
                  <c:v>2.9986200000000001E-2</c:v>
                </c:pt>
                <c:pt idx="6">
                  <c:v>1.6143500000000001E-3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9C-4264-9EFA-6801DAF8884D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Kr_nw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Sheet1!$F$4:$F$11</c:f>
              <c:numCache>
                <c:formatCode>General</c:formatCode>
                <c:ptCount val="8"/>
                <c:pt idx="0">
                  <c:v>1</c:v>
                </c:pt>
                <c:pt idx="1">
                  <c:v>0.84160199999999996</c:v>
                </c:pt>
                <c:pt idx="2">
                  <c:v>0.79054000000000002</c:v>
                </c:pt>
                <c:pt idx="3">
                  <c:v>0.74484600000000001</c:v>
                </c:pt>
                <c:pt idx="4">
                  <c:v>0.50261400000000001</c:v>
                </c:pt>
                <c:pt idx="5">
                  <c:v>0.25222299999999997</c:v>
                </c:pt>
                <c:pt idx="6">
                  <c:v>0.104159</c:v>
                </c:pt>
                <c:pt idx="7">
                  <c:v>0</c:v>
                </c:pt>
              </c:numCache>
            </c:numRef>
          </c:xVal>
          <c:yVal>
            <c:numRef>
              <c:f>Sheet1!$H$4:$H$11</c:f>
              <c:numCache>
                <c:formatCode>General</c:formatCode>
                <c:ptCount val="8"/>
                <c:pt idx="0">
                  <c:v>0</c:v>
                </c:pt>
                <c:pt idx="1">
                  <c:v>5.4167600000000003E-2</c:v>
                </c:pt>
                <c:pt idx="2">
                  <c:v>7.8754599999999994E-2</c:v>
                </c:pt>
                <c:pt idx="3">
                  <c:v>0.195158</c:v>
                </c:pt>
                <c:pt idx="4">
                  <c:v>0.27889999999999998</c:v>
                </c:pt>
                <c:pt idx="5">
                  <c:v>0.61502800000000002</c:v>
                </c:pt>
                <c:pt idx="6">
                  <c:v>0.84680699999999998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9C-4264-9EFA-6801DAF8884D}"/>
            </c:ext>
          </c:extLst>
        </c:ser>
        <c:ser>
          <c:idx val="2"/>
          <c:order val="2"/>
          <c:tx>
            <c:strRef>
              <c:f>Sheet1!$I$3</c:f>
              <c:strCache>
                <c:ptCount val="1"/>
                <c:pt idx="0">
                  <c:v>kr_w_corey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Sheet1!$F$4:$F$11</c:f>
              <c:numCache>
                <c:formatCode>General</c:formatCode>
                <c:ptCount val="8"/>
                <c:pt idx="0">
                  <c:v>1</c:v>
                </c:pt>
                <c:pt idx="1">
                  <c:v>0.84160199999999996</c:v>
                </c:pt>
                <c:pt idx="2">
                  <c:v>0.79054000000000002</c:v>
                </c:pt>
                <c:pt idx="3">
                  <c:v>0.74484600000000001</c:v>
                </c:pt>
                <c:pt idx="4">
                  <c:v>0.50261400000000001</c:v>
                </c:pt>
                <c:pt idx="5">
                  <c:v>0.25222299999999997</c:v>
                </c:pt>
                <c:pt idx="6">
                  <c:v>0.104159</c:v>
                </c:pt>
                <c:pt idx="7">
                  <c:v>0</c:v>
                </c:pt>
              </c:numCache>
            </c:numRef>
          </c:xVal>
          <c:yVal>
            <c:numRef>
              <c:f>Sheet1!$I$4:$I$11</c:f>
              <c:numCache>
                <c:formatCode>General</c:formatCode>
                <c:ptCount val="8"/>
                <c:pt idx="0">
                  <c:v>1</c:v>
                </c:pt>
                <c:pt idx="1">
                  <c:v>0.62775220804555687</c:v>
                </c:pt>
                <c:pt idx="2">
                  <c:v>0.53014466260744708</c:v>
                </c:pt>
                <c:pt idx="3">
                  <c:v>0.45141867592084878</c:v>
                </c:pt>
                <c:pt idx="4">
                  <c:v>0.15607500943385649</c:v>
                </c:pt>
                <c:pt idx="5">
                  <c:v>2.425597044953173E-2</c:v>
                </c:pt>
                <c:pt idx="6">
                  <c:v>2.227313578139599E-3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9C-4264-9EFA-6801DAF8884D}"/>
            </c:ext>
          </c:extLst>
        </c:ser>
        <c:ser>
          <c:idx val="3"/>
          <c:order val="3"/>
          <c:tx>
            <c:strRef>
              <c:f>Sheet1!$J$3</c:f>
              <c:strCache>
                <c:ptCount val="1"/>
                <c:pt idx="0">
                  <c:v>kr_n_corey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Sheet1!$F$4:$F$11</c:f>
              <c:numCache>
                <c:formatCode>General</c:formatCode>
                <c:ptCount val="8"/>
                <c:pt idx="0">
                  <c:v>1</c:v>
                </c:pt>
                <c:pt idx="1">
                  <c:v>0.84160199999999996</c:v>
                </c:pt>
                <c:pt idx="2">
                  <c:v>0.79054000000000002</c:v>
                </c:pt>
                <c:pt idx="3">
                  <c:v>0.74484600000000001</c:v>
                </c:pt>
                <c:pt idx="4">
                  <c:v>0.50261400000000001</c:v>
                </c:pt>
                <c:pt idx="5">
                  <c:v>0.25222299999999997</c:v>
                </c:pt>
                <c:pt idx="6">
                  <c:v>0.104159</c:v>
                </c:pt>
                <c:pt idx="7">
                  <c:v>0</c:v>
                </c:pt>
              </c:numCache>
            </c:numRef>
          </c:xVal>
          <c:yVal>
            <c:numRef>
              <c:f>Sheet1!$J$4:$J$11</c:f>
              <c:numCache>
                <c:formatCode>General</c:formatCode>
                <c:ptCount val="8"/>
                <c:pt idx="0">
                  <c:v>0</c:v>
                </c:pt>
                <c:pt idx="1">
                  <c:v>5.2432372557688102E-2</c:v>
                </c:pt>
                <c:pt idx="2">
                  <c:v>8.1990164681559577E-2</c:v>
                </c:pt>
                <c:pt idx="3">
                  <c:v>0.11243041396270941</c:v>
                </c:pt>
                <c:pt idx="4">
                  <c:v>0.32712195354478768</c:v>
                </c:pt>
                <c:pt idx="5">
                  <c:v>0.62810950413151168</c:v>
                </c:pt>
                <c:pt idx="6">
                  <c:v>0.83862826537798163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9C-4264-9EFA-6801DAF88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26080"/>
        <c:axId val="341129688"/>
      </c:scatterChart>
      <c:valAx>
        <c:axId val="341126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29688"/>
        <c:crosses val="autoZero"/>
        <c:crossBetween val="midCat"/>
      </c:valAx>
      <c:valAx>
        <c:axId val="3411296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2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385762</xdr:colOff>
      <xdr:row>13</xdr:row>
      <xdr:rowOff>95251</xdr:rowOff>
    </xdr:from>
    <xdr:to>
      <xdr:col>11</xdr:col>
      <xdr:colOff>80962</xdr:colOff>
      <xdr:row>28</xdr:row>
      <xdr:rowOff>133351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C1" zoomScaleNormal="100" workbookViewId="0">
      <selection activeCell="Q15" sqref="Q15"/>
    </sheetView>
  </sheetViews>
  <sheetFormatPr defaultRowHeight="15" x14ac:dyDescent="0.25"/>
  <cols>
    <col min="1" max="1" width="13" customWidth="1"/>
    <col min="3" max="3" width="25" customWidth="1"/>
  </cols>
  <sheetData>
    <row r="1" spans="1:10" x14ac:dyDescent="0.25">
      <c r="I1">
        <v>2.7</v>
      </c>
      <c r="J1">
        <v>1.6</v>
      </c>
    </row>
    <row r="2" spans="1:10" x14ac:dyDescent="0.25">
      <c r="A2" t="s">
        <v>0</v>
      </c>
      <c r="B2" s="1">
        <v>0.47499999999999998</v>
      </c>
      <c r="C2" s="1"/>
    </row>
    <row r="3" spans="1:10" x14ac:dyDescent="0.25">
      <c r="A3" t="s">
        <v>2</v>
      </c>
      <c r="B3">
        <v>3.3369900000000001</v>
      </c>
      <c r="C3" t="s">
        <v>3</v>
      </c>
      <c r="E3" t="s">
        <v>1</v>
      </c>
      <c r="F3" t="s">
        <v>6</v>
      </c>
      <c r="G3" t="s">
        <v>4</v>
      </c>
      <c r="H3" t="s">
        <v>5</v>
      </c>
      <c r="I3" t="s">
        <v>7</v>
      </c>
      <c r="J3" t="s">
        <v>8</v>
      </c>
    </row>
    <row r="4" spans="1:10" x14ac:dyDescent="0.25">
      <c r="E4">
        <v>0</v>
      </c>
      <c r="F4">
        <f>1-E4</f>
        <v>1</v>
      </c>
      <c r="G4">
        <v>1</v>
      </c>
      <c r="H4">
        <v>0</v>
      </c>
      <c r="I4">
        <f>F4^$I$1</f>
        <v>1</v>
      </c>
      <c r="J4">
        <f>E4^$J$1</f>
        <v>0</v>
      </c>
    </row>
    <row r="5" spans="1:10" x14ac:dyDescent="0.25">
      <c r="E5">
        <v>0.15839800000000001</v>
      </c>
      <c r="F5">
        <f t="shared" ref="F5:F11" si="0">1-E5</f>
        <v>0.84160199999999996</v>
      </c>
      <c r="G5">
        <v>0.61904499999999996</v>
      </c>
      <c r="H5">
        <v>5.4167600000000003E-2</v>
      </c>
      <c r="I5">
        <f t="shared" ref="I5:I11" si="1">F5^$I$1</f>
        <v>0.62775220804555687</v>
      </c>
      <c r="J5">
        <f t="shared" ref="J5:J11" si="2">E5^$J$1</f>
        <v>5.2432372557688102E-2</v>
      </c>
    </row>
    <row r="6" spans="1:10" x14ac:dyDescent="0.25">
      <c r="E6">
        <v>0.20946000000000001</v>
      </c>
      <c r="F6">
        <f t="shared" si="0"/>
        <v>0.79054000000000002</v>
      </c>
      <c r="G6">
        <v>0.52130600000000005</v>
      </c>
      <c r="H6">
        <v>7.8754599999999994E-2</v>
      </c>
      <c r="I6">
        <f t="shared" si="1"/>
        <v>0.53014466260744708</v>
      </c>
      <c r="J6">
        <f t="shared" si="2"/>
        <v>8.1990164681559577E-2</v>
      </c>
    </row>
    <row r="7" spans="1:10" x14ac:dyDescent="0.25">
      <c r="E7">
        <v>0.25515399999999999</v>
      </c>
      <c r="F7">
        <f t="shared" si="0"/>
        <v>0.74484600000000001</v>
      </c>
      <c r="G7">
        <v>0.50372700000000004</v>
      </c>
      <c r="H7">
        <v>0.195158</v>
      </c>
      <c r="I7">
        <f t="shared" si="1"/>
        <v>0.45141867592084878</v>
      </c>
      <c r="J7">
        <f t="shared" si="2"/>
        <v>0.11243041396270941</v>
      </c>
    </row>
    <row r="8" spans="1:10" x14ac:dyDescent="0.25">
      <c r="E8">
        <v>0.49738599999999999</v>
      </c>
      <c r="F8">
        <f t="shared" si="0"/>
        <v>0.50261400000000001</v>
      </c>
      <c r="G8">
        <v>0.14599300000000001</v>
      </c>
      <c r="H8">
        <v>0.27889999999999998</v>
      </c>
      <c r="I8">
        <f t="shared" si="1"/>
        <v>0.15607500943385649</v>
      </c>
      <c r="J8">
        <f t="shared" si="2"/>
        <v>0.32712195354478768</v>
      </c>
    </row>
    <row r="9" spans="1:10" x14ac:dyDescent="0.25">
      <c r="E9">
        <v>0.74777700000000003</v>
      </c>
      <c r="F9">
        <f t="shared" si="0"/>
        <v>0.25222299999999997</v>
      </c>
      <c r="G9">
        <v>2.9986200000000001E-2</v>
      </c>
      <c r="H9">
        <v>0.61502800000000002</v>
      </c>
      <c r="I9">
        <f t="shared" si="1"/>
        <v>2.425597044953173E-2</v>
      </c>
      <c r="J9">
        <f t="shared" si="2"/>
        <v>0.62810950413151168</v>
      </c>
    </row>
    <row r="10" spans="1:10" x14ac:dyDescent="0.25">
      <c r="E10">
        <v>0.895841</v>
      </c>
      <c r="F10">
        <f t="shared" si="0"/>
        <v>0.104159</v>
      </c>
      <c r="G10">
        <v>1.6143500000000001E-3</v>
      </c>
      <c r="H10">
        <v>0.84680699999999998</v>
      </c>
      <c r="I10">
        <f t="shared" si="1"/>
        <v>2.227313578139599E-3</v>
      </c>
      <c r="J10">
        <f t="shared" si="2"/>
        <v>0.83862826537798163</v>
      </c>
    </row>
    <row r="11" spans="1:10" x14ac:dyDescent="0.25">
      <c r="E11">
        <v>1</v>
      </c>
      <c r="F11">
        <f t="shared" si="0"/>
        <v>0</v>
      </c>
      <c r="G11">
        <v>0</v>
      </c>
      <c r="H11">
        <v>1</v>
      </c>
      <c r="I11">
        <f t="shared" si="1"/>
        <v>0</v>
      </c>
      <c r="J11">
        <f t="shared" si="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2020-03-27T01:36:59Z</dcterms:modified>
</cp:coreProperties>
</file>