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 firstSheet="6" activeTab="15"/>
  </bookViews>
  <sheets>
    <sheet name="En30" sheetId="4" r:id="rId1"/>
    <sheet name="En45" sheetId="5" r:id="rId2"/>
    <sheet name="Enm90" sheetId="6" r:id="rId3"/>
    <sheet name="Em150" sheetId="7" r:id="rId4"/>
    <sheet name="Ea180" sheetId="8" r:id="rId5"/>
    <sheet name="Mm90" sheetId="9" r:id="rId6"/>
    <sheet name="Gm90" sheetId="10" r:id="rId7"/>
    <sheet name="Gm45" sheetId="11" r:id="rId8"/>
    <sheet name="Wa150" sheetId="12" r:id="rId9"/>
    <sheet name="BGKn90" sheetId="13" r:id="rId10"/>
    <sheet name="BGKa90" sheetId="14" r:id="rId11"/>
    <sheet name="BGHn90" sheetId="15" r:id="rId12"/>
    <sheet name="BGHa180" sheetId="16" r:id="rId13"/>
    <sheet name="SKa180" sheetId="17" r:id="rId14"/>
    <sheet name="Leitungsgeb. Wärme" sheetId="18" r:id="rId15"/>
    <sheet name="Industrie&lt;200" sheetId="19" r:id="rId16"/>
    <sheet name="Industrie_200-500" sheetId="20" r:id="rId17"/>
    <sheet name="Industrie&gt;500" sheetId="21" r:id="rId18"/>
    <sheet name="Industrie-Biokoks" sheetId="22" r:id="rId19"/>
  </sheets>
  <calcPr calcId="152511"/>
</workbook>
</file>

<file path=xl/calcChain.xml><?xml version="1.0" encoding="utf-8"?>
<calcChain xmlns="http://schemas.openxmlformats.org/spreadsheetml/2006/main">
  <c r="BF33" i="19" l="1"/>
  <c r="BE33" i="19"/>
  <c r="BD33" i="19"/>
  <c r="BA33" i="19"/>
  <c r="BF26" i="19" l="1"/>
  <c r="BF22" i="19"/>
  <c r="BE26" i="19"/>
  <c r="BE22" i="19"/>
  <c r="BD26" i="19"/>
  <c r="BD22" i="19"/>
  <c r="BC22" i="19"/>
  <c r="BB22" i="19"/>
  <c r="BA26" i="19"/>
  <c r="BA22" i="19"/>
  <c r="AZ27" i="10"/>
  <c r="AZ26" i="10"/>
  <c r="AY27" i="10"/>
  <c r="AY26" i="10"/>
  <c r="AZ22" i="10"/>
  <c r="AY22" i="10"/>
  <c r="N21" i="17" l="1"/>
  <c r="P21" i="17"/>
  <c r="P21" i="16"/>
  <c r="P21" i="15"/>
  <c r="O21" i="15"/>
  <c r="N21" i="14"/>
  <c r="Y21" i="14"/>
  <c r="P21" i="14"/>
  <c r="P21" i="13"/>
  <c r="O21" i="13"/>
  <c r="O21" i="12"/>
  <c r="O21" i="8"/>
  <c r="O21" i="9"/>
  <c r="P21" i="10"/>
  <c r="P21" i="11"/>
  <c r="N21" i="11"/>
  <c r="BF34" i="19" l="1"/>
  <c r="BE34" i="19"/>
  <c r="BD34" i="19"/>
  <c r="BC33" i="19"/>
  <c r="BB33" i="19"/>
  <c r="BF35" i="19" l="1"/>
  <c r="BE35" i="19"/>
  <c r="BD35" i="19"/>
  <c r="BC35" i="19"/>
  <c r="BB35" i="19"/>
  <c r="BA35" i="19"/>
  <c r="BF21" i="19"/>
  <c r="BE21" i="19"/>
  <c r="BD21" i="19"/>
  <c r="BB21" i="19"/>
  <c r="BA21" i="19"/>
  <c r="BC21" i="19"/>
  <c r="AZ21" i="10"/>
  <c r="AY21" i="10"/>
  <c r="AX38" i="19" l="1"/>
  <c r="AX35" i="19" l="1"/>
</calcChain>
</file>

<file path=xl/sharedStrings.xml><?xml version="1.0" encoding="utf-8"?>
<sst xmlns="http://schemas.openxmlformats.org/spreadsheetml/2006/main" count="1730" uniqueCount="94">
  <si>
    <t>Biomass thermal degree of efficiency [%]</t>
  </si>
  <si>
    <t>Efficiency learning thermal/electrical [%/a]</t>
  </si>
  <si>
    <t>Plant capacity biomass (Nutzwärme) [kWh/a]</t>
  </si>
  <si>
    <t>Plant capacity non biomass (Nutzwärme) [kWh/a]</t>
  </si>
  <si>
    <t>Plant capacity gas (Nutzwärme) [%]</t>
  </si>
  <si>
    <t>Plant capacity ST (Nutzwärme) [%]</t>
  </si>
  <si>
    <t>Plant capacity WP or EDH (Nutzwärme) [%]</t>
  </si>
  <si>
    <t>Plant capacity Biomass [%]</t>
  </si>
  <si>
    <t>Number of plants 2011</t>
  </si>
  <si>
    <t>lifetime Tech 1 [a]</t>
  </si>
  <si>
    <t>lifetime ST or PV [a]</t>
  </si>
  <si>
    <t>lifetime pumps/Wechselrichter [a]</t>
  </si>
  <si>
    <t>lifetime storage [a]</t>
  </si>
  <si>
    <t>lifetime puffer [a]</t>
  </si>
  <si>
    <t>Investment Learning [%/a]</t>
  </si>
  <si>
    <t>Sum of investment costs [€]</t>
  </si>
  <si>
    <t>Inv Tech 1+Reg+Ass [€]</t>
  </si>
  <si>
    <t>Inv ST or PV [€]</t>
  </si>
  <si>
    <t>Inv pumps/Wechselrichter [€]</t>
  </si>
  <si>
    <t>Inv storage [€]</t>
  </si>
  <si>
    <t>Inv puffer [€]</t>
  </si>
  <si>
    <t>Gas Factor</t>
  </si>
  <si>
    <t>Feedstock price [€/t]</t>
  </si>
  <si>
    <t>Gas thermal degree of efficiency [%]</t>
  </si>
  <si>
    <t>Electricity Demand [kWh/a]</t>
  </si>
  <si>
    <t>Electricity Byproduct [kWh/a]</t>
  </si>
  <si>
    <t>Maintanance [€/a]</t>
  </si>
  <si>
    <t>Net heat demand per plant [kWh/a]</t>
  </si>
  <si>
    <t>GasBW</t>
  </si>
  <si>
    <t>GasBW+ScheitOfen</t>
  </si>
  <si>
    <t>GasBW+ST</t>
  </si>
  <si>
    <t>Gas-BZ+ST</t>
  </si>
  <si>
    <t>Gas-BZ+BW+ST</t>
  </si>
  <si>
    <t>EDH+ST</t>
  </si>
  <si>
    <t>WPeLW+PV</t>
  </si>
  <si>
    <t>WPeBW+PV</t>
  </si>
  <si>
    <t>WPeLW+ST+PV</t>
  </si>
  <si>
    <t>WPeBW+ST+PV</t>
  </si>
  <si>
    <t>WPeLW+PV+O</t>
  </si>
  <si>
    <t>WPeLW+PV+PelletK</t>
  </si>
  <si>
    <t>PelletKessel</t>
  </si>
  <si>
    <t>PelletKessel+ST</t>
  </si>
  <si>
    <t>PelletBrenner+ST</t>
  </si>
  <si>
    <t>ScheitVK+ST</t>
  </si>
  <si>
    <t>ScheitOfen+ST</t>
  </si>
  <si>
    <t>HP-WKK</t>
  </si>
  <si>
    <t>HP-WKK+WPeLW+PV</t>
  </si>
  <si>
    <t>HP-WKK+ST+PV</t>
  </si>
  <si>
    <t>TorrHP-WKK</t>
  </si>
  <si>
    <t>TorrHP-WKK+WP+PV</t>
  </si>
  <si>
    <t>HHS-Kessel+ST</t>
  </si>
  <si>
    <t>Steinkohle-HKW</t>
  </si>
  <si>
    <t>GUD-HKW</t>
  </si>
  <si>
    <t>HHS-KohleHKW</t>
  </si>
  <si>
    <t>HT-WP + ST + BM-BHKW</t>
  </si>
  <si>
    <t>MüllHKW+HHS-Kessel</t>
  </si>
  <si>
    <t>HHS-Vergaser-KWK</t>
  </si>
  <si>
    <t>GasNT</t>
  </si>
  <si>
    <t>Gas-BZ</t>
  </si>
  <si>
    <t>HT-WP+ST</t>
  </si>
  <si>
    <t>HHS-Kessel</t>
  </si>
  <si>
    <t>WP+ST+HHS-Kessel</t>
  </si>
  <si>
    <t>GasKessel</t>
  </si>
  <si>
    <t>Gasturbine-HW</t>
  </si>
  <si>
    <t>Biomethan-GT-HW</t>
  </si>
  <si>
    <t>Holzvergaser-GT-HW</t>
  </si>
  <si>
    <t>GasDirektF.</t>
  </si>
  <si>
    <t>KohleDirektF.</t>
  </si>
  <si>
    <t>Elektro-Lichtbogen</t>
  </si>
  <si>
    <t>Biomethan-DirektF.</t>
  </si>
  <si>
    <t>Holzvergasung-DirektF.</t>
  </si>
  <si>
    <t>Biomass-DirektF.</t>
  </si>
  <si>
    <t>KohleKoks</t>
  </si>
  <si>
    <t>BioKoks</t>
  </si>
  <si>
    <t>lifetime Nachheizstab/HHS Trocknung [a]</t>
  </si>
  <si>
    <t>Inv nachheizstab/HHS-Trocknung [€]</t>
  </si>
  <si>
    <t>lifetime Tech 2 [a]</t>
  </si>
  <si>
    <t>Inv Tech 2 [€]</t>
  </si>
  <si>
    <t>Units of PV (1 Unit: 1000kwh/kwp)</t>
  </si>
  <si>
    <t>Electricity internal use [%]</t>
  </si>
  <si>
    <t>Investment subsidies [€]</t>
  </si>
  <si>
    <t>Number of plants 2011/2015</t>
  </si>
  <si>
    <t>Laugenkessel</t>
  </si>
  <si>
    <t>Laugen-K</t>
  </si>
  <si>
    <t>SW100</t>
  </si>
  <si>
    <t>Pellet100</t>
  </si>
  <si>
    <t>SW250</t>
  </si>
  <si>
    <t>STEAM250</t>
  </si>
  <si>
    <t>TOE250</t>
  </si>
  <si>
    <t>SWCHP250</t>
  </si>
  <si>
    <t>SWORC250</t>
  </si>
  <si>
    <t>SWSTIR250</t>
  </si>
  <si>
    <t>Number of plants 2015</t>
  </si>
  <si>
    <t>CascadeFactor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</si>
</sst>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1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4" xfId="0" applyFill="1" applyBorder="1" applyAlignment="1">
      <alignment horizontal="right"/>
    </xf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1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workbookViewId="0">
      <pane xSplit="2" ySplit="2" topLeftCell="F9" activePane="bottomRight" state="frozen"/>
      <selection pane="topRight" activeCell="C1" sqref="C1"/>
      <selection pane="bottomLeft" activeCell="A3" sqref="A3"/>
      <selection pane="bottomRight" activeCell="A15" sqref="A15:XFD15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0.8</v>
      </c>
      <c r="R3">
        <v>1</v>
      </c>
      <c r="S3">
        <v>0.83</v>
      </c>
      <c r="T3">
        <v>1</v>
      </c>
      <c r="U3">
        <v>1</v>
      </c>
      <c r="V3">
        <v>1</v>
      </c>
      <c r="W3">
        <v>0.5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0.08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3477.0767782336093</v>
      </c>
      <c r="R5">
        <v>0</v>
      </c>
      <c r="S5">
        <v>3477.0767782336093</v>
      </c>
      <c r="T5">
        <v>0</v>
      </c>
      <c r="U5">
        <v>0</v>
      </c>
      <c r="V5">
        <v>0</v>
      </c>
      <c r="W5">
        <v>6954.1535564672186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6954.1535564672186</v>
      </c>
      <c r="I6">
        <v>6954.1535564672186</v>
      </c>
      <c r="J6">
        <v>0</v>
      </c>
      <c r="K6">
        <v>6954.1535564672186</v>
      </c>
      <c r="L6">
        <v>0</v>
      </c>
      <c r="M6">
        <v>0</v>
      </c>
      <c r="N6">
        <v>0</v>
      </c>
      <c r="O6">
        <v>0</v>
      </c>
      <c r="P6">
        <v>0</v>
      </c>
      <c r="Q6">
        <v>3477.0767782336093</v>
      </c>
      <c r="R6">
        <v>0</v>
      </c>
      <c r="S6">
        <v>3477.0767782336093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0.5</v>
      </c>
      <c r="L8">
        <v>0</v>
      </c>
      <c r="M8">
        <v>0</v>
      </c>
      <c r="N8">
        <v>0</v>
      </c>
      <c r="O8">
        <v>0</v>
      </c>
      <c r="P8">
        <v>0</v>
      </c>
      <c r="Q8">
        <v>0.5</v>
      </c>
      <c r="R8">
        <v>0</v>
      </c>
      <c r="S8">
        <v>0.5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0.5</v>
      </c>
      <c r="I9">
        <v>1</v>
      </c>
      <c r="J9">
        <v>0</v>
      </c>
      <c r="K9">
        <v>0.5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0.5</v>
      </c>
      <c r="R10">
        <v>0</v>
      </c>
      <c r="S10">
        <v>0.5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81</v>
      </c>
      <c r="C12">
        <v>0</v>
      </c>
      <c r="D12">
        <v>0</v>
      </c>
      <c r="E12">
        <v>0</v>
      </c>
      <c r="F12">
        <v>0</v>
      </c>
      <c r="G12">
        <v>0</v>
      </c>
      <c r="H12">
        <v>800</v>
      </c>
      <c r="I12">
        <v>600</v>
      </c>
      <c r="J12">
        <v>0</v>
      </c>
      <c r="K12">
        <v>300</v>
      </c>
      <c r="L12">
        <v>0</v>
      </c>
      <c r="M12">
        <v>0</v>
      </c>
      <c r="N12">
        <v>0</v>
      </c>
      <c r="O12">
        <v>0</v>
      </c>
      <c r="P12">
        <v>0</v>
      </c>
      <c r="Q12">
        <v>100</v>
      </c>
      <c r="R12">
        <v>0</v>
      </c>
      <c r="S12">
        <v>200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20</v>
      </c>
      <c r="I13">
        <v>15</v>
      </c>
      <c r="J13">
        <v>0</v>
      </c>
      <c r="K13">
        <v>15</v>
      </c>
      <c r="L13">
        <v>0</v>
      </c>
      <c r="M13">
        <v>0</v>
      </c>
      <c r="N13">
        <v>0</v>
      </c>
      <c r="O13">
        <v>0</v>
      </c>
      <c r="P13">
        <v>0</v>
      </c>
      <c r="Q13">
        <v>20</v>
      </c>
      <c r="R13">
        <v>0</v>
      </c>
      <c r="S13">
        <v>20</v>
      </c>
      <c r="T13">
        <v>0</v>
      </c>
      <c r="U13">
        <v>0</v>
      </c>
      <c r="V13">
        <v>0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30</v>
      </c>
      <c r="I15">
        <v>30</v>
      </c>
      <c r="J15">
        <v>0</v>
      </c>
      <c r="K15">
        <v>30</v>
      </c>
      <c r="L15">
        <v>0</v>
      </c>
      <c r="M15">
        <v>0</v>
      </c>
      <c r="N15">
        <v>0</v>
      </c>
      <c r="O15">
        <v>0</v>
      </c>
      <c r="P15">
        <v>0</v>
      </c>
      <c r="Q15">
        <v>30</v>
      </c>
      <c r="R15">
        <v>0</v>
      </c>
      <c r="S15">
        <v>30</v>
      </c>
      <c r="T15">
        <v>0</v>
      </c>
      <c r="U15">
        <v>0</v>
      </c>
      <c r="V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15</v>
      </c>
      <c r="I16">
        <v>15</v>
      </c>
      <c r="J16">
        <v>0</v>
      </c>
      <c r="K16">
        <v>15</v>
      </c>
      <c r="L16">
        <v>0</v>
      </c>
      <c r="M16">
        <v>0</v>
      </c>
      <c r="N16">
        <v>0</v>
      </c>
      <c r="O16">
        <v>0</v>
      </c>
      <c r="P16">
        <v>0</v>
      </c>
      <c r="Q16">
        <v>15</v>
      </c>
      <c r="R16">
        <v>0</v>
      </c>
      <c r="S16">
        <v>15</v>
      </c>
      <c r="T16">
        <v>0</v>
      </c>
      <c r="U16">
        <v>0</v>
      </c>
      <c r="V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30</v>
      </c>
      <c r="R17">
        <v>0</v>
      </c>
      <c r="T17">
        <v>0</v>
      </c>
      <c r="U17">
        <v>0</v>
      </c>
      <c r="V17">
        <v>0</v>
      </c>
      <c r="W17">
        <v>30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30</v>
      </c>
      <c r="I18">
        <v>30</v>
      </c>
      <c r="J18">
        <v>0</v>
      </c>
      <c r="K18">
        <v>30</v>
      </c>
      <c r="L18">
        <v>0</v>
      </c>
      <c r="M18">
        <v>0</v>
      </c>
      <c r="N18">
        <v>0</v>
      </c>
      <c r="O18">
        <v>0</v>
      </c>
      <c r="P18">
        <v>0</v>
      </c>
      <c r="Q18">
        <v>30</v>
      </c>
      <c r="R18">
        <v>0</v>
      </c>
      <c r="S18">
        <v>30</v>
      </c>
      <c r="T18">
        <v>0</v>
      </c>
      <c r="U18">
        <v>0</v>
      </c>
      <c r="V18">
        <v>0</v>
      </c>
      <c r="W18">
        <v>30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I19">
        <v>20</v>
      </c>
      <c r="J19">
        <v>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20</v>
      </c>
      <c r="R19">
        <v>0</v>
      </c>
      <c r="S19">
        <v>20</v>
      </c>
      <c r="T19">
        <v>0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-1</v>
      </c>
      <c r="J20">
        <v>0</v>
      </c>
      <c r="K20">
        <v>-0.8</v>
      </c>
      <c r="L20">
        <v>0</v>
      </c>
      <c r="M20">
        <v>0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-0.15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6400</v>
      </c>
      <c r="I21">
        <v>8300</v>
      </c>
      <c r="J21">
        <v>0</v>
      </c>
      <c r="K21">
        <v>10010</v>
      </c>
      <c r="L21">
        <v>0</v>
      </c>
      <c r="M21">
        <v>0</v>
      </c>
      <c r="N21">
        <v>0</v>
      </c>
      <c r="O21">
        <v>0</v>
      </c>
      <c r="P21">
        <v>0</v>
      </c>
      <c r="Q21">
        <v>11640</v>
      </c>
      <c r="R21">
        <v>0</v>
      </c>
      <c r="S21">
        <v>11540</v>
      </c>
      <c r="T21">
        <v>0</v>
      </c>
      <c r="U21">
        <v>0</v>
      </c>
      <c r="V21">
        <v>0</v>
      </c>
      <c r="W21">
        <v>12900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2100</v>
      </c>
      <c r="I22">
        <v>4600</v>
      </c>
      <c r="J22">
        <v>0</v>
      </c>
      <c r="K22">
        <v>4800</v>
      </c>
      <c r="L22">
        <v>0</v>
      </c>
      <c r="M22">
        <v>0</v>
      </c>
      <c r="N22">
        <v>0</v>
      </c>
      <c r="O22">
        <v>0</v>
      </c>
      <c r="P22">
        <v>0</v>
      </c>
      <c r="Q22">
        <v>5700</v>
      </c>
      <c r="R22">
        <v>0</v>
      </c>
      <c r="S22">
        <v>7300</v>
      </c>
      <c r="T22">
        <v>0</v>
      </c>
      <c r="U22">
        <v>0</v>
      </c>
      <c r="V22">
        <v>0</v>
      </c>
      <c r="W22">
        <v>8800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2600</v>
      </c>
      <c r="I24">
        <v>1750</v>
      </c>
      <c r="J24">
        <v>0</v>
      </c>
      <c r="K24">
        <v>2410</v>
      </c>
      <c r="L24">
        <v>0</v>
      </c>
      <c r="M24">
        <v>0</v>
      </c>
      <c r="N24">
        <v>0</v>
      </c>
      <c r="O24">
        <v>0</v>
      </c>
      <c r="P24">
        <v>0</v>
      </c>
      <c r="Q24">
        <v>1990</v>
      </c>
      <c r="R24">
        <v>0</v>
      </c>
      <c r="S24">
        <v>1990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300</v>
      </c>
      <c r="I25">
        <v>750</v>
      </c>
      <c r="J25">
        <v>0</v>
      </c>
      <c r="K25">
        <v>1100</v>
      </c>
      <c r="L25">
        <v>0</v>
      </c>
      <c r="M25">
        <v>0</v>
      </c>
      <c r="N25">
        <v>0</v>
      </c>
      <c r="O25">
        <v>0</v>
      </c>
      <c r="P25">
        <v>0</v>
      </c>
      <c r="Q25">
        <v>250</v>
      </c>
      <c r="R25">
        <v>0</v>
      </c>
      <c r="S25">
        <v>250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2200</v>
      </c>
      <c r="R26">
        <v>0</v>
      </c>
      <c r="S26">
        <v>500</v>
      </c>
      <c r="T26">
        <v>0</v>
      </c>
      <c r="U26">
        <v>0</v>
      </c>
      <c r="V26">
        <v>0</v>
      </c>
      <c r="W26">
        <v>2800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1200</v>
      </c>
      <c r="I27">
        <v>1000</v>
      </c>
      <c r="J27">
        <v>0</v>
      </c>
      <c r="K27">
        <v>1500</v>
      </c>
      <c r="L27">
        <v>0</v>
      </c>
      <c r="M27">
        <v>0</v>
      </c>
      <c r="N27">
        <v>0</v>
      </c>
      <c r="O27">
        <v>0</v>
      </c>
      <c r="P27">
        <v>0</v>
      </c>
      <c r="Q27">
        <v>1500</v>
      </c>
      <c r="R27">
        <v>0</v>
      </c>
      <c r="S27">
        <v>1300</v>
      </c>
      <c r="T27">
        <v>0</v>
      </c>
      <c r="U27">
        <v>0</v>
      </c>
      <c r="V27">
        <v>0</v>
      </c>
      <c r="W27">
        <v>1300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200</v>
      </c>
      <c r="I28">
        <v>200</v>
      </c>
      <c r="J28">
        <v>0</v>
      </c>
      <c r="K28">
        <v>200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200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2.5</v>
      </c>
      <c r="J29">
        <v>0</v>
      </c>
      <c r="K29">
        <v>1.1000000000000001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260</v>
      </c>
      <c r="R31">
        <v>0</v>
      </c>
      <c r="S31">
        <v>160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0.98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3626</v>
      </c>
      <c r="I33">
        <v>2595.6262701668638</v>
      </c>
      <c r="J33">
        <v>0</v>
      </c>
      <c r="K33">
        <v>1268.4084381802745</v>
      </c>
      <c r="L33">
        <v>0</v>
      </c>
      <c r="M33">
        <v>0</v>
      </c>
      <c r="N33">
        <v>0</v>
      </c>
      <c r="O33">
        <v>0</v>
      </c>
      <c r="P33">
        <v>0</v>
      </c>
      <c r="Q33">
        <v>199.3</v>
      </c>
      <c r="R33">
        <v>0</v>
      </c>
      <c r="S33">
        <v>164.5</v>
      </c>
      <c r="T33">
        <v>0</v>
      </c>
      <c r="U33">
        <v>0</v>
      </c>
      <c r="V33">
        <v>0</v>
      </c>
      <c r="W33">
        <v>338.4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2500</v>
      </c>
      <c r="J34">
        <v>0</v>
      </c>
      <c r="K34">
        <v>1100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6953.9999999999991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50</v>
      </c>
      <c r="I35">
        <v>300</v>
      </c>
      <c r="J35">
        <v>0</v>
      </c>
      <c r="K35">
        <v>400</v>
      </c>
      <c r="L35">
        <v>0</v>
      </c>
      <c r="M35">
        <v>0</v>
      </c>
      <c r="N35">
        <v>0</v>
      </c>
      <c r="O35">
        <v>0</v>
      </c>
      <c r="P35">
        <v>0</v>
      </c>
      <c r="Q35">
        <v>400</v>
      </c>
      <c r="R35">
        <v>0</v>
      </c>
      <c r="S35">
        <v>400</v>
      </c>
      <c r="T35">
        <v>0</v>
      </c>
      <c r="U35">
        <v>0</v>
      </c>
      <c r="V35">
        <v>0</v>
      </c>
      <c r="W35">
        <v>600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0.98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6954.1535564672186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2905</v>
      </c>
      <c r="J38">
        <v>0</v>
      </c>
      <c r="K38">
        <v>3503.5</v>
      </c>
      <c r="L38">
        <v>0</v>
      </c>
      <c r="M38">
        <v>0</v>
      </c>
      <c r="N38">
        <v>0</v>
      </c>
      <c r="O38">
        <v>0</v>
      </c>
      <c r="P38">
        <v>0</v>
      </c>
      <c r="Q38">
        <v>4073.9999999999995</v>
      </c>
      <c r="R38">
        <v>0</v>
      </c>
      <c r="S38">
        <v>4038.9999999999995</v>
      </c>
      <c r="T38">
        <v>0</v>
      </c>
      <c r="U38">
        <v>0</v>
      </c>
      <c r="V38">
        <v>0</v>
      </c>
      <c r="W38">
        <v>4515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workbookViewId="0">
      <selection activeCell="BH11" sqref="BH11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0.8</v>
      </c>
      <c r="P3">
        <v>0.8</v>
      </c>
      <c r="Q3">
        <v>1</v>
      </c>
      <c r="R3">
        <v>1</v>
      </c>
      <c r="S3">
        <v>1</v>
      </c>
      <c r="T3">
        <v>0.52</v>
      </c>
      <c r="U3">
        <v>0.52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100000</v>
      </c>
      <c r="P5">
        <v>70000</v>
      </c>
      <c r="Q5">
        <v>0</v>
      </c>
      <c r="R5">
        <v>0</v>
      </c>
      <c r="S5">
        <v>0</v>
      </c>
      <c r="T5">
        <v>100000</v>
      </c>
      <c r="U5">
        <v>50000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100000</v>
      </c>
      <c r="D6">
        <v>0</v>
      </c>
      <c r="E6">
        <v>100000</v>
      </c>
      <c r="F6">
        <v>100000</v>
      </c>
      <c r="G6">
        <v>0</v>
      </c>
      <c r="H6">
        <v>0</v>
      </c>
      <c r="I6">
        <v>0</v>
      </c>
      <c r="J6">
        <v>100000</v>
      </c>
      <c r="K6">
        <v>0</v>
      </c>
      <c r="L6">
        <v>0</v>
      </c>
      <c r="M6">
        <v>0</v>
      </c>
      <c r="N6">
        <v>0</v>
      </c>
      <c r="O6">
        <v>0</v>
      </c>
      <c r="P6">
        <v>30000</v>
      </c>
      <c r="Q6">
        <v>0</v>
      </c>
      <c r="R6">
        <v>0</v>
      </c>
      <c r="S6">
        <v>0</v>
      </c>
      <c r="T6">
        <v>0</v>
      </c>
      <c r="U6">
        <v>50000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</v>
      </c>
      <c r="E7">
        <v>0.7</v>
      </c>
      <c r="F7">
        <v>0.7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0.3</v>
      </c>
      <c r="F8">
        <v>0.3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0.7</v>
      </c>
      <c r="Q10">
        <v>0</v>
      </c>
      <c r="R10">
        <v>0</v>
      </c>
      <c r="S10">
        <v>0</v>
      </c>
      <c r="T10">
        <v>1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D12">
        <v>0</v>
      </c>
      <c r="E12">
        <v>1000</v>
      </c>
      <c r="F12">
        <v>1</v>
      </c>
      <c r="G12">
        <v>0</v>
      </c>
      <c r="H12">
        <v>0</v>
      </c>
      <c r="I12">
        <v>0</v>
      </c>
      <c r="J12">
        <v>400</v>
      </c>
      <c r="K12">
        <v>0</v>
      </c>
      <c r="L12">
        <v>0</v>
      </c>
      <c r="M12">
        <v>0</v>
      </c>
      <c r="N12">
        <v>0</v>
      </c>
      <c r="O12">
        <v>5800</v>
      </c>
      <c r="P12">
        <v>200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20</v>
      </c>
      <c r="Q13">
        <v>0</v>
      </c>
      <c r="R13">
        <v>0</v>
      </c>
      <c r="S13">
        <v>0</v>
      </c>
      <c r="T13">
        <v>15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30</v>
      </c>
      <c r="Q15">
        <v>0</v>
      </c>
      <c r="R15">
        <v>0</v>
      </c>
      <c r="S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15</v>
      </c>
      <c r="Q16">
        <v>0</v>
      </c>
      <c r="R16">
        <v>0</v>
      </c>
      <c r="S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D17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30</v>
      </c>
      <c r="Q17">
        <v>0</v>
      </c>
      <c r="R17">
        <v>0</v>
      </c>
      <c r="S17">
        <v>0</v>
      </c>
      <c r="T17">
        <v>30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30</v>
      </c>
      <c r="D18">
        <v>0</v>
      </c>
      <c r="E18">
        <v>30</v>
      </c>
      <c r="F18">
        <v>30</v>
      </c>
      <c r="G18">
        <v>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30</v>
      </c>
      <c r="Q18">
        <v>0</v>
      </c>
      <c r="R18">
        <v>0</v>
      </c>
      <c r="S18">
        <v>0</v>
      </c>
      <c r="T18">
        <v>30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D19">
        <v>0</v>
      </c>
      <c r="G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0</v>
      </c>
      <c r="E20">
        <v>0</v>
      </c>
      <c r="F20">
        <v>-1.4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0</v>
      </c>
      <c r="O20">
        <v>0</v>
      </c>
      <c r="P20">
        <v>-0.2</v>
      </c>
      <c r="Q20">
        <v>0</v>
      </c>
      <c r="R20">
        <v>0</v>
      </c>
      <c r="S20">
        <v>0</v>
      </c>
      <c r="T20">
        <v>-0.2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6310</v>
      </c>
      <c r="D21">
        <v>0</v>
      </c>
      <c r="E21">
        <v>24430</v>
      </c>
      <c r="F21">
        <v>147700</v>
      </c>
      <c r="G21">
        <v>0</v>
      </c>
      <c r="H21">
        <v>0</v>
      </c>
      <c r="I21">
        <v>0</v>
      </c>
      <c r="J21">
        <v>78110</v>
      </c>
      <c r="K21">
        <v>0</v>
      </c>
      <c r="L21">
        <v>0</v>
      </c>
      <c r="M21">
        <v>0</v>
      </c>
      <c r="N21">
        <v>0</v>
      </c>
      <c r="O21">
        <f>SUM(O22:O28)</f>
        <v>35200</v>
      </c>
      <c r="P21">
        <f>SUM(P22:P28)</f>
        <v>51000</v>
      </c>
      <c r="Q21">
        <v>0</v>
      </c>
      <c r="R21">
        <v>0</v>
      </c>
      <c r="S21">
        <v>0</v>
      </c>
      <c r="T21">
        <v>64500</v>
      </c>
      <c r="U21">
        <v>81020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5010</v>
      </c>
      <c r="D22">
        <v>0</v>
      </c>
      <c r="E22">
        <v>10930</v>
      </c>
      <c r="F22">
        <v>134200</v>
      </c>
      <c r="G22">
        <v>0</v>
      </c>
      <c r="H22">
        <v>0</v>
      </c>
      <c r="I22">
        <v>0</v>
      </c>
      <c r="J22">
        <v>51740</v>
      </c>
      <c r="K22">
        <v>0</v>
      </c>
      <c r="L22">
        <v>0</v>
      </c>
      <c r="M22">
        <v>0</v>
      </c>
      <c r="N22">
        <v>0</v>
      </c>
      <c r="O22">
        <v>21100</v>
      </c>
      <c r="P22">
        <v>25500</v>
      </c>
      <c r="Q22">
        <v>0</v>
      </c>
      <c r="R22">
        <v>0</v>
      </c>
      <c r="S22">
        <v>0</v>
      </c>
      <c r="T22">
        <v>46500</v>
      </c>
      <c r="U22">
        <v>45640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9000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10600</v>
      </c>
      <c r="F24">
        <v>10600</v>
      </c>
      <c r="G24">
        <v>0</v>
      </c>
      <c r="H24">
        <v>0</v>
      </c>
      <c r="I24">
        <v>0</v>
      </c>
      <c r="J24">
        <v>18270</v>
      </c>
      <c r="K24">
        <v>0</v>
      </c>
      <c r="L24">
        <v>0</v>
      </c>
      <c r="M24">
        <v>0</v>
      </c>
      <c r="N24">
        <v>0</v>
      </c>
      <c r="O24">
        <v>0</v>
      </c>
      <c r="P24">
        <v>10600</v>
      </c>
      <c r="Q24">
        <v>0</v>
      </c>
      <c r="R24">
        <v>0</v>
      </c>
      <c r="S24">
        <v>0</v>
      </c>
      <c r="T24">
        <v>0</v>
      </c>
      <c r="U24">
        <v>8580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800</v>
      </c>
      <c r="F25">
        <v>800</v>
      </c>
      <c r="G25">
        <v>0</v>
      </c>
      <c r="H25">
        <v>0</v>
      </c>
      <c r="I25">
        <v>0</v>
      </c>
      <c r="J25">
        <v>4500</v>
      </c>
      <c r="K25">
        <v>0</v>
      </c>
      <c r="L25">
        <v>0</v>
      </c>
      <c r="M25">
        <v>0</v>
      </c>
      <c r="N25">
        <v>0</v>
      </c>
      <c r="O25">
        <v>0</v>
      </c>
      <c r="P25">
        <v>800</v>
      </c>
      <c r="Q25">
        <v>0</v>
      </c>
      <c r="R25">
        <v>0</v>
      </c>
      <c r="S25">
        <v>0</v>
      </c>
      <c r="T25">
        <v>0</v>
      </c>
      <c r="U25">
        <v>2800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12000</v>
      </c>
      <c r="P26">
        <v>12000</v>
      </c>
      <c r="Q26">
        <v>0</v>
      </c>
      <c r="R26">
        <v>0</v>
      </c>
      <c r="S26">
        <v>0</v>
      </c>
      <c r="T26">
        <v>12000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1300</v>
      </c>
      <c r="D27">
        <v>0</v>
      </c>
      <c r="E27">
        <v>2100</v>
      </c>
      <c r="F27">
        <v>2100</v>
      </c>
      <c r="G27">
        <v>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0</v>
      </c>
      <c r="O27">
        <v>2100</v>
      </c>
      <c r="P27">
        <v>2100</v>
      </c>
      <c r="Q27">
        <v>0</v>
      </c>
      <c r="R27">
        <v>0</v>
      </c>
      <c r="S27">
        <v>0</v>
      </c>
      <c r="T27">
        <v>6000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210</v>
      </c>
      <c r="P31">
        <v>0</v>
      </c>
      <c r="Q31">
        <v>0</v>
      </c>
      <c r="R31">
        <v>0</v>
      </c>
      <c r="S31">
        <v>0</v>
      </c>
      <c r="T31">
        <v>210</v>
      </c>
      <c r="U31">
        <v>210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0.9</v>
      </c>
      <c r="D32">
        <v>1</v>
      </c>
      <c r="E32">
        <v>0.92</v>
      </c>
      <c r="F32">
        <v>0.5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408</v>
      </c>
      <c r="D33">
        <v>0</v>
      </c>
      <c r="E33">
        <v>673</v>
      </c>
      <c r="F33">
        <v>683</v>
      </c>
      <c r="G33">
        <v>0</v>
      </c>
      <c r="H33">
        <v>0</v>
      </c>
      <c r="I33">
        <v>0</v>
      </c>
      <c r="J33">
        <v>28819.428571428572</v>
      </c>
      <c r="K33">
        <v>0</v>
      </c>
      <c r="L33">
        <v>0</v>
      </c>
      <c r="M33">
        <v>0</v>
      </c>
      <c r="N33">
        <v>0</v>
      </c>
      <c r="O33">
        <v>2748</v>
      </c>
      <c r="P33">
        <v>2298</v>
      </c>
      <c r="Q33">
        <v>0</v>
      </c>
      <c r="R33">
        <v>0</v>
      </c>
      <c r="S33">
        <v>0</v>
      </c>
      <c r="T33">
        <v>3748</v>
      </c>
      <c r="U33">
        <v>15155.9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51800</v>
      </c>
      <c r="G34">
        <v>0</v>
      </c>
      <c r="H34">
        <v>0</v>
      </c>
      <c r="I34">
        <v>0</v>
      </c>
      <c r="J34">
        <v>29000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40388.25</v>
      </c>
      <c r="U34">
        <v>32227.599999999999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180</v>
      </c>
      <c r="D35">
        <v>0</v>
      </c>
      <c r="E35">
        <v>700</v>
      </c>
      <c r="F35">
        <v>3000</v>
      </c>
      <c r="G35">
        <v>0</v>
      </c>
      <c r="H35">
        <v>0</v>
      </c>
      <c r="I35">
        <v>0</v>
      </c>
      <c r="J35">
        <v>1000</v>
      </c>
      <c r="K35">
        <v>0</v>
      </c>
      <c r="L35">
        <v>0</v>
      </c>
      <c r="M35">
        <v>0</v>
      </c>
      <c r="N35">
        <v>0</v>
      </c>
      <c r="O35">
        <v>1300</v>
      </c>
      <c r="P35">
        <v>1600</v>
      </c>
      <c r="Q35">
        <v>0</v>
      </c>
      <c r="R35">
        <v>0</v>
      </c>
      <c r="S35">
        <v>0</v>
      </c>
      <c r="T35">
        <v>3000</v>
      </c>
      <c r="U35">
        <v>4000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0.17</v>
      </c>
      <c r="G36">
        <v>0</v>
      </c>
      <c r="H36">
        <v>0</v>
      </c>
      <c r="I36">
        <v>0</v>
      </c>
      <c r="J36">
        <v>0.57999999999999996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0.25</v>
      </c>
      <c r="U36">
        <v>0.75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100000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7329</v>
      </c>
      <c r="F38">
        <v>0</v>
      </c>
      <c r="G38">
        <v>0</v>
      </c>
      <c r="H38">
        <v>0</v>
      </c>
      <c r="I38">
        <v>0</v>
      </c>
      <c r="J38">
        <v>27338.5</v>
      </c>
      <c r="K38">
        <v>0</v>
      </c>
      <c r="L38">
        <v>0</v>
      </c>
      <c r="M38">
        <v>0</v>
      </c>
      <c r="N38">
        <v>0</v>
      </c>
      <c r="O38">
        <v>17010</v>
      </c>
      <c r="P38">
        <v>21350</v>
      </c>
      <c r="Q38">
        <v>0</v>
      </c>
      <c r="R38">
        <v>0</v>
      </c>
      <c r="S38">
        <v>0</v>
      </c>
      <c r="T38">
        <v>22575</v>
      </c>
      <c r="U38">
        <v>28357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workbookViewId="0">
      <selection activeCell="M20" sqref="M20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0.72</v>
      </c>
      <c r="O3">
        <v>1</v>
      </c>
      <c r="P3">
        <v>0.77</v>
      </c>
      <c r="Q3">
        <v>1</v>
      </c>
      <c r="R3">
        <v>1</v>
      </c>
      <c r="S3">
        <v>1</v>
      </c>
      <c r="T3">
        <v>1</v>
      </c>
      <c r="U3">
        <v>1</v>
      </c>
      <c r="V3">
        <v>0.52</v>
      </c>
      <c r="W3">
        <v>1</v>
      </c>
      <c r="X3">
        <v>1</v>
      </c>
      <c r="Y3">
        <v>0.76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0.1</v>
      </c>
      <c r="O4">
        <v>0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-0.45</v>
      </c>
      <c r="W4">
        <v>0</v>
      </c>
      <c r="X4">
        <v>0</v>
      </c>
      <c r="Y4">
        <v>0.2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50750</v>
      </c>
      <c r="O5">
        <v>0</v>
      </c>
      <c r="P5">
        <v>101500</v>
      </c>
      <c r="Q5">
        <v>0</v>
      </c>
      <c r="R5">
        <v>0</v>
      </c>
      <c r="S5">
        <v>0</v>
      </c>
      <c r="T5">
        <v>0</v>
      </c>
      <c r="U5">
        <v>0</v>
      </c>
      <c r="V5">
        <v>101500</v>
      </c>
      <c r="W5">
        <v>0</v>
      </c>
      <c r="X5">
        <v>0</v>
      </c>
      <c r="Y5">
        <v>101500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145000</v>
      </c>
      <c r="D6">
        <v>0</v>
      </c>
      <c r="E6">
        <v>145000</v>
      </c>
      <c r="F6">
        <v>0</v>
      </c>
      <c r="G6">
        <v>145000</v>
      </c>
      <c r="H6">
        <v>0</v>
      </c>
      <c r="I6">
        <v>0</v>
      </c>
      <c r="J6">
        <v>0</v>
      </c>
      <c r="K6">
        <v>145000</v>
      </c>
      <c r="L6">
        <v>0</v>
      </c>
      <c r="M6">
        <v>0</v>
      </c>
      <c r="N6">
        <v>94250</v>
      </c>
      <c r="O6">
        <v>0</v>
      </c>
      <c r="P6">
        <v>43500</v>
      </c>
      <c r="Q6">
        <v>0</v>
      </c>
      <c r="R6">
        <v>0</v>
      </c>
      <c r="S6">
        <v>0</v>
      </c>
      <c r="T6">
        <v>0</v>
      </c>
      <c r="U6">
        <v>0</v>
      </c>
      <c r="V6">
        <v>43500</v>
      </c>
      <c r="W6">
        <v>0</v>
      </c>
      <c r="X6">
        <v>0</v>
      </c>
      <c r="Y6">
        <v>43500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</v>
      </c>
      <c r="E7">
        <v>0.7</v>
      </c>
      <c r="F7">
        <v>0</v>
      </c>
      <c r="G7">
        <v>0.7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0.3</v>
      </c>
      <c r="F8">
        <v>0</v>
      </c>
      <c r="G8">
        <v>0.3</v>
      </c>
      <c r="H8">
        <v>0</v>
      </c>
      <c r="I8">
        <v>0</v>
      </c>
      <c r="J8">
        <v>0</v>
      </c>
      <c r="K8">
        <v>0.4</v>
      </c>
      <c r="L8">
        <v>0</v>
      </c>
      <c r="M8">
        <v>0</v>
      </c>
      <c r="N8">
        <v>0</v>
      </c>
      <c r="O8">
        <v>0</v>
      </c>
      <c r="P8">
        <v>0.3</v>
      </c>
      <c r="Q8">
        <v>0</v>
      </c>
      <c r="R8">
        <v>0</v>
      </c>
      <c r="S8">
        <v>0</v>
      </c>
      <c r="T8">
        <v>0</v>
      </c>
      <c r="U8">
        <v>0</v>
      </c>
      <c r="V8">
        <v>0.3</v>
      </c>
      <c r="W8">
        <v>0</v>
      </c>
      <c r="X8">
        <v>0</v>
      </c>
      <c r="Y8">
        <v>0.3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0.6</v>
      </c>
      <c r="L9">
        <v>0</v>
      </c>
      <c r="M9">
        <v>0</v>
      </c>
      <c r="N9">
        <v>0.65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0.35</v>
      </c>
      <c r="O10">
        <v>0</v>
      </c>
      <c r="P10">
        <v>0.7</v>
      </c>
      <c r="Q10">
        <v>0</v>
      </c>
      <c r="R10">
        <v>0</v>
      </c>
      <c r="S10">
        <v>0</v>
      </c>
      <c r="T10">
        <v>0</v>
      </c>
      <c r="U10">
        <v>0</v>
      </c>
      <c r="V10">
        <v>0.7</v>
      </c>
      <c r="W10">
        <v>0</v>
      </c>
      <c r="X10">
        <v>0</v>
      </c>
      <c r="Y10">
        <v>0.7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D12">
        <v>0</v>
      </c>
      <c r="E12">
        <v>1000</v>
      </c>
      <c r="F12">
        <v>0</v>
      </c>
      <c r="G12">
        <v>1</v>
      </c>
      <c r="H12">
        <v>0</v>
      </c>
      <c r="I12">
        <v>0</v>
      </c>
      <c r="J12">
        <v>0</v>
      </c>
      <c r="K12">
        <v>800</v>
      </c>
      <c r="L12">
        <v>0</v>
      </c>
      <c r="M12">
        <v>0</v>
      </c>
      <c r="N12">
        <v>0</v>
      </c>
      <c r="O12">
        <v>0</v>
      </c>
      <c r="P12">
        <v>1000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1000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0</v>
      </c>
      <c r="K13">
        <v>15</v>
      </c>
      <c r="L13">
        <v>0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0</v>
      </c>
      <c r="V13">
        <v>15</v>
      </c>
      <c r="W13">
        <v>0</v>
      </c>
      <c r="X13">
        <v>0</v>
      </c>
      <c r="Y13">
        <v>20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0</v>
      </c>
      <c r="K15">
        <v>30</v>
      </c>
      <c r="L15">
        <v>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0</v>
      </c>
      <c r="V15">
        <v>30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0</v>
      </c>
      <c r="K16">
        <v>15</v>
      </c>
      <c r="L16">
        <v>0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15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0</v>
      </c>
      <c r="V17">
        <v>30</v>
      </c>
      <c r="W17">
        <v>0</v>
      </c>
      <c r="X17">
        <v>0</v>
      </c>
      <c r="Y17">
        <v>30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0</v>
      </c>
      <c r="K18">
        <v>30</v>
      </c>
      <c r="L18">
        <v>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0</v>
      </c>
      <c r="V18">
        <v>30</v>
      </c>
      <c r="W18">
        <v>0</v>
      </c>
      <c r="X18">
        <v>0</v>
      </c>
      <c r="Y18">
        <v>30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0</v>
      </c>
      <c r="K19">
        <v>20</v>
      </c>
      <c r="L19">
        <v>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-1.2</v>
      </c>
      <c r="H20">
        <v>0</v>
      </c>
      <c r="I20">
        <v>0</v>
      </c>
      <c r="J20">
        <v>0</v>
      </c>
      <c r="K20">
        <v>-0.8</v>
      </c>
      <c r="L20">
        <v>0</v>
      </c>
      <c r="M20">
        <v>0</v>
      </c>
      <c r="N20">
        <v>-0.4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-0.2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7170</v>
      </c>
      <c r="D21">
        <v>0</v>
      </c>
      <c r="E21">
        <v>37271.428571428572</v>
      </c>
      <c r="F21">
        <v>0</v>
      </c>
      <c r="G21">
        <v>136571.42857142858</v>
      </c>
      <c r="H21">
        <v>0</v>
      </c>
      <c r="I21">
        <v>0</v>
      </c>
      <c r="J21">
        <v>0</v>
      </c>
      <c r="K21">
        <v>91334</v>
      </c>
      <c r="L21">
        <v>0</v>
      </c>
      <c r="M21">
        <v>0</v>
      </c>
      <c r="N21">
        <f>SUM(N22:N28)</f>
        <v>82200</v>
      </c>
      <c r="O21">
        <v>0</v>
      </c>
      <c r="P21">
        <f>SUM(P22:P28)</f>
        <v>67450</v>
      </c>
      <c r="Q21">
        <v>0</v>
      </c>
      <c r="R21">
        <v>0</v>
      </c>
      <c r="S21">
        <v>0</v>
      </c>
      <c r="T21">
        <v>0</v>
      </c>
      <c r="U21">
        <v>0</v>
      </c>
      <c r="V21">
        <v>107250</v>
      </c>
      <c r="W21">
        <v>0</v>
      </c>
      <c r="X21">
        <v>0</v>
      </c>
      <c r="Y21">
        <f>SUM(Y22:Y28)</f>
        <v>82600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5870</v>
      </c>
      <c r="D22">
        <v>0</v>
      </c>
      <c r="E22">
        <v>15100</v>
      </c>
      <c r="F22">
        <v>0</v>
      </c>
      <c r="G22">
        <v>108900</v>
      </c>
      <c r="H22">
        <v>0</v>
      </c>
      <c r="I22">
        <v>0</v>
      </c>
      <c r="J22">
        <v>0</v>
      </c>
      <c r="K22">
        <v>42800</v>
      </c>
      <c r="L22">
        <v>0</v>
      </c>
      <c r="M22">
        <v>0</v>
      </c>
      <c r="N22">
        <v>30900</v>
      </c>
      <c r="O22">
        <v>0</v>
      </c>
      <c r="P22">
        <v>29850</v>
      </c>
      <c r="Q22">
        <v>0</v>
      </c>
      <c r="R22">
        <v>0</v>
      </c>
      <c r="S22">
        <v>0</v>
      </c>
      <c r="T22">
        <v>0</v>
      </c>
      <c r="U22">
        <v>0</v>
      </c>
      <c r="V22">
        <v>55700</v>
      </c>
      <c r="W22">
        <v>0</v>
      </c>
      <c r="X22">
        <v>0</v>
      </c>
      <c r="Y22">
        <v>45000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2900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16000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17571.428571428572</v>
      </c>
      <c r="F24">
        <v>0</v>
      </c>
      <c r="G24">
        <v>17571.428571428572</v>
      </c>
      <c r="H24">
        <v>0</v>
      </c>
      <c r="I24">
        <v>0</v>
      </c>
      <c r="J24">
        <v>0</v>
      </c>
      <c r="K24">
        <v>36533.913043478256</v>
      </c>
      <c r="L24">
        <v>0</v>
      </c>
      <c r="M24">
        <v>0</v>
      </c>
      <c r="N24">
        <v>16000</v>
      </c>
      <c r="O24">
        <v>0</v>
      </c>
      <c r="P24">
        <v>18400</v>
      </c>
      <c r="Q24">
        <v>0</v>
      </c>
      <c r="R24">
        <v>0</v>
      </c>
      <c r="S24">
        <v>0</v>
      </c>
      <c r="T24">
        <v>0</v>
      </c>
      <c r="U24">
        <v>0</v>
      </c>
      <c r="V24">
        <v>29450</v>
      </c>
      <c r="W24">
        <v>0</v>
      </c>
      <c r="X24">
        <v>0</v>
      </c>
      <c r="Y24">
        <v>18400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900</v>
      </c>
      <c r="F25">
        <v>0</v>
      </c>
      <c r="G25">
        <v>900</v>
      </c>
      <c r="H25">
        <v>0</v>
      </c>
      <c r="I25">
        <v>0</v>
      </c>
      <c r="J25">
        <v>0</v>
      </c>
      <c r="K25">
        <v>4950</v>
      </c>
      <c r="L25">
        <v>0</v>
      </c>
      <c r="M25">
        <v>0</v>
      </c>
      <c r="N25">
        <v>4000</v>
      </c>
      <c r="O25">
        <v>0</v>
      </c>
      <c r="P25">
        <v>900</v>
      </c>
      <c r="Q25">
        <v>0</v>
      </c>
      <c r="R25">
        <v>0</v>
      </c>
      <c r="S25">
        <v>0</v>
      </c>
      <c r="T25">
        <v>0</v>
      </c>
      <c r="U25">
        <v>0</v>
      </c>
      <c r="V25">
        <v>3800</v>
      </c>
      <c r="W25">
        <v>0</v>
      </c>
      <c r="X25">
        <v>0</v>
      </c>
      <c r="Y25">
        <v>900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9000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0</v>
      </c>
      <c r="V26">
        <v>12000</v>
      </c>
      <c r="W26">
        <v>0</v>
      </c>
      <c r="X26">
        <v>0</v>
      </c>
      <c r="Y26">
        <v>12000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1300</v>
      </c>
      <c r="D27">
        <v>0</v>
      </c>
      <c r="E27">
        <v>3700</v>
      </c>
      <c r="F27">
        <v>0</v>
      </c>
      <c r="G27">
        <v>6300</v>
      </c>
      <c r="H27">
        <v>0</v>
      </c>
      <c r="I27">
        <v>0</v>
      </c>
      <c r="J27">
        <v>0</v>
      </c>
      <c r="K27">
        <v>6300</v>
      </c>
      <c r="L27">
        <v>0</v>
      </c>
      <c r="M27">
        <v>0</v>
      </c>
      <c r="N27">
        <v>6300</v>
      </c>
      <c r="O27">
        <v>0</v>
      </c>
      <c r="P27">
        <v>6300</v>
      </c>
      <c r="Q27">
        <v>0</v>
      </c>
      <c r="R27">
        <v>0</v>
      </c>
      <c r="S27">
        <v>0</v>
      </c>
      <c r="T27">
        <v>0</v>
      </c>
      <c r="U27">
        <v>0</v>
      </c>
      <c r="V27">
        <v>6300</v>
      </c>
      <c r="W27">
        <v>0</v>
      </c>
      <c r="X27">
        <v>0</v>
      </c>
      <c r="Y27">
        <v>6300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750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24</v>
      </c>
      <c r="L29">
        <v>0</v>
      </c>
      <c r="M29">
        <v>0</v>
      </c>
      <c r="N29">
        <v>25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17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210</v>
      </c>
      <c r="O31">
        <v>0</v>
      </c>
      <c r="P31">
        <v>205</v>
      </c>
      <c r="Q31">
        <v>0</v>
      </c>
      <c r="R31">
        <v>0</v>
      </c>
      <c r="S31">
        <v>0</v>
      </c>
      <c r="T31">
        <v>0</v>
      </c>
      <c r="U31">
        <v>0</v>
      </c>
      <c r="V31">
        <v>205</v>
      </c>
      <c r="W31">
        <v>0</v>
      </c>
      <c r="X31">
        <v>0</v>
      </c>
      <c r="Y31">
        <v>145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0.87</v>
      </c>
      <c r="D32">
        <v>1</v>
      </c>
      <c r="E32">
        <v>0.88</v>
      </c>
      <c r="F32">
        <v>1</v>
      </c>
      <c r="G32">
        <v>0.53613231552162854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515</v>
      </c>
      <c r="D33">
        <v>0</v>
      </c>
      <c r="E33">
        <v>932</v>
      </c>
      <c r="F33">
        <v>0</v>
      </c>
      <c r="G33">
        <v>950</v>
      </c>
      <c r="H33">
        <v>0</v>
      </c>
      <c r="I33">
        <v>0</v>
      </c>
      <c r="J33">
        <v>0</v>
      </c>
      <c r="K33">
        <v>24428.513513513513</v>
      </c>
      <c r="L33">
        <v>0</v>
      </c>
      <c r="M33">
        <v>0</v>
      </c>
      <c r="N33">
        <v>26043.88157894737</v>
      </c>
      <c r="O33">
        <v>0</v>
      </c>
      <c r="P33">
        <v>3307.5</v>
      </c>
      <c r="Q33">
        <v>0</v>
      </c>
      <c r="R33">
        <v>0</v>
      </c>
      <c r="S33">
        <v>0</v>
      </c>
      <c r="T33">
        <v>0</v>
      </c>
      <c r="U33">
        <v>0</v>
      </c>
      <c r="V33">
        <v>4442.5</v>
      </c>
      <c r="W33">
        <v>0</v>
      </c>
      <c r="X33">
        <v>0</v>
      </c>
      <c r="Y33">
        <v>3815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56038.405315614626</v>
      </c>
      <c r="H34">
        <v>0</v>
      </c>
      <c r="I34">
        <v>0</v>
      </c>
      <c r="J34">
        <v>0</v>
      </c>
      <c r="K34">
        <v>24000</v>
      </c>
      <c r="L34">
        <v>0</v>
      </c>
      <c r="M34">
        <v>0</v>
      </c>
      <c r="N34">
        <v>25000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56043.200000000004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200</v>
      </c>
      <c r="D35">
        <v>0</v>
      </c>
      <c r="E35">
        <v>750</v>
      </c>
      <c r="F35">
        <v>0</v>
      </c>
      <c r="G35">
        <v>3300</v>
      </c>
      <c r="H35">
        <v>0</v>
      </c>
      <c r="I35">
        <v>0</v>
      </c>
      <c r="J35">
        <v>0</v>
      </c>
      <c r="K35">
        <v>2400</v>
      </c>
      <c r="L35">
        <v>0</v>
      </c>
      <c r="M35">
        <v>0</v>
      </c>
      <c r="N35">
        <v>2800</v>
      </c>
      <c r="O35">
        <v>0</v>
      </c>
      <c r="P35">
        <v>2200</v>
      </c>
      <c r="Q35">
        <v>0</v>
      </c>
      <c r="R35">
        <v>0</v>
      </c>
      <c r="S35">
        <v>0</v>
      </c>
      <c r="T35">
        <v>0</v>
      </c>
      <c r="U35">
        <v>0</v>
      </c>
      <c r="V35">
        <v>2900</v>
      </c>
      <c r="W35">
        <v>0</v>
      </c>
      <c r="X35">
        <v>0</v>
      </c>
      <c r="Y35">
        <v>2600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0.15</v>
      </c>
      <c r="H36">
        <v>0</v>
      </c>
      <c r="I36">
        <v>0</v>
      </c>
      <c r="J36">
        <v>0</v>
      </c>
      <c r="K36">
        <v>0.5</v>
      </c>
      <c r="L36">
        <v>0</v>
      </c>
      <c r="M36">
        <v>0</v>
      </c>
      <c r="N36">
        <v>0.5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0.26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145000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11181.428571428571</v>
      </c>
      <c r="F38">
        <v>0</v>
      </c>
      <c r="G38">
        <v>0</v>
      </c>
      <c r="H38">
        <v>0</v>
      </c>
      <c r="I38">
        <v>0</v>
      </c>
      <c r="J38">
        <v>0</v>
      </c>
      <c r="K38">
        <v>31966.899999999998</v>
      </c>
      <c r="L38">
        <v>0</v>
      </c>
      <c r="M38">
        <v>0</v>
      </c>
      <c r="N38">
        <v>33285</v>
      </c>
      <c r="O38">
        <v>0</v>
      </c>
      <c r="P38">
        <v>29837.499999999996</v>
      </c>
      <c r="Q38">
        <v>0</v>
      </c>
      <c r="R38">
        <v>0</v>
      </c>
      <c r="S38">
        <v>0</v>
      </c>
      <c r="T38">
        <v>0</v>
      </c>
      <c r="U38">
        <v>0</v>
      </c>
      <c r="V38">
        <v>37537.5</v>
      </c>
      <c r="W38">
        <v>0</v>
      </c>
      <c r="X38">
        <v>0</v>
      </c>
      <c r="Y38">
        <v>33740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workbookViewId="0">
      <selection activeCell="P23" sqref="P23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0.78</v>
      </c>
      <c r="P3">
        <v>0.77</v>
      </c>
      <c r="Q3">
        <v>1</v>
      </c>
      <c r="R3">
        <v>1</v>
      </c>
      <c r="S3">
        <v>1</v>
      </c>
      <c r="T3">
        <v>1</v>
      </c>
      <c r="U3">
        <v>0.44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</v>
      </c>
      <c r="P4">
        <v>0.1</v>
      </c>
      <c r="Q4">
        <v>0</v>
      </c>
      <c r="R4">
        <v>0</v>
      </c>
      <c r="S4">
        <v>0</v>
      </c>
      <c r="T4">
        <v>0</v>
      </c>
      <c r="U4">
        <v>-0.13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74000</v>
      </c>
      <c r="P5">
        <v>62900</v>
      </c>
      <c r="Q5">
        <v>0</v>
      </c>
      <c r="R5">
        <v>0</v>
      </c>
      <c r="S5">
        <v>0</v>
      </c>
      <c r="T5">
        <v>0</v>
      </c>
      <c r="U5">
        <v>37000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74000</v>
      </c>
      <c r="D6">
        <v>0</v>
      </c>
      <c r="E6">
        <v>74000</v>
      </c>
      <c r="F6">
        <v>0</v>
      </c>
      <c r="G6">
        <v>74000</v>
      </c>
      <c r="H6">
        <v>0</v>
      </c>
      <c r="I6">
        <v>0</v>
      </c>
      <c r="J6">
        <v>74000</v>
      </c>
      <c r="K6">
        <v>0</v>
      </c>
      <c r="L6">
        <v>0</v>
      </c>
      <c r="M6">
        <v>0</v>
      </c>
      <c r="N6">
        <v>0</v>
      </c>
      <c r="O6">
        <v>0</v>
      </c>
      <c r="P6">
        <v>11100</v>
      </c>
      <c r="Q6">
        <v>0</v>
      </c>
      <c r="R6">
        <v>0</v>
      </c>
      <c r="S6">
        <v>0</v>
      </c>
      <c r="T6">
        <v>0</v>
      </c>
      <c r="U6">
        <v>37000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</v>
      </c>
      <c r="E7">
        <v>0.85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0.15</v>
      </c>
      <c r="F8">
        <v>0</v>
      </c>
      <c r="G8">
        <v>0.15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0.85</v>
      </c>
      <c r="Q10">
        <v>0</v>
      </c>
      <c r="R10">
        <v>0</v>
      </c>
      <c r="S10">
        <v>0</v>
      </c>
      <c r="T10">
        <v>0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D12">
        <v>0</v>
      </c>
      <c r="E12">
        <v>1000</v>
      </c>
      <c r="F12">
        <v>0</v>
      </c>
      <c r="G12">
        <v>0</v>
      </c>
      <c r="H12">
        <v>0</v>
      </c>
      <c r="I12">
        <v>0</v>
      </c>
      <c r="J12">
        <v>100</v>
      </c>
      <c r="K12">
        <v>0</v>
      </c>
      <c r="L12">
        <v>0</v>
      </c>
      <c r="M12">
        <v>0</v>
      </c>
      <c r="N12">
        <v>0</v>
      </c>
      <c r="O12">
        <v>1000</v>
      </c>
      <c r="P12">
        <v>100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20</v>
      </c>
      <c r="Q13">
        <v>0</v>
      </c>
      <c r="R13">
        <v>0</v>
      </c>
      <c r="S13">
        <v>0</v>
      </c>
      <c r="T13">
        <v>0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30</v>
      </c>
      <c r="Q18">
        <v>0</v>
      </c>
      <c r="R18">
        <v>0</v>
      </c>
      <c r="S18">
        <v>0</v>
      </c>
      <c r="T18">
        <v>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-0.7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7020</v>
      </c>
      <c r="D21">
        <v>0</v>
      </c>
      <c r="E21">
        <v>14346</v>
      </c>
      <c r="F21">
        <v>0</v>
      </c>
      <c r="G21">
        <v>91746</v>
      </c>
      <c r="H21">
        <v>0</v>
      </c>
      <c r="I21">
        <v>0</v>
      </c>
      <c r="J21">
        <v>84500</v>
      </c>
      <c r="K21">
        <v>0</v>
      </c>
      <c r="L21">
        <v>0</v>
      </c>
      <c r="M21">
        <v>0</v>
      </c>
      <c r="N21">
        <v>0</v>
      </c>
      <c r="O21">
        <f>SUM(O22:O28)</f>
        <v>36900</v>
      </c>
      <c r="P21">
        <f>SUM(P22:P28)</f>
        <v>42846</v>
      </c>
      <c r="Q21">
        <v>0</v>
      </c>
      <c r="R21">
        <v>0</v>
      </c>
      <c r="S21">
        <v>0</v>
      </c>
      <c r="T21">
        <v>0</v>
      </c>
      <c r="U21">
        <v>113100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5720</v>
      </c>
      <c r="D22">
        <v>0</v>
      </c>
      <c r="E22">
        <v>7850</v>
      </c>
      <c r="F22">
        <v>0</v>
      </c>
      <c r="G22">
        <v>81450</v>
      </c>
      <c r="H22">
        <v>0</v>
      </c>
      <c r="I22">
        <v>0</v>
      </c>
      <c r="J22">
        <v>64100</v>
      </c>
      <c r="K22">
        <v>0</v>
      </c>
      <c r="L22">
        <v>0</v>
      </c>
      <c r="M22">
        <v>0</v>
      </c>
      <c r="N22">
        <v>0</v>
      </c>
      <c r="O22">
        <v>22800</v>
      </c>
      <c r="P22">
        <v>22850</v>
      </c>
      <c r="Q22">
        <v>0</v>
      </c>
      <c r="R22">
        <v>0</v>
      </c>
      <c r="S22">
        <v>0</v>
      </c>
      <c r="T22">
        <v>0</v>
      </c>
      <c r="U22">
        <v>69500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2300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19500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4596</v>
      </c>
      <c r="F24">
        <v>0</v>
      </c>
      <c r="G24">
        <v>4596</v>
      </c>
      <c r="H24">
        <v>0</v>
      </c>
      <c r="I24">
        <v>0</v>
      </c>
      <c r="J24">
        <v>13650</v>
      </c>
      <c r="K24">
        <v>0</v>
      </c>
      <c r="L24">
        <v>0</v>
      </c>
      <c r="M24">
        <v>0</v>
      </c>
      <c r="N24">
        <v>0</v>
      </c>
      <c r="O24">
        <v>0</v>
      </c>
      <c r="P24">
        <v>4596</v>
      </c>
      <c r="Q24">
        <v>0</v>
      </c>
      <c r="R24">
        <v>0</v>
      </c>
      <c r="S24">
        <v>0</v>
      </c>
      <c r="T24">
        <v>0</v>
      </c>
      <c r="U24">
        <v>6800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3000</v>
      </c>
      <c r="K25">
        <v>0</v>
      </c>
      <c r="L25">
        <v>0</v>
      </c>
      <c r="M25">
        <v>0</v>
      </c>
      <c r="N25">
        <v>0</v>
      </c>
      <c r="O25">
        <v>0</v>
      </c>
      <c r="P25">
        <v>400</v>
      </c>
      <c r="Q25">
        <v>0</v>
      </c>
      <c r="R25">
        <v>0</v>
      </c>
      <c r="S25">
        <v>0</v>
      </c>
      <c r="T25">
        <v>0</v>
      </c>
      <c r="U25">
        <v>2300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12000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1300</v>
      </c>
      <c r="D27">
        <v>0</v>
      </c>
      <c r="E27">
        <v>1500</v>
      </c>
      <c r="F27">
        <v>0</v>
      </c>
      <c r="G27">
        <v>3000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0</v>
      </c>
      <c r="O27">
        <v>2100</v>
      </c>
      <c r="P27">
        <v>3000</v>
      </c>
      <c r="Q27">
        <v>0</v>
      </c>
      <c r="R27">
        <v>0</v>
      </c>
      <c r="S27">
        <v>0</v>
      </c>
      <c r="T27">
        <v>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750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215</v>
      </c>
      <c r="P31">
        <v>215</v>
      </c>
      <c r="Q31">
        <v>0</v>
      </c>
      <c r="R31">
        <v>0</v>
      </c>
      <c r="S31">
        <v>0</v>
      </c>
      <c r="T31">
        <v>0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0.86</v>
      </c>
      <c r="D32">
        <v>1</v>
      </c>
      <c r="E32">
        <v>0.87</v>
      </c>
      <c r="F32">
        <v>1</v>
      </c>
      <c r="G32">
        <v>0.53861386138613865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434</v>
      </c>
      <c r="D33">
        <v>0</v>
      </c>
      <c r="E33">
        <v>539</v>
      </c>
      <c r="F33">
        <v>0</v>
      </c>
      <c r="G33">
        <v>602</v>
      </c>
      <c r="H33">
        <v>0</v>
      </c>
      <c r="I33">
        <v>0</v>
      </c>
      <c r="J33">
        <v>21477.857142857141</v>
      </c>
      <c r="K33">
        <v>0</v>
      </c>
      <c r="L33">
        <v>0</v>
      </c>
      <c r="M33">
        <v>0</v>
      </c>
      <c r="N33">
        <v>0</v>
      </c>
      <c r="O33">
        <v>2185</v>
      </c>
      <c r="P33">
        <v>2018.5</v>
      </c>
      <c r="Q33">
        <v>0</v>
      </c>
      <c r="R33">
        <v>0</v>
      </c>
      <c r="S33">
        <v>0</v>
      </c>
      <c r="T33">
        <v>0</v>
      </c>
      <c r="U33">
        <v>11750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33283</v>
      </c>
      <c r="H34">
        <v>0</v>
      </c>
      <c r="I34">
        <v>0</v>
      </c>
      <c r="J34">
        <v>21000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30227.200000000001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200</v>
      </c>
      <c r="D35">
        <v>0</v>
      </c>
      <c r="E35">
        <v>550</v>
      </c>
      <c r="F35">
        <v>0</v>
      </c>
      <c r="G35">
        <v>2400</v>
      </c>
      <c r="H35">
        <v>0</v>
      </c>
      <c r="I35">
        <v>0</v>
      </c>
      <c r="J35">
        <v>1800</v>
      </c>
      <c r="K35">
        <v>0</v>
      </c>
      <c r="L35">
        <v>0</v>
      </c>
      <c r="M35">
        <v>0</v>
      </c>
      <c r="N35">
        <v>0</v>
      </c>
      <c r="O35">
        <v>1400</v>
      </c>
      <c r="P35">
        <v>1700</v>
      </c>
      <c r="Q35">
        <v>0</v>
      </c>
      <c r="R35">
        <v>0</v>
      </c>
      <c r="S35">
        <v>0</v>
      </c>
      <c r="T35">
        <v>0</v>
      </c>
      <c r="U35">
        <v>2500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0.23</v>
      </c>
      <c r="H36">
        <v>0</v>
      </c>
      <c r="I36">
        <v>0</v>
      </c>
      <c r="J36">
        <v>0.44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0.67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74000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4303.8</v>
      </c>
      <c r="F38">
        <v>0</v>
      </c>
      <c r="G38">
        <v>0</v>
      </c>
      <c r="H38">
        <v>0</v>
      </c>
      <c r="I38">
        <v>0</v>
      </c>
      <c r="J38">
        <v>25350</v>
      </c>
      <c r="K38">
        <v>0</v>
      </c>
      <c r="L38">
        <v>0</v>
      </c>
      <c r="M38">
        <v>0</v>
      </c>
      <c r="N38">
        <v>0</v>
      </c>
      <c r="O38">
        <v>16950</v>
      </c>
      <c r="P38">
        <v>19363.8</v>
      </c>
      <c r="Q38">
        <v>0</v>
      </c>
      <c r="R38">
        <v>0</v>
      </c>
      <c r="S38">
        <v>0</v>
      </c>
      <c r="T38">
        <v>0</v>
      </c>
      <c r="U38">
        <v>33930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workbookViewId="0">
      <selection activeCell="N23" sqref="N23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</v>
      </c>
      <c r="O3">
        <v>1</v>
      </c>
      <c r="P3">
        <v>0.73</v>
      </c>
      <c r="Q3">
        <v>1</v>
      </c>
      <c r="R3">
        <v>1</v>
      </c>
      <c r="S3">
        <v>1</v>
      </c>
      <c r="T3">
        <v>1</v>
      </c>
      <c r="U3">
        <v>1</v>
      </c>
      <c r="V3">
        <v>0.5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-0.45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14000</v>
      </c>
      <c r="O5">
        <v>0</v>
      </c>
      <c r="P5">
        <v>47600</v>
      </c>
      <c r="Q5">
        <v>0</v>
      </c>
      <c r="R5">
        <v>0</v>
      </c>
      <c r="S5">
        <v>0</v>
      </c>
      <c r="T5">
        <v>0</v>
      </c>
      <c r="U5">
        <v>0</v>
      </c>
      <c r="V5">
        <v>47600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56000</v>
      </c>
      <c r="D6">
        <v>0</v>
      </c>
      <c r="E6">
        <v>56000</v>
      </c>
      <c r="F6">
        <v>0</v>
      </c>
      <c r="G6">
        <v>56000</v>
      </c>
      <c r="H6">
        <v>0</v>
      </c>
      <c r="I6">
        <v>0</v>
      </c>
      <c r="J6">
        <v>0</v>
      </c>
      <c r="K6">
        <v>0</v>
      </c>
      <c r="L6">
        <v>56000</v>
      </c>
      <c r="M6">
        <v>0</v>
      </c>
      <c r="N6">
        <v>42000</v>
      </c>
      <c r="O6">
        <v>0</v>
      </c>
      <c r="P6">
        <v>8400</v>
      </c>
      <c r="Q6">
        <v>0</v>
      </c>
      <c r="R6">
        <v>0</v>
      </c>
      <c r="S6">
        <v>0</v>
      </c>
      <c r="T6">
        <v>0</v>
      </c>
      <c r="U6">
        <v>0</v>
      </c>
      <c r="V6">
        <v>8400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</v>
      </c>
      <c r="E7">
        <v>0.85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0.15</v>
      </c>
      <c r="F8">
        <v>0</v>
      </c>
      <c r="G8">
        <v>0.15</v>
      </c>
      <c r="H8">
        <v>0</v>
      </c>
      <c r="I8">
        <v>0</v>
      </c>
      <c r="J8">
        <v>0</v>
      </c>
      <c r="K8">
        <v>0</v>
      </c>
      <c r="L8">
        <v>0.25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0.15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0.75</v>
      </c>
      <c r="M9">
        <v>0</v>
      </c>
      <c r="N9">
        <v>0.75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0.25</v>
      </c>
      <c r="O10">
        <v>0</v>
      </c>
      <c r="P10">
        <v>0.85</v>
      </c>
      <c r="Q10">
        <v>0</v>
      </c>
      <c r="R10">
        <v>0</v>
      </c>
      <c r="S10">
        <v>0</v>
      </c>
      <c r="T10">
        <v>0</v>
      </c>
      <c r="U10">
        <v>0</v>
      </c>
      <c r="V10">
        <v>0.85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D12">
        <v>0</v>
      </c>
      <c r="E12">
        <v>10000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1000</v>
      </c>
      <c r="M12">
        <v>0</v>
      </c>
      <c r="N12">
        <v>0</v>
      </c>
      <c r="O12">
        <v>0</v>
      </c>
      <c r="P12">
        <v>10000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0</v>
      </c>
      <c r="K13">
        <v>0</v>
      </c>
      <c r="L13">
        <v>15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0</v>
      </c>
      <c r="V13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0</v>
      </c>
      <c r="K15">
        <v>0</v>
      </c>
      <c r="L15">
        <v>30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0</v>
      </c>
      <c r="V15">
        <v>30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0</v>
      </c>
      <c r="K16">
        <v>0</v>
      </c>
      <c r="L16">
        <v>15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15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0</v>
      </c>
      <c r="V17">
        <v>30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0</v>
      </c>
      <c r="K18">
        <v>0</v>
      </c>
      <c r="L18">
        <v>30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0</v>
      </c>
      <c r="V18">
        <v>30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20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-1.2</v>
      </c>
      <c r="H20">
        <v>0</v>
      </c>
      <c r="I20">
        <v>0</v>
      </c>
      <c r="J20">
        <v>0</v>
      </c>
      <c r="K20">
        <v>0</v>
      </c>
      <c r="L20">
        <v>-0.8</v>
      </c>
      <c r="M20">
        <v>0</v>
      </c>
      <c r="N20">
        <v>-0.8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-0.2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5810</v>
      </c>
      <c r="D21">
        <v>0</v>
      </c>
      <c r="E21">
        <v>14110</v>
      </c>
      <c r="F21">
        <v>0</v>
      </c>
      <c r="G21">
        <v>78980</v>
      </c>
      <c r="H21">
        <v>0</v>
      </c>
      <c r="I21">
        <v>0</v>
      </c>
      <c r="J21">
        <v>0</v>
      </c>
      <c r="K21">
        <v>0</v>
      </c>
      <c r="L21">
        <v>78707</v>
      </c>
      <c r="M21">
        <v>0</v>
      </c>
      <c r="N21">
        <v>76770</v>
      </c>
      <c r="O21">
        <v>0</v>
      </c>
      <c r="P21">
        <f>SUM(P22:P28)</f>
        <v>45278</v>
      </c>
      <c r="Q21">
        <v>0</v>
      </c>
      <c r="R21">
        <v>0</v>
      </c>
      <c r="S21">
        <v>0</v>
      </c>
      <c r="T21">
        <v>0</v>
      </c>
      <c r="U21">
        <v>0</v>
      </c>
      <c r="V21">
        <v>77838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4510</v>
      </c>
      <c r="D22">
        <v>0</v>
      </c>
      <c r="E22">
        <v>6330</v>
      </c>
      <c r="F22">
        <v>0</v>
      </c>
      <c r="G22">
        <v>69300</v>
      </c>
      <c r="H22">
        <v>0</v>
      </c>
      <c r="I22">
        <v>0</v>
      </c>
      <c r="J22">
        <v>0</v>
      </c>
      <c r="K22">
        <v>0</v>
      </c>
      <c r="L22">
        <v>57750</v>
      </c>
      <c r="M22">
        <v>0</v>
      </c>
      <c r="N22">
        <v>31750</v>
      </c>
      <c r="O22">
        <v>0</v>
      </c>
      <c r="P22">
        <v>25300</v>
      </c>
      <c r="Q22">
        <v>0</v>
      </c>
      <c r="R22">
        <v>0</v>
      </c>
      <c r="S22">
        <v>0</v>
      </c>
      <c r="T22">
        <v>0</v>
      </c>
      <c r="U22">
        <v>0</v>
      </c>
      <c r="V22">
        <v>48000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1900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15500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4380</v>
      </c>
      <c r="F24">
        <v>0</v>
      </c>
      <c r="G24">
        <v>4380</v>
      </c>
      <c r="H24">
        <v>0</v>
      </c>
      <c r="I24">
        <v>0</v>
      </c>
      <c r="J24">
        <v>0</v>
      </c>
      <c r="K24">
        <v>0</v>
      </c>
      <c r="L24">
        <v>14007</v>
      </c>
      <c r="M24">
        <v>0</v>
      </c>
      <c r="N24">
        <v>7920</v>
      </c>
      <c r="O24">
        <v>0</v>
      </c>
      <c r="P24">
        <v>4578</v>
      </c>
      <c r="Q24">
        <v>0</v>
      </c>
      <c r="R24">
        <v>0</v>
      </c>
      <c r="S24">
        <v>0</v>
      </c>
      <c r="T24">
        <v>0</v>
      </c>
      <c r="U24">
        <v>0</v>
      </c>
      <c r="V24">
        <v>11838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0</v>
      </c>
      <c r="K25">
        <v>0</v>
      </c>
      <c r="L25">
        <v>3300</v>
      </c>
      <c r="M25">
        <v>0</v>
      </c>
      <c r="N25">
        <v>2700</v>
      </c>
      <c r="O25">
        <v>0</v>
      </c>
      <c r="P25">
        <v>400</v>
      </c>
      <c r="Q25">
        <v>0</v>
      </c>
      <c r="R25">
        <v>0</v>
      </c>
      <c r="S25">
        <v>0</v>
      </c>
      <c r="T25">
        <v>0</v>
      </c>
      <c r="U25">
        <v>0</v>
      </c>
      <c r="V25">
        <v>3000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4500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0</v>
      </c>
      <c r="V26">
        <v>12000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1300</v>
      </c>
      <c r="D27">
        <v>0</v>
      </c>
      <c r="E27">
        <v>3000</v>
      </c>
      <c r="F27">
        <v>0</v>
      </c>
      <c r="G27">
        <v>3000</v>
      </c>
      <c r="H27">
        <v>0</v>
      </c>
      <c r="I27">
        <v>0</v>
      </c>
      <c r="J27">
        <v>0</v>
      </c>
      <c r="K27">
        <v>0</v>
      </c>
      <c r="L27">
        <v>3000</v>
      </c>
      <c r="M27">
        <v>0</v>
      </c>
      <c r="N27">
        <v>3000</v>
      </c>
      <c r="O27">
        <v>0</v>
      </c>
      <c r="P27">
        <v>3000</v>
      </c>
      <c r="Q27">
        <v>0</v>
      </c>
      <c r="R27">
        <v>0</v>
      </c>
      <c r="S27">
        <v>0</v>
      </c>
      <c r="T27">
        <v>0</v>
      </c>
      <c r="U27">
        <v>0</v>
      </c>
      <c r="V27">
        <v>3000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650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12</v>
      </c>
      <c r="M29">
        <v>0</v>
      </c>
      <c r="N29">
        <v>12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225</v>
      </c>
      <c r="O31">
        <v>0</v>
      </c>
      <c r="P31">
        <v>210</v>
      </c>
      <c r="Q31">
        <v>0</v>
      </c>
      <c r="R31">
        <v>0</v>
      </c>
      <c r="S31">
        <v>0</v>
      </c>
      <c r="T31">
        <v>0</v>
      </c>
      <c r="U31">
        <v>0</v>
      </c>
      <c r="V31">
        <v>210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0.83</v>
      </c>
      <c r="D32">
        <v>1</v>
      </c>
      <c r="E32">
        <v>0.84</v>
      </c>
      <c r="F32">
        <v>1</v>
      </c>
      <c r="G32">
        <v>0.51464379947229555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328</v>
      </c>
      <c r="D33">
        <v>0</v>
      </c>
      <c r="E33">
        <v>407</v>
      </c>
      <c r="F33">
        <v>0</v>
      </c>
      <c r="G33">
        <v>442</v>
      </c>
      <c r="H33">
        <v>0</v>
      </c>
      <c r="I33">
        <v>0</v>
      </c>
      <c r="J33">
        <v>0</v>
      </c>
      <c r="K33">
        <v>0</v>
      </c>
      <c r="L33">
        <v>11739.351351351352</v>
      </c>
      <c r="M33">
        <v>0</v>
      </c>
      <c r="N33">
        <v>12264.666666666666</v>
      </c>
      <c r="O33">
        <v>0</v>
      </c>
      <c r="P33">
        <v>1522</v>
      </c>
      <c r="Q33">
        <v>0</v>
      </c>
      <c r="R33">
        <v>0</v>
      </c>
      <c r="S33">
        <v>0</v>
      </c>
      <c r="T33">
        <v>0</v>
      </c>
      <c r="U33">
        <v>0</v>
      </c>
      <c r="V33">
        <v>2205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26637.452960779287</v>
      </c>
      <c r="H34">
        <v>0</v>
      </c>
      <c r="I34">
        <v>0</v>
      </c>
      <c r="J34">
        <v>0</v>
      </c>
      <c r="K34">
        <v>0</v>
      </c>
      <c r="L34">
        <v>12000</v>
      </c>
      <c r="M34">
        <v>0</v>
      </c>
      <c r="N34">
        <v>12000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30041.4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180</v>
      </c>
      <c r="D35">
        <v>0</v>
      </c>
      <c r="E35">
        <v>630</v>
      </c>
      <c r="F35">
        <v>0</v>
      </c>
      <c r="G35">
        <v>1700</v>
      </c>
      <c r="H35">
        <v>0</v>
      </c>
      <c r="I35">
        <v>0</v>
      </c>
      <c r="J35">
        <v>0</v>
      </c>
      <c r="K35">
        <v>0</v>
      </c>
      <c r="L35">
        <v>1100</v>
      </c>
      <c r="M35">
        <v>0</v>
      </c>
      <c r="N35">
        <v>2600</v>
      </c>
      <c r="O35">
        <v>0</v>
      </c>
      <c r="P35">
        <v>1500</v>
      </c>
      <c r="Q35">
        <v>0</v>
      </c>
      <c r="R35">
        <v>0</v>
      </c>
      <c r="S35">
        <v>0</v>
      </c>
      <c r="T35">
        <v>0</v>
      </c>
      <c r="U35">
        <v>0</v>
      </c>
      <c r="V35">
        <v>2300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0.28000000000000003</v>
      </c>
      <c r="H36">
        <v>0</v>
      </c>
      <c r="I36">
        <v>0</v>
      </c>
      <c r="J36">
        <v>0</v>
      </c>
      <c r="K36">
        <v>0</v>
      </c>
      <c r="L36">
        <v>0.73</v>
      </c>
      <c r="M36">
        <v>0</v>
      </c>
      <c r="N36">
        <v>0.75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0.32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56000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4233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27547.449999999997</v>
      </c>
      <c r="M38">
        <v>0</v>
      </c>
      <c r="N38">
        <v>26869.5</v>
      </c>
      <c r="O38">
        <v>0</v>
      </c>
      <c r="P38">
        <v>21727.3</v>
      </c>
      <c r="Q38">
        <v>0</v>
      </c>
      <c r="R38">
        <v>0</v>
      </c>
      <c r="S38">
        <v>0</v>
      </c>
      <c r="T38">
        <v>0</v>
      </c>
      <c r="U38">
        <v>0</v>
      </c>
      <c r="V38">
        <v>27243.3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workbookViewId="0">
      <selection activeCell="N21" sqref="N21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</v>
      </c>
      <c r="O3">
        <v>1</v>
      </c>
      <c r="P3">
        <v>0.79</v>
      </c>
      <c r="Q3">
        <v>1</v>
      </c>
      <c r="R3">
        <v>1</v>
      </c>
      <c r="S3">
        <v>1</v>
      </c>
      <c r="T3">
        <v>1</v>
      </c>
      <c r="U3">
        <v>0.45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</v>
      </c>
      <c r="Q4">
        <v>0</v>
      </c>
      <c r="R4">
        <v>0</v>
      </c>
      <c r="S4">
        <v>0</v>
      </c>
      <c r="T4">
        <v>0</v>
      </c>
      <c r="U4">
        <v>-0.13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25000</v>
      </c>
      <c r="O5">
        <v>0</v>
      </c>
      <c r="P5">
        <v>85000</v>
      </c>
      <c r="Q5">
        <v>0</v>
      </c>
      <c r="R5">
        <v>0</v>
      </c>
      <c r="S5">
        <v>0</v>
      </c>
      <c r="T5">
        <v>0</v>
      </c>
      <c r="U5">
        <v>50000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100000</v>
      </c>
      <c r="D6">
        <v>0</v>
      </c>
      <c r="E6">
        <v>100000</v>
      </c>
      <c r="F6">
        <v>0</v>
      </c>
      <c r="G6">
        <v>100000</v>
      </c>
      <c r="H6">
        <v>0</v>
      </c>
      <c r="I6">
        <v>0</v>
      </c>
      <c r="J6">
        <v>100000</v>
      </c>
      <c r="K6">
        <v>0</v>
      </c>
      <c r="L6">
        <v>0</v>
      </c>
      <c r="M6">
        <v>0</v>
      </c>
      <c r="N6">
        <v>75000</v>
      </c>
      <c r="O6">
        <v>0</v>
      </c>
      <c r="P6">
        <v>15000</v>
      </c>
      <c r="Q6">
        <v>0</v>
      </c>
      <c r="R6">
        <v>0</v>
      </c>
      <c r="S6">
        <v>0</v>
      </c>
      <c r="T6">
        <v>0</v>
      </c>
      <c r="U6">
        <v>50000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</v>
      </c>
      <c r="E7">
        <v>0.85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0.15</v>
      </c>
      <c r="F8">
        <v>0</v>
      </c>
      <c r="G8">
        <v>0.15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0.75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0.25</v>
      </c>
      <c r="O10">
        <v>0</v>
      </c>
      <c r="P10">
        <v>0.85</v>
      </c>
      <c r="Q10">
        <v>0</v>
      </c>
      <c r="R10">
        <v>0</v>
      </c>
      <c r="S10">
        <v>0</v>
      </c>
      <c r="T10">
        <v>0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D12">
        <v>0</v>
      </c>
      <c r="E12">
        <v>1000</v>
      </c>
      <c r="F12">
        <v>0</v>
      </c>
      <c r="G12">
        <v>1</v>
      </c>
      <c r="H12">
        <v>0</v>
      </c>
      <c r="I12">
        <v>0</v>
      </c>
      <c r="J12">
        <v>150</v>
      </c>
      <c r="K12">
        <v>0</v>
      </c>
      <c r="L12">
        <v>0</v>
      </c>
      <c r="M12">
        <v>0</v>
      </c>
      <c r="N12">
        <v>0</v>
      </c>
      <c r="O12">
        <v>0</v>
      </c>
      <c r="P12">
        <v>1500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-0.7</v>
      </c>
      <c r="K20">
        <v>0</v>
      </c>
      <c r="L20">
        <v>0</v>
      </c>
      <c r="M20">
        <v>0</v>
      </c>
      <c r="N20">
        <v>-0.8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8140</v>
      </c>
      <c r="D21">
        <v>0</v>
      </c>
      <c r="E21">
        <v>17794</v>
      </c>
      <c r="F21">
        <v>0</v>
      </c>
      <c r="G21">
        <v>120414</v>
      </c>
      <c r="H21">
        <v>0</v>
      </c>
      <c r="I21">
        <v>0</v>
      </c>
      <c r="J21">
        <v>111560</v>
      </c>
      <c r="K21">
        <v>0</v>
      </c>
      <c r="L21">
        <v>0</v>
      </c>
      <c r="M21">
        <v>0</v>
      </c>
      <c r="N21">
        <f>SUM(N22:N28)</f>
        <v>87350</v>
      </c>
      <c r="O21">
        <v>0</v>
      </c>
      <c r="P21">
        <f>SUM(P22:P28)</f>
        <v>48764</v>
      </c>
      <c r="Q21">
        <v>0</v>
      </c>
      <c r="R21">
        <v>0</v>
      </c>
      <c r="S21">
        <v>0</v>
      </c>
      <c r="T21">
        <v>0</v>
      </c>
      <c r="U21">
        <v>110550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6840</v>
      </c>
      <c r="D22">
        <v>0</v>
      </c>
      <c r="E22">
        <v>9780</v>
      </c>
      <c r="F22">
        <v>0</v>
      </c>
      <c r="G22">
        <v>107700</v>
      </c>
      <c r="H22">
        <v>0</v>
      </c>
      <c r="I22">
        <v>0</v>
      </c>
      <c r="J22">
        <v>86300</v>
      </c>
      <c r="K22">
        <v>0</v>
      </c>
      <c r="L22">
        <v>0</v>
      </c>
      <c r="M22">
        <v>0</v>
      </c>
      <c r="N22">
        <v>41050</v>
      </c>
      <c r="O22">
        <v>0</v>
      </c>
      <c r="P22">
        <v>27850</v>
      </c>
      <c r="Q22">
        <v>0</v>
      </c>
      <c r="R22">
        <v>0</v>
      </c>
      <c r="S22">
        <v>0</v>
      </c>
      <c r="T22">
        <v>0</v>
      </c>
      <c r="U22">
        <v>56900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3800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20000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23000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5514</v>
      </c>
      <c r="F24">
        <v>0</v>
      </c>
      <c r="G24">
        <v>5514</v>
      </c>
      <c r="H24">
        <v>0</v>
      </c>
      <c r="I24">
        <v>0</v>
      </c>
      <c r="J24">
        <v>17010</v>
      </c>
      <c r="K24">
        <v>0</v>
      </c>
      <c r="L24">
        <v>0</v>
      </c>
      <c r="M24">
        <v>0</v>
      </c>
      <c r="N24">
        <v>13000</v>
      </c>
      <c r="O24">
        <v>0</v>
      </c>
      <c r="P24">
        <v>5514</v>
      </c>
      <c r="Q24">
        <v>0</v>
      </c>
      <c r="R24">
        <v>0</v>
      </c>
      <c r="S24">
        <v>0</v>
      </c>
      <c r="T24">
        <v>0</v>
      </c>
      <c r="U24">
        <v>12350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4400</v>
      </c>
      <c r="K25">
        <v>0</v>
      </c>
      <c r="L25">
        <v>0</v>
      </c>
      <c r="M25">
        <v>0</v>
      </c>
      <c r="N25">
        <v>3300</v>
      </c>
      <c r="O25">
        <v>0</v>
      </c>
      <c r="P25">
        <v>400</v>
      </c>
      <c r="Q25">
        <v>0</v>
      </c>
      <c r="R25">
        <v>0</v>
      </c>
      <c r="S25">
        <v>0</v>
      </c>
      <c r="T25">
        <v>0</v>
      </c>
      <c r="U25">
        <v>3300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1300</v>
      </c>
      <c r="D27">
        <v>0</v>
      </c>
      <c r="E27">
        <v>2100</v>
      </c>
      <c r="F27">
        <v>0</v>
      </c>
      <c r="G27">
        <v>3000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3000</v>
      </c>
      <c r="O27">
        <v>0</v>
      </c>
      <c r="P27">
        <v>3000</v>
      </c>
      <c r="Q27">
        <v>0</v>
      </c>
      <c r="R27">
        <v>0</v>
      </c>
      <c r="S27">
        <v>0</v>
      </c>
      <c r="T27">
        <v>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850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27</v>
      </c>
      <c r="K29">
        <v>0</v>
      </c>
      <c r="L29">
        <v>0</v>
      </c>
      <c r="M29">
        <v>0</v>
      </c>
      <c r="N29">
        <v>20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215</v>
      </c>
      <c r="O31">
        <v>0</v>
      </c>
      <c r="P31">
        <v>210</v>
      </c>
      <c r="Q31">
        <v>0</v>
      </c>
      <c r="R31">
        <v>0</v>
      </c>
      <c r="S31">
        <v>0</v>
      </c>
      <c r="T31">
        <v>0</v>
      </c>
      <c r="U31">
        <v>210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0.88</v>
      </c>
      <c r="D32">
        <v>1</v>
      </c>
      <c r="E32">
        <v>0.89</v>
      </c>
      <c r="F32">
        <v>1</v>
      </c>
      <c r="G32">
        <v>0.55006451612903229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492</v>
      </c>
      <c r="D33">
        <v>0</v>
      </c>
      <c r="E33">
        <v>634.5</v>
      </c>
      <c r="F33">
        <v>0</v>
      </c>
      <c r="G33">
        <v>687</v>
      </c>
      <c r="H33">
        <v>0</v>
      </c>
      <c r="I33">
        <v>0</v>
      </c>
      <c r="J33">
        <v>27399.027027027027</v>
      </c>
      <c r="K33">
        <v>0</v>
      </c>
      <c r="L33">
        <v>0</v>
      </c>
      <c r="M33">
        <v>0</v>
      </c>
      <c r="N33">
        <v>20733.84210526316</v>
      </c>
      <c r="O33">
        <v>0</v>
      </c>
      <c r="P33">
        <v>2647</v>
      </c>
      <c r="Q33">
        <v>0</v>
      </c>
      <c r="R33">
        <v>0</v>
      </c>
      <c r="S33">
        <v>0</v>
      </c>
      <c r="T33">
        <v>0</v>
      </c>
      <c r="U33">
        <v>14942.5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45199.243490499648</v>
      </c>
      <c r="H34">
        <v>0</v>
      </c>
      <c r="I34">
        <v>0</v>
      </c>
      <c r="J34">
        <v>27000</v>
      </c>
      <c r="K34">
        <v>0</v>
      </c>
      <c r="L34">
        <v>0</v>
      </c>
      <c r="M34">
        <v>0</v>
      </c>
      <c r="N34">
        <v>20000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46783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230</v>
      </c>
      <c r="D35">
        <v>0</v>
      </c>
      <c r="E35">
        <v>650</v>
      </c>
      <c r="F35">
        <v>0</v>
      </c>
      <c r="G35">
        <v>2200</v>
      </c>
      <c r="H35">
        <v>0</v>
      </c>
      <c r="I35">
        <v>0</v>
      </c>
      <c r="J35">
        <v>1200</v>
      </c>
      <c r="K35">
        <v>0</v>
      </c>
      <c r="L35">
        <v>0</v>
      </c>
      <c r="M35">
        <v>0</v>
      </c>
      <c r="N35">
        <v>2500</v>
      </c>
      <c r="O35">
        <v>0</v>
      </c>
      <c r="P35">
        <v>2200</v>
      </c>
      <c r="Q35">
        <v>0</v>
      </c>
      <c r="R35">
        <v>0</v>
      </c>
      <c r="S35">
        <v>0</v>
      </c>
      <c r="T35">
        <v>0</v>
      </c>
      <c r="U35">
        <v>3100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0.32</v>
      </c>
      <c r="H36">
        <v>0</v>
      </c>
      <c r="I36">
        <v>0</v>
      </c>
      <c r="J36">
        <v>0.73</v>
      </c>
      <c r="K36">
        <v>0</v>
      </c>
      <c r="L36">
        <v>0</v>
      </c>
      <c r="M36">
        <v>0</v>
      </c>
      <c r="N36">
        <v>0.9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0.57999999999999996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100000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5338.2</v>
      </c>
      <c r="F38">
        <v>0</v>
      </c>
      <c r="G38">
        <v>0</v>
      </c>
      <c r="H38">
        <v>0</v>
      </c>
      <c r="I38">
        <v>0</v>
      </c>
      <c r="J38">
        <v>39046</v>
      </c>
      <c r="K38">
        <v>0</v>
      </c>
      <c r="L38">
        <v>0</v>
      </c>
      <c r="M38">
        <v>0</v>
      </c>
      <c r="N38">
        <v>39462.5</v>
      </c>
      <c r="O38">
        <v>0</v>
      </c>
      <c r="P38">
        <v>28197.399999999998</v>
      </c>
      <c r="Q38">
        <v>0</v>
      </c>
      <c r="R38">
        <v>0</v>
      </c>
      <c r="S38">
        <v>0</v>
      </c>
      <c r="T38">
        <v>0</v>
      </c>
      <c r="U38">
        <v>38692.5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topLeftCell="B1" workbookViewId="0">
      <pane xSplit="1" topLeftCell="C1" activePane="topRight" state="frozen"/>
      <selection activeCell="B1" sqref="B1"/>
      <selection pane="topRight" activeCell="B12" sqref="B12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0.1</v>
      </c>
      <c r="AC3">
        <v>1</v>
      </c>
      <c r="AD3">
        <v>0.62250000000000005</v>
      </c>
      <c r="AE3">
        <v>0.35700000000000004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-5.7000000000000002E-2</v>
      </c>
      <c r="AB4">
        <v>0</v>
      </c>
      <c r="AC4">
        <v>5.7000000000000002E-2</v>
      </c>
      <c r="AD4">
        <v>5.7000000000000002E-2</v>
      </c>
      <c r="AE4">
        <v>-0.28599999999999998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900000</v>
      </c>
      <c r="AC5">
        <v>0</v>
      </c>
      <c r="AD5">
        <v>4500000</v>
      </c>
      <c r="AE5">
        <v>18000000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18000000</v>
      </c>
      <c r="AA6">
        <v>18000000</v>
      </c>
      <c r="AB6">
        <v>17100000</v>
      </c>
      <c r="AC6">
        <v>18000000</v>
      </c>
      <c r="AD6">
        <v>13500000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0.95</v>
      </c>
      <c r="AC7">
        <v>0.25</v>
      </c>
      <c r="AD7">
        <v>0.75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0.05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0.05</v>
      </c>
      <c r="AC10">
        <v>0</v>
      </c>
      <c r="AD10">
        <v>0.25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C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40</v>
      </c>
      <c r="AA13">
        <v>30</v>
      </c>
      <c r="AB13">
        <v>40</v>
      </c>
      <c r="AC13">
        <v>15</v>
      </c>
      <c r="AD13">
        <v>30</v>
      </c>
      <c r="AE13">
        <v>20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10</v>
      </c>
      <c r="AD14">
        <v>20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C15">
        <v>30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C16">
        <v>15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D17">
        <v>60</v>
      </c>
      <c r="AE17">
        <v>60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E19">
        <v>10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-5.7000000000000002E-2</v>
      </c>
      <c r="AD20">
        <v>0.28599999999999998</v>
      </c>
      <c r="AE20">
        <v>-0.28599999999999998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14270000</v>
      </c>
      <c r="AA21">
        <v>11425000</v>
      </c>
      <c r="AB21">
        <v>14850000</v>
      </c>
      <c r="AC21">
        <v>6995000</v>
      </c>
      <c r="AD21">
        <v>8927000</v>
      </c>
      <c r="AE21">
        <v>15360000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14270000</v>
      </c>
      <c r="AA22">
        <v>11425000</v>
      </c>
      <c r="AB22">
        <v>14850000</v>
      </c>
      <c r="AC22">
        <v>3730000</v>
      </c>
      <c r="AD22">
        <v>7790000</v>
      </c>
      <c r="AE22">
        <v>15160000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2970000</v>
      </c>
      <c r="AD23">
        <v>1017000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280000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15000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120000</v>
      </c>
      <c r="AE26">
        <v>120000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80000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80</v>
      </c>
      <c r="AC31">
        <v>80</v>
      </c>
      <c r="AD31">
        <v>80</v>
      </c>
      <c r="AE31">
        <v>90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0.1</v>
      </c>
      <c r="AA32">
        <v>0.35</v>
      </c>
      <c r="AB32">
        <v>0.1</v>
      </c>
      <c r="AC32">
        <v>0.36</v>
      </c>
      <c r="AD32">
        <v>0.498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5652500</v>
      </c>
      <c r="AD33">
        <v>112500</v>
      </c>
      <c r="AE33">
        <v>540000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68400000</v>
      </c>
      <c r="AA34">
        <v>20571428.571428571</v>
      </c>
      <c r="AB34">
        <v>68400000</v>
      </c>
      <c r="AC34">
        <v>4750000</v>
      </c>
      <c r="AD34">
        <v>5421686.7469879519</v>
      </c>
      <c r="AE34">
        <v>15126050.420168068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150000</v>
      </c>
      <c r="AA35">
        <v>115000</v>
      </c>
      <c r="AB35">
        <v>160000</v>
      </c>
      <c r="AC35">
        <v>197600</v>
      </c>
      <c r="AD35">
        <v>133920.5</v>
      </c>
      <c r="AE35">
        <v>460800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18000000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2448250</v>
      </c>
      <c r="AD38">
        <v>0</v>
      </c>
      <c r="AE38">
        <v>5376000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41"/>
  <sheetViews>
    <sheetView tabSelected="1" topLeftCell="B1" workbookViewId="0">
      <pane xSplit="1" topLeftCell="AN1" activePane="topRight" state="frozen"/>
      <selection activeCell="B1" sqref="B1"/>
      <selection pane="topRight" activeCell="BF34" sqref="BF34"/>
    </sheetView>
  </sheetViews>
  <sheetFormatPr baseColWidth="10" defaultRowHeight="15" x14ac:dyDescent="0.25"/>
  <cols>
    <col min="1" max="1" width="3.7109375" customWidth="1"/>
    <col min="2" max="2" width="45.42578125" bestFit="1" customWidth="1"/>
    <col min="3" max="52" width="11.42578125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2" t="s">
        <v>82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0.75</v>
      </c>
      <c r="AJ3">
        <v>0.35</v>
      </c>
      <c r="AK3">
        <v>0.7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0.65</v>
      </c>
      <c r="AY3">
        <v>1</v>
      </c>
      <c r="AZ3">
        <v>1</v>
      </c>
      <c r="BA3">
        <v>0.8</v>
      </c>
      <c r="BB3">
        <v>0.8</v>
      </c>
      <c r="BC3">
        <v>0.85</v>
      </c>
      <c r="BD3">
        <v>0.65</v>
      </c>
      <c r="BE3">
        <v>0.65</v>
      </c>
      <c r="BF3">
        <v>0.63</v>
      </c>
    </row>
    <row r="4" spans="2:58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-0.28599999999999998</v>
      </c>
      <c r="AH4">
        <v>0</v>
      </c>
      <c r="AI4">
        <v>8.5999999999999993E-2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14">
        <v>0</v>
      </c>
      <c r="BB4" s="14">
        <v>0</v>
      </c>
      <c r="BC4" s="14">
        <v>0</v>
      </c>
      <c r="BD4" s="14">
        <v>-0.1</v>
      </c>
      <c r="BE4" s="14">
        <v>-0.1</v>
      </c>
      <c r="BF4" s="14">
        <v>-0.1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17500000</v>
      </c>
      <c r="AJ5">
        <v>17500000</v>
      </c>
      <c r="AK5">
        <v>7000000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17500000</v>
      </c>
      <c r="AY5">
        <v>0</v>
      </c>
      <c r="AZ5">
        <v>0</v>
      </c>
      <c r="BA5" s="14">
        <v>17500000</v>
      </c>
      <c r="BB5" s="14">
        <v>0</v>
      </c>
      <c r="BC5" s="14">
        <v>0</v>
      </c>
      <c r="BD5" s="14">
        <v>17500000</v>
      </c>
      <c r="BE5" s="14">
        <v>17500000</v>
      </c>
      <c r="BF5" s="14">
        <v>17500000</v>
      </c>
    </row>
    <row r="6" spans="2:58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17500000</v>
      </c>
      <c r="AG6">
        <v>17500000</v>
      </c>
      <c r="AH6">
        <v>17500000</v>
      </c>
      <c r="AI6">
        <v>0</v>
      </c>
      <c r="AJ6">
        <v>0</v>
      </c>
      <c r="AK6">
        <v>10500000.000000002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14">
        <v>0</v>
      </c>
      <c r="BB6" s="14">
        <v>17500000</v>
      </c>
      <c r="BC6" s="14">
        <v>17500000</v>
      </c>
      <c r="BD6" s="14">
        <v>0</v>
      </c>
      <c r="BE6" s="14">
        <v>0</v>
      </c>
      <c r="BF6" s="14">
        <v>0</v>
      </c>
    </row>
    <row r="7" spans="2:58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0.05</v>
      </c>
      <c r="AI8">
        <v>0</v>
      </c>
      <c r="AJ8">
        <v>0</v>
      </c>
      <c r="AK8">
        <v>0.05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0.95</v>
      </c>
      <c r="AI9">
        <v>0</v>
      </c>
      <c r="AJ9">
        <v>0</v>
      </c>
      <c r="AK9">
        <v>0.55000000000000004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0.4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1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891</v>
      </c>
      <c r="AG12">
        <v>5</v>
      </c>
      <c r="AH12">
        <v>5</v>
      </c>
      <c r="AI12">
        <v>100</v>
      </c>
      <c r="AJ12">
        <v>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13">
        <v>371</v>
      </c>
      <c r="AY12">
        <v>0</v>
      </c>
      <c r="AZ12">
        <v>0</v>
      </c>
      <c r="BA12">
        <v>0</v>
      </c>
      <c r="BB12" s="14">
        <v>0</v>
      </c>
      <c r="BC12" s="14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20</v>
      </c>
      <c r="AG13">
        <v>15</v>
      </c>
      <c r="AH13">
        <v>15</v>
      </c>
      <c r="AI13">
        <v>20</v>
      </c>
      <c r="AJ13">
        <v>15</v>
      </c>
      <c r="AK13">
        <v>15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25</v>
      </c>
      <c r="AY13">
        <v>0</v>
      </c>
      <c r="AZ13">
        <v>0</v>
      </c>
      <c r="BA13">
        <v>20</v>
      </c>
      <c r="BB13" s="14">
        <v>20</v>
      </c>
      <c r="BC13" s="14">
        <v>20</v>
      </c>
      <c r="BD13">
        <v>20</v>
      </c>
      <c r="BE13">
        <v>20</v>
      </c>
      <c r="BF13">
        <v>20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v>30</v>
      </c>
      <c r="AK15">
        <v>30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v>15</v>
      </c>
      <c r="AK16">
        <v>15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I17">
        <v>60</v>
      </c>
      <c r="AJ17">
        <v>60</v>
      </c>
      <c r="AK17">
        <v>60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Y17">
        <v>0</v>
      </c>
      <c r="AZ17">
        <v>0</v>
      </c>
      <c r="BA17">
        <v>60</v>
      </c>
      <c r="BB17" s="14">
        <v>0</v>
      </c>
      <c r="BC17" s="14">
        <v>0</v>
      </c>
      <c r="BD17">
        <v>60</v>
      </c>
      <c r="BE17">
        <v>60</v>
      </c>
      <c r="BF17">
        <v>60</v>
      </c>
    </row>
    <row r="18" spans="2:58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J19">
        <v>10</v>
      </c>
      <c r="AK19">
        <v>10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-2.1429999999999998</v>
      </c>
      <c r="AH20">
        <v>-1.429</v>
      </c>
      <c r="AI20">
        <v>0</v>
      </c>
      <c r="AJ20">
        <v>-0.2</v>
      </c>
      <c r="AK20">
        <v>-0.7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 s="14">
        <v>-0.2</v>
      </c>
      <c r="BB20" s="14">
        <v>-0.1</v>
      </c>
      <c r="BC20" s="14">
        <v>-0.1</v>
      </c>
      <c r="BD20" s="14">
        <v>0</v>
      </c>
      <c r="BE20" s="14">
        <v>0</v>
      </c>
      <c r="BF20" s="14">
        <v>0</v>
      </c>
    </row>
    <row r="21" spans="2:58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275000</v>
      </c>
      <c r="AG21">
        <v>22101400</v>
      </c>
      <c r="AH21">
        <v>4902500</v>
      </c>
      <c r="AI21">
        <v>972500</v>
      </c>
      <c r="AJ21">
        <v>6836000</v>
      </c>
      <c r="AK21">
        <v>4068000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6791670</v>
      </c>
      <c r="AY21">
        <v>0</v>
      </c>
      <c r="AZ21">
        <v>0</v>
      </c>
      <c r="BA21" s="14">
        <f t="shared" ref="BA21:BF21" si="0">SUM(BA22:BA28)</f>
        <v>856800</v>
      </c>
      <c r="BB21" s="14">
        <f t="shared" si="0"/>
        <v>628320</v>
      </c>
      <c r="BC21" s="14">
        <f t="shared" si="0"/>
        <v>628320</v>
      </c>
      <c r="BD21" s="14">
        <f t="shared" si="0"/>
        <v>5950000</v>
      </c>
      <c r="BE21" s="14">
        <f t="shared" si="0"/>
        <v>5950000</v>
      </c>
      <c r="BF21" s="14">
        <f t="shared" si="0"/>
        <v>5950000</v>
      </c>
    </row>
    <row r="22" spans="2:58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275000</v>
      </c>
      <c r="AG22">
        <v>22101400</v>
      </c>
      <c r="AH22">
        <v>4600000</v>
      </c>
      <c r="AI22">
        <v>852500</v>
      </c>
      <c r="AJ22">
        <v>6546000</v>
      </c>
      <c r="AK22">
        <v>2920000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6791670</v>
      </c>
      <c r="AY22">
        <v>0</v>
      </c>
      <c r="AZ22">
        <v>0</v>
      </c>
      <c r="BA22">
        <f>BD41*(18000+12600+1800)*1.19</f>
        <v>771120</v>
      </c>
      <c r="BB22">
        <f>BD41*(13200+11880+1320)*1.19</f>
        <v>628320</v>
      </c>
      <c r="BC22">
        <f>BD41*(13200+11880+1320)*1.19</f>
        <v>628320</v>
      </c>
      <c r="BD22">
        <f>BD41*(125000+87500+12500)*1.19</f>
        <v>5355000</v>
      </c>
      <c r="BE22">
        <f>BD41*(125000+87500+12500)*1.19</f>
        <v>5355000</v>
      </c>
      <c r="BF22">
        <f>BD41*(125000+87500+12500)*1.19</f>
        <v>5355000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700500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297500</v>
      </c>
      <c r="AI24">
        <v>0</v>
      </c>
      <c r="AJ24">
        <v>0</v>
      </c>
      <c r="AK24">
        <v>297500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5000</v>
      </c>
      <c r="AI25">
        <v>0</v>
      </c>
      <c r="AJ25">
        <v>0</v>
      </c>
      <c r="AK25">
        <v>5000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120000</v>
      </c>
      <c r="AJ26">
        <v>120000</v>
      </c>
      <c r="AK26">
        <v>120000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f>BD41*3600*1.19</f>
        <v>85680</v>
      </c>
      <c r="BB26" s="14">
        <v>0</v>
      </c>
      <c r="BC26" s="14">
        <v>0</v>
      </c>
      <c r="BD26">
        <f>BD41*25000*1.19</f>
        <v>595000</v>
      </c>
      <c r="BE26">
        <f>BD41*25000*1.19</f>
        <v>595000</v>
      </c>
      <c r="BF26">
        <f>BD41*25000*1.19</f>
        <v>595000</v>
      </c>
    </row>
    <row r="27" spans="2:58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170000</v>
      </c>
      <c r="AK28">
        <v>25000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1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90</v>
      </c>
      <c r="AJ31">
        <v>90</v>
      </c>
      <c r="AK31">
        <v>90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0.85</v>
      </c>
      <c r="AG32">
        <v>0.32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 s="14">
        <v>0.8</v>
      </c>
      <c r="BC32" s="14">
        <v>0.85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35000</v>
      </c>
      <c r="AG33">
        <v>8750</v>
      </c>
      <c r="AH33">
        <v>8314250</v>
      </c>
      <c r="AI33">
        <v>262500</v>
      </c>
      <c r="AJ33">
        <v>437500</v>
      </c>
      <c r="AK33">
        <v>7106750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14">
        <v>168398</v>
      </c>
      <c r="AY33">
        <v>0</v>
      </c>
      <c r="AZ33">
        <v>0</v>
      </c>
      <c r="BA33">
        <f>BD41*25000</f>
        <v>500000</v>
      </c>
      <c r="BB33" s="14">
        <f>BD41*12500</f>
        <v>250000</v>
      </c>
      <c r="BC33" s="14">
        <f>BD41*12500</f>
        <v>250000</v>
      </c>
      <c r="BD33">
        <f>BD41*62600</f>
        <v>1252000</v>
      </c>
      <c r="BE33">
        <f>BD41*62600</f>
        <v>1252000</v>
      </c>
      <c r="BF33">
        <f>BD41*62600</f>
        <v>1252000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25703125</v>
      </c>
      <c r="AH34">
        <v>0</v>
      </c>
      <c r="AI34">
        <v>0</v>
      </c>
      <c r="AJ34">
        <v>12500000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15">
        <v>6730769</v>
      </c>
      <c r="AY34">
        <v>0</v>
      </c>
      <c r="AZ34">
        <v>0</v>
      </c>
      <c r="BA34">
        <v>0</v>
      </c>
      <c r="BB34">
        <v>0</v>
      </c>
      <c r="BC34">
        <v>0</v>
      </c>
      <c r="BD34" s="14">
        <f>BD41*250*0.15*8000</f>
        <v>6000000</v>
      </c>
      <c r="BE34" s="14">
        <f>BD41*250*0.1*5000</f>
        <v>2500000</v>
      </c>
      <c r="BF34" s="14">
        <f>BD41*250*0.12*5000</f>
        <v>3000000</v>
      </c>
    </row>
    <row r="35" spans="2:58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3500</v>
      </c>
      <c r="AG35">
        <v>400000</v>
      </c>
      <c r="AH35">
        <v>80000</v>
      </c>
      <c r="AI35">
        <v>90000</v>
      </c>
      <c r="AJ35">
        <v>200000</v>
      </c>
      <c r="AK35">
        <v>140000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f>0.036*AX22</f>
        <v>244500.12</v>
      </c>
      <c r="AY35">
        <v>0</v>
      </c>
      <c r="AZ35">
        <v>0</v>
      </c>
      <c r="BA35" s="14">
        <f>BD41*1080</f>
        <v>21600</v>
      </c>
      <c r="BB35" s="14">
        <f>BD41*1188</f>
        <v>23760</v>
      </c>
      <c r="BC35" s="14">
        <f>BD41*1188</f>
        <v>23760</v>
      </c>
      <c r="BD35" s="14">
        <f>BD41*15000</f>
        <v>300000</v>
      </c>
      <c r="BE35" s="14">
        <f>BD41*15000</f>
        <v>300000</v>
      </c>
      <c r="BF35" s="14">
        <f>BD41*15000</f>
        <v>300000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0.5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14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 s="14">
        <v>100</v>
      </c>
      <c r="BE36" s="14">
        <v>100</v>
      </c>
      <c r="BF36" s="14">
        <v>100</v>
      </c>
    </row>
    <row r="37" spans="2:58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2206125</v>
      </c>
      <c r="AI38">
        <v>437625</v>
      </c>
      <c r="AJ38">
        <v>3076200</v>
      </c>
      <c r="AK38">
        <v>1830600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14">
        <f>40*5000</f>
        <v>200000</v>
      </c>
      <c r="AY38">
        <v>0</v>
      </c>
      <c r="AZ38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</row>
    <row r="41" spans="2:58" x14ac:dyDescent="0.25">
      <c r="BC41" t="s">
        <v>93</v>
      </c>
      <c r="BD41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topLeftCell="B1" workbookViewId="0">
      <pane xSplit="1" topLeftCell="C1" activePane="topRight" state="frozen"/>
      <selection activeCell="B1" sqref="B1"/>
      <selection pane="topRight" activeCell="B12" sqref="B12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0.65</v>
      </c>
      <c r="AJ3">
        <v>1</v>
      </c>
      <c r="AK3">
        <v>1</v>
      </c>
      <c r="AL3">
        <v>1</v>
      </c>
      <c r="AM3">
        <v>1</v>
      </c>
      <c r="AN3">
        <v>1</v>
      </c>
      <c r="AO3">
        <v>0.4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8.5999999999999993E-2</v>
      </c>
      <c r="AJ4">
        <v>0</v>
      </c>
      <c r="AK4">
        <v>0</v>
      </c>
      <c r="AL4">
        <v>8.5999999999999993E-2</v>
      </c>
      <c r="AM4">
        <v>-2.9000000000000001E-2</v>
      </c>
      <c r="AN4">
        <v>-2.9000000000000001E-2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17500000</v>
      </c>
      <c r="AJ5">
        <v>0</v>
      </c>
      <c r="AK5">
        <v>0</v>
      </c>
      <c r="AL5">
        <v>0</v>
      </c>
      <c r="AM5">
        <v>0</v>
      </c>
      <c r="AN5">
        <v>0</v>
      </c>
      <c r="AO5">
        <v>17500000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17500000</v>
      </c>
      <c r="AM6">
        <v>17500000</v>
      </c>
      <c r="AN6">
        <v>17500000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1124</v>
      </c>
      <c r="AM12">
        <v>482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20</v>
      </c>
      <c r="AJ13">
        <v>0</v>
      </c>
      <c r="AK13">
        <v>0</v>
      </c>
      <c r="AL13">
        <v>20</v>
      </c>
      <c r="AM13">
        <v>25</v>
      </c>
      <c r="AN13">
        <v>25</v>
      </c>
      <c r="AO13">
        <v>15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J15">
        <v>0</v>
      </c>
      <c r="AK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J16">
        <v>0</v>
      </c>
      <c r="AK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60</v>
      </c>
      <c r="AJ17">
        <v>0</v>
      </c>
      <c r="AK17">
        <v>0</v>
      </c>
      <c r="AO17">
        <v>60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J18">
        <v>0</v>
      </c>
      <c r="AK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J19">
        <v>0</v>
      </c>
      <c r="AK19">
        <v>0</v>
      </c>
      <c r="AO19">
        <v>10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-0.42899999999999999</v>
      </c>
      <c r="AM20">
        <v>-0.28599999999999998</v>
      </c>
      <c r="AN20">
        <v>-0.28599999999999998</v>
      </c>
      <c r="AO20">
        <v>-8.5999999999999993E-2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628500</v>
      </c>
      <c r="AJ21">
        <v>0</v>
      </c>
      <c r="AK21">
        <v>0</v>
      </c>
      <c r="AL21">
        <v>185000</v>
      </c>
      <c r="AM21">
        <v>2894500</v>
      </c>
      <c r="AN21">
        <v>2961900</v>
      </c>
      <c r="AO21">
        <v>2183000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528500</v>
      </c>
      <c r="AJ22">
        <v>0</v>
      </c>
      <c r="AK22">
        <v>0</v>
      </c>
      <c r="AL22">
        <v>185000</v>
      </c>
      <c r="AM22">
        <v>2894500</v>
      </c>
      <c r="AN22">
        <v>2961900</v>
      </c>
      <c r="AO22">
        <v>1893000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100000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120000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170000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80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90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0.75</v>
      </c>
      <c r="AM32">
        <v>0.55000000000000004</v>
      </c>
      <c r="AN32">
        <v>0.55000000000000004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78000</v>
      </c>
      <c r="AJ33">
        <v>0</v>
      </c>
      <c r="AK33">
        <v>0</v>
      </c>
      <c r="AL33">
        <v>20800</v>
      </c>
      <c r="AM33">
        <v>0</v>
      </c>
      <c r="AN33">
        <v>0</v>
      </c>
      <c r="AO33">
        <v>130000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4454545.4545454541</v>
      </c>
      <c r="AN34">
        <v>4454545.4545454541</v>
      </c>
      <c r="AO34">
        <v>4550000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12570</v>
      </c>
      <c r="AJ35">
        <v>0</v>
      </c>
      <c r="AK35">
        <v>0</v>
      </c>
      <c r="AL35">
        <v>2775</v>
      </c>
      <c r="AM35">
        <v>72362.5</v>
      </c>
      <c r="AN35">
        <v>74047.5</v>
      </c>
      <c r="AO35">
        <v>76405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282825</v>
      </c>
      <c r="AJ38">
        <v>0</v>
      </c>
      <c r="AK38">
        <v>0</v>
      </c>
      <c r="AL38">
        <v>0</v>
      </c>
      <c r="AM38">
        <v>0</v>
      </c>
      <c r="AN38">
        <v>1332855</v>
      </c>
      <c r="AO38">
        <v>982350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topLeftCell="B1" workbookViewId="0">
      <pane xSplit="1" topLeftCell="V1" activePane="topRight" state="frozen"/>
      <selection activeCell="B1" sqref="B1"/>
      <selection pane="topRight" activeCell="B12" sqref="B12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0.85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17500000</v>
      </c>
      <c r="AU5">
        <v>17500000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17500000</v>
      </c>
      <c r="AQ6">
        <v>17500000</v>
      </c>
      <c r="AR6">
        <v>17500000</v>
      </c>
      <c r="AS6">
        <v>17500000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2953</v>
      </c>
      <c r="AQ12">
        <v>5486</v>
      </c>
      <c r="AR12">
        <v>5971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</v>
      </c>
      <c r="AQ13">
        <v>10</v>
      </c>
      <c r="AR13">
        <v>20</v>
      </c>
      <c r="AS13">
        <v>5</v>
      </c>
      <c r="AT13">
        <v>15</v>
      </c>
      <c r="AU13">
        <v>10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Q17">
        <v>40</v>
      </c>
      <c r="AT17">
        <v>20</v>
      </c>
      <c r="AU17">
        <v>30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T19">
        <v>10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-1</v>
      </c>
      <c r="AS20">
        <v>0</v>
      </c>
      <c r="AT20">
        <v>-0.2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120000</v>
      </c>
      <c r="AQ21">
        <v>120000</v>
      </c>
      <c r="AR21">
        <v>115000</v>
      </c>
      <c r="AS21">
        <v>140000</v>
      </c>
      <c r="AT21">
        <v>3707200</v>
      </c>
      <c r="AU21">
        <v>230000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120000</v>
      </c>
      <c r="AQ22">
        <v>70000</v>
      </c>
      <c r="AR22">
        <v>115000</v>
      </c>
      <c r="AS22">
        <v>140000</v>
      </c>
      <c r="AT22">
        <v>3217200</v>
      </c>
      <c r="AU22">
        <v>70000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200000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50000</v>
      </c>
      <c r="AR26">
        <v>0</v>
      </c>
      <c r="AS26">
        <v>0</v>
      </c>
      <c r="AT26">
        <v>120000</v>
      </c>
      <c r="AU26">
        <v>160000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170000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90</v>
      </c>
      <c r="AU31">
        <v>50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20800</v>
      </c>
      <c r="AQ33">
        <v>26000</v>
      </c>
      <c r="AR33">
        <v>17500000</v>
      </c>
      <c r="AS33">
        <v>26000</v>
      </c>
      <c r="AT33">
        <v>130000</v>
      </c>
      <c r="AU33">
        <v>78000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10000</v>
      </c>
      <c r="AQ35">
        <v>5000</v>
      </c>
      <c r="AR35">
        <v>30000</v>
      </c>
      <c r="AS35">
        <v>8000</v>
      </c>
      <c r="AT35">
        <v>74144</v>
      </c>
      <c r="AU35">
        <v>15000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63000</v>
      </c>
      <c r="AT38">
        <v>1668240</v>
      </c>
      <c r="AU38">
        <v>103500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topLeftCell="B1" workbookViewId="0">
      <pane xSplit="1" topLeftCell="C1" activePane="topRight" state="frozen"/>
      <selection activeCell="B1" sqref="B1"/>
      <selection pane="topRight" activeCell="B12" sqref="B12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0.15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17500000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17500000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1E-3</v>
      </c>
      <c r="AW22">
        <v>1E-3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topLeftCell="AN1" workbookViewId="0">
      <selection activeCell="AY1" sqref="AY1:BF1048576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0.75</v>
      </c>
      <c r="P3">
        <v>1</v>
      </c>
      <c r="Q3">
        <v>0.8</v>
      </c>
      <c r="R3">
        <v>0.77</v>
      </c>
      <c r="S3">
        <v>1</v>
      </c>
      <c r="T3">
        <v>1</v>
      </c>
      <c r="U3">
        <v>1</v>
      </c>
      <c r="V3">
        <v>1</v>
      </c>
      <c r="W3">
        <v>0.5</v>
      </c>
      <c r="X3">
        <v>0.48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10400</v>
      </c>
      <c r="P5">
        <v>0</v>
      </c>
      <c r="Q5">
        <v>8320</v>
      </c>
      <c r="R5">
        <v>8320</v>
      </c>
      <c r="S5">
        <v>0</v>
      </c>
      <c r="T5">
        <v>0</v>
      </c>
      <c r="U5">
        <v>0</v>
      </c>
      <c r="V5">
        <v>0</v>
      </c>
      <c r="W5">
        <v>10400</v>
      </c>
      <c r="X5">
        <v>5200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10400</v>
      </c>
      <c r="D6">
        <v>0</v>
      </c>
      <c r="E6">
        <v>10400</v>
      </c>
      <c r="F6">
        <v>10400</v>
      </c>
      <c r="G6">
        <v>0</v>
      </c>
      <c r="H6">
        <v>0</v>
      </c>
      <c r="I6">
        <v>10400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2080</v>
      </c>
      <c r="R6">
        <v>2080</v>
      </c>
      <c r="S6">
        <v>0</v>
      </c>
      <c r="T6">
        <v>0</v>
      </c>
      <c r="U6">
        <v>0</v>
      </c>
      <c r="V6">
        <v>0</v>
      </c>
      <c r="W6">
        <v>0</v>
      </c>
      <c r="X6">
        <v>5200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1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8</v>
      </c>
      <c r="D12">
        <v>0</v>
      </c>
      <c r="E12">
        <v>20000</v>
      </c>
      <c r="F12">
        <v>5</v>
      </c>
      <c r="G12">
        <v>0</v>
      </c>
      <c r="H12">
        <v>0</v>
      </c>
      <c r="I12">
        <v>45000</v>
      </c>
      <c r="J12">
        <v>0</v>
      </c>
      <c r="K12">
        <v>0</v>
      </c>
      <c r="L12">
        <v>0</v>
      </c>
      <c r="M12">
        <v>0</v>
      </c>
      <c r="N12">
        <v>0</v>
      </c>
      <c r="O12">
        <v>7000</v>
      </c>
      <c r="P12">
        <v>0</v>
      </c>
      <c r="Q12">
        <v>1000</v>
      </c>
      <c r="R12">
        <v>2000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0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15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0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D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30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D18">
        <v>0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M18">
        <v>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30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D19">
        <v>0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0</v>
      </c>
      <c r="N19">
        <v>0</v>
      </c>
      <c r="P19">
        <v>0</v>
      </c>
      <c r="Q19">
        <v>20</v>
      </c>
      <c r="R19">
        <v>20</v>
      </c>
      <c r="S19">
        <v>0</v>
      </c>
      <c r="T19">
        <v>0</v>
      </c>
      <c r="U19">
        <v>0</v>
      </c>
      <c r="V19">
        <v>0</v>
      </c>
      <c r="W19">
        <v>20</v>
      </c>
      <c r="X19">
        <v>20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0</v>
      </c>
      <c r="E20">
        <v>-1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-0.2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3350</v>
      </c>
      <c r="D21">
        <v>0</v>
      </c>
      <c r="E21">
        <v>5674</v>
      </c>
      <c r="F21">
        <v>34074</v>
      </c>
      <c r="G21">
        <v>0</v>
      </c>
      <c r="H21">
        <v>0</v>
      </c>
      <c r="I21">
        <v>13350</v>
      </c>
      <c r="J21">
        <v>0</v>
      </c>
      <c r="K21">
        <v>0</v>
      </c>
      <c r="L21">
        <v>0</v>
      </c>
      <c r="M21">
        <v>0</v>
      </c>
      <c r="N21">
        <v>0</v>
      </c>
      <c r="O21">
        <v>12750</v>
      </c>
      <c r="P21">
        <v>0</v>
      </c>
      <c r="Q21">
        <v>13670</v>
      </c>
      <c r="R21">
        <v>13270</v>
      </c>
      <c r="S21">
        <v>0</v>
      </c>
      <c r="T21">
        <v>0</v>
      </c>
      <c r="U21">
        <v>0</v>
      </c>
      <c r="V21">
        <v>0</v>
      </c>
      <c r="W21">
        <v>20300</v>
      </c>
      <c r="X21">
        <v>21800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2450</v>
      </c>
      <c r="D22">
        <v>0</v>
      </c>
      <c r="E22">
        <v>3600</v>
      </c>
      <c r="F22">
        <v>31500</v>
      </c>
      <c r="G22">
        <v>0</v>
      </c>
      <c r="H22">
        <v>0</v>
      </c>
      <c r="I22">
        <v>8400</v>
      </c>
      <c r="J22">
        <v>0</v>
      </c>
      <c r="K22">
        <v>0</v>
      </c>
      <c r="L22">
        <v>0</v>
      </c>
      <c r="M22">
        <v>0</v>
      </c>
      <c r="N22">
        <v>0</v>
      </c>
      <c r="O22">
        <v>8250</v>
      </c>
      <c r="P22">
        <v>0</v>
      </c>
      <c r="Q22">
        <v>7250</v>
      </c>
      <c r="R22">
        <v>8200</v>
      </c>
      <c r="S22">
        <v>0</v>
      </c>
      <c r="T22">
        <v>0</v>
      </c>
      <c r="U22">
        <v>0</v>
      </c>
      <c r="V22">
        <v>0</v>
      </c>
      <c r="W22">
        <v>15300</v>
      </c>
      <c r="X22">
        <v>11500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3200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874</v>
      </c>
      <c r="F24">
        <v>874</v>
      </c>
      <c r="G24">
        <v>0</v>
      </c>
      <c r="H24">
        <v>0</v>
      </c>
      <c r="I24">
        <v>2800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1170</v>
      </c>
      <c r="R24">
        <v>1170</v>
      </c>
      <c r="S24">
        <v>0</v>
      </c>
      <c r="T24">
        <v>0</v>
      </c>
      <c r="U24">
        <v>0</v>
      </c>
      <c r="V24">
        <v>0</v>
      </c>
      <c r="W24">
        <v>0</v>
      </c>
      <c r="X24">
        <v>1400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200</v>
      </c>
      <c r="F25">
        <v>200</v>
      </c>
      <c r="G25">
        <v>0</v>
      </c>
      <c r="H25">
        <v>0</v>
      </c>
      <c r="I25">
        <v>900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250</v>
      </c>
      <c r="R25">
        <v>250</v>
      </c>
      <c r="S25">
        <v>0</v>
      </c>
      <c r="T25">
        <v>0</v>
      </c>
      <c r="U25">
        <v>0</v>
      </c>
      <c r="V25">
        <v>0</v>
      </c>
      <c r="W25">
        <v>0</v>
      </c>
      <c r="X25">
        <v>700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3500</v>
      </c>
      <c r="P26">
        <v>0</v>
      </c>
      <c r="Q26">
        <v>3500</v>
      </c>
      <c r="R26">
        <v>1000</v>
      </c>
      <c r="S26">
        <v>0</v>
      </c>
      <c r="T26">
        <v>0</v>
      </c>
      <c r="U26">
        <v>0</v>
      </c>
      <c r="V26">
        <v>0</v>
      </c>
      <c r="W26">
        <v>3500</v>
      </c>
      <c r="X26">
        <v>3500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900</v>
      </c>
      <c r="D27">
        <v>0</v>
      </c>
      <c r="E27">
        <v>1000</v>
      </c>
      <c r="F27">
        <v>1500</v>
      </c>
      <c r="G27">
        <v>0</v>
      </c>
      <c r="H27">
        <v>0</v>
      </c>
      <c r="I27">
        <v>1000</v>
      </c>
      <c r="J27">
        <v>0</v>
      </c>
      <c r="K27">
        <v>0</v>
      </c>
      <c r="L27">
        <v>0</v>
      </c>
      <c r="M27">
        <v>0</v>
      </c>
      <c r="N27">
        <v>0</v>
      </c>
      <c r="O27">
        <v>1000</v>
      </c>
      <c r="P27">
        <v>0</v>
      </c>
      <c r="Q27">
        <v>1500</v>
      </c>
      <c r="R27">
        <v>2400</v>
      </c>
      <c r="S27">
        <v>0</v>
      </c>
      <c r="T27">
        <v>0</v>
      </c>
      <c r="U27">
        <v>0</v>
      </c>
      <c r="V27">
        <v>0</v>
      </c>
      <c r="W27">
        <v>1500</v>
      </c>
      <c r="X27">
        <v>1500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250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250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230</v>
      </c>
      <c r="P31">
        <v>0</v>
      </c>
      <c r="Q31">
        <v>230</v>
      </c>
      <c r="R31">
        <v>140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0.88</v>
      </c>
      <c r="D32">
        <v>1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133</v>
      </c>
      <c r="D33">
        <v>0</v>
      </c>
      <c r="E33">
        <v>140.6</v>
      </c>
      <c r="F33">
        <v>142.6</v>
      </c>
      <c r="G33">
        <v>0</v>
      </c>
      <c r="H33">
        <v>0</v>
      </c>
      <c r="I33">
        <v>3681.2068965517242</v>
      </c>
      <c r="J33">
        <v>0</v>
      </c>
      <c r="K33">
        <v>0</v>
      </c>
      <c r="L33">
        <v>0</v>
      </c>
      <c r="M33">
        <v>0</v>
      </c>
      <c r="N33">
        <v>0</v>
      </c>
      <c r="O33">
        <v>355</v>
      </c>
      <c r="P33">
        <v>0</v>
      </c>
      <c r="Q33">
        <v>292.59999999999997</v>
      </c>
      <c r="R33">
        <v>209.39999999999998</v>
      </c>
      <c r="S33">
        <v>0</v>
      </c>
      <c r="T33">
        <v>0</v>
      </c>
      <c r="U33">
        <v>0</v>
      </c>
      <c r="V33">
        <v>0</v>
      </c>
      <c r="W33">
        <v>459.00000000000006</v>
      </c>
      <c r="X33">
        <v>1852.8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5893.3333333333321</v>
      </c>
      <c r="G34">
        <v>0</v>
      </c>
      <c r="H34">
        <v>0</v>
      </c>
      <c r="I34">
        <v>4000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4160.2</v>
      </c>
      <c r="X34">
        <v>4063.02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120</v>
      </c>
      <c r="D35">
        <v>0</v>
      </c>
      <c r="E35">
        <v>170</v>
      </c>
      <c r="F35">
        <v>500</v>
      </c>
      <c r="G35">
        <v>0</v>
      </c>
      <c r="H35">
        <v>0</v>
      </c>
      <c r="I35">
        <v>230</v>
      </c>
      <c r="J35">
        <v>0</v>
      </c>
      <c r="K35">
        <v>0</v>
      </c>
      <c r="L35">
        <v>0</v>
      </c>
      <c r="M35">
        <v>0</v>
      </c>
      <c r="N35">
        <v>0</v>
      </c>
      <c r="O35">
        <v>320</v>
      </c>
      <c r="P35">
        <v>0</v>
      </c>
      <c r="Q35">
        <v>420</v>
      </c>
      <c r="R35">
        <v>380</v>
      </c>
      <c r="S35">
        <v>0</v>
      </c>
      <c r="T35">
        <v>0</v>
      </c>
      <c r="U35">
        <v>0</v>
      </c>
      <c r="V35">
        <v>0</v>
      </c>
      <c r="W35">
        <v>450</v>
      </c>
      <c r="X35">
        <v>650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0.35</v>
      </c>
      <c r="G36">
        <v>0</v>
      </c>
      <c r="H36">
        <v>0</v>
      </c>
      <c r="I36">
        <v>0.69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0.53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10400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1702.2</v>
      </c>
      <c r="F38">
        <v>13629.6</v>
      </c>
      <c r="G38">
        <v>0</v>
      </c>
      <c r="H38">
        <v>0</v>
      </c>
      <c r="I38">
        <v>4672.5</v>
      </c>
      <c r="J38">
        <v>0</v>
      </c>
      <c r="K38">
        <v>0</v>
      </c>
      <c r="L38">
        <v>0</v>
      </c>
      <c r="M38">
        <v>0</v>
      </c>
      <c r="N38">
        <v>0</v>
      </c>
      <c r="O38">
        <v>4462.5</v>
      </c>
      <c r="P38">
        <v>0</v>
      </c>
      <c r="Q38">
        <v>4784.5</v>
      </c>
      <c r="R38">
        <v>4644.5</v>
      </c>
      <c r="S38">
        <v>0</v>
      </c>
      <c r="T38">
        <v>0</v>
      </c>
      <c r="U38">
        <v>0</v>
      </c>
      <c r="V38">
        <v>0</v>
      </c>
      <c r="W38">
        <v>7105</v>
      </c>
      <c r="X38">
        <v>7629.9999999999991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topLeftCell="AS1" workbookViewId="0">
      <selection activeCell="AY1" sqref="AY1:BF1048576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0.73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0.77</v>
      </c>
      <c r="N3">
        <v>1</v>
      </c>
      <c r="O3">
        <v>0.75</v>
      </c>
      <c r="P3">
        <v>1</v>
      </c>
      <c r="Q3">
        <v>0.8</v>
      </c>
      <c r="R3">
        <v>0.77</v>
      </c>
      <c r="S3">
        <v>1</v>
      </c>
      <c r="T3">
        <v>1</v>
      </c>
      <c r="U3">
        <v>1</v>
      </c>
      <c r="V3">
        <v>1</v>
      </c>
      <c r="W3">
        <v>1</v>
      </c>
      <c r="X3">
        <v>0.5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0.1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1400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3500</v>
      </c>
      <c r="N5">
        <v>0</v>
      </c>
      <c r="O5">
        <v>14000</v>
      </c>
      <c r="P5">
        <v>0</v>
      </c>
      <c r="Q5">
        <v>11200</v>
      </c>
      <c r="R5">
        <v>11200</v>
      </c>
      <c r="S5">
        <v>0</v>
      </c>
      <c r="T5">
        <v>0</v>
      </c>
      <c r="U5">
        <v>0</v>
      </c>
      <c r="V5">
        <v>0</v>
      </c>
      <c r="W5">
        <v>0</v>
      </c>
      <c r="X5">
        <v>7000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14000</v>
      </c>
      <c r="D6">
        <v>12600</v>
      </c>
      <c r="E6">
        <v>14000</v>
      </c>
      <c r="F6">
        <v>14000</v>
      </c>
      <c r="G6">
        <v>0</v>
      </c>
      <c r="H6">
        <v>0</v>
      </c>
      <c r="I6">
        <v>14000</v>
      </c>
      <c r="J6">
        <v>0</v>
      </c>
      <c r="K6">
        <v>0</v>
      </c>
      <c r="L6">
        <v>0</v>
      </c>
      <c r="M6">
        <v>10500</v>
      </c>
      <c r="N6">
        <v>0</v>
      </c>
      <c r="O6">
        <v>0</v>
      </c>
      <c r="P6">
        <v>0</v>
      </c>
      <c r="Q6">
        <v>2800</v>
      </c>
      <c r="R6">
        <v>2800</v>
      </c>
      <c r="S6">
        <v>0</v>
      </c>
      <c r="T6">
        <v>0</v>
      </c>
      <c r="U6">
        <v>0</v>
      </c>
      <c r="V6">
        <v>0</v>
      </c>
      <c r="W6">
        <v>0</v>
      </c>
      <c r="X6">
        <v>7000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0.9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0.25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0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8</v>
      </c>
      <c r="D12">
        <v>1700000</v>
      </c>
      <c r="E12">
        <v>140000</v>
      </c>
      <c r="F12">
        <v>10</v>
      </c>
      <c r="G12">
        <v>0</v>
      </c>
      <c r="H12">
        <v>0</v>
      </c>
      <c r="I12">
        <v>100000</v>
      </c>
      <c r="J12">
        <v>0</v>
      </c>
      <c r="K12">
        <v>0</v>
      </c>
      <c r="L12">
        <v>0</v>
      </c>
      <c r="M12">
        <v>10000</v>
      </c>
      <c r="N12">
        <v>0</v>
      </c>
      <c r="O12">
        <v>55000</v>
      </c>
      <c r="P12">
        <v>0</v>
      </c>
      <c r="Q12">
        <v>1000</v>
      </c>
      <c r="R12">
        <v>70000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20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15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0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30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15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G17">
        <v>0</v>
      </c>
      <c r="H17">
        <v>0</v>
      </c>
      <c r="J17">
        <v>0</v>
      </c>
      <c r="K17">
        <v>0</v>
      </c>
      <c r="L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30</v>
      </c>
      <c r="D18">
        <v>30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M18">
        <v>30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20</v>
      </c>
      <c r="N19">
        <v>0</v>
      </c>
      <c r="P19">
        <v>0</v>
      </c>
      <c r="Q19">
        <v>20</v>
      </c>
      <c r="R19">
        <v>20</v>
      </c>
      <c r="S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-1</v>
      </c>
      <c r="E20">
        <v>0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-1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3600</v>
      </c>
      <c r="D21">
        <v>6100</v>
      </c>
      <c r="E21">
        <v>6070</v>
      </c>
      <c r="F21">
        <v>40020</v>
      </c>
      <c r="G21">
        <v>0</v>
      </c>
      <c r="H21">
        <v>0</v>
      </c>
      <c r="I21">
        <v>18020</v>
      </c>
      <c r="J21">
        <v>0</v>
      </c>
      <c r="K21">
        <v>0</v>
      </c>
      <c r="L21">
        <v>0</v>
      </c>
      <c r="M21">
        <v>18170</v>
      </c>
      <c r="N21">
        <v>0</v>
      </c>
      <c r="O21">
        <v>15470</v>
      </c>
      <c r="P21">
        <v>0</v>
      </c>
      <c r="Q21">
        <v>15190</v>
      </c>
      <c r="R21">
        <v>14130</v>
      </c>
      <c r="S21">
        <v>0</v>
      </c>
      <c r="T21">
        <v>0</v>
      </c>
      <c r="U21">
        <v>0</v>
      </c>
      <c r="V21">
        <v>0</v>
      </c>
      <c r="W21">
        <v>0</v>
      </c>
      <c r="X21">
        <v>26400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2700</v>
      </c>
      <c r="D22">
        <v>3200</v>
      </c>
      <c r="E22">
        <v>3750</v>
      </c>
      <c r="F22">
        <v>37200</v>
      </c>
      <c r="G22">
        <v>0</v>
      </c>
      <c r="H22">
        <v>0</v>
      </c>
      <c r="I22">
        <v>11650</v>
      </c>
      <c r="J22">
        <v>0</v>
      </c>
      <c r="K22">
        <v>0</v>
      </c>
      <c r="L22">
        <v>0</v>
      </c>
      <c r="M22">
        <v>10000</v>
      </c>
      <c r="N22">
        <v>0</v>
      </c>
      <c r="O22">
        <v>10570</v>
      </c>
      <c r="P22">
        <v>0</v>
      </c>
      <c r="Q22">
        <v>8280</v>
      </c>
      <c r="R22">
        <v>8550</v>
      </c>
      <c r="S22">
        <v>0</v>
      </c>
      <c r="T22">
        <v>0</v>
      </c>
      <c r="U22">
        <v>0</v>
      </c>
      <c r="V22">
        <v>0</v>
      </c>
      <c r="W22">
        <v>0</v>
      </c>
      <c r="X22">
        <v>14300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1500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3000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5000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1090</v>
      </c>
      <c r="F24">
        <v>1090</v>
      </c>
      <c r="G24">
        <v>0</v>
      </c>
      <c r="H24">
        <v>0</v>
      </c>
      <c r="I24">
        <v>3500</v>
      </c>
      <c r="J24">
        <v>0</v>
      </c>
      <c r="K24">
        <v>0</v>
      </c>
      <c r="L24">
        <v>0</v>
      </c>
      <c r="M24">
        <v>2100</v>
      </c>
      <c r="N24">
        <v>0</v>
      </c>
      <c r="O24">
        <v>0</v>
      </c>
      <c r="P24">
        <v>0</v>
      </c>
      <c r="Q24">
        <v>1650</v>
      </c>
      <c r="R24">
        <v>1650</v>
      </c>
      <c r="S24">
        <v>0</v>
      </c>
      <c r="T24">
        <v>0</v>
      </c>
      <c r="U24">
        <v>0</v>
      </c>
      <c r="V24">
        <v>0</v>
      </c>
      <c r="W24">
        <v>0</v>
      </c>
      <c r="X24">
        <v>1400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230</v>
      </c>
      <c r="F25">
        <v>230</v>
      </c>
      <c r="G25">
        <v>0</v>
      </c>
      <c r="H25">
        <v>0</v>
      </c>
      <c r="I25">
        <v>1100</v>
      </c>
      <c r="J25">
        <v>0</v>
      </c>
      <c r="K25">
        <v>0</v>
      </c>
      <c r="L25">
        <v>0</v>
      </c>
      <c r="M25">
        <v>800</v>
      </c>
      <c r="N25">
        <v>0</v>
      </c>
      <c r="O25">
        <v>0</v>
      </c>
      <c r="P25">
        <v>0</v>
      </c>
      <c r="Q25">
        <v>260</v>
      </c>
      <c r="R25">
        <v>260</v>
      </c>
      <c r="S25">
        <v>0</v>
      </c>
      <c r="T25">
        <v>0</v>
      </c>
      <c r="U25">
        <v>0</v>
      </c>
      <c r="V25">
        <v>0</v>
      </c>
      <c r="W25">
        <v>0</v>
      </c>
      <c r="X25">
        <v>700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500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500</v>
      </c>
      <c r="N26">
        <v>0</v>
      </c>
      <c r="O26">
        <v>4000</v>
      </c>
      <c r="P26">
        <v>0</v>
      </c>
      <c r="Q26">
        <v>3500</v>
      </c>
      <c r="R26">
        <v>1000</v>
      </c>
      <c r="S26">
        <v>0</v>
      </c>
      <c r="T26">
        <v>0</v>
      </c>
      <c r="U26">
        <v>0</v>
      </c>
      <c r="V26">
        <v>0</v>
      </c>
      <c r="W26">
        <v>0</v>
      </c>
      <c r="X26">
        <v>3500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900</v>
      </c>
      <c r="D27">
        <v>900</v>
      </c>
      <c r="E27">
        <v>1000</v>
      </c>
      <c r="F27">
        <v>1500</v>
      </c>
      <c r="G27">
        <v>0</v>
      </c>
      <c r="H27">
        <v>0</v>
      </c>
      <c r="I27">
        <v>1500</v>
      </c>
      <c r="J27">
        <v>0</v>
      </c>
      <c r="K27">
        <v>0</v>
      </c>
      <c r="L27">
        <v>0</v>
      </c>
      <c r="M27">
        <v>1500</v>
      </c>
      <c r="N27">
        <v>0</v>
      </c>
      <c r="O27">
        <v>900</v>
      </c>
      <c r="P27">
        <v>0</v>
      </c>
      <c r="Q27">
        <v>1500</v>
      </c>
      <c r="R27">
        <v>2400</v>
      </c>
      <c r="S27">
        <v>0</v>
      </c>
      <c r="T27">
        <v>0</v>
      </c>
      <c r="U27">
        <v>0</v>
      </c>
      <c r="V27">
        <v>0</v>
      </c>
      <c r="W27">
        <v>0</v>
      </c>
      <c r="X27">
        <v>1500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270</v>
      </c>
      <c r="J28">
        <v>0</v>
      </c>
      <c r="K28">
        <v>0</v>
      </c>
      <c r="L28">
        <v>0</v>
      </c>
      <c r="M28">
        <v>270</v>
      </c>
      <c r="N28">
        <v>0</v>
      </c>
      <c r="O28">
        <v>0</v>
      </c>
      <c r="P28">
        <v>0</v>
      </c>
      <c r="Q28">
        <v>0</v>
      </c>
      <c r="R28">
        <v>270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180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140</v>
      </c>
      <c r="N31">
        <v>0</v>
      </c>
      <c r="O31">
        <v>220</v>
      </c>
      <c r="P31">
        <v>0</v>
      </c>
      <c r="Q31">
        <v>230</v>
      </c>
      <c r="R31">
        <v>140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0.88</v>
      </c>
      <c r="D32">
        <v>0.87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170.75</v>
      </c>
      <c r="D33">
        <v>166.5</v>
      </c>
      <c r="E33">
        <v>187.5</v>
      </c>
      <c r="F33">
        <v>190</v>
      </c>
      <c r="G33">
        <v>0</v>
      </c>
      <c r="H33">
        <v>0</v>
      </c>
      <c r="I33">
        <v>5124</v>
      </c>
      <c r="J33">
        <v>0</v>
      </c>
      <c r="K33">
        <v>0</v>
      </c>
      <c r="L33">
        <v>0</v>
      </c>
      <c r="M33">
        <v>3419.25</v>
      </c>
      <c r="N33">
        <v>0</v>
      </c>
      <c r="O33">
        <v>474</v>
      </c>
      <c r="P33">
        <v>0</v>
      </c>
      <c r="Q33">
        <v>390</v>
      </c>
      <c r="R33">
        <v>278</v>
      </c>
      <c r="S33">
        <v>0</v>
      </c>
      <c r="T33">
        <v>0</v>
      </c>
      <c r="U33">
        <v>0</v>
      </c>
      <c r="V33">
        <v>0</v>
      </c>
      <c r="W33">
        <v>0</v>
      </c>
      <c r="X33">
        <v>2556.5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7933.3333333333321</v>
      </c>
      <c r="G34">
        <v>0</v>
      </c>
      <c r="H34">
        <v>0</v>
      </c>
      <c r="I34">
        <v>5000</v>
      </c>
      <c r="J34">
        <v>0</v>
      </c>
      <c r="K34">
        <v>0</v>
      </c>
      <c r="L34">
        <v>0</v>
      </c>
      <c r="M34">
        <v>3000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4806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120</v>
      </c>
      <c r="D35">
        <v>270</v>
      </c>
      <c r="E35">
        <v>200</v>
      </c>
      <c r="F35">
        <v>600</v>
      </c>
      <c r="G35">
        <v>0</v>
      </c>
      <c r="H35">
        <v>0</v>
      </c>
      <c r="I35">
        <v>250</v>
      </c>
      <c r="J35">
        <v>0</v>
      </c>
      <c r="K35">
        <v>0</v>
      </c>
      <c r="L35">
        <v>0</v>
      </c>
      <c r="M35">
        <v>400</v>
      </c>
      <c r="N35">
        <v>0</v>
      </c>
      <c r="O35">
        <v>350</v>
      </c>
      <c r="P35">
        <v>0</v>
      </c>
      <c r="Q35">
        <v>500</v>
      </c>
      <c r="R35">
        <v>400</v>
      </c>
      <c r="S35">
        <v>0</v>
      </c>
      <c r="T35">
        <v>0</v>
      </c>
      <c r="U35">
        <v>0</v>
      </c>
      <c r="V35">
        <v>0</v>
      </c>
      <c r="W35">
        <v>0</v>
      </c>
      <c r="X35">
        <v>900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0.28000000000000003</v>
      </c>
      <c r="G36">
        <v>0</v>
      </c>
      <c r="H36">
        <v>0</v>
      </c>
      <c r="I36">
        <v>0.59</v>
      </c>
      <c r="J36">
        <v>0</v>
      </c>
      <c r="K36">
        <v>0</v>
      </c>
      <c r="L36">
        <v>0</v>
      </c>
      <c r="M36">
        <v>0.9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14000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1830</v>
      </c>
      <c r="E38">
        <v>1821</v>
      </c>
      <c r="F38">
        <v>16008</v>
      </c>
      <c r="G38">
        <v>0</v>
      </c>
      <c r="H38">
        <v>0</v>
      </c>
      <c r="I38">
        <v>6307</v>
      </c>
      <c r="J38">
        <v>0</v>
      </c>
      <c r="K38">
        <v>0</v>
      </c>
      <c r="L38">
        <v>0</v>
      </c>
      <c r="M38">
        <v>6359.5</v>
      </c>
      <c r="N38">
        <v>0</v>
      </c>
      <c r="O38">
        <v>5414.5</v>
      </c>
      <c r="P38">
        <v>0</v>
      </c>
      <c r="Q38">
        <v>5316.5</v>
      </c>
      <c r="R38">
        <v>4945.5</v>
      </c>
      <c r="S38">
        <v>0</v>
      </c>
      <c r="T38">
        <v>0</v>
      </c>
      <c r="U38">
        <v>0</v>
      </c>
      <c r="V38">
        <v>0</v>
      </c>
      <c r="W38">
        <v>0</v>
      </c>
      <c r="X38">
        <v>9240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workbookViewId="0">
      <selection activeCell="B12" sqref="B12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0.73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0.77</v>
      </c>
      <c r="N3">
        <v>1</v>
      </c>
      <c r="O3">
        <v>0.76</v>
      </c>
      <c r="P3">
        <v>1</v>
      </c>
      <c r="Q3">
        <v>0.81</v>
      </c>
      <c r="R3">
        <v>0.78</v>
      </c>
      <c r="S3">
        <v>1</v>
      </c>
      <c r="T3">
        <v>1</v>
      </c>
      <c r="U3">
        <v>1</v>
      </c>
      <c r="V3">
        <v>1</v>
      </c>
      <c r="W3">
        <v>1</v>
      </c>
      <c r="X3">
        <v>0.51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0.1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2100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5250</v>
      </c>
      <c r="N5">
        <v>0</v>
      </c>
      <c r="O5">
        <v>21000</v>
      </c>
      <c r="P5">
        <v>0</v>
      </c>
      <c r="Q5">
        <v>16800</v>
      </c>
      <c r="R5">
        <v>16800</v>
      </c>
      <c r="S5">
        <v>0</v>
      </c>
      <c r="T5">
        <v>0</v>
      </c>
      <c r="U5">
        <v>0</v>
      </c>
      <c r="V5">
        <v>0</v>
      </c>
      <c r="W5">
        <v>0</v>
      </c>
      <c r="X5">
        <v>10500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21000</v>
      </c>
      <c r="D6">
        <v>18900</v>
      </c>
      <c r="E6">
        <v>21000</v>
      </c>
      <c r="F6">
        <v>21000</v>
      </c>
      <c r="G6">
        <v>0</v>
      </c>
      <c r="H6">
        <v>0</v>
      </c>
      <c r="I6">
        <v>21000</v>
      </c>
      <c r="J6">
        <v>0</v>
      </c>
      <c r="K6">
        <v>0</v>
      </c>
      <c r="L6">
        <v>0</v>
      </c>
      <c r="M6">
        <v>15750</v>
      </c>
      <c r="N6">
        <v>0</v>
      </c>
      <c r="O6">
        <v>0</v>
      </c>
      <c r="P6">
        <v>0</v>
      </c>
      <c r="Q6">
        <v>4200</v>
      </c>
      <c r="R6">
        <v>4200</v>
      </c>
      <c r="S6">
        <v>0</v>
      </c>
      <c r="T6">
        <v>0</v>
      </c>
      <c r="U6">
        <v>0</v>
      </c>
      <c r="V6">
        <v>0</v>
      </c>
      <c r="W6">
        <v>0</v>
      </c>
      <c r="X6">
        <v>10500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0.9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0.25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0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D12">
        <v>3900000</v>
      </c>
      <c r="E12">
        <v>300000</v>
      </c>
      <c r="F12">
        <v>10</v>
      </c>
      <c r="G12">
        <v>0</v>
      </c>
      <c r="H12">
        <v>0</v>
      </c>
      <c r="I12">
        <v>120000</v>
      </c>
      <c r="J12">
        <v>0</v>
      </c>
      <c r="K12">
        <v>0</v>
      </c>
      <c r="L12">
        <v>0</v>
      </c>
      <c r="M12">
        <v>20000</v>
      </c>
      <c r="N12">
        <v>0</v>
      </c>
      <c r="O12">
        <v>80000</v>
      </c>
      <c r="P12">
        <v>0</v>
      </c>
      <c r="Q12">
        <v>2000</v>
      </c>
      <c r="R12">
        <v>170000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20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15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0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30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15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G17">
        <v>0</v>
      </c>
      <c r="H17">
        <v>0</v>
      </c>
      <c r="J17">
        <v>0</v>
      </c>
      <c r="K17">
        <v>0</v>
      </c>
      <c r="L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20</v>
      </c>
      <c r="N19">
        <v>0</v>
      </c>
      <c r="P19">
        <v>0</v>
      </c>
      <c r="Q19">
        <v>20</v>
      </c>
      <c r="R19">
        <v>20</v>
      </c>
      <c r="S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-1</v>
      </c>
      <c r="E20">
        <v>0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-1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3750</v>
      </c>
      <c r="D21">
        <v>6700</v>
      </c>
      <c r="E21">
        <v>6920</v>
      </c>
      <c r="F21">
        <v>56420</v>
      </c>
      <c r="G21">
        <v>0</v>
      </c>
      <c r="H21">
        <v>0</v>
      </c>
      <c r="I21">
        <v>22060</v>
      </c>
      <c r="J21">
        <v>0</v>
      </c>
      <c r="K21">
        <v>0</v>
      </c>
      <c r="L21">
        <v>0</v>
      </c>
      <c r="M21">
        <v>23800</v>
      </c>
      <c r="N21">
        <v>0</v>
      </c>
      <c r="O21">
        <v>20550</v>
      </c>
      <c r="P21">
        <v>0</v>
      </c>
      <c r="Q21">
        <v>19390</v>
      </c>
      <c r="R21">
        <v>15490</v>
      </c>
      <c r="S21">
        <v>0</v>
      </c>
      <c r="T21">
        <v>0</v>
      </c>
      <c r="U21">
        <v>0</v>
      </c>
      <c r="V21">
        <v>0</v>
      </c>
      <c r="W21">
        <v>0</v>
      </c>
      <c r="X21">
        <v>28220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2800</v>
      </c>
      <c r="D22">
        <v>3250</v>
      </c>
      <c r="E22">
        <v>4050</v>
      </c>
      <c r="F22">
        <v>53050</v>
      </c>
      <c r="G22">
        <v>0</v>
      </c>
      <c r="H22">
        <v>0</v>
      </c>
      <c r="I22">
        <v>13600</v>
      </c>
      <c r="J22">
        <v>0</v>
      </c>
      <c r="K22">
        <v>0</v>
      </c>
      <c r="L22">
        <v>0</v>
      </c>
      <c r="M22">
        <v>12350</v>
      </c>
      <c r="N22">
        <v>0</v>
      </c>
      <c r="O22">
        <v>14600</v>
      </c>
      <c r="P22">
        <v>0</v>
      </c>
      <c r="Q22">
        <v>10900</v>
      </c>
      <c r="R22">
        <v>9300</v>
      </c>
      <c r="S22">
        <v>0</v>
      </c>
      <c r="T22">
        <v>0</v>
      </c>
      <c r="U22">
        <v>0</v>
      </c>
      <c r="V22">
        <v>0</v>
      </c>
      <c r="W22">
        <v>0</v>
      </c>
      <c r="X22">
        <v>14200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2000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4500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6000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1510</v>
      </c>
      <c r="F24">
        <v>1510</v>
      </c>
      <c r="G24">
        <v>0</v>
      </c>
      <c r="H24">
        <v>0</v>
      </c>
      <c r="I24">
        <v>4760</v>
      </c>
      <c r="J24">
        <v>0</v>
      </c>
      <c r="K24">
        <v>0</v>
      </c>
      <c r="L24">
        <v>0</v>
      </c>
      <c r="M24">
        <v>3450</v>
      </c>
      <c r="N24">
        <v>0</v>
      </c>
      <c r="O24">
        <v>0</v>
      </c>
      <c r="P24">
        <v>0</v>
      </c>
      <c r="Q24">
        <v>2110</v>
      </c>
      <c r="R24">
        <v>2110</v>
      </c>
      <c r="S24">
        <v>0</v>
      </c>
      <c r="T24">
        <v>0</v>
      </c>
      <c r="U24">
        <v>0</v>
      </c>
      <c r="V24">
        <v>0</v>
      </c>
      <c r="W24">
        <v>0</v>
      </c>
      <c r="X24">
        <v>2100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260</v>
      </c>
      <c r="F25">
        <v>260</v>
      </c>
      <c r="G25">
        <v>0</v>
      </c>
      <c r="H25">
        <v>0</v>
      </c>
      <c r="I25">
        <v>1800</v>
      </c>
      <c r="J25">
        <v>0</v>
      </c>
      <c r="K25">
        <v>0</v>
      </c>
      <c r="L25">
        <v>0</v>
      </c>
      <c r="M25">
        <v>1100</v>
      </c>
      <c r="N25">
        <v>0</v>
      </c>
      <c r="O25">
        <v>0</v>
      </c>
      <c r="P25">
        <v>0</v>
      </c>
      <c r="Q25">
        <v>280</v>
      </c>
      <c r="R25">
        <v>280</v>
      </c>
      <c r="S25">
        <v>0</v>
      </c>
      <c r="T25">
        <v>0</v>
      </c>
      <c r="U25">
        <v>0</v>
      </c>
      <c r="V25">
        <v>0</v>
      </c>
      <c r="W25">
        <v>0</v>
      </c>
      <c r="X25">
        <v>820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500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500</v>
      </c>
      <c r="N26">
        <v>0</v>
      </c>
      <c r="O26">
        <v>5000</v>
      </c>
      <c r="P26">
        <v>0</v>
      </c>
      <c r="Q26">
        <v>4500</v>
      </c>
      <c r="R26">
        <v>1000</v>
      </c>
      <c r="S26">
        <v>0</v>
      </c>
      <c r="T26">
        <v>0</v>
      </c>
      <c r="U26">
        <v>0</v>
      </c>
      <c r="V26">
        <v>0</v>
      </c>
      <c r="W26">
        <v>0</v>
      </c>
      <c r="X26">
        <v>3500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950</v>
      </c>
      <c r="D27">
        <v>950</v>
      </c>
      <c r="E27">
        <v>1100</v>
      </c>
      <c r="F27">
        <v>1600</v>
      </c>
      <c r="G27">
        <v>0</v>
      </c>
      <c r="H27">
        <v>0</v>
      </c>
      <c r="I27">
        <v>1600</v>
      </c>
      <c r="J27">
        <v>0</v>
      </c>
      <c r="K27">
        <v>0</v>
      </c>
      <c r="L27">
        <v>0</v>
      </c>
      <c r="M27">
        <v>1600</v>
      </c>
      <c r="N27">
        <v>0</v>
      </c>
      <c r="O27">
        <v>950</v>
      </c>
      <c r="P27">
        <v>0</v>
      </c>
      <c r="Q27">
        <v>1600</v>
      </c>
      <c r="R27">
        <v>2500</v>
      </c>
      <c r="S27">
        <v>0</v>
      </c>
      <c r="T27">
        <v>0</v>
      </c>
      <c r="U27">
        <v>0</v>
      </c>
      <c r="V27">
        <v>0</v>
      </c>
      <c r="W27">
        <v>0</v>
      </c>
      <c r="X27">
        <v>1600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300</v>
      </c>
      <c r="J28">
        <v>0</v>
      </c>
      <c r="K28">
        <v>0</v>
      </c>
      <c r="L28">
        <v>0</v>
      </c>
      <c r="M28">
        <v>300</v>
      </c>
      <c r="N28">
        <v>0</v>
      </c>
      <c r="O28">
        <v>0</v>
      </c>
      <c r="P28">
        <v>0</v>
      </c>
      <c r="Q28">
        <v>0</v>
      </c>
      <c r="R28">
        <v>300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7</v>
      </c>
      <c r="J29">
        <v>0</v>
      </c>
      <c r="K29">
        <v>0</v>
      </c>
      <c r="L29">
        <v>0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180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140</v>
      </c>
      <c r="N31">
        <v>0</v>
      </c>
      <c r="O31">
        <v>220</v>
      </c>
      <c r="P31">
        <v>0</v>
      </c>
      <c r="Q31">
        <v>225</v>
      </c>
      <c r="R31">
        <v>140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0.89</v>
      </c>
      <c r="D32">
        <v>0.88</v>
      </c>
      <c r="E32">
        <v>0.91</v>
      </c>
      <c r="F32">
        <v>0.49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210</v>
      </c>
      <c r="D33">
        <v>208.5</v>
      </c>
      <c r="E33">
        <v>235.5</v>
      </c>
      <c r="F33">
        <v>238.5</v>
      </c>
      <c r="G33">
        <v>0</v>
      </c>
      <c r="H33">
        <v>0</v>
      </c>
      <c r="I33">
        <v>7394.3793103448279</v>
      </c>
      <c r="J33">
        <v>0</v>
      </c>
      <c r="K33">
        <v>0</v>
      </c>
      <c r="L33">
        <v>0</v>
      </c>
      <c r="M33">
        <v>4942.227272727273</v>
      </c>
      <c r="N33">
        <v>0</v>
      </c>
      <c r="O33">
        <v>678</v>
      </c>
      <c r="P33">
        <v>0</v>
      </c>
      <c r="Q33">
        <v>552</v>
      </c>
      <c r="R33">
        <v>384</v>
      </c>
      <c r="S33">
        <v>0</v>
      </c>
      <c r="T33">
        <v>0</v>
      </c>
      <c r="U33">
        <v>0</v>
      </c>
      <c r="V33">
        <v>0</v>
      </c>
      <c r="W33">
        <v>0</v>
      </c>
      <c r="X33">
        <v>3608.7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12021.428571428571</v>
      </c>
      <c r="G34">
        <v>0</v>
      </c>
      <c r="H34">
        <v>0</v>
      </c>
      <c r="I34">
        <v>7000</v>
      </c>
      <c r="J34">
        <v>0</v>
      </c>
      <c r="K34">
        <v>0</v>
      </c>
      <c r="L34">
        <v>0</v>
      </c>
      <c r="M34">
        <v>5000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7123.6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130</v>
      </c>
      <c r="D35">
        <v>280</v>
      </c>
      <c r="E35">
        <v>240</v>
      </c>
      <c r="F35">
        <v>750</v>
      </c>
      <c r="G35">
        <v>0</v>
      </c>
      <c r="H35">
        <v>0</v>
      </c>
      <c r="I35">
        <v>330</v>
      </c>
      <c r="J35">
        <v>0</v>
      </c>
      <c r="K35">
        <v>0</v>
      </c>
      <c r="L35">
        <v>0</v>
      </c>
      <c r="M35">
        <v>500</v>
      </c>
      <c r="N35">
        <v>0</v>
      </c>
      <c r="O35">
        <v>450</v>
      </c>
      <c r="P35">
        <v>0</v>
      </c>
      <c r="Q35">
        <v>600</v>
      </c>
      <c r="R35">
        <v>450</v>
      </c>
      <c r="S35">
        <v>0</v>
      </c>
      <c r="T35">
        <v>0</v>
      </c>
      <c r="U35">
        <v>0</v>
      </c>
      <c r="V35">
        <v>0</v>
      </c>
      <c r="W35">
        <v>0</v>
      </c>
      <c r="X35">
        <v>1100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0.2</v>
      </c>
      <c r="G36">
        <v>0</v>
      </c>
      <c r="H36">
        <v>0</v>
      </c>
      <c r="I36">
        <v>0.46</v>
      </c>
      <c r="J36">
        <v>0</v>
      </c>
      <c r="K36">
        <v>0</v>
      </c>
      <c r="L36">
        <v>0</v>
      </c>
      <c r="M36">
        <v>0.59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0.92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21000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2010</v>
      </c>
      <c r="E38">
        <v>2076</v>
      </c>
      <c r="F38">
        <v>22568</v>
      </c>
      <c r="G38">
        <v>0</v>
      </c>
      <c r="H38">
        <v>0</v>
      </c>
      <c r="I38">
        <v>7720.9999999999991</v>
      </c>
      <c r="J38">
        <v>0</v>
      </c>
      <c r="K38">
        <v>0</v>
      </c>
      <c r="L38">
        <v>0</v>
      </c>
      <c r="M38">
        <v>8330</v>
      </c>
      <c r="N38">
        <v>0</v>
      </c>
      <c r="O38">
        <v>7192.4999999999991</v>
      </c>
      <c r="P38">
        <v>0</v>
      </c>
      <c r="Q38">
        <v>6786.5</v>
      </c>
      <c r="R38">
        <v>5421.5</v>
      </c>
      <c r="S38">
        <v>0</v>
      </c>
      <c r="T38">
        <v>0</v>
      </c>
      <c r="U38">
        <v>0</v>
      </c>
      <c r="V38">
        <v>0</v>
      </c>
      <c r="W38">
        <v>0</v>
      </c>
      <c r="X38">
        <v>9877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topLeftCell="A4" workbookViewId="0">
      <selection activeCell="O22" sqref="O22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0.73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0.77</v>
      </c>
      <c r="N3">
        <v>1</v>
      </c>
      <c r="O3">
        <v>0.75</v>
      </c>
      <c r="P3">
        <v>1</v>
      </c>
      <c r="Q3">
        <v>0.8</v>
      </c>
      <c r="R3">
        <v>0.77</v>
      </c>
      <c r="S3">
        <v>1</v>
      </c>
      <c r="T3">
        <v>1</v>
      </c>
      <c r="U3">
        <v>1</v>
      </c>
      <c r="V3">
        <v>1</v>
      </c>
      <c r="W3">
        <v>1</v>
      </c>
      <c r="X3">
        <v>0.5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0.1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2450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6125</v>
      </c>
      <c r="N5">
        <v>0</v>
      </c>
      <c r="O5">
        <v>24500</v>
      </c>
      <c r="P5">
        <v>0</v>
      </c>
      <c r="Q5">
        <v>19600</v>
      </c>
      <c r="R5">
        <v>19600</v>
      </c>
      <c r="S5">
        <v>0</v>
      </c>
      <c r="T5">
        <v>0</v>
      </c>
      <c r="U5">
        <v>0</v>
      </c>
      <c r="V5">
        <v>0</v>
      </c>
      <c r="W5">
        <v>0</v>
      </c>
      <c r="X5">
        <v>12250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24500</v>
      </c>
      <c r="D6">
        <v>22050</v>
      </c>
      <c r="E6">
        <v>24500</v>
      </c>
      <c r="F6">
        <v>24500</v>
      </c>
      <c r="G6">
        <v>0</v>
      </c>
      <c r="H6">
        <v>0</v>
      </c>
      <c r="I6">
        <v>24500</v>
      </c>
      <c r="J6">
        <v>0</v>
      </c>
      <c r="K6">
        <v>0</v>
      </c>
      <c r="L6">
        <v>0</v>
      </c>
      <c r="M6">
        <v>18375</v>
      </c>
      <c r="N6">
        <v>0</v>
      </c>
      <c r="O6">
        <v>0</v>
      </c>
      <c r="P6">
        <v>0</v>
      </c>
      <c r="Q6">
        <v>4900</v>
      </c>
      <c r="R6">
        <v>4900</v>
      </c>
      <c r="S6">
        <v>0</v>
      </c>
      <c r="T6">
        <v>0</v>
      </c>
      <c r="U6">
        <v>0</v>
      </c>
      <c r="V6">
        <v>0</v>
      </c>
      <c r="W6">
        <v>0</v>
      </c>
      <c r="X6">
        <v>12250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0.9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0.25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0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D12">
        <v>4400000</v>
      </c>
      <c r="E12">
        <v>300000</v>
      </c>
      <c r="F12">
        <v>10</v>
      </c>
      <c r="G12">
        <v>0</v>
      </c>
      <c r="H12">
        <v>0</v>
      </c>
      <c r="I12">
        <v>110000</v>
      </c>
      <c r="J12">
        <v>0</v>
      </c>
      <c r="K12">
        <v>0</v>
      </c>
      <c r="L12">
        <v>0</v>
      </c>
      <c r="M12">
        <v>22000</v>
      </c>
      <c r="N12">
        <v>0</v>
      </c>
      <c r="O12">
        <v>120000</v>
      </c>
      <c r="P12">
        <v>0</v>
      </c>
      <c r="Q12">
        <v>2000</v>
      </c>
      <c r="R12">
        <v>180000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20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15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0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30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15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G17">
        <v>0</v>
      </c>
      <c r="H17">
        <v>0</v>
      </c>
      <c r="J17">
        <v>0</v>
      </c>
      <c r="K17">
        <v>0</v>
      </c>
      <c r="L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D18">
        <v>30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20</v>
      </c>
      <c r="N19">
        <v>0</v>
      </c>
      <c r="P19">
        <v>0</v>
      </c>
      <c r="R19">
        <v>20</v>
      </c>
      <c r="S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-1</v>
      </c>
      <c r="E20">
        <v>0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-1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3950</v>
      </c>
      <c r="D21">
        <v>6900</v>
      </c>
      <c r="E21">
        <v>7380</v>
      </c>
      <c r="F21">
        <v>65980</v>
      </c>
      <c r="G21">
        <v>0</v>
      </c>
      <c r="H21">
        <v>0</v>
      </c>
      <c r="I21">
        <v>33470</v>
      </c>
      <c r="J21">
        <v>0</v>
      </c>
      <c r="K21">
        <v>0</v>
      </c>
      <c r="L21">
        <v>0</v>
      </c>
      <c r="M21">
        <v>27380</v>
      </c>
      <c r="N21">
        <v>0</v>
      </c>
      <c r="O21">
        <f>SUM(O22:O27)</f>
        <v>21350</v>
      </c>
      <c r="P21">
        <v>0</v>
      </c>
      <c r="Q21">
        <v>23220</v>
      </c>
      <c r="R21">
        <v>16870</v>
      </c>
      <c r="S21">
        <v>0</v>
      </c>
      <c r="T21">
        <v>0</v>
      </c>
      <c r="U21">
        <v>0</v>
      </c>
      <c r="V21">
        <v>0</v>
      </c>
      <c r="W21">
        <v>0</v>
      </c>
      <c r="X21">
        <v>39100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3000</v>
      </c>
      <c r="D22">
        <v>3450</v>
      </c>
      <c r="E22">
        <v>4300</v>
      </c>
      <c r="F22">
        <v>62400</v>
      </c>
      <c r="G22">
        <v>0</v>
      </c>
      <c r="H22">
        <v>0</v>
      </c>
      <c r="I22">
        <v>23200</v>
      </c>
      <c r="J22">
        <v>0</v>
      </c>
      <c r="K22">
        <v>0</v>
      </c>
      <c r="L22">
        <v>0</v>
      </c>
      <c r="M22">
        <v>14450</v>
      </c>
      <c r="N22">
        <v>0</v>
      </c>
      <c r="O22">
        <v>14400</v>
      </c>
      <c r="P22">
        <v>0</v>
      </c>
      <c r="Q22">
        <v>13850</v>
      </c>
      <c r="R22">
        <v>10150</v>
      </c>
      <c r="S22">
        <v>0</v>
      </c>
      <c r="T22">
        <v>0</v>
      </c>
      <c r="U22">
        <v>0</v>
      </c>
      <c r="V22">
        <v>0</v>
      </c>
      <c r="W22">
        <v>0</v>
      </c>
      <c r="X22">
        <v>20800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2000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5000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8500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1720</v>
      </c>
      <c r="F24">
        <v>1720</v>
      </c>
      <c r="G24">
        <v>0</v>
      </c>
      <c r="H24">
        <v>0</v>
      </c>
      <c r="I24">
        <v>6120</v>
      </c>
      <c r="J24">
        <v>0</v>
      </c>
      <c r="K24">
        <v>0</v>
      </c>
      <c r="L24">
        <v>0</v>
      </c>
      <c r="M24">
        <v>4080</v>
      </c>
      <c r="N24">
        <v>0</v>
      </c>
      <c r="O24">
        <v>0</v>
      </c>
      <c r="P24">
        <v>0</v>
      </c>
      <c r="Q24">
        <v>2470</v>
      </c>
      <c r="R24">
        <v>2470</v>
      </c>
      <c r="S24">
        <v>0</v>
      </c>
      <c r="T24">
        <v>0</v>
      </c>
      <c r="U24">
        <v>0</v>
      </c>
      <c r="V24">
        <v>0</v>
      </c>
      <c r="W24">
        <v>0</v>
      </c>
      <c r="X24">
        <v>2800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260</v>
      </c>
      <c r="F25">
        <v>260</v>
      </c>
      <c r="G25">
        <v>0</v>
      </c>
      <c r="H25">
        <v>0</v>
      </c>
      <c r="I25">
        <v>2200</v>
      </c>
      <c r="J25">
        <v>0</v>
      </c>
      <c r="K25">
        <v>0</v>
      </c>
      <c r="L25">
        <v>0</v>
      </c>
      <c r="M25">
        <v>1400</v>
      </c>
      <c r="N25">
        <v>0</v>
      </c>
      <c r="O25">
        <v>0</v>
      </c>
      <c r="P25">
        <v>0</v>
      </c>
      <c r="Q25">
        <v>300</v>
      </c>
      <c r="R25">
        <v>300</v>
      </c>
      <c r="S25">
        <v>0</v>
      </c>
      <c r="T25">
        <v>0</v>
      </c>
      <c r="U25">
        <v>0</v>
      </c>
      <c r="V25">
        <v>0</v>
      </c>
      <c r="W25">
        <v>0</v>
      </c>
      <c r="X25">
        <v>900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500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500</v>
      </c>
      <c r="N26">
        <v>0</v>
      </c>
      <c r="O26">
        <v>6000</v>
      </c>
      <c r="P26">
        <v>0</v>
      </c>
      <c r="Q26">
        <v>5000</v>
      </c>
      <c r="R26">
        <v>1100</v>
      </c>
      <c r="S26">
        <v>0</v>
      </c>
      <c r="T26">
        <v>0</v>
      </c>
      <c r="U26">
        <v>0</v>
      </c>
      <c r="V26">
        <v>0</v>
      </c>
      <c r="W26">
        <v>0</v>
      </c>
      <c r="X26">
        <v>4500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950</v>
      </c>
      <c r="D27">
        <v>950</v>
      </c>
      <c r="E27">
        <v>1100</v>
      </c>
      <c r="F27">
        <v>1600</v>
      </c>
      <c r="G27">
        <v>0</v>
      </c>
      <c r="H27">
        <v>0</v>
      </c>
      <c r="I27">
        <v>1600</v>
      </c>
      <c r="J27">
        <v>0</v>
      </c>
      <c r="K27">
        <v>0</v>
      </c>
      <c r="L27">
        <v>0</v>
      </c>
      <c r="M27">
        <v>1600</v>
      </c>
      <c r="N27">
        <v>0</v>
      </c>
      <c r="O27">
        <v>950</v>
      </c>
      <c r="P27">
        <v>0</v>
      </c>
      <c r="Q27">
        <v>1600</v>
      </c>
      <c r="R27">
        <v>2500</v>
      </c>
      <c r="S27">
        <v>0</v>
      </c>
      <c r="T27">
        <v>0</v>
      </c>
      <c r="U27">
        <v>0</v>
      </c>
      <c r="V27">
        <v>0</v>
      </c>
      <c r="W27">
        <v>0</v>
      </c>
      <c r="X27">
        <v>1600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350</v>
      </c>
      <c r="J28">
        <v>0</v>
      </c>
      <c r="K28">
        <v>0</v>
      </c>
      <c r="L28">
        <v>0</v>
      </c>
      <c r="M28">
        <v>350</v>
      </c>
      <c r="N28">
        <v>0</v>
      </c>
      <c r="O28">
        <v>0</v>
      </c>
      <c r="P28">
        <v>0</v>
      </c>
      <c r="Q28">
        <v>0</v>
      </c>
      <c r="R28">
        <v>350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0</v>
      </c>
      <c r="K29">
        <v>0</v>
      </c>
      <c r="L29">
        <v>0</v>
      </c>
      <c r="M29">
        <v>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180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140</v>
      </c>
      <c r="N31">
        <v>0</v>
      </c>
      <c r="O31">
        <v>215</v>
      </c>
      <c r="P31">
        <v>0</v>
      </c>
      <c r="Q31">
        <v>220</v>
      </c>
      <c r="R31">
        <v>135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0.88</v>
      </c>
      <c r="D32">
        <v>0.87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240</v>
      </c>
      <c r="D33">
        <v>240</v>
      </c>
      <c r="E33">
        <v>273.25</v>
      </c>
      <c r="F33">
        <v>276.75</v>
      </c>
      <c r="G33">
        <v>0</v>
      </c>
      <c r="H33">
        <v>0</v>
      </c>
      <c r="I33">
        <v>8934</v>
      </c>
      <c r="J33">
        <v>0</v>
      </c>
      <c r="K33">
        <v>0</v>
      </c>
      <c r="L33">
        <v>0</v>
      </c>
      <c r="M33">
        <v>5943.1875</v>
      </c>
      <c r="N33">
        <v>0</v>
      </c>
      <c r="O33">
        <v>796.5</v>
      </c>
      <c r="P33">
        <v>0</v>
      </c>
      <c r="Q33">
        <v>649.5</v>
      </c>
      <c r="R33">
        <v>453.5</v>
      </c>
      <c r="S33">
        <v>0</v>
      </c>
      <c r="T33">
        <v>0</v>
      </c>
      <c r="U33">
        <v>0</v>
      </c>
      <c r="V33">
        <v>0</v>
      </c>
      <c r="W33">
        <v>0</v>
      </c>
      <c r="X33">
        <v>4324.8999999999996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13883.333333333336</v>
      </c>
      <c r="G34">
        <v>0</v>
      </c>
      <c r="H34">
        <v>0</v>
      </c>
      <c r="I34">
        <v>9000</v>
      </c>
      <c r="J34">
        <v>0</v>
      </c>
      <c r="K34">
        <v>0</v>
      </c>
      <c r="L34">
        <v>0</v>
      </c>
      <c r="M34">
        <v>6000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8904.4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140</v>
      </c>
      <c r="D35">
        <v>200</v>
      </c>
      <c r="E35">
        <v>300</v>
      </c>
      <c r="F35">
        <v>1000</v>
      </c>
      <c r="G35">
        <v>0</v>
      </c>
      <c r="H35">
        <v>0</v>
      </c>
      <c r="I35">
        <v>480</v>
      </c>
      <c r="J35">
        <v>0</v>
      </c>
      <c r="K35">
        <v>0</v>
      </c>
      <c r="L35">
        <v>0</v>
      </c>
      <c r="M35">
        <v>590</v>
      </c>
      <c r="N35">
        <v>0</v>
      </c>
      <c r="O35">
        <v>550</v>
      </c>
      <c r="P35">
        <v>0</v>
      </c>
      <c r="Q35">
        <v>730</v>
      </c>
      <c r="R35">
        <v>500</v>
      </c>
      <c r="S35">
        <v>0</v>
      </c>
      <c r="T35">
        <v>0</v>
      </c>
      <c r="U35">
        <v>0</v>
      </c>
      <c r="V35">
        <v>0</v>
      </c>
      <c r="W35">
        <v>0</v>
      </c>
      <c r="X35">
        <v>1450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0.22</v>
      </c>
      <c r="G36">
        <v>0</v>
      </c>
      <c r="H36">
        <v>0</v>
      </c>
      <c r="I36">
        <v>0.48</v>
      </c>
      <c r="J36">
        <v>0</v>
      </c>
      <c r="K36">
        <v>0</v>
      </c>
      <c r="L36">
        <v>0</v>
      </c>
      <c r="M36">
        <v>0.69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0.98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24500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2070</v>
      </c>
      <c r="E38">
        <v>2214</v>
      </c>
      <c r="F38">
        <v>0</v>
      </c>
      <c r="G38">
        <v>0</v>
      </c>
      <c r="H38">
        <v>0</v>
      </c>
      <c r="I38">
        <v>11714.5</v>
      </c>
      <c r="J38">
        <v>0</v>
      </c>
      <c r="K38">
        <v>0</v>
      </c>
      <c r="L38">
        <v>0</v>
      </c>
      <c r="M38">
        <v>9583</v>
      </c>
      <c r="N38">
        <v>0</v>
      </c>
      <c r="O38">
        <v>9047.5</v>
      </c>
      <c r="P38">
        <v>0</v>
      </c>
      <c r="Q38">
        <v>8126.9999999999991</v>
      </c>
      <c r="R38">
        <v>5904.5</v>
      </c>
      <c r="S38">
        <v>0</v>
      </c>
      <c r="T38">
        <v>0</v>
      </c>
      <c r="U38">
        <v>0</v>
      </c>
      <c r="V38">
        <v>0</v>
      </c>
      <c r="W38">
        <v>0</v>
      </c>
      <c r="X38">
        <v>13685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workbookViewId="0">
      <selection activeCell="O22" sqref="O22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0.79</v>
      </c>
      <c r="P3">
        <v>1</v>
      </c>
      <c r="Q3">
        <v>1</v>
      </c>
      <c r="R3">
        <v>0.8</v>
      </c>
      <c r="S3">
        <v>1</v>
      </c>
      <c r="T3">
        <v>1</v>
      </c>
      <c r="U3">
        <v>0.51</v>
      </c>
      <c r="V3">
        <v>1</v>
      </c>
      <c r="W3">
        <v>0.52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38000</v>
      </c>
      <c r="P5">
        <v>0</v>
      </c>
      <c r="Q5">
        <v>0</v>
      </c>
      <c r="R5">
        <v>30400</v>
      </c>
      <c r="S5">
        <v>0</v>
      </c>
      <c r="T5">
        <v>0</v>
      </c>
      <c r="U5">
        <v>19000</v>
      </c>
      <c r="V5">
        <v>0</v>
      </c>
      <c r="W5">
        <v>38000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38000</v>
      </c>
      <c r="D6">
        <v>0</v>
      </c>
      <c r="E6">
        <v>38000</v>
      </c>
      <c r="F6">
        <v>38000</v>
      </c>
      <c r="G6">
        <v>0</v>
      </c>
      <c r="H6">
        <v>0</v>
      </c>
      <c r="I6">
        <v>0</v>
      </c>
      <c r="J6">
        <v>38000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7600</v>
      </c>
      <c r="S6">
        <v>0</v>
      </c>
      <c r="T6">
        <v>0</v>
      </c>
      <c r="U6">
        <v>19000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0.8</v>
      </c>
      <c r="S10">
        <v>0</v>
      </c>
      <c r="T10">
        <v>0</v>
      </c>
      <c r="U10">
        <v>0.5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D12">
        <v>0</v>
      </c>
      <c r="E12">
        <v>230000</v>
      </c>
      <c r="F12">
        <v>5</v>
      </c>
      <c r="G12">
        <v>0</v>
      </c>
      <c r="H12">
        <v>0</v>
      </c>
      <c r="I12">
        <v>0</v>
      </c>
      <c r="J12">
        <v>1000</v>
      </c>
      <c r="K12">
        <v>0</v>
      </c>
      <c r="L12">
        <v>0</v>
      </c>
      <c r="M12">
        <v>0</v>
      </c>
      <c r="N12">
        <v>0</v>
      </c>
      <c r="O12">
        <v>10000</v>
      </c>
      <c r="P12">
        <v>0</v>
      </c>
      <c r="Q12">
        <v>0</v>
      </c>
      <c r="R12">
        <v>10000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0</v>
      </c>
      <c r="Q13">
        <v>0</v>
      </c>
      <c r="R13">
        <v>20</v>
      </c>
      <c r="S13">
        <v>0</v>
      </c>
      <c r="T13">
        <v>0</v>
      </c>
      <c r="U13">
        <v>15</v>
      </c>
      <c r="V13">
        <v>0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30</v>
      </c>
      <c r="S15">
        <v>0</v>
      </c>
      <c r="T15">
        <v>0</v>
      </c>
      <c r="U15">
        <v>30</v>
      </c>
      <c r="V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  <c r="R16">
        <v>15</v>
      </c>
      <c r="S16">
        <v>0</v>
      </c>
      <c r="T16">
        <v>0</v>
      </c>
      <c r="U16">
        <v>15</v>
      </c>
      <c r="V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D17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>
        <v>0</v>
      </c>
      <c r="Q17">
        <v>0</v>
      </c>
      <c r="S17">
        <v>0</v>
      </c>
      <c r="T17">
        <v>0</v>
      </c>
      <c r="U17">
        <v>30</v>
      </c>
      <c r="V17">
        <v>0</v>
      </c>
      <c r="W17">
        <v>30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30</v>
      </c>
      <c r="D18">
        <v>0</v>
      </c>
      <c r="E18">
        <v>30</v>
      </c>
      <c r="F18">
        <v>30</v>
      </c>
      <c r="G18">
        <v>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0</v>
      </c>
      <c r="Q18">
        <v>0</v>
      </c>
      <c r="R18">
        <v>30</v>
      </c>
      <c r="S18">
        <v>0</v>
      </c>
      <c r="T18">
        <v>0</v>
      </c>
      <c r="U18">
        <v>30</v>
      </c>
      <c r="V18">
        <v>0</v>
      </c>
      <c r="W18">
        <v>30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D19">
        <v>0</v>
      </c>
      <c r="G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20</v>
      </c>
      <c r="S19">
        <v>0</v>
      </c>
      <c r="T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0</v>
      </c>
      <c r="E20">
        <v>0</v>
      </c>
      <c r="F20">
        <v>-1.4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-0.2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5250</v>
      </c>
      <c r="D21">
        <v>0</v>
      </c>
      <c r="E21">
        <v>9666</v>
      </c>
      <c r="F21">
        <v>88666</v>
      </c>
      <c r="G21">
        <v>0</v>
      </c>
      <c r="H21">
        <v>0</v>
      </c>
      <c r="I21">
        <v>0</v>
      </c>
      <c r="J21">
        <v>51220</v>
      </c>
      <c r="K21">
        <v>0</v>
      </c>
      <c r="L21">
        <v>0</v>
      </c>
      <c r="M21">
        <v>0</v>
      </c>
      <c r="N21">
        <v>0</v>
      </c>
      <c r="O21">
        <f>SUM(O22:O28)</f>
        <v>27650</v>
      </c>
      <c r="P21">
        <v>0</v>
      </c>
      <c r="Q21">
        <v>0</v>
      </c>
      <c r="R21">
        <v>22110</v>
      </c>
      <c r="S21">
        <v>0</v>
      </c>
      <c r="T21">
        <v>0</v>
      </c>
      <c r="U21">
        <v>46050</v>
      </c>
      <c r="V21">
        <v>0</v>
      </c>
      <c r="W21">
        <v>46500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3250</v>
      </c>
      <c r="D22">
        <v>0</v>
      </c>
      <c r="E22">
        <v>4800</v>
      </c>
      <c r="F22">
        <v>83800</v>
      </c>
      <c r="G22">
        <v>0</v>
      </c>
      <c r="H22">
        <v>0</v>
      </c>
      <c r="I22">
        <v>0</v>
      </c>
      <c r="J22">
        <v>38200</v>
      </c>
      <c r="K22">
        <v>0</v>
      </c>
      <c r="L22">
        <v>0</v>
      </c>
      <c r="M22">
        <v>0</v>
      </c>
      <c r="N22">
        <v>0</v>
      </c>
      <c r="O22">
        <v>17650</v>
      </c>
      <c r="P22">
        <v>0</v>
      </c>
      <c r="Q22">
        <v>0</v>
      </c>
      <c r="R22">
        <v>12350</v>
      </c>
      <c r="S22">
        <v>0</v>
      </c>
      <c r="T22">
        <v>0</v>
      </c>
      <c r="U22">
        <v>23500</v>
      </c>
      <c r="V22">
        <v>0</v>
      </c>
      <c r="W22">
        <v>33500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9000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2566</v>
      </c>
      <c r="F24">
        <v>2566</v>
      </c>
      <c r="G24">
        <v>0</v>
      </c>
      <c r="H24">
        <v>0</v>
      </c>
      <c r="I24">
        <v>0</v>
      </c>
      <c r="J24">
        <v>7920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4010</v>
      </c>
      <c r="S24">
        <v>0</v>
      </c>
      <c r="T24">
        <v>0</v>
      </c>
      <c r="U24">
        <v>3450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300</v>
      </c>
      <c r="F25">
        <v>300</v>
      </c>
      <c r="G25">
        <v>0</v>
      </c>
      <c r="H25">
        <v>0</v>
      </c>
      <c r="I25">
        <v>0</v>
      </c>
      <c r="J25">
        <v>2700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350</v>
      </c>
      <c r="S25">
        <v>0</v>
      </c>
      <c r="T25">
        <v>0</v>
      </c>
      <c r="U25">
        <v>1100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8000</v>
      </c>
      <c r="P26">
        <v>0</v>
      </c>
      <c r="Q26">
        <v>0</v>
      </c>
      <c r="R26">
        <v>2000</v>
      </c>
      <c r="S26">
        <v>0</v>
      </c>
      <c r="T26">
        <v>0</v>
      </c>
      <c r="U26">
        <v>7000</v>
      </c>
      <c r="V26">
        <v>0</v>
      </c>
      <c r="W26">
        <v>9000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2000</v>
      </c>
      <c r="D27">
        <v>0</v>
      </c>
      <c r="E27">
        <v>2000</v>
      </c>
      <c r="F27">
        <v>2000</v>
      </c>
      <c r="G27">
        <v>0</v>
      </c>
      <c r="H27">
        <v>0</v>
      </c>
      <c r="I27">
        <v>0</v>
      </c>
      <c r="J27">
        <v>2000</v>
      </c>
      <c r="K27">
        <v>0</v>
      </c>
      <c r="L27">
        <v>0</v>
      </c>
      <c r="M27">
        <v>0</v>
      </c>
      <c r="N27">
        <v>0</v>
      </c>
      <c r="O27">
        <v>2000</v>
      </c>
      <c r="P27">
        <v>0</v>
      </c>
      <c r="Q27">
        <v>0</v>
      </c>
      <c r="R27">
        <v>3000</v>
      </c>
      <c r="S27">
        <v>0</v>
      </c>
      <c r="T27">
        <v>0</v>
      </c>
      <c r="U27">
        <v>2000</v>
      </c>
      <c r="V27">
        <v>0</v>
      </c>
      <c r="W27">
        <v>4000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400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215</v>
      </c>
      <c r="P31">
        <v>0</v>
      </c>
      <c r="Q31">
        <v>0</v>
      </c>
      <c r="R31">
        <v>135</v>
      </c>
      <c r="S31">
        <v>0</v>
      </c>
      <c r="T31">
        <v>0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0.9</v>
      </c>
      <c r="D32">
        <v>1</v>
      </c>
      <c r="E32">
        <v>0.91</v>
      </c>
      <c r="F32">
        <v>0.49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270.5</v>
      </c>
      <c r="D33">
        <v>0</v>
      </c>
      <c r="E33">
        <v>325.5</v>
      </c>
      <c r="F33">
        <v>329.5</v>
      </c>
      <c r="G33">
        <v>0</v>
      </c>
      <c r="H33">
        <v>0</v>
      </c>
      <c r="I33">
        <v>0</v>
      </c>
      <c r="J33">
        <v>11715.651515151516</v>
      </c>
      <c r="K33">
        <v>0</v>
      </c>
      <c r="L33">
        <v>0</v>
      </c>
      <c r="M33">
        <v>0</v>
      </c>
      <c r="N33">
        <v>0</v>
      </c>
      <c r="O33">
        <v>1150.5</v>
      </c>
      <c r="P33">
        <v>0</v>
      </c>
      <c r="Q33">
        <v>0</v>
      </c>
      <c r="R33">
        <v>618.5</v>
      </c>
      <c r="S33">
        <v>0</v>
      </c>
      <c r="T33">
        <v>0</v>
      </c>
      <c r="U33">
        <v>6143.3</v>
      </c>
      <c r="V33">
        <v>0</v>
      </c>
      <c r="W33">
        <v>1530.5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24389.795918367348</v>
      </c>
      <c r="G34">
        <v>0</v>
      </c>
      <c r="H34">
        <v>0</v>
      </c>
      <c r="I34">
        <v>0</v>
      </c>
      <c r="J34">
        <v>12000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12448</v>
      </c>
      <c r="V34">
        <v>0</v>
      </c>
      <c r="W34">
        <v>13154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150</v>
      </c>
      <c r="D35">
        <v>0</v>
      </c>
      <c r="E35">
        <v>350</v>
      </c>
      <c r="F35">
        <v>500</v>
      </c>
      <c r="G35">
        <v>0</v>
      </c>
      <c r="H35">
        <v>0</v>
      </c>
      <c r="I35">
        <v>0</v>
      </c>
      <c r="J35">
        <v>500</v>
      </c>
      <c r="K35">
        <v>0</v>
      </c>
      <c r="L35">
        <v>0</v>
      </c>
      <c r="M35">
        <v>0</v>
      </c>
      <c r="N35">
        <v>0</v>
      </c>
      <c r="O35">
        <v>650</v>
      </c>
      <c r="P35">
        <v>0</v>
      </c>
      <c r="Q35">
        <v>0</v>
      </c>
      <c r="R35">
        <v>750</v>
      </c>
      <c r="S35">
        <v>0</v>
      </c>
      <c r="T35">
        <v>0</v>
      </c>
      <c r="U35">
        <v>1650</v>
      </c>
      <c r="V35">
        <v>0</v>
      </c>
      <c r="W35">
        <v>1500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0.25</v>
      </c>
      <c r="G36">
        <v>0</v>
      </c>
      <c r="H36">
        <v>0</v>
      </c>
      <c r="I36">
        <v>0</v>
      </c>
      <c r="J36">
        <v>0.66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0.56000000000000005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38000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2899.7999999999997</v>
      </c>
      <c r="F38">
        <v>0</v>
      </c>
      <c r="G38">
        <v>0</v>
      </c>
      <c r="H38">
        <v>0</v>
      </c>
      <c r="I38">
        <v>0</v>
      </c>
      <c r="J38">
        <v>17927</v>
      </c>
      <c r="K38">
        <v>0</v>
      </c>
      <c r="L38">
        <v>0</v>
      </c>
      <c r="M38">
        <v>0</v>
      </c>
      <c r="N38">
        <v>0</v>
      </c>
      <c r="O38">
        <v>10727.5</v>
      </c>
      <c r="P38">
        <v>0</v>
      </c>
      <c r="Q38">
        <v>0</v>
      </c>
      <c r="R38">
        <v>7738.4999999999991</v>
      </c>
      <c r="S38">
        <v>0</v>
      </c>
      <c r="T38">
        <v>0</v>
      </c>
      <c r="U38">
        <v>16117.499999999998</v>
      </c>
      <c r="V38">
        <v>0</v>
      </c>
      <c r="W38">
        <v>16274.999999999998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zoomScale="90" zoomScaleNormal="90" workbookViewId="0">
      <pane xSplit="2" ySplit="2" topLeftCell="AL6" activePane="bottomRight" state="frozen"/>
      <selection pane="topRight" activeCell="C1" sqref="C1"/>
      <selection pane="bottomLeft" activeCell="A3" sqref="A3"/>
      <selection pane="bottomRight" activeCell="AY34" sqref="AY34"/>
    </sheetView>
  </sheetViews>
  <sheetFormatPr baseColWidth="10" defaultRowHeight="15" x14ac:dyDescent="0.25"/>
  <cols>
    <col min="1" max="1" width="3.7109375" customWidth="1"/>
    <col min="2" max="2" width="45.42578125" bestFit="1" customWidth="1"/>
    <col min="8" max="9" width="11.42578125" customWidth="1"/>
    <col min="11" max="15" width="11.42578125" customWidth="1"/>
    <col min="22" max="50" width="11.42578125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0.78</v>
      </c>
      <c r="Q3">
        <v>1</v>
      </c>
      <c r="R3">
        <v>1</v>
      </c>
      <c r="S3">
        <v>1</v>
      </c>
      <c r="T3">
        <v>0.5</v>
      </c>
      <c r="U3">
        <v>0.48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0.85</v>
      </c>
      <c r="AZ3">
        <v>0.78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</v>
      </c>
      <c r="Q4">
        <v>0</v>
      </c>
      <c r="R4">
        <v>0</v>
      </c>
      <c r="S4">
        <v>0</v>
      </c>
      <c r="T4">
        <v>-0.13</v>
      </c>
      <c r="U4">
        <v>-0.13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0.1</v>
      </c>
      <c r="AZ4">
        <v>0.1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140250</v>
      </c>
      <c r="Q5">
        <v>0</v>
      </c>
      <c r="R5">
        <v>0</v>
      </c>
      <c r="S5">
        <v>0</v>
      </c>
      <c r="T5">
        <v>165000</v>
      </c>
      <c r="U5">
        <v>82500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165000</v>
      </c>
      <c r="AZ5">
        <v>165000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165000</v>
      </c>
      <c r="D6">
        <v>0</v>
      </c>
      <c r="E6">
        <v>165000</v>
      </c>
      <c r="F6">
        <v>0</v>
      </c>
      <c r="G6">
        <v>165000</v>
      </c>
      <c r="H6">
        <v>0</v>
      </c>
      <c r="I6">
        <v>0</v>
      </c>
      <c r="J6">
        <v>165000</v>
      </c>
      <c r="K6">
        <v>0</v>
      </c>
      <c r="L6">
        <v>0</v>
      </c>
      <c r="M6">
        <v>0</v>
      </c>
      <c r="N6">
        <v>0</v>
      </c>
      <c r="O6">
        <v>0</v>
      </c>
      <c r="P6">
        <v>24750</v>
      </c>
      <c r="Q6">
        <v>0</v>
      </c>
      <c r="R6">
        <v>0</v>
      </c>
      <c r="S6">
        <v>0</v>
      </c>
      <c r="T6">
        <v>0</v>
      </c>
      <c r="U6">
        <v>82500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5" t="s">
        <v>4</v>
      </c>
      <c r="C7">
        <v>1</v>
      </c>
      <c r="D7">
        <v>0</v>
      </c>
      <c r="E7">
        <v>0.9</v>
      </c>
      <c r="F7">
        <v>0</v>
      </c>
      <c r="G7">
        <v>0.9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16" t="s">
        <v>5</v>
      </c>
      <c r="C8">
        <v>0</v>
      </c>
      <c r="D8">
        <v>0</v>
      </c>
      <c r="E8">
        <v>0.1</v>
      </c>
      <c r="F8">
        <v>0</v>
      </c>
      <c r="G8">
        <v>0.1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5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0.85</v>
      </c>
      <c r="Q10">
        <v>0</v>
      </c>
      <c r="R10">
        <v>0</v>
      </c>
      <c r="S10">
        <v>0</v>
      </c>
      <c r="T10">
        <v>1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D12">
        <v>0</v>
      </c>
      <c r="E12">
        <v>2000</v>
      </c>
      <c r="F12">
        <v>0</v>
      </c>
      <c r="G12">
        <v>5</v>
      </c>
      <c r="H12">
        <v>0</v>
      </c>
      <c r="I12">
        <v>0</v>
      </c>
      <c r="J12">
        <v>100</v>
      </c>
      <c r="K12">
        <v>0</v>
      </c>
      <c r="L12">
        <v>0</v>
      </c>
      <c r="M12">
        <v>0</v>
      </c>
      <c r="N12">
        <v>0</v>
      </c>
      <c r="O12">
        <v>0</v>
      </c>
      <c r="P12">
        <v>100</v>
      </c>
      <c r="Q12">
        <v>0</v>
      </c>
      <c r="R12">
        <v>0</v>
      </c>
      <c r="S12">
        <v>0</v>
      </c>
      <c r="T12">
        <v>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6250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0</v>
      </c>
      <c r="P13">
        <v>20</v>
      </c>
      <c r="Q13">
        <v>0</v>
      </c>
      <c r="R13">
        <v>0</v>
      </c>
      <c r="S13">
        <v>0</v>
      </c>
      <c r="T13">
        <v>15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20</v>
      </c>
      <c r="AZ13">
        <v>20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O15">
        <v>0</v>
      </c>
      <c r="P15">
        <v>30</v>
      </c>
      <c r="Q15">
        <v>0</v>
      </c>
      <c r="R15">
        <v>0</v>
      </c>
      <c r="S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O16">
        <v>0</v>
      </c>
      <c r="P16">
        <v>15</v>
      </c>
      <c r="Q16">
        <v>0</v>
      </c>
      <c r="R16">
        <v>0</v>
      </c>
      <c r="S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30</v>
      </c>
      <c r="Q17">
        <v>0</v>
      </c>
      <c r="R17">
        <v>0</v>
      </c>
      <c r="S17">
        <v>0</v>
      </c>
      <c r="T17">
        <v>30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14">
        <v>30</v>
      </c>
      <c r="AZ17" s="14">
        <v>30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0</v>
      </c>
      <c r="P18">
        <v>30</v>
      </c>
      <c r="Q18">
        <v>0</v>
      </c>
      <c r="R18">
        <v>0</v>
      </c>
      <c r="S18">
        <v>0</v>
      </c>
      <c r="T18">
        <v>30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14">
        <v>30</v>
      </c>
      <c r="AZ18" s="14">
        <v>30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U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-0.7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-0.2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-0.2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9650</v>
      </c>
      <c r="D21">
        <v>0</v>
      </c>
      <c r="E21">
        <v>21206</v>
      </c>
      <c r="F21">
        <v>0</v>
      </c>
      <c r="G21">
        <v>163506</v>
      </c>
      <c r="H21">
        <v>0</v>
      </c>
      <c r="I21">
        <v>0</v>
      </c>
      <c r="J21">
        <v>143160</v>
      </c>
      <c r="K21">
        <v>0</v>
      </c>
      <c r="L21">
        <v>0</v>
      </c>
      <c r="M21">
        <v>0</v>
      </c>
      <c r="N21">
        <v>0</v>
      </c>
      <c r="O21">
        <v>0</v>
      </c>
      <c r="P21">
        <f>SUM(P22:P28)</f>
        <v>61723</v>
      </c>
      <c r="Q21">
        <v>0</v>
      </c>
      <c r="R21">
        <v>0</v>
      </c>
      <c r="S21">
        <v>0</v>
      </c>
      <c r="T21">
        <v>149650</v>
      </c>
      <c r="U21">
        <v>154600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14">
        <f>SUM(AY22:AY28)</f>
        <v>32130</v>
      </c>
      <c r="AZ21" s="14">
        <f>SUM(AZ22:AZ28)</f>
        <v>50694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8150</v>
      </c>
      <c r="D22">
        <v>0</v>
      </c>
      <c r="E22">
        <v>12100</v>
      </c>
      <c r="F22">
        <v>0</v>
      </c>
      <c r="G22">
        <v>148700</v>
      </c>
      <c r="H22">
        <v>0</v>
      </c>
      <c r="I22">
        <v>0</v>
      </c>
      <c r="J22">
        <v>102400</v>
      </c>
      <c r="K22">
        <v>0</v>
      </c>
      <c r="L22">
        <v>0</v>
      </c>
      <c r="M22">
        <v>0</v>
      </c>
      <c r="N22">
        <v>0</v>
      </c>
      <c r="O22">
        <v>0</v>
      </c>
      <c r="P22">
        <v>34800</v>
      </c>
      <c r="Q22">
        <v>0</v>
      </c>
      <c r="R22">
        <v>0</v>
      </c>
      <c r="S22">
        <v>0</v>
      </c>
      <c r="T22">
        <v>134650</v>
      </c>
      <c r="U22">
        <v>93000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f>(10000+3000+1000)*1.19</f>
        <v>16660</v>
      </c>
      <c r="AZ22">
        <f>(25000+3000+1150)*1.19</f>
        <v>34688.5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4200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28000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7206.0000000000009</v>
      </c>
      <c r="F24">
        <v>0</v>
      </c>
      <c r="G24">
        <v>7206.0000000000009</v>
      </c>
      <c r="H24">
        <v>0</v>
      </c>
      <c r="I24">
        <v>0</v>
      </c>
      <c r="J24">
        <v>32760</v>
      </c>
      <c r="K24">
        <v>0</v>
      </c>
      <c r="L24">
        <v>0</v>
      </c>
      <c r="M24">
        <v>0</v>
      </c>
      <c r="N24">
        <v>0</v>
      </c>
      <c r="O24">
        <v>0</v>
      </c>
      <c r="P24">
        <v>11323</v>
      </c>
      <c r="Q24">
        <v>0</v>
      </c>
      <c r="R24">
        <v>0</v>
      </c>
      <c r="S24">
        <v>0</v>
      </c>
      <c r="T24">
        <v>0</v>
      </c>
      <c r="U24">
        <v>15600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4000</v>
      </c>
      <c r="K25">
        <v>0</v>
      </c>
      <c r="L25">
        <v>0</v>
      </c>
      <c r="M25">
        <v>0</v>
      </c>
      <c r="N25">
        <v>0</v>
      </c>
      <c r="O25">
        <v>0</v>
      </c>
      <c r="P25">
        <v>600</v>
      </c>
      <c r="Q25">
        <v>0</v>
      </c>
      <c r="R25">
        <v>0</v>
      </c>
      <c r="S25">
        <v>0</v>
      </c>
      <c r="T25">
        <v>0</v>
      </c>
      <c r="U25">
        <v>3000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12000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f>12000*1.19</f>
        <v>14280</v>
      </c>
      <c r="AZ26">
        <f>12300*1.19</f>
        <v>14637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1500</v>
      </c>
      <c r="D27">
        <v>0</v>
      </c>
      <c r="E27">
        <v>1500</v>
      </c>
      <c r="F27">
        <v>0</v>
      </c>
      <c r="G27">
        <v>3000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0</v>
      </c>
      <c r="O27">
        <v>0</v>
      </c>
      <c r="P27">
        <v>3000</v>
      </c>
      <c r="Q27">
        <v>0</v>
      </c>
      <c r="R27">
        <v>0</v>
      </c>
      <c r="S27">
        <v>0</v>
      </c>
      <c r="T27">
        <v>3000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f>1000*1.19</f>
        <v>1190</v>
      </c>
      <c r="AZ27">
        <f>1150*1.19</f>
        <v>1368.5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1000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215</v>
      </c>
      <c r="Q31">
        <v>0</v>
      </c>
      <c r="R31">
        <v>0</v>
      </c>
      <c r="S31">
        <v>0</v>
      </c>
      <c r="T31">
        <v>215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0.88</v>
      </c>
      <c r="D32">
        <v>1</v>
      </c>
      <c r="E32">
        <v>0.89</v>
      </c>
      <c r="F32">
        <v>1</v>
      </c>
      <c r="G32">
        <v>0.54058252427184472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615</v>
      </c>
      <c r="D33">
        <v>0</v>
      </c>
      <c r="E33">
        <v>756</v>
      </c>
      <c r="F33">
        <v>0</v>
      </c>
      <c r="G33">
        <v>820</v>
      </c>
      <c r="H33">
        <v>0</v>
      </c>
      <c r="I33">
        <v>0</v>
      </c>
      <c r="J33">
        <v>52017.5</v>
      </c>
      <c r="K33">
        <v>0</v>
      </c>
      <c r="L33">
        <v>0</v>
      </c>
      <c r="M33">
        <v>0</v>
      </c>
      <c r="N33">
        <v>0</v>
      </c>
      <c r="O33">
        <v>0</v>
      </c>
      <c r="P33">
        <v>4208.75</v>
      </c>
      <c r="Q33">
        <v>0</v>
      </c>
      <c r="R33">
        <v>0</v>
      </c>
      <c r="S33">
        <v>0</v>
      </c>
      <c r="T33">
        <v>6230</v>
      </c>
      <c r="U33">
        <v>26913.9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14">
        <v>10000</v>
      </c>
      <c r="AZ33" s="14">
        <v>5000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80350.821659482754</v>
      </c>
      <c r="H34">
        <v>0</v>
      </c>
      <c r="I34">
        <v>0</v>
      </c>
      <c r="J34">
        <v>52000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79203.600000000006</v>
      </c>
      <c r="U34">
        <v>63535.16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250</v>
      </c>
      <c r="D35">
        <v>0</v>
      </c>
      <c r="E35">
        <v>450</v>
      </c>
      <c r="F35">
        <v>0</v>
      </c>
      <c r="G35">
        <v>3200</v>
      </c>
      <c r="H35">
        <v>0</v>
      </c>
      <c r="I35">
        <v>0</v>
      </c>
      <c r="J35">
        <v>1400</v>
      </c>
      <c r="K35">
        <v>0</v>
      </c>
      <c r="L35">
        <v>0</v>
      </c>
      <c r="M35">
        <v>0</v>
      </c>
      <c r="N35">
        <v>0</v>
      </c>
      <c r="O35">
        <v>0</v>
      </c>
      <c r="P35">
        <v>1800</v>
      </c>
      <c r="Q35">
        <v>0</v>
      </c>
      <c r="R35">
        <v>0</v>
      </c>
      <c r="S35">
        <v>0</v>
      </c>
      <c r="T35">
        <v>3300</v>
      </c>
      <c r="U35">
        <v>3500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600</v>
      </c>
      <c r="AZ35">
        <v>690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0.28999999999999998</v>
      </c>
      <c r="H36">
        <v>0</v>
      </c>
      <c r="I36">
        <v>0</v>
      </c>
      <c r="J36">
        <v>0.56000000000000005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0.35</v>
      </c>
      <c r="U36">
        <v>0.9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14">
        <v>0</v>
      </c>
      <c r="AZ36" s="14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165000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6361.8</v>
      </c>
      <c r="F38">
        <v>0</v>
      </c>
      <c r="G38">
        <v>0</v>
      </c>
      <c r="H38">
        <v>0</v>
      </c>
      <c r="I38">
        <v>0</v>
      </c>
      <c r="J38">
        <v>42948</v>
      </c>
      <c r="K38">
        <v>0</v>
      </c>
      <c r="L38">
        <v>0</v>
      </c>
      <c r="M38">
        <v>0</v>
      </c>
      <c r="N38">
        <v>0</v>
      </c>
      <c r="O38">
        <v>0</v>
      </c>
      <c r="P38">
        <v>29256.899999999998</v>
      </c>
      <c r="Q38">
        <v>0</v>
      </c>
      <c r="R38">
        <v>0</v>
      </c>
      <c r="S38">
        <v>0</v>
      </c>
      <c r="T38">
        <v>44895</v>
      </c>
      <c r="U38">
        <v>46380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14">
        <v>0</v>
      </c>
      <c r="AZ38" s="14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topLeftCell="B1" workbookViewId="0">
      <selection activeCell="F43" sqref="F43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0.77</v>
      </c>
      <c r="O3">
        <v>1</v>
      </c>
      <c r="P3">
        <v>0.75</v>
      </c>
      <c r="Q3">
        <v>1</v>
      </c>
      <c r="R3">
        <v>1</v>
      </c>
      <c r="S3">
        <v>1</v>
      </c>
      <c r="T3">
        <v>1</v>
      </c>
      <c r="U3">
        <v>1</v>
      </c>
      <c r="V3">
        <v>0.51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-0.45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23000</v>
      </c>
      <c r="O5">
        <v>0</v>
      </c>
      <c r="P5">
        <v>64399.999999999993</v>
      </c>
      <c r="Q5">
        <v>0</v>
      </c>
      <c r="R5">
        <v>0</v>
      </c>
      <c r="S5">
        <v>0</v>
      </c>
      <c r="T5">
        <v>0</v>
      </c>
      <c r="U5">
        <v>0</v>
      </c>
      <c r="V5">
        <v>64399.999999999993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92000</v>
      </c>
      <c r="D6">
        <v>0</v>
      </c>
      <c r="E6">
        <v>92000</v>
      </c>
      <c r="F6">
        <v>0</v>
      </c>
      <c r="G6">
        <v>92000</v>
      </c>
      <c r="H6">
        <v>0</v>
      </c>
      <c r="I6">
        <v>0</v>
      </c>
      <c r="J6">
        <v>0</v>
      </c>
      <c r="K6">
        <v>92000</v>
      </c>
      <c r="L6">
        <v>0</v>
      </c>
      <c r="M6">
        <v>0</v>
      </c>
      <c r="N6">
        <v>69000</v>
      </c>
      <c r="O6">
        <v>0</v>
      </c>
      <c r="P6">
        <v>27600</v>
      </c>
      <c r="Q6">
        <v>0</v>
      </c>
      <c r="R6">
        <v>0</v>
      </c>
      <c r="S6">
        <v>0</v>
      </c>
      <c r="T6">
        <v>0</v>
      </c>
      <c r="U6">
        <v>0</v>
      </c>
      <c r="V6">
        <v>27600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</v>
      </c>
      <c r="E7">
        <v>0.7</v>
      </c>
      <c r="F7">
        <v>0</v>
      </c>
      <c r="G7">
        <v>0.7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0.3</v>
      </c>
      <c r="F8">
        <v>0</v>
      </c>
      <c r="G8">
        <v>0.3</v>
      </c>
      <c r="H8">
        <v>0</v>
      </c>
      <c r="I8">
        <v>0</v>
      </c>
      <c r="J8">
        <v>0</v>
      </c>
      <c r="K8">
        <v>0.4</v>
      </c>
      <c r="L8">
        <v>0</v>
      </c>
      <c r="M8">
        <v>0</v>
      </c>
      <c r="N8">
        <v>0</v>
      </c>
      <c r="O8">
        <v>0</v>
      </c>
      <c r="P8">
        <v>0.3</v>
      </c>
      <c r="Q8">
        <v>0</v>
      </c>
      <c r="R8">
        <v>0</v>
      </c>
      <c r="S8">
        <v>0</v>
      </c>
      <c r="T8">
        <v>0</v>
      </c>
      <c r="U8">
        <v>0</v>
      </c>
      <c r="V8">
        <v>0.3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0.6</v>
      </c>
      <c r="L9">
        <v>0</v>
      </c>
      <c r="M9">
        <v>0</v>
      </c>
      <c r="N9">
        <v>0.75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0.25</v>
      </c>
      <c r="O10">
        <v>0</v>
      </c>
      <c r="P10">
        <v>0.7</v>
      </c>
      <c r="Q10">
        <v>0</v>
      </c>
      <c r="R10">
        <v>0</v>
      </c>
      <c r="S10">
        <v>0</v>
      </c>
      <c r="T10">
        <v>0</v>
      </c>
      <c r="U10">
        <v>0</v>
      </c>
      <c r="V10">
        <v>0.7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D12">
        <v>0</v>
      </c>
      <c r="E12">
        <v>50</v>
      </c>
      <c r="F12">
        <v>0</v>
      </c>
      <c r="G12">
        <v>1</v>
      </c>
      <c r="H12">
        <v>0</v>
      </c>
      <c r="I12">
        <v>0</v>
      </c>
      <c r="J12">
        <v>0</v>
      </c>
      <c r="K12">
        <v>10</v>
      </c>
      <c r="L12">
        <v>0</v>
      </c>
      <c r="M12">
        <v>0</v>
      </c>
      <c r="N12">
        <v>0</v>
      </c>
      <c r="O12">
        <v>0</v>
      </c>
      <c r="P12">
        <v>200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0</v>
      </c>
      <c r="K13">
        <v>15</v>
      </c>
      <c r="L13">
        <v>0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0</v>
      </c>
      <c r="V13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0</v>
      </c>
      <c r="K15">
        <v>30</v>
      </c>
      <c r="L15">
        <v>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0</v>
      </c>
      <c r="V15">
        <v>30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0</v>
      </c>
      <c r="K16">
        <v>15</v>
      </c>
      <c r="L16">
        <v>0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15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0</v>
      </c>
      <c r="V17">
        <v>30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0</v>
      </c>
      <c r="K18">
        <v>30</v>
      </c>
      <c r="L18">
        <v>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0</v>
      </c>
      <c r="V18">
        <v>30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0</v>
      </c>
      <c r="K19">
        <v>20</v>
      </c>
      <c r="L19">
        <v>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-1.2</v>
      </c>
      <c r="H20">
        <v>0</v>
      </c>
      <c r="I20">
        <v>0</v>
      </c>
      <c r="J20">
        <v>0</v>
      </c>
      <c r="K20">
        <v>-0.8</v>
      </c>
      <c r="L20">
        <v>0</v>
      </c>
      <c r="M20">
        <v>0</v>
      </c>
      <c r="N20">
        <v>-0.7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-0.2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7120</v>
      </c>
      <c r="D21">
        <v>0</v>
      </c>
      <c r="E21">
        <v>22790</v>
      </c>
      <c r="F21">
        <v>0</v>
      </c>
      <c r="G21">
        <v>120440</v>
      </c>
      <c r="H21">
        <v>0</v>
      </c>
      <c r="I21">
        <v>0</v>
      </c>
      <c r="J21">
        <v>0</v>
      </c>
      <c r="K21">
        <v>70720</v>
      </c>
      <c r="L21">
        <v>0</v>
      </c>
      <c r="M21">
        <v>0</v>
      </c>
      <c r="N21">
        <f>SUM(N22:N28)</f>
        <v>76450</v>
      </c>
      <c r="O21">
        <v>0</v>
      </c>
      <c r="P21">
        <f>SUM(P22:P28)</f>
        <v>59630</v>
      </c>
      <c r="Q21">
        <v>0</v>
      </c>
      <c r="R21">
        <v>0</v>
      </c>
      <c r="S21">
        <v>0</v>
      </c>
      <c r="T21">
        <v>0</v>
      </c>
      <c r="U21">
        <v>0</v>
      </c>
      <c r="V21">
        <v>95380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5620</v>
      </c>
      <c r="D22">
        <v>0</v>
      </c>
      <c r="E22">
        <v>5450</v>
      </c>
      <c r="F22">
        <v>0</v>
      </c>
      <c r="G22">
        <v>100900</v>
      </c>
      <c r="H22">
        <v>0</v>
      </c>
      <c r="I22">
        <v>0</v>
      </c>
      <c r="J22">
        <v>0</v>
      </c>
      <c r="K22">
        <v>37300</v>
      </c>
      <c r="L22">
        <v>0</v>
      </c>
      <c r="M22">
        <v>0</v>
      </c>
      <c r="N22">
        <v>31300</v>
      </c>
      <c r="O22">
        <v>0</v>
      </c>
      <c r="P22">
        <v>29650</v>
      </c>
      <c r="Q22">
        <v>0</v>
      </c>
      <c r="R22">
        <v>0</v>
      </c>
      <c r="S22">
        <v>0</v>
      </c>
      <c r="T22">
        <v>0</v>
      </c>
      <c r="U22">
        <v>0</v>
      </c>
      <c r="V22">
        <v>52200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2200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15000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12040</v>
      </c>
      <c r="F24">
        <v>0</v>
      </c>
      <c r="G24">
        <v>12040</v>
      </c>
      <c r="H24">
        <v>0</v>
      </c>
      <c r="I24">
        <v>0</v>
      </c>
      <c r="J24">
        <v>0</v>
      </c>
      <c r="K24">
        <v>24520</v>
      </c>
      <c r="L24">
        <v>0</v>
      </c>
      <c r="M24">
        <v>0</v>
      </c>
      <c r="N24">
        <v>12350</v>
      </c>
      <c r="O24">
        <v>0</v>
      </c>
      <c r="P24">
        <v>12680</v>
      </c>
      <c r="Q24">
        <v>0</v>
      </c>
      <c r="R24">
        <v>0</v>
      </c>
      <c r="S24">
        <v>0</v>
      </c>
      <c r="T24">
        <v>0</v>
      </c>
      <c r="U24">
        <v>0</v>
      </c>
      <c r="V24">
        <v>23080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800</v>
      </c>
      <c r="F25">
        <v>0</v>
      </c>
      <c r="G25">
        <v>800</v>
      </c>
      <c r="H25">
        <v>0</v>
      </c>
      <c r="I25">
        <v>0</v>
      </c>
      <c r="J25">
        <v>0</v>
      </c>
      <c r="K25">
        <v>3700</v>
      </c>
      <c r="L25">
        <v>0</v>
      </c>
      <c r="M25">
        <v>0</v>
      </c>
      <c r="N25">
        <v>3300</v>
      </c>
      <c r="O25">
        <v>0</v>
      </c>
      <c r="P25">
        <v>800</v>
      </c>
      <c r="Q25">
        <v>0</v>
      </c>
      <c r="R25">
        <v>0</v>
      </c>
      <c r="S25">
        <v>0</v>
      </c>
      <c r="T25">
        <v>0</v>
      </c>
      <c r="U25">
        <v>0</v>
      </c>
      <c r="V25">
        <v>3600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10000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0</v>
      </c>
      <c r="V26">
        <v>12000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1500</v>
      </c>
      <c r="D27">
        <v>0</v>
      </c>
      <c r="E27">
        <v>4500</v>
      </c>
      <c r="F27">
        <v>0</v>
      </c>
      <c r="G27">
        <v>4500</v>
      </c>
      <c r="H27">
        <v>0</v>
      </c>
      <c r="I27">
        <v>0</v>
      </c>
      <c r="J27">
        <v>0</v>
      </c>
      <c r="K27">
        <v>4500</v>
      </c>
      <c r="L27">
        <v>0</v>
      </c>
      <c r="M27">
        <v>0</v>
      </c>
      <c r="N27">
        <v>4500</v>
      </c>
      <c r="O27">
        <v>0</v>
      </c>
      <c r="P27">
        <v>4500</v>
      </c>
      <c r="Q27">
        <v>0</v>
      </c>
      <c r="R27">
        <v>0</v>
      </c>
      <c r="S27">
        <v>0</v>
      </c>
      <c r="T27">
        <v>0</v>
      </c>
      <c r="U27">
        <v>0</v>
      </c>
      <c r="V27">
        <v>4500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700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16</v>
      </c>
      <c r="L29">
        <v>0</v>
      </c>
      <c r="M29">
        <v>0</v>
      </c>
      <c r="N29">
        <v>19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16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215</v>
      </c>
      <c r="O31">
        <v>0</v>
      </c>
      <c r="P31">
        <v>210</v>
      </c>
      <c r="Q31">
        <v>0</v>
      </c>
      <c r="R31">
        <v>0</v>
      </c>
      <c r="S31">
        <v>0</v>
      </c>
      <c r="T31">
        <v>0</v>
      </c>
      <c r="U31">
        <v>0</v>
      </c>
      <c r="V31">
        <v>210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0.88</v>
      </c>
      <c r="D32">
        <v>1</v>
      </c>
      <c r="E32">
        <v>0.86</v>
      </c>
      <c r="F32">
        <v>1</v>
      </c>
      <c r="G32">
        <v>0.53534704370179953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458</v>
      </c>
      <c r="D33">
        <v>0</v>
      </c>
      <c r="E33">
        <v>728</v>
      </c>
      <c r="F33">
        <v>0</v>
      </c>
      <c r="G33">
        <v>752</v>
      </c>
      <c r="H33">
        <v>0</v>
      </c>
      <c r="I33">
        <v>0</v>
      </c>
      <c r="J33">
        <v>0</v>
      </c>
      <c r="K33">
        <v>16474.428571428572</v>
      </c>
      <c r="L33">
        <v>0</v>
      </c>
      <c r="M33">
        <v>0</v>
      </c>
      <c r="N33">
        <v>19558.648648648646</v>
      </c>
      <c r="O33">
        <v>0</v>
      </c>
      <c r="P33">
        <v>2221</v>
      </c>
      <c r="Q33">
        <v>0</v>
      </c>
      <c r="R33">
        <v>0</v>
      </c>
      <c r="S33">
        <v>0</v>
      </c>
      <c r="T33">
        <v>0</v>
      </c>
      <c r="U33">
        <v>0</v>
      </c>
      <c r="V33">
        <v>2985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35607.556302521007</v>
      </c>
      <c r="H34">
        <v>0</v>
      </c>
      <c r="I34">
        <v>0</v>
      </c>
      <c r="J34">
        <v>0</v>
      </c>
      <c r="K34">
        <v>16000</v>
      </c>
      <c r="L34">
        <v>0</v>
      </c>
      <c r="M34">
        <v>0</v>
      </c>
      <c r="N34">
        <v>19000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41284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200</v>
      </c>
      <c r="D35">
        <v>0</v>
      </c>
      <c r="E35">
        <v>600</v>
      </c>
      <c r="F35">
        <v>0</v>
      </c>
      <c r="G35">
        <v>2900</v>
      </c>
      <c r="H35">
        <v>0</v>
      </c>
      <c r="I35">
        <v>0</v>
      </c>
      <c r="J35">
        <v>0</v>
      </c>
      <c r="K35">
        <v>2000</v>
      </c>
      <c r="L35">
        <v>0</v>
      </c>
      <c r="M35">
        <v>0</v>
      </c>
      <c r="N35">
        <v>2000</v>
      </c>
      <c r="O35">
        <v>0</v>
      </c>
      <c r="P35">
        <v>1900</v>
      </c>
      <c r="Q35">
        <v>0</v>
      </c>
      <c r="R35">
        <v>0</v>
      </c>
      <c r="S35">
        <v>0</v>
      </c>
      <c r="T35">
        <v>0</v>
      </c>
      <c r="U35">
        <v>0</v>
      </c>
      <c r="V35">
        <v>2200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0.45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92000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6837</v>
      </c>
      <c r="F38">
        <v>0</v>
      </c>
      <c r="G38">
        <v>0</v>
      </c>
      <c r="H38">
        <v>0</v>
      </c>
      <c r="I38">
        <v>0</v>
      </c>
      <c r="J38">
        <v>0</v>
      </c>
      <c r="K38">
        <v>24752</v>
      </c>
      <c r="L38">
        <v>0</v>
      </c>
      <c r="M38">
        <v>0</v>
      </c>
      <c r="N38">
        <v>29032.499999999996</v>
      </c>
      <c r="O38">
        <v>0</v>
      </c>
      <c r="P38">
        <v>24895.5</v>
      </c>
      <c r="Q38">
        <v>0</v>
      </c>
      <c r="R38">
        <v>0</v>
      </c>
      <c r="S38">
        <v>0</v>
      </c>
      <c r="T38">
        <v>0</v>
      </c>
      <c r="U38">
        <v>0</v>
      </c>
      <c r="V38">
        <v>33383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8"/>
  <sheetViews>
    <sheetView topLeftCell="AJ1" workbookViewId="0">
      <selection activeCell="AY1" sqref="AY1:BF1048576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8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</row>
    <row r="3" spans="2:58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0.78</v>
      </c>
      <c r="P3">
        <v>1</v>
      </c>
      <c r="Q3">
        <v>1</v>
      </c>
      <c r="R3">
        <v>0.79</v>
      </c>
      <c r="S3">
        <v>1</v>
      </c>
      <c r="T3">
        <v>1</v>
      </c>
      <c r="U3">
        <v>0.5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2:58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2:58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47000</v>
      </c>
      <c r="P5">
        <v>0</v>
      </c>
      <c r="Q5">
        <v>0</v>
      </c>
      <c r="R5">
        <v>37600</v>
      </c>
      <c r="S5">
        <v>0</v>
      </c>
      <c r="T5">
        <v>0</v>
      </c>
      <c r="U5">
        <v>23500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2:58" x14ac:dyDescent="0.25">
      <c r="B6" s="2" t="s">
        <v>3</v>
      </c>
      <c r="C6">
        <v>47000</v>
      </c>
      <c r="D6">
        <v>0</v>
      </c>
      <c r="E6">
        <v>47000</v>
      </c>
      <c r="F6">
        <v>47000</v>
      </c>
      <c r="G6">
        <v>0</v>
      </c>
      <c r="H6">
        <v>0</v>
      </c>
      <c r="I6">
        <v>0</v>
      </c>
      <c r="J6">
        <v>47000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9400</v>
      </c>
      <c r="S6">
        <v>0</v>
      </c>
      <c r="T6">
        <v>0</v>
      </c>
      <c r="U6">
        <v>23500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2:58" x14ac:dyDescent="0.25">
      <c r="B7" s="3" t="s">
        <v>4</v>
      </c>
      <c r="C7">
        <v>1</v>
      </c>
      <c r="D7">
        <v>0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2:58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2:58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2:58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0.8</v>
      </c>
      <c r="S10">
        <v>0</v>
      </c>
      <c r="T10">
        <v>0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2:58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2:58" x14ac:dyDescent="0.25">
      <c r="B12" s="1" t="s">
        <v>92</v>
      </c>
      <c r="D12">
        <v>0</v>
      </c>
      <c r="E12">
        <v>120000</v>
      </c>
      <c r="F12">
        <v>10</v>
      </c>
      <c r="G12">
        <v>0</v>
      </c>
      <c r="H12">
        <v>0</v>
      </c>
      <c r="I12">
        <v>0</v>
      </c>
      <c r="J12">
        <v>50000</v>
      </c>
      <c r="K12">
        <v>0</v>
      </c>
      <c r="L12">
        <v>0</v>
      </c>
      <c r="M12">
        <v>0</v>
      </c>
      <c r="N12">
        <v>0</v>
      </c>
      <c r="O12">
        <v>45000</v>
      </c>
      <c r="P12">
        <v>0</v>
      </c>
      <c r="Q12">
        <v>0</v>
      </c>
      <c r="R12">
        <v>20000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2:58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0</v>
      </c>
      <c r="Q13">
        <v>0</v>
      </c>
      <c r="R13">
        <v>20</v>
      </c>
      <c r="S13">
        <v>0</v>
      </c>
      <c r="T13">
        <v>0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2:58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2:58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30</v>
      </c>
      <c r="S15">
        <v>0</v>
      </c>
      <c r="T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58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  <c r="R16">
        <v>15</v>
      </c>
      <c r="S16">
        <v>0</v>
      </c>
      <c r="T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12</v>
      </c>
      <c r="D17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>
        <v>0</v>
      </c>
      <c r="Q17">
        <v>0</v>
      </c>
      <c r="S17">
        <v>0</v>
      </c>
      <c r="T17">
        <v>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58" x14ac:dyDescent="0.25">
      <c r="B18" s="1" t="s">
        <v>13</v>
      </c>
      <c r="C18">
        <v>30</v>
      </c>
      <c r="D18">
        <v>0</v>
      </c>
      <c r="E18">
        <v>30</v>
      </c>
      <c r="F18">
        <v>30</v>
      </c>
      <c r="G18">
        <v>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0</v>
      </c>
      <c r="Q18">
        <v>0</v>
      </c>
      <c r="R18">
        <v>30</v>
      </c>
      <c r="S18">
        <v>0</v>
      </c>
      <c r="T18">
        <v>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74</v>
      </c>
      <c r="D19">
        <v>0</v>
      </c>
      <c r="G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20</v>
      </c>
      <c r="S19">
        <v>0</v>
      </c>
      <c r="T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14</v>
      </c>
      <c r="C20">
        <v>-1</v>
      </c>
      <c r="D20">
        <v>0</v>
      </c>
      <c r="E20">
        <v>0</v>
      </c>
      <c r="F20">
        <v>-1.4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6" t="s">
        <v>15</v>
      </c>
      <c r="C21">
        <v>4600</v>
      </c>
      <c r="D21">
        <v>0</v>
      </c>
      <c r="E21">
        <v>9949</v>
      </c>
      <c r="F21">
        <v>114229</v>
      </c>
      <c r="G21">
        <v>0</v>
      </c>
      <c r="H21">
        <v>0</v>
      </c>
      <c r="I21">
        <v>0</v>
      </c>
      <c r="J21">
        <v>59740</v>
      </c>
      <c r="K21">
        <v>0</v>
      </c>
      <c r="L21">
        <v>0</v>
      </c>
      <c r="M21">
        <v>0</v>
      </c>
      <c r="N21">
        <v>0</v>
      </c>
      <c r="O21">
        <f>SUM(O22:O28)</f>
        <v>30300</v>
      </c>
      <c r="P21">
        <v>0</v>
      </c>
      <c r="Q21">
        <v>0</v>
      </c>
      <c r="R21">
        <v>24962</v>
      </c>
      <c r="S21">
        <v>0</v>
      </c>
      <c r="T21">
        <v>0</v>
      </c>
      <c r="U21">
        <v>57310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7" t="s">
        <v>16</v>
      </c>
      <c r="C22">
        <v>3550</v>
      </c>
      <c r="D22">
        <v>0</v>
      </c>
      <c r="E22">
        <v>5420</v>
      </c>
      <c r="F22">
        <v>109200</v>
      </c>
      <c r="G22">
        <v>0</v>
      </c>
      <c r="H22">
        <v>0</v>
      </c>
      <c r="I22">
        <v>0</v>
      </c>
      <c r="J22">
        <v>45600</v>
      </c>
      <c r="K22">
        <v>0</v>
      </c>
      <c r="L22">
        <v>0</v>
      </c>
      <c r="M22">
        <v>0</v>
      </c>
      <c r="N22">
        <v>0</v>
      </c>
      <c r="O22">
        <v>19650</v>
      </c>
      <c r="P22">
        <v>0</v>
      </c>
      <c r="Q22">
        <v>0</v>
      </c>
      <c r="R22">
        <v>15100</v>
      </c>
      <c r="S22">
        <v>0</v>
      </c>
      <c r="T22">
        <v>0</v>
      </c>
      <c r="U22">
        <v>29600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11500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8" t="s">
        <v>17</v>
      </c>
      <c r="C24">
        <v>0</v>
      </c>
      <c r="D24">
        <v>0</v>
      </c>
      <c r="E24">
        <v>3079</v>
      </c>
      <c r="F24">
        <v>3079</v>
      </c>
      <c r="G24">
        <v>0</v>
      </c>
      <c r="H24">
        <v>0</v>
      </c>
      <c r="I24">
        <v>0</v>
      </c>
      <c r="J24">
        <v>9240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4362</v>
      </c>
      <c r="S24">
        <v>0</v>
      </c>
      <c r="T24">
        <v>0</v>
      </c>
      <c r="U24">
        <v>4760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8" t="s">
        <v>18</v>
      </c>
      <c r="C25">
        <v>0</v>
      </c>
      <c r="D25">
        <v>0</v>
      </c>
      <c r="E25">
        <v>300</v>
      </c>
      <c r="F25">
        <v>300</v>
      </c>
      <c r="G25">
        <v>0</v>
      </c>
      <c r="H25">
        <v>0</v>
      </c>
      <c r="I25">
        <v>0</v>
      </c>
      <c r="J25">
        <v>2750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400</v>
      </c>
      <c r="S25">
        <v>0</v>
      </c>
      <c r="T25">
        <v>0</v>
      </c>
      <c r="U25">
        <v>1800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2:58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9000</v>
      </c>
      <c r="P26">
        <v>0</v>
      </c>
      <c r="Q26">
        <v>0</v>
      </c>
      <c r="R26">
        <v>2000</v>
      </c>
      <c r="S26">
        <v>0</v>
      </c>
      <c r="T26">
        <v>0</v>
      </c>
      <c r="U26">
        <v>8000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8" t="s">
        <v>20</v>
      </c>
      <c r="C27">
        <v>1050</v>
      </c>
      <c r="D27">
        <v>0</v>
      </c>
      <c r="E27">
        <v>1150</v>
      </c>
      <c r="F27">
        <v>1650</v>
      </c>
      <c r="G27">
        <v>0</v>
      </c>
      <c r="H27">
        <v>0</v>
      </c>
      <c r="I27">
        <v>0</v>
      </c>
      <c r="J27">
        <v>1650</v>
      </c>
      <c r="K27">
        <v>0</v>
      </c>
      <c r="L27">
        <v>0</v>
      </c>
      <c r="M27">
        <v>0</v>
      </c>
      <c r="N27">
        <v>0</v>
      </c>
      <c r="O27">
        <v>1650</v>
      </c>
      <c r="P27">
        <v>0</v>
      </c>
      <c r="Q27">
        <v>0</v>
      </c>
      <c r="R27">
        <v>2600</v>
      </c>
      <c r="S27">
        <v>0</v>
      </c>
      <c r="T27">
        <v>0</v>
      </c>
      <c r="U27">
        <v>1650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2:58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500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2:58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7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2:58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215</v>
      </c>
      <c r="P31">
        <v>0</v>
      </c>
      <c r="Q31">
        <v>0</v>
      </c>
      <c r="R31">
        <v>135</v>
      </c>
      <c r="S31">
        <v>0</v>
      </c>
      <c r="T31">
        <v>0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0" t="s">
        <v>23</v>
      </c>
      <c r="C32">
        <v>0.88</v>
      </c>
      <c r="D32">
        <v>1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</row>
    <row r="33" spans="2:58" x14ac:dyDescent="0.25">
      <c r="B33" s="5" t="s">
        <v>24</v>
      </c>
      <c r="C33">
        <v>314.75</v>
      </c>
      <c r="D33">
        <v>0</v>
      </c>
      <c r="E33">
        <v>374</v>
      </c>
      <c r="F33">
        <v>378.5</v>
      </c>
      <c r="G33">
        <v>0</v>
      </c>
      <c r="H33">
        <v>0</v>
      </c>
      <c r="I33">
        <v>0</v>
      </c>
      <c r="J33">
        <v>14473.924242424244</v>
      </c>
      <c r="K33">
        <v>0</v>
      </c>
      <c r="L33">
        <v>0</v>
      </c>
      <c r="M33">
        <v>0</v>
      </c>
      <c r="N33">
        <v>0</v>
      </c>
      <c r="O33">
        <v>1406.5</v>
      </c>
      <c r="P33">
        <v>0</v>
      </c>
      <c r="Q33">
        <v>0</v>
      </c>
      <c r="R33">
        <v>748.5</v>
      </c>
      <c r="S33">
        <v>0</v>
      </c>
      <c r="T33">
        <v>0</v>
      </c>
      <c r="U33">
        <v>7581.8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5" t="s">
        <v>25</v>
      </c>
      <c r="C34">
        <v>0</v>
      </c>
      <c r="D34">
        <v>0</v>
      </c>
      <c r="E34">
        <v>0</v>
      </c>
      <c r="F34">
        <v>30794.791666666664</v>
      </c>
      <c r="G34">
        <v>0</v>
      </c>
      <c r="H34">
        <v>0</v>
      </c>
      <c r="I34">
        <v>0</v>
      </c>
      <c r="J34">
        <v>14000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16398.2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5" t="s">
        <v>26</v>
      </c>
      <c r="C35">
        <v>160</v>
      </c>
      <c r="D35">
        <v>0</v>
      </c>
      <c r="E35">
        <v>450</v>
      </c>
      <c r="F35">
        <v>2800</v>
      </c>
      <c r="G35">
        <v>0</v>
      </c>
      <c r="H35">
        <v>0</v>
      </c>
      <c r="I35">
        <v>0</v>
      </c>
      <c r="J35">
        <v>900</v>
      </c>
      <c r="K35">
        <v>0</v>
      </c>
      <c r="L35">
        <v>0</v>
      </c>
      <c r="M35">
        <v>0</v>
      </c>
      <c r="N35">
        <v>0</v>
      </c>
      <c r="O35">
        <v>1000</v>
      </c>
      <c r="P35">
        <v>0</v>
      </c>
      <c r="Q35">
        <v>0</v>
      </c>
      <c r="R35">
        <v>800</v>
      </c>
      <c r="S35">
        <v>0</v>
      </c>
      <c r="T35">
        <v>0</v>
      </c>
      <c r="U35">
        <v>2100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25">
      <c r="B36" s="5" t="s">
        <v>79</v>
      </c>
      <c r="C36">
        <v>0</v>
      </c>
      <c r="D36">
        <v>0</v>
      </c>
      <c r="E36">
        <v>0</v>
      </c>
      <c r="F36">
        <v>0.25</v>
      </c>
      <c r="G36">
        <v>0</v>
      </c>
      <c r="H36">
        <v>0</v>
      </c>
      <c r="I36">
        <v>0</v>
      </c>
      <c r="J36">
        <v>0.7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5" t="s">
        <v>27</v>
      </c>
      <c r="C37">
        <v>47000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5" t="s">
        <v>80</v>
      </c>
      <c r="C38">
        <v>0</v>
      </c>
      <c r="D38">
        <v>0</v>
      </c>
      <c r="E38">
        <v>2984.7</v>
      </c>
      <c r="F38">
        <v>0</v>
      </c>
      <c r="G38">
        <v>0</v>
      </c>
      <c r="H38">
        <v>0</v>
      </c>
      <c r="I38">
        <v>0</v>
      </c>
      <c r="J38">
        <v>20909</v>
      </c>
      <c r="K38">
        <v>0</v>
      </c>
      <c r="L38">
        <v>0</v>
      </c>
      <c r="M38">
        <v>0</v>
      </c>
      <c r="N38">
        <v>0</v>
      </c>
      <c r="O38">
        <v>13405</v>
      </c>
      <c r="P38">
        <v>0</v>
      </c>
      <c r="Q38">
        <v>0</v>
      </c>
      <c r="R38">
        <v>8736.6999999999989</v>
      </c>
      <c r="S38">
        <v>0</v>
      </c>
      <c r="T38">
        <v>0</v>
      </c>
      <c r="U38">
        <v>20058.5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En30</vt:lpstr>
      <vt:lpstr>En45</vt:lpstr>
      <vt:lpstr>Enm90</vt:lpstr>
      <vt:lpstr>Em150</vt:lpstr>
      <vt:lpstr>Ea180</vt:lpstr>
      <vt:lpstr>Mm90</vt:lpstr>
      <vt:lpstr>Gm90</vt:lpstr>
      <vt:lpstr>Gm45</vt:lpstr>
      <vt:lpstr>Wa150</vt:lpstr>
      <vt:lpstr>BGKn90</vt:lpstr>
      <vt:lpstr>BGKa90</vt:lpstr>
      <vt:lpstr>BGHn90</vt:lpstr>
      <vt:lpstr>BGHa180</vt:lpstr>
      <vt:lpstr>SKa180</vt:lpstr>
      <vt:lpstr>Leitungsgeb. Wärme</vt:lpstr>
      <vt:lpstr>Industrie&lt;200</vt:lpstr>
      <vt:lpstr>Industrie_200-500</vt:lpstr>
      <vt:lpstr>Industrie&gt;500</vt:lpstr>
      <vt:lpstr>Industrie-Biokoks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2021-04-09T08:08:39Z</dcterms:modified>
</cp:coreProperties>
</file>