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8E4FB22-8FF3-4344-B225-30BF2C594B36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Data" sheetId="2" r:id="rId1"/>
    <sheet name="Average Score" sheetId="1" r:id="rId2"/>
    <sheet name="Severity" sheetId="3" r:id="rId3"/>
    <sheet name="Vectors" sheetId="5" r:id="rId4"/>
    <sheet name="Complexity" sheetId="6" r:id="rId5"/>
    <sheet name="CWE" sheetId="7" r:id="rId6"/>
  </sheets>
  <definedNames>
    <definedName name="ExternalData_1" localSheetId="0" hidden="1">Data!$A$1:$L$18</definedName>
    <definedName name="ExternalData_2" localSheetId="0" hidden="1">Data!#REF!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3" i="2"/>
  <c r="C23" i="2" l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C10D9-E3A6-4572-87E5-56133F18415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9F446FF2-37B9-4DD1-8ECA-B6B750448632}" keepAlive="1" name="Query - dataset (2)" description="Connection to the 'dataset (2)' query in the workbook." type="5" refreshedVersion="6" background="1" saveData="1">
    <dbPr connection="Provider=Microsoft.Mashup.OleDb.1;Data Source=$Workbook$;Location=dataset (2);Extended Properties=&quot;&quot;" command="SELECT * FROM [dataset (2)]"/>
  </connection>
  <connection id="3" xr16:uid="{CEE7FF53-DF76-4B55-8A06-0D0AFE3BD801}" keepAlive="1" name="Query - dataset (3)" description="Connection to the 'dataset (3)' query in the workbook." type="5" refreshedVersion="6" background="1" saveData="1">
    <dbPr connection="Provider=Microsoft.Mashup.OleDb.1;Data Source=$Workbook$;Location=dataset (3);Extended Properties=&quot;&quot;" command="SELECT * FROM [dataset (3)]"/>
  </connection>
</connections>
</file>

<file path=xl/sharedStrings.xml><?xml version="1.0" encoding="utf-8"?>
<sst xmlns="http://schemas.openxmlformats.org/spreadsheetml/2006/main" count="520" uniqueCount="188">
  <si>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</si>
  <si>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</si>
  <si>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</si>
  <si>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</si>
  <si>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</si>
  <si>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</si>
  <si>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</si>
  <si>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</si>
  <si>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</si>
  <si>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</si>
  <si>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</si>
  <si>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</si>
  <si>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Year</t>
  </si>
  <si>
    <t>deviation</t>
  </si>
  <si>
    <t>severities</t>
  </si>
  <si>
    <t>vectors</t>
  </si>
  <si>
    <t>complexities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</si>
  <si>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</si>
  <si>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</si>
  <si>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</si>
  <si>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</si>
  <si>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</si>
  <si>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</si>
  <si>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</si>
  <si>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</si>
  <si>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</si>
  <si>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</si>
  <si>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</si>
  <si>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</si>
  <si>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</si>
  <si>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</si>
  <si>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</si>
  <si>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</si>
  <si>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averagescore</t>
  </si>
  <si>
    <t>Neg Dev</t>
  </si>
  <si>
    <t>CWE-119</t>
  </si>
  <si>
    <t>CWE-125</t>
  </si>
  <si>
    <t>CWE-79</t>
  </si>
  <si>
    <t>CWE-200</t>
  </si>
  <si>
    <t>CWE-284</t>
  </si>
  <si>
    <t>CWE-264</t>
  </si>
  <si>
    <t>CWE-20</t>
  </si>
  <si>
    <t>CWE-89</t>
  </si>
  <si>
    <t>CWE-399</t>
  </si>
  <si>
    <t>CWE-22</t>
  </si>
  <si>
    <t>NVD-CWE-noinfo</t>
  </si>
  <si>
    <t>NVD-CWE-Other</t>
  </si>
  <si>
    <t>CWE-310</t>
  </si>
  <si>
    <t>CWE-352</t>
  </si>
  <si>
    <t>CWE-94</t>
  </si>
  <si>
    <t>CWE-189</t>
  </si>
  <si>
    <t>Buffer Copy without Checking Size of Input ('Classic Buffer Overflow')</t>
  </si>
  <si>
    <t>Improper Validation of Array Index</t>
  </si>
  <si>
    <t>Incorrect Calculation of Buffer Size</t>
  </si>
  <si>
    <t>Use of Externally-Controlled Format String</t>
  </si>
  <si>
    <t>Integer Overflow or Wraparound</t>
  </si>
  <si>
    <t>Information Exposure Through an Error Message</t>
  </si>
  <si>
    <t>Improper Cross-boundary Removal of Sensitive Data</t>
  </si>
  <si>
    <t>Improper Limitation of a Pathname to a Restricted Directory ('Path Traversal')</t>
  </si>
  <si>
    <t>Execution with Unnecessary Privileges</t>
  </si>
  <si>
    <t>Missing Authentication for Critical Function</t>
  </si>
  <si>
    <t>Improper Restriction of Excessive Authentication Attempts</t>
  </si>
  <si>
    <t>Missing Encryption of Sensitive Data</t>
  </si>
  <si>
    <t>Use of a Broken or Risky Cryptographic Algorithm</t>
  </si>
  <si>
    <t>Use of Insufficiently Random Values</t>
  </si>
  <si>
    <t>Cross-Site Request Forgery (CSRF)</t>
  </si>
  <si>
    <t>Concurrent Execution using Shared Resource with Improper Synchronization ('Race Condition')</t>
  </si>
  <si>
    <t>Unrestricted Upload of File with Dangerous Type</t>
  </si>
  <si>
    <t>Missing Initialization of a Variable</t>
  </si>
  <si>
    <t>NULL Pointer Dereference</t>
  </si>
  <si>
    <t>Download of Code Without Integrity Check</t>
  </si>
  <si>
    <t>URL Redirection to Untrusted Site ('Open Redirect')</t>
  </si>
  <si>
    <t>Use of Potentially Dangerous Function</t>
  </si>
  <si>
    <t>Incorrect Conversion between Numeric Types</t>
  </si>
  <si>
    <t>Incorrect Permission Assignment for Critical Resource</t>
  </si>
  <si>
    <t>Improper Check for Unusual or Exceptional Conditions</t>
  </si>
  <si>
    <t>Use of a One-Way Hash without a Salt</t>
  </si>
  <si>
    <t>Allocation of Resources Without Limits or Throttling</t>
  </si>
  <si>
    <t>Missing Release of Resource after Effective Lifetime</t>
  </si>
  <si>
    <t>Improper Neutralization of Special Elements used in an OS Command ('OS Command Injection')</t>
  </si>
  <si>
    <t>Improper Neutralization of Input During Web Page Generation ('Cross-site Scripting')</t>
  </si>
  <si>
    <t>Use of Hard-coded Credentials</t>
  </si>
  <si>
    <t>Buffer Access with Incorrect Length Value</t>
  </si>
  <si>
    <t>Reliance on Untrusted Inputs in a Security Decision</t>
  </si>
  <si>
    <t>Untrusted Pointer Dereference</t>
  </si>
  <si>
    <t>Expired Pointer Dereference</t>
  </si>
  <si>
    <t>Inclusion of Functionality from Untrusted Control Sphere</t>
  </si>
  <si>
    <t>Inappropriate Encoding for Output Context</t>
  </si>
  <si>
    <t>Improper Enforcement of Behavioral Workflow</t>
  </si>
  <si>
    <t>Missing Authorization</t>
  </si>
  <si>
    <t>Incorrect Authorization</t>
  </si>
  <si>
    <t>Improper Neutralization of Special Elements used in an SQL Command ('SQL Injection')</t>
  </si>
  <si>
    <t>CWE-416</t>
  </si>
  <si>
    <t>CWE-476</t>
  </si>
  <si>
    <t>CWE-77</t>
  </si>
  <si>
    <t>CWE-254</t>
  </si>
  <si>
    <t>CWE-190</t>
  </si>
  <si>
    <t>CWE-787</t>
  </si>
  <si>
    <t>CWE-287</t>
  </si>
  <si>
    <t>CWE-295</t>
  </si>
  <si>
    <t>CWE-426</t>
  </si>
  <si>
    <t>CWE-400</t>
  </si>
  <si>
    <t>CWE-255</t>
  </si>
  <si>
    <t>CWE-19</t>
  </si>
  <si>
    <t>CWE-611</t>
  </si>
  <si>
    <t>CWE-78</t>
  </si>
  <si>
    <t>CWE-601</t>
  </si>
  <si>
    <t>CWE-502</t>
  </si>
  <si>
    <t>CWE-434</t>
  </si>
  <si>
    <t>CWE-798</t>
  </si>
  <si>
    <t>CWE-362</t>
  </si>
  <si>
    <t>CWE-74</t>
  </si>
  <si>
    <t>CWE-415</t>
  </si>
  <si>
    <t>CWE-918</t>
  </si>
  <si>
    <t>CWE-275</t>
  </si>
  <si>
    <t>CWE-704</t>
  </si>
  <si>
    <t>CWE-369</t>
  </si>
  <si>
    <t>CWE-326</t>
  </si>
  <si>
    <t>CWE-285</t>
  </si>
  <si>
    <t>CWE-427</t>
  </si>
  <si>
    <t>CWE-384</t>
  </si>
  <si>
    <t>CWE-320</t>
  </si>
  <si>
    <t>CWE-532</t>
  </si>
  <si>
    <t>CWE-417</t>
  </si>
  <si>
    <t>CWE-388</t>
  </si>
  <si>
    <t>CWE-346</t>
  </si>
  <si>
    <t>CWE-640</t>
  </si>
  <si>
    <t>CWE-129</t>
  </si>
  <si>
    <t>CWE-306</t>
  </si>
  <si>
    <t>CWE-59</t>
  </si>
  <si>
    <t>CWE-347</t>
  </si>
  <si>
    <t>CWE-345</t>
  </si>
  <si>
    <t>CWE-327</t>
  </si>
  <si>
    <t>CWE-191</t>
  </si>
  <si>
    <t>CWE-428</t>
  </si>
  <si>
    <t>CWE-134</t>
  </si>
  <si>
    <t>CWE-754</t>
  </si>
  <si>
    <t>CWE-613</t>
  </si>
  <si>
    <t>CWE-358</t>
  </si>
  <si>
    <t>CWE-16</t>
  </si>
  <si>
    <t>CWE-93</t>
  </si>
  <si>
    <t>CWE-361</t>
  </si>
  <si>
    <t>CWE-17</t>
  </si>
  <si>
    <t>CWE-338</t>
  </si>
  <si>
    <t>CWE-113</t>
  </si>
  <si>
    <t>CWE-824</t>
  </si>
  <si>
    <t>CWE-444</t>
  </si>
  <si>
    <t>CWE-330</t>
  </si>
  <si>
    <t>CWE-90</t>
  </si>
  <si>
    <t>CWE-769</t>
  </si>
  <si>
    <t>CWE-371</t>
  </si>
  <si>
    <t>CWE-331</t>
  </si>
  <si>
    <t>CWE-297</t>
  </si>
  <si>
    <t>CWE-118</t>
  </si>
  <si>
    <t>CWE-943</t>
  </si>
  <si>
    <t>CWE-91</t>
  </si>
  <si>
    <t>CWE-123</t>
  </si>
  <si>
    <t>CWE-99</t>
  </si>
  <si>
    <t>CWE-88</t>
  </si>
  <si>
    <t>CWE-749</t>
  </si>
  <si>
    <t>CWE-693</t>
  </si>
  <si>
    <t>CWE-682</t>
  </si>
  <si>
    <t>CWE-642</t>
  </si>
  <si>
    <t>CWE-552</t>
  </si>
  <si>
    <t>CWE-538</t>
  </si>
  <si>
    <t>CWE-534</t>
  </si>
  <si>
    <t>CWE-485</t>
  </si>
  <si>
    <t>CWE-407</t>
  </si>
  <si>
    <t>CWE-404</t>
  </si>
  <si>
    <t>CWE-332</t>
  </si>
  <si>
    <t>CWE-21</t>
  </si>
  <si>
    <t>CWE-116</t>
  </si>
  <si>
    <t>CWE-172</t>
  </si>
  <si>
    <t>CWE-199</t>
  </si>
  <si>
    <t>CWE-1</t>
  </si>
  <si>
    <t>CWE-775</t>
  </si>
  <si>
    <t>CWE-669</t>
  </si>
  <si>
    <t>CWE-665</t>
  </si>
  <si>
    <t>CWE-664</t>
  </si>
  <si>
    <t>CWE-184</t>
  </si>
  <si>
    <t>CWE-18</t>
  </si>
  <si>
    <t>CWE-441</t>
  </si>
  <si>
    <t>CWE-913</t>
  </si>
  <si>
    <t>CWE SANS/ TOP 25 2011</t>
  </si>
  <si>
    <t>Severity Total</t>
  </si>
  <si>
    <t>%low</t>
  </si>
  <si>
    <t>%med</t>
  </si>
  <si>
    <t>%high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</si>
</sst>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Data!$B$3:$B$18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3-484A-A574-864A0C2A732A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Data!$C$3:$C$18</c:f>
              <c:numCache>
                <c:formatCode>General</c:formatCode>
                <c:ptCount val="16"/>
                <c:pt idx="0">
                  <c:v>2.09</c:v>
                </c:pt>
                <c:pt idx="1">
                  <c:v>1.92</c:v>
                </c:pt>
                <c:pt idx="2">
                  <c:v>2.15</c:v>
                </c:pt>
                <c:pt idx="3">
                  <c:v>1.86</c:v>
                </c:pt>
                <c:pt idx="4">
                  <c:v>1.84</c:v>
                </c:pt>
                <c:pt idx="5">
                  <c:v>1.88</c:v>
                </c:pt>
                <c:pt idx="6">
                  <c:v>1.89</c:v>
                </c:pt>
                <c:pt idx="7">
                  <c:v>2.02</c:v>
                </c:pt>
                <c:pt idx="8">
                  <c:v>2.1</c:v>
                </c:pt>
                <c:pt idx="9">
                  <c:v>2.15</c:v>
                </c:pt>
                <c:pt idx="10">
                  <c:v>2.23</c:v>
                </c:pt>
                <c:pt idx="11">
                  <c:v>2.15</c:v>
                </c:pt>
                <c:pt idx="12">
                  <c:v>1.88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3-484A-A574-864A0C2A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399912"/>
        <c:axId val="862401880"/>
      </c:barChart>
      <c:catAx>
        <c:axId val="8623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1880"/>
        <c:crosses val="autoZero"/>
        <c:auto val="1"/>
        <c:lblAlgn val="ctr"/>
        <c:lblOffset val="100"/>
        <c:noMultiLvlLbl val="0"/>
      </c:catAx>
      <c:valAx>
        <c:axId val="862401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Data!$J$3:$J$18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4D2A-928B-B242ED12554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Data!$K$3:$K$18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D2A-928B-B242ED12554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Data!$L$3:$L$18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D2A-928B-B242ED12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>
                  <a:alpha val="0"/>
                </a:srgbClr>
              </a:solidFill>
            </a:ln>
            <a:effectLst>
              <a:glow rad="127000">
                <a:schemeClr val="accent1">
                  <a:alpha val="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Data!$C$3:$C$18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plus>
            <c:minus>
              <c:numRef>
                <c:f>Data!$C$22:$C$37</c:f>
                <c:numCache>
                  <c:formatCode>General</c:formatCode>
                  <c:ptCount val="16"/>
                  <c:pt idx="0">
                    <c:v>-2.09</c:v>
                  </c:pt>
                  <c:pt idx="1">
                    <c:v>-1.92</c:v>
                  </c:pt>
                  <c:pt idx="2">
                    <c:v>-2.15</c:v>
                  </c:pt>
                  <c:pt idx="3">
                    <c:v>-1.86</c:v>
                  </c:pt>
                  <c:pt idx="4">
                    <c:v>-1.84</c:v>
                  </c:pt>
                  <c:pt idx="5">
                    <c:v>-1.88</c:v>
                  </c:pt>
                  <c:pt idx="6">
                    <c:v>-1.89</c:v>
                  </c:pt>
                  <c:pt idx="7">
                    <c:v>-2.02</c:v>
                  </c:pt>
                  <c:pt idx="8">
                    <c:v>-2.1</c:v>
                  </c:pt>
                  <c:pt idx="9">
                    <c:v>-2.15</c:v>
                  </c:pt>
                  <c:pt idx="10">
                    <c:v>-2.23</c:v>
                  </c:pt>
                  <c:pt idx="11">
                    <c:v>-2.15</c:v>
                  </c:pt>
                  <c:pt idx="12">
                    <c:v>-1.88</c:v>
                  </c:pt>
                  <c:pt idx="13">
                    <c:v>-2.2000000000000002</c:v>
                  </c:pt>
                  <c:pt idx="14">
                    <c:v>-2.2000000000000002</c:v>
                  </c:pt>
                  <c:pt idx="15">
                    <c:v>-1.92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>
                <a:glow rad="25400">
                  <a:srgbClr val="FF0000">
                    <a:alpha val="40000"/>
                  </a:srgbClr>
                </a:glow>
                <a:softEdge rad="0"/>
              </a:effectLst>
            </c:spPr>
          </c:errBars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Data!$B$3:$B$18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6-4E29-8575-279A65CA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Data!$C$2</c15:sqref>
                        </c15:formulaRef>
                      </c:ext>
                    </c:extLst>
                    <c:strCache>
                      <c:ptCount val="1"/>
                      <c:pt idx="0">
                        <c:v>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Data!$A$3:$A$18</c15:sqref>
                        </c15:formulaRef>
                      </c:ext>
                    </c:extLst>
                    <c:strCache>
                      <c:ptCount val="16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Data!$C$3:$C$18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2.09</c:v>
                      </c:pt>
                      <c:pt idx="1">
                        <c:v>1.92</c:v>
                      </c:pt>
                      <c:pt idx="2">
                        <c:v>2.15</c:v>
                      </c:pt>
                      <c:pt idx="3">
                        <c:v>1.86</c:v>
                      </c:pt>
                      <c:pt idx="4">
                        <c:v>1.84</c:v>
                      </c:pt>
                      <c:pt idx="5">
                        <c:v>1.88</c:v>
                      </c:pt>
                      <c:pt idx="6">
                        <c:v>1.89</c:v>
                      </c:pt>
                      <c:pt idx="7">
                        <c:v>2.02</c:v>
                      </c:pt>
                      <c:pt idx="8">
                        <c:v>2.1</c:v>
                      </c:pt>
                      <c:pt idx="9">
                        <c:v>2.15</c:v>
                      </c:pt>
                      <c:pt idx="10">
                        <c:v>2.23</c:v>
                      </c:pt>
                      <c:pt idx="11">
                        <c:v>2.15</c:v>
                      </c:pt>
                      <c:pt idx="12">
                        <c:v>1.88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1.92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76-4E29-8575-279A65CA0BD5}"/>
                  </c:ext>
                </c:extLst>
              </c15:ser>
            </c15:filteredBarSeries>
          </c:ext>
        </c:extLst>
      </c:barChart>
      <c:catAx>
        <c:axId val="84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8BF-A6C4-AA1AE0588A5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D-48BF-A6C4-AA1AE0588A5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Data!$F$3:$F$18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D-48BF-A6C4-AA1AE058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2-4E4D-B610-8C97A41A21B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2-4E4D-B610-8C97A41A21B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Data!$F$3:$F$18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2-4E4D-B610-8C97A41A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A-4707-80E6-B8F5A7378D5D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A-4707-80E6-B8F5A7378D5D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A-4707-80E6-B8F5A7378D5D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Data!$G$3:$G$18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A-4707-80E6-B8F5A7378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Data!$A$3:$A$19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Data!$N$3:$N$18</c:f>
              <c:numCache>
                <c:formatCode>General</c:formatCode>
                <c:ptCount val="16"/>
                <c:pt idx="0">
                  <c:v>9.4495275236238185E-2</c:v>
                </c:pt>
                <c:pt idx="1">
                  <c:v>6.404269513008673E-2</c:v>
                </c:pt>
                <c:pt idx="2">
                  <c:v>9.1562618236852064E-2</c:v>
                </c:pt>
                <c:pt idx="3">
                  <c:v>8.9943649761595149E-2</c:v>
                </c:pt>
                <c:pt idx="4">
                  <c:v>7.5171821305841921E-2</c:v>
                </c:pt>
                <c:pt idx="5">
                  <c:v>3.5703197764669355E-2</c:v>
                </c:pt>
                <c:pt idx="6">
                  <c:v>3.0758226037195996E-2</c:v>
                </c:pt>
                <c:pt idx="7">
                  <c:v>4.2137718396711203E-2</c:v>
                </c:pt>
                <c:pt idx="8">
                  <c:v>6.2031218325562541E-2</c:v>
                </c:pt>
                <c:pt idx="9">
                  <c:v>6.5168029064486835E-2</c:v>
                </c:pt>
                <c:pt idx="10">
                  <c:v>0.10382830626450117</c:v>
                </c:pt>
                <c:pt idx="11">
                  <c:v>0.10114739629302737</c:v>
                </c:pt>
                <c:pt idx="12">
                  <c:v>8.0287370809175695E-2</c:v>
                </c:pt>
                <c:pt idx="13">
                  <c:v>9.6995823790920116E-2</c:v>
                </c:pt>
                <c:pt idx="14">
                  <c:v>9.9444315813845802E-2</c:v>
                </c:pt>
                <c:pt idx="15">
                  <c:v>9.4465504169825631E-2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2-4C8C-9A7D-41D9A2EB13A9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Data!$A$3:$A$19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Data!$O$3:$O$18</c:f>
              <c:numCache>
                <c:formatCode>General</c:formatCode>
                <c:ptCount val="16"/>
                <c:pt idx="0">
                  <c:v>0.43377831108444576</c:v>
                </c:pt>
                <c:pt idx="1">
                  <c:v>0.47431621080720482</c:v>
                </c:pt>
                <c:pt idx="2">
                  <c:v>0.5051078320090806</c:v>
                </c:pt>
                <c:pt idx="3">
                  <c:v>0.50628521889900302</c:v>
                </c:pt>
                <c:pt idx="4">
                  <c:v>0.50272050400916379</c:v>
                </c:pt>
                <c:pt idx="5">
                  <c:v>0.48090655076063332</c:v>
                </c:pt>
                <c:pt idx="6">
                  <c:v>0.46838340486409158</c:v>
                </c:pt>
                <c:pt idx="7">
                  <c:v>0.49722507708119218</c:v>
                </c:pt>
                <c:pt idx="8">
                  <c:v>0.49766876140279748</c:v>
                </c:pt>
                <c:pt idx="9">
                  <c:v>0.53042688465031784</c:v>
                </c:pt>
                <c:pt idx="10">
                  <c:v>0.56515854601701465</c:v>
                </c:pt>
                <c:pt idx="11">
                  <c:v>0.56857899382171229</c:v>
                </c:pt>
                <c:pt idx="12">
                  <c:v>0.65843206453239222</c:v>
                </c:pt>
                <c:pt idx="13">
                  <c:v>0.53388118011585617</c:v>
                </c:pt>
                <c:pt idx="14">
                  <c:v>0.54156054642278306</c:v>
                </c:pt>
                <c:pt idx="15">
                  <c:v>0.60545868081880216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2-4C8C-9A7D-41D9A2EB13A9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Data!$A$3:$A$19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Data!$P$3:$P$18</c:f>
              <c:numCache>
                <c:formatCode>General</c:formatCode>
                <c:ptCount val="16"/>
                <c:pt idx="0">
                  <c:v>0.47172641367931606</c:v>
                </c:pt>
                <c:pt idx="1">
                  <c:v>0.46164109406270848</c:v>
                </c:pt>
                <c:pt idx="2">
                  <c:v>0.40332954975406737</c:v>
                </c:pt>
                <c:pt idx="3">
                  <c:v>0.40377113133940185</c:v>
                </c:pt>
                <c:pt idx="4">
                  <c:v>0.42210767468499427</c:v>
                </c:pt>
                <c:pt idx="5">
                  <c:v>0.48339025147469727</c:v>
                </c:pt>
                <c:pt idx="6">
                  <c:v>0.5008583690987124</c:v>
                </c:pt>
                <c:pt idx="7">
                  <c:v>0.46063720452209661</c:v>
                </c:pt>
                <c:pt idx="8">
                  <c:v>0.44030002027164</c:v>
                </c:pt>
                <c:pt idx="9">
                  <c:v>0.40440508628519528</c:v>
                </c:pt>
                <c:pt idx="10">
                  <c:v>0.33101314771848417</c:v>
                </c:pt>
                <c:pt idx="11">
                  <c:v>0.33027360988526039</c:v>
                </c:pt>
                <c:pt idx="12">
                  <c:v>0.26128056465843208</c:v>
                </c:pt>
                <c:pt idx="13">
                  <c:v>0.36912299609322374</c:v>
                </c:pt>
                <c:pt idx="14">
                  <c:v>0.35899513776337116</c:v>
                </c:pt>
                <c:pt idx="15">
                  <c:v>0.30007581501137226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2-4C8C-9A7D-41D9A2EB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9A5-972B-386B57201612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Data!$H$3:$H$18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9A5-972B-386B57201612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Data!$I$3:$I$18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9A5-972B-386B5720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8-417B-BBF2-8C5CA5293BBC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Data!$H$3:$H$18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8-417B-BBF2-8C5CA5293BBC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Data!$I$3:$I$18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8-417B-BBF2-8C5CA529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Data!$J$3:$J$18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2-4C86-8009-7A19C2D251C6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Data!$K$3:$K$18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C86-8009-7A19C2D251C6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Data!$L$3:$L$18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C86-8009-7A19C2D25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10</xdr:col>
      <xdr:colOff>594360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FB7DC-DABD-415A-846B-8906B928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449-7A6D-4AA6-98AE-A78ECDB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0222-CF5B-4481-8AF7-7E25DA6C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0</xdr:row>
      <xdr:rowOff>160020</xdr:rowOff>
    </xdr:from>
    <xdr:to>
      <xdr:col>16</xdr:col>
      <xdr:colOff>297180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BA3D2-45E4-4265-BEC9-622AEFAF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17</xdr:row>
      <xdr:rowOff>7620</xdr:rowOff>
    </xdr:from>
    <xdr:to>
      <xdr:col>17</xdr:col>
      <xdr:colOff>22860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2F9D7-09BF-4D5F-BE62-132D19B21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17</xdr:col>
      <xdr:colOff>15240</xdr:colOff>
      <xdr:row>49</xdr:row>
      <xdr:rowOff>172489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CB783-24CF-431D-B118-581B2B0CA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B0C7-463F-4738-804F-DD00580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B5F81-7C77-4C53-B7C5-7D74E7B0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83CF6-4152-46F9-ABFF-A586389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439B-3E73-421D-A8F4-EF2A3F36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798C50-6AED-4779-B363-0315A4CC01F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27566-6ACD-4E0F-97A1-BE57BE713241}" name="dataset" displayName="dataset" ref="A1:L18" tableType="queryTable" totalsRowShown="0">
  <autoFilter ref="A1:L18" xr:uid="{ADB8B4F2-EDC1-4AED-902C-5066FE905A56}"/>
  <tableColumns count="12">
    <tableColumn id="1" xr3:uid="{C556AE13-A751-416C-8C65-651D7D52643E}" uniqueName="1" name="Column1" queryTableFieldId="1" dataDxfId="5"/>
    <tableColumn id="2" xr3:uid="{E2B6EDC5-CEBA-423D-AAD2-9CD609FBC422}" uniqueName="2" name="Column2" queryTableFieldId="2" dataDxfId="4"/>
    <tableColumn id="3" xr3:uid="{F80CA1E3-8F0C-46E2-BCE2-F7647918DA18}" uniqueName="3" name="Column3" queryTableFieldId="3" dataDxfId="3"/>
    <tableColumn id="4" xr3:uid="{6088C735-9B76-47B9-B463-83635286D8EC}" uniqueName="4" name="Column4" queryTableFieldId="4"/>
    <tableColumn id="5" xr3:uid="{607F76C7-7E25-4E1A-B0C6-71BE0BEB435E}" uniqueName="5" name="Column5" queryTableFieldId="5" dataDxfId="2"/>
    <tableColumn id="6" xr3:uid="{18AC8942-7117-4574-84A2-8A6DDF88692C}" uniqueName="6" name="Column6" queryTableFieldId="6"/>
    <tableColumn id="7" xr3:uid="{31CBCC67-B335-44FA-B7CC-DC85FF30363D}" uniqueName="7" name="Column7" queryTableFieldId="7"/>
    <tableColumn id="8" xr3:uid="{3846252E-90F9-42BC-8A3A-10388AAB7461}" uniqueName="8" name="Column8" queryTableFieldId="8" dataDxfId="1"/>
    <tableColumn id="9" xr3:uid="{9686042C-DB6F-480A-86E9-6D82B12083FD}" uniqueName="9" name="Column9" queryTableFieldId="9"/>
    <tableColumn id="10" xr3:uid="{5B91B7E7-C8F1-4D16-A1D5-D2015AA7621D}" uniqueName="10" name="Column10" queryTableFieldId="10"/>
    <tableColumn id="11" xr3:uid="{FD4F629E-DC8E-4C4B-9BD1-AADA1672C430}" uniqueName="11" name="Column11" queryTableFieldId="11" dataDxfId="0"/>
    <tableColumn id="12" xr3:uid="{1F9A905B-5B1F-4983-BD53-324686879EEE}" uniqueName="12" name="Column1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8FEB-75E2-403A-92C8-56238075840B}">
  <dimension ref="A1:R37"/>
  <sheetViews>
    <sheetView workbookViewId="0">
      <selection activeCell="Q25" sqref="Q24:Q25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9" width="10.77734375" bestFit="1" customWidth="1"/>
    <col min="10" max="12" width="11.77734375" bestFit="1" customWidth="1"/>
    <col min="15" max="15" width="10.77734375" bestFit="1" customWidth="1"/>
    <col min="16" max="16" width="12.33203125" bestFit="1" customWidth="1"/>
    <col min="17" max="23" width="10.77734375" bestFit="1" customWidth="1"/>
    <col min="24" max="26" width="11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 x14ac:dyDescent="0.3">
      <c r="A2" s="1" t="s">
        <v>12</v>
      </c>
      <c r="B2" s="1" t="s">
        <v>33</v>
      </c>
      <c r="C2" s="1" t="s">
        <v>13</v>
      </c>
      <c r="E2" s="1" t="s">
        <v>14</v>
      </c>
      <c r="H2" s="1" t="s">
        <v>15</v>
      </c>
      <c r="K2" s="1" t="s">
        <v>16</v>
      </c>
      <c r="N2" t="s">
        <v>185</v>
      </c>
      <c r="O2" t="s">
        <v>186</v>
      </c>
      <c r="P2" t="s">
        <v>187</v>
      </c>
      <c r="Q2" t="s">
        <v>184</v>
      </c>
    </row>
    <row r="3" spans="1:18" x14ac:dyDescent="0.3">
      <c r="A3" s="1" t="s">
        <v>17</v>
      </c>
      <c r="B3" s="2">
        <v>6.15</v>
      </c>
      <c r="C3" s="2">
        <v>2.09</v>
      </c>
      <c r="D3">
        <v>630</v>
      </c>
      <c r="E3" s="1">
        <v>2892</v>
      </c>
      <c r="F3">
        <v>3145</v>
      </c>
      <c r="G3">
        <v>4851</v>
      </c>
      <c r="H3" s="1">
        <v>0</v>
      </c>
      <c r="I3">
        <v>1816</v>
      </c>
      <c r="J3">
        <v>6207</v>
      </c>
      <c r="K3" s="1">
        <v>183</v>
      </c>
      <c r="L3">
        <v>277</v>
      </c>
      <c r="N3">
        <f>dataset[[#This Row],[Column4]]/Q3</f>
        <v>9.4495275236238185E-2</v>
      </c>
      <c r="O3">
        <f>dataset[[#This Row],[Column5]]/Q3</f>
        <v>0.43377831108444576</v>
      </c>
      <c r="P3">
        <f>dataset[[#This Row],[Column6]]/Q3</f>
        <v>0.47172641367931606</v>
      </c>
      <c r="Q3">
        <f>dataset[[#This Row],[Column4]]+dataset[[#This Row],[Column5]]+dataset[[#This Row],[Column6]]</f>
        <v>6667</v>
      </c>
      <c r="R3">
        <f>N3+O3+P3</f>
        <v>1</v>
      </c>
    </row>
    <row r="4" spans="1:18" x14ac:dyDescent="0.3">
      <c r="A4" s="1" t="s">
        <v>18</v>
      </c>
      <c r="B4" s="2">
        <v>6.21</v>
      </c>
      <c r="C4" s="2">
        <v>1.92</v>
      </c>
      <c r="D4">
        <v>96</v>
      </c>
      <c r="E4" s="1">
        <v>711</v>
      </c>
      <c r="F4">
        <v>692</v>
      </c>
      <c r="G4">
        <v>1176</v>
      </c>
      <c r="H4" s="1">
        <v>2</v>
      </c>
      <c r="I4">
        <v>321</v>
      </c>
      <c r="J4">
        <v>1247</v>
      </c>
      <c r="K4" s="1">
        <v>208</v>
      </c>
      <c r="L4">
        <v>44</v>
      </c>
      <c r="N4">
        <f>dataset[[#This Row],[Column4]]/Q4</f>
        <v>6.404269513008673E-2</v>
      </c>
      <c r="O4">
        <f>dataset[[#This Row],[Column5]]/Q4</f>
        <v>0.47431621080720482</v>
      </c>
      <c r="P4">
        <f>dataset[[#This Row],[Column6]]/Q4</f>
        <v>0.46164109406270848</v>
      </c>
      <c r="Q4">
        <f>dataset[[#This Row],[Column4]]+dataset[[#This Row],[Column5]]+dataset[[#This Row],[Column6]]</f>
        <v>1499</v>
      </c>
      <c r="R4">
        <f t="shared" ref="R4:R18" si="0">N4+O4+P4</f>
        <v>1</v>
      </c>
    </row>
    <row r="5" spans="1:18" x14ac:dyDescent="0.3">
      <c r="A5" s="1" t="s">
        <v>19</v>
      </c>
      <c r="B5" s="2">
        <v>6.06</v>
      </c>
      <c r="C5" s="2">
        <v>2.15</v>
      </c>
      <c r="D5">
        <v>242</v>
      </c>
      <c r="E5" s="1">
        <v>1335</v>
      </c>
      <c r="F5">
        <v>1066</v>
      </c>
      <c r="G5">
        <v>2180</v>
      </c>
      <c r="H5" s="1">
        <v>0</v>
      </c>
      <c r="I5">
        <v>463</v>
      </c>
      <c r="J5">
        <v>2198</v>
      </c>
      <c r="K5" s="1">
        <v>346</v>
      </c>
      <c r="L5">
        <v>99</v>
      </c>
      <c r="N5">
        <f>dataset[[#This Row],[Column4]]/Q5</f>
        <v>9.1562618236852064E-2</v>
      </c>
      <c r="O5">
        <f>dataset[[#This Row],[Column5]]/Q5</f>
        <v>0.5051078320090806</v>
      </c>
      <c r="P5">
        <f>dataset[[#This Row],[Column6]]/Q5</f>
        <v>0.40332954975406737</v>
      </c>
      <c r="Q5">
        <f>dataset[[#This Row],[Column4]]+dataset[[#This Row],[Column5]]+dataset[[#This Row],[Column6]]</f>
        <v>2643</v>
      </c>
      <c r="R5">
        <f t="shared" si="0"/>
        <v>1</v>
      </c>
    </row>
    <row r="6" spans="1:18" x14ac:dyDescent="0.3">
      <c r="A6" s="1" t="s">
        <v>20</v>
      </c>
      <c r="B6" s="2">
        <v>5.79</v>
      </c>
      <c r="C6" s="2">
        <v>1.86</v>
      </c>
      <c r="D6">
        <v>415</v>
      </c>
      <c r="E6" s="1">
        <v>2336</v>
      </c>
      <c r="F6">
        <v>1863</v>
      </c>
      <c r="G6">
        <v>3898</v>
      </c>
      <c r="H6" s="1">
        <v>4</v>
      </c>
      <c r="I6">
        <v>712</v>
      </c>
      <c r="J6">
        <v>3565</v>
      </c>
      <c r="K6" s="1">
        <v>793</v>
      </c>
      <c r="L6">
        <v>256</v>
      </c>
      <c r="N6">
        <f>dataset[[#This Row],[Column4]]/Q6</f>
        <v>8.9943649761595149E-2</v>
      </c>
      <c r="O6">
        <f>dataset[[#This Row],[Column5]]/Q6</f>
        <v>0.50628521889900302</v>
      </c>
      <c r="P6">
        <f>dataset[[#This Row],[Column6]]/Q6</f>
        <v>0.40377113133940185</v>
      </c>
      <c r="Q6">
        <f>dataset[[#This Row],[Column4]]+dataset[[#This Row],[Column5]]+dataset[[#This Row],[Column6]]</f>
        <v>4614</v>
      </c>
      <c r="R6">
        <f t="shared" si="0"/>
        <v>1</v>
      </c>
    </row>
    <row r="7" spans="1:18" x14ac:dyDescent="0.3">
      <c r="A7" s="1" t="s">
        <v>21</v>
      </c>
      <c r="B7" s="2">
        <v>6.13</v>
      </c>
      <c r="C7" s="2">
        <v>1.84</v>
      </c>
      <c r="D7">
        <v>525</v>
      </c>
      <c r="E7" s="1">
        <v>3511</v>
      </c>
      <c r="F7">
        <v>2948</v>
      </c>
      <c r="G7">
        <v>6353</v>
      </c>
      <c r="H7" s="1">
        <v>18</v>
      </c>
      <c r="I7">
        <v>613</v>
      </c>
      <c r="J7">
        <v>4644</v>
      </c>
      <c r="K7" s="1">
        <v>1528</v>
      </c>
      <c r="L7">
        <v>812</v>
      </c>
      <c r="N7">
        <f>dataset[[#This Row],[Column4]]/Q7</f>
        <v>7.5171821305841921E-2</v>
      </c>
      <c r="O7">
        <f>dataset[[#This Row],[Column5]]/Q7</f>
        <v>0.50272050400916379</v>
      </c>
      <c r="P7">
        <f>dataset[[#This Row],[Column6]]/Q7</f>
        <v>0.42210767468499427</v>
      </c>
      <c r="Q7">
        <f>dataset[[#This Row],[Column4]]+dataset[[#This Row],[Column5]]+dataset[[#This Row],[Column6]]</f>
        <v>6984</v>
      </c>
      <c r="R7">
        <f t="shared" si="0"/>
        <v>1</v>
      </c>
    </row>
    <row r="8" spans="1:18" x14ac:dyDescent="0.3">
      <c r="A8" s="1" t="s">
        <v>22</v>
      </c>
      <c r="B8" s="2">
        <v>6.65</v>
      </c>
      <c r="C8" s="2">
        <v>1.88</v>
      </c>
      <c r="D8">
        <v>230</v>
      </c>
      <c r="E8" s="1">
        <v>3098</v>
      </c>
      <c r="F8">
        <v>3114</v>
      </c>
      <c r="G8">
        <v>5809</v>
      </c>
      <c r="H8" s="1">
        <v>40</v>
      </c>
      <c r="I8">
        <v>593</v>
      </c>
      <c r="J8">
        <v>3647</v>
      </c>
      <c r="K8" s="1">
        <v>2613</v>
      </c>
      <c r="L8">
        <v>182</v>
      </c>
      <c r="N8">
        <f>dataset[[#This Row],[Column4]]/Q8</f>
        <v>3.5703197764669355E-2</v>
      </c>
      <c r="O8">
        <f>dataset[[#This Row],[Column5]]/Q8</f>
        <v>0.48090655076063332</v>
      </c>
      <c r="P8">
        <f>dataset[[#This Row],[Column6]]/Q8</f>
        <v>0.48339025147469727</v>
      </c>
      <c r="Q8">
        <f>dataset[[#This Row],[Column4]]+dataset[[#This Row],[Column5]]+dataset[[#This Row],[Column6]]</f>
        <v>6442</v>
      </c>
      <c r="R8">
        <f t="shared" si="0"/>
        <v>1</v>
      </c>
    </row>
    <row r="9" spans="1:18" x14ac:dyDescent="0.3">
      <c r="A9" s="1" t="s">
        <v>23</v>
      </c>
      <c r="B9" s="2">
        <v>6.64</v>
      </c>
      <c r="C9" s="2">
        <v>1.89</v>
      </c>
      <c r="D9">
        <v>215</v>
      </c>
      <c r="E9" s="1">
        <v>3274</v>
      </c>
      <c r="F9">
        <v>3501</v>
      </c>
      <c r="G9">
        <v>6363</v>
      </c>
      <c r="H9" s="1">
        <v>10</v>
      </c>
      <c r="I9">
        <v>617</v>
      </c>
      <c r="J9">
        <v>4036</v>
      </c>
      <c r="K9" s="1">
        <v>2803</v>
      </c>
      <c r="L9">
        <v>151</v>
      </c>
      <c r="N9">
        <f>dataset[[#This Row],[Column4]]/Q9</f>
        <v>3.0758226037195996E-2</v>
      </c>
      <c r="O9">
        <f>dataset[[#This Row],[Column5]]/Q9</f>
        <v>0.46838340486409158</v>
      </c>
      <c r="P9">
        <f>dataset[[#This Row],[Column6]]/Q9</f>
        <v>0.5008583690987124</v>
      </c>
      <c r="Q9">
        <f>dataset[[#This Row],[Column4]]+dataset[[#This Row],[Column5]]+dataset[[#This Row],[Column6]]</f>
        <v>6990</v>
      </c>
      <c r="R9">
        <f t="shared" si="0"/>
        <v>1</v>
      </c>
    </row>
    <row r="10" spans="1:18" x14ac:dyDescent="0.3">
      <c r="A10" s="1" t="s">
        <v>24</v>
      </c>
      <c r="B10" s="2">
        <v>6.53</v>
      </c>
      <c r="C10" s="2">
        <v>2.02</v>
      </c>
      <c r="D10">
        <v>205</v>
      </c>
      <c r="E10" s="1">
        <v>2419</v>
      </c>
      <c r="F10">
        <v>2241</v>
      </c>
      <c r="G10">
        <v>4406</v>
      </c>
      <c r="H10" s="1">
        <v>18</v>
      </c>
      <c r="I10">
        <v>441</v>
      </c>
      <c r="J10">
        <v>2526</v>
      </c>
      <c r="K10" s="1">
        <v>2231</v>
      </c>
      <c r="L10">
        <v>108</v>
      </c>
      <c r="N10">
        <f>dataset[[#This Row],[Column4]]/Q10</f>
        <v>4.2137718396711203E-2</v>
      </c>
      <c r="O10">
        <f>dataset[[#This Row],[Column5]]/Q10</f>
        <v>0.49722507708119218</v>
      </c>
      <c r="P10">
        <f>dataset[[#This Row],[Column6]]/Q10</f>
        <v>0.46063720452209661</v>
      </c>
      <c r="Q10">
        <f>dataset[[#This Row],[Column4]]+dataset[[#This Row],[Column5]]+dataset[[#This Row],[Column6]]</f>
        <v>4865</v>
      </c>
      <c r="R10">
        <f t="shared" si="0"/>
        <v>1</v>
      </c>
    </row>
    <row r="11" spans="1:18" x14ac:dyDescent="0.3">
      <c r="A11" s="1" t="s">
        <v>25</v>
      </c>
      <c r="B11" s="2">
        <v>6.52</v>
      </c>
      <c r="C11" s="2">
        <v>2.1</v>
      </c>
      <c r="D11">
        <v>306</v>
      </c>
      <c r="E11" s="1">
        <v>2455</v>
      </c>
      <c r="F11">
        <v>2172</v>
      </c>
      <c r="G11">
        <v>4246</v>
      </c>
      <c r="H11" s="1">
        <v>33</v>
      </c>
      <c r="I11">
        <v>654</v>
      </c>
      <c r="J11">
        <v>2262</v>
      </c>
      <c r="K11" s="1">
        <v>2441</v>
      </c>
      <c r="L11">
        <v>230</v>
      </c>
      <c r="N11">
        <f>dataset[[#This Row],[Column4]]/Q11</f>
        <v>6.2031218325562541E-2</v>
      </c>
      <c r="O11">
        <f>dataset[[#This Row],[Column5]]/Q11</f>
        <v>0.49766876140279748</v>
      </c>
      <c r="P11">
        <f>dataset[[#This Row],[Column6]]/Q11</f>
        <v>0.44030002027164</v>
      </c>
      <c r="Q11">
        <f>dataset[[#This Row],[Column4]]+dataset[[#This Row],[Column5]]+dataset[[#This Row],[Column6]]</f>
        <v>4933</v>
      </c>
      <c r="R11">
        <f t="shared" si="0"/>
        <v>1</v>
      </c>
    </row>
    <row r="12" spans="1:18" x14ac:dyDescent="0.3">
      <c r="A12" s="1" t="s">
        <v>26</v>
      </c>
      <c r="B12" s="2">
        <v>6.38</v>
      </c>
      <c r="C12" s="2">
        <v>2.15</v>
      </c>
      <c r="D12">
        <v>287</v>
      </c>
      <c r="E12" s="1">
        <v>2336</v>
      </c>
      <c r="F12">
        <v>1781</v>
      </c>
      <c r="G12">
        <v>3823</v>
      </c>
      <c r="H12" s="1">
        <v>49</v>
      </c>
      <c r="I12">
        <v>532</v>
      </c>
      <c r="J12">
        <v>2304</v>
      </c>
      <c r="K12" s="1">
        <v>1883</v>
      </c>
      <c r="L12">
        <v>217</v>
      </c>
      <c r="N12">
        <f>dataset[[#This Row],[Column4]]/Q12</f>
        <v>6.5168029064486835E-2</v>
      </c>
      <c r="O12">
        <f>dataset[[#This Row],[Column5]]/Q12</f>
        <v>0.53042688465031784</v>
      </c>
      <c r="P12">
        <f>dataset[[#This Row],[Column6]]/Q12</f>
        <v>0.40440508628519528</v>
      </c>
      <c r="Q12">
        <f>dataset[[#This Row],[Column4]]+dataset[[#This Row],[Column5]]+dataset[[#This Row],[Column6]]</f>
        <v>4404</v>
      </c>
      <c r="R12">
        <f t="shared" si="0"/>
        <v>1</v>
      </c>
    </row>
    <row r="13" spans="1:18" x14ac:dyDescent="0.3">
      <c r="A13" s="1" t="s">
        <v>27</v>
      </c>
      <c r="B13" s="2">
        <v>6.08</v>
      </c>
      <c r="C13" s="2">
        <v>2.23</v>
      </c>
      <c r="D13">
        <v>537</v>
      </c>
      <c r="E13" s="1">
        <v>2923</v>
      </c>
      <c r="F13">
        <v>1712</v>
      </c>
      <c r="G13">
        <v>4574</v>
      </c>
      <c r="H13" s="1">
        <v>104</v>
      </c>
      <c r="I13">
        <v>494</v>
      </c>
      <c r="J13">
        <v>2491</v>
      </c>
      <c r="K13" s="1">
        <v>2430</v>
      </c>
      <c r="L13">
        <v>251</v>
      </c>
      <c r="N13">
        <f>dataset[[#This Row],[Column4]]/Q13</f>
        <v>0.10382830626450117</v>
      </c>
      <c r="O13">
        <f>dataset[[#This Row],[Column5]]/Q13</f>
        <v>0.56515854601701465</v>
      </c>
      <c r="P13">
        <f>dataset[[#This Row],[Column6]]/Q13</f>
        <v>0.33101314771848417</v>
      </c>
      <c r="Q13">
        <f>dataset[[#This Row],[Column4]]+dataset[[#This Row],[Column5]]+dataset[[#This Row],[Column6]]</f>
        <v>5172</v>
      </c>
      <c r="R13">
        <f t="shared" si="0"/>
        <v>1</v>
      </c>
    </row>
    <row r="14" spans="1:18" x14ac:dyDescent="0.3">
      <c r="A14" s="1" t="s">
        <v>28</v>
      </c>
      <c r="B14" s="2">
        <v>6.07</v>
      </c>
      <c r="C14" s="2">
        <v>2.15</v>
      </c>
      <c r="D14">
        <v>573</v>
      </c>
      <c r="E14" s="1">
        <v>3221</v>
      </c>
      <c r="F14">
        <v>1871</v>
      </c>
      <c r="G14">
        <v>4780</v>
      </c>
      <c r="H14" s="1">
        <v>159</v>
      </c>
      <c r="I14">
        <v>726</v>
      </c>
      <c r="J14">
        <v>2757</v>
      </c>
      <c r="K14" s="1">
        <v>2625</v>
      </c>
      <c r="L14">
        <v>283</v>
      </c>
      <c r="N14">
        <f>dataset[[#This Row],[Column4]]/Q14</f>
        <v>0.10114739629302737</v>
      </c>
      <c r="O14">
        <f>dataset[[#This Row],[Column5]]/Q14</f>
        <v>0.56857899382171229</v>
      </c>
      <c r="P14">
        <f>dataset[[#This Row],[Column6]]/Q14</f>
        <v>0.33027360988526039</v>
      </c>
      <c r="Q14">
        <f>dataset[[#This Row],[Column4]]+dataset[[#This Row],[Column5]]+dataset[[#This Row],[Column6]]</f>
        <v>5665</v>
      </c>
      <c r="R14">
        <f t="shared" si="0"/>
        <v>1</v>
      </c>
    </row>
    <row r="15" spans="1:18" x14ac:dyDescent="0.3">
      <c r="A15" s="1" t="s">
        <v>29</v>
      </c>
      <c r="B15" s="2">
        <v>5.87</v>
      </c>
      <c r="C15" s="2">
        <v>1.88</v>
      </c>
      <c r="D15">
        <v>637</v>
      </c>
      <c r="E15" s="1">
        <v>5224</v>
      </c>
      <c r="F15">
        <v>2073</v>
      </c>
      <c r="G15">
        <v>5718</v>
      </c>
      <c r="H15" s="1">
        <v>1506</v>
      </c>
      <c r="I15">
        <v>710</v>
      </c>
      <c r="J15">
        <v>3429</v>
      </c>
      <c r="K15" s="1">
        <v>4330</v>
      </c>
      <c r="L15">
        <v>175</v>
      </c>
      <c r="N15">
        <f>dataset[[#This Row],[Column4]]/Q15</f>
        <v>8.0287370809175695E-2</v>
      </c>
      <c r="O15">
        <f>dataset[[#This Row],[Column5]]/Q15</f>
        <v>0.65843206453239222</v>
      </c>
      <c r="P15">
        <f>dataset[[#This Row],[Column6]]/Q15</f>
        <v>0.26128056465843208</v>
      </c>
      <c r="Q15">
        <f>dataset[[#This Row],[Column4]]+dataset[[#This Row],[Column5]]+dataset[[#This Row],[Column6]]</f>
        <v>7934</v>
      </c>
      <c r="R15">
        <f t="shared" si="0"/>
        <v>1</v>
      </c>
    </row>
    <row r="16" spans="1:18" x14ac:dyDescent="0.3">
      <c r="A16" s="1" t="s">
        <v>30</v>
      </c>
      <c r="B16" s="2">
        <v>6.25</v>
      </c>
      <c r="C16" s="2">
        <v>2.2000000000000002</v>
      </c>
      <c r="D16">
        <v>720</v>
      </c>
      <c r="E16" s="1">
        <v>3963</v>
      </c>
      <c r="F16">
        <v>2740</v>
      </c>
      <c r="G16">
        <v>6407</v>
      </c>
      <c r="H16" s="1">
        <v>99</v>
      </c>
      <c r="I16">
        <v>917</v>
      </c>
      <c r="J16">
        <v>4129</v>
      </c>
      <c r="K16" s="1">
        <v>3167</v>
      </c>
      <c r="L16">
        <v>127</v>
      </c>
      <c r="N16">
        <f>dataset[[#This Row],[Column4]]/Q16</f>
        <v>9.6995823790920116E-2</v>
      </c>
      <c r="O16">
        <f>dataset[[#This Row],[Column5]]/Q16</f>
        <v>0.53388118011585617</v>
      </c>
      <c r="P16">
        <f>dataset[[#This Row],[Column6]]/Q16</f>
        <v>0.36912299609322374</v>
      </c>
      <c r="Q16">
        <f>dataset[[#This Row],[Column4]]+dataset[[#This Row],[Column5]]+dataset[[#This Row],[Column6]]</f>
        <v>7423</v>
      </c>
      <c r="R16">
        <f t="shared" si="0"/>
        <v>1</v>
      </c>
    </row>
    <row r="17" spans="1:18" x14ac:dyDescent="0.3">
      <c r="A17" s="1" t="s">
        <v>31</v>
      </c>
      <c r="B17" s="2">
        <v>6.16</v>
      </c>
      <c r="C17" s="2">
        <v>2.2000000000000002</v>
      </c>
      <c r="D17">
        <v>859</v>
      </c>
      <c r="E17" s="1">
        <v>4678</v>
      </c>
      <c r="F17">
        <v>3101</v>
      </c>
      <c r="G17">
        <v>7400</v>
      </c>
      <c r="H17" s="1">
        <v>88</v>
      </c>
      <c r="I17">
        <v>1150</v>
      </c>
      <c r="J17">
        <v>4509</v>
      </c>
      <c r="K17" s="1">
        <v>3776</v>
      </c>
      <c r="L17">
        <v>353</v>
      </c>
      <c r="N17">
        <f>dataset[[#This Row],[Column4]]/Q17</f>
        <v>9.9444315813845802E-2</v>
      </c>
      <c r="O17">
        <f>dataset[[#This Row],[Column5]]/Q17</f>
        <v>0.54156054642278306</v>
      </c>
      <c r="P17">
        <f>dataset[[#This Row],[Column6]]/Q17</f>
        <v>0.35899513776337116</v>
      </c>
      <c r="Q17">
        <f>dataset[[#This Row],[Column4]]+dataset[[#This Row],[Column5]]+dataset[[#This Row],[Column6]]</f>
        <v>8638</v>
      </c>
      <c r="R17">
        <f t="shared" si="0"/>
        <v>1</v>
      </c>
    </row>
    <row r="18" spans="1:18" x14ac:dyDescent="0.3">
      <c r="A18" s="1" t="s">
        <v>32</v>
      </c>
      <c r="B18" s="2">
        <v>5.88</v>
      </c>
      <c r="C18" s="2">
        <v>1.92</v>
      </c>
      <c r="D18">
        <v>1246</v>
      </c>
      <c r="E18" s="1">
        <v>7986</v>
      </c>
      <c r="F18">
        <v>3958</v>
      </c>
      <c r="G18">
        <v>11193</v>
      </c>
      <c r="H18" s="1">
        <v>217</v>
      </c>
      <c r="I18">
        <v>1780</v>
      </c>
      <c r="J18">
        <v>6709</v>
      </c>
      <c r="K18" s="1">
        <v>6026</v>
      </c>
      <c r="L18">
        <v>455</v>
      </c>
      <c r="N18">
        <f>dataset[[#This Row],[Column4]]/Q18</f>
        <v>9.4465504169825631E-2</v>
      </c>
      <c r="O18">
        <f>dataset[[#This Row],[Column5]]/Q18</f>
        <v>0.60545868081880216</v>
      </c>
      <c r="P18">
        <f>dataset[[#This Row],[Column6]]/Q18</f>
        <v>0.30007581501137226</v>
      </c>
      <c r="Q18">
        <f>dataset[[#This Row],[Column4]]+dataset[[#This Row],[Column5]]+dataset[[#This Row],[Column6]]</f>
        <v>13190</v>
      </c>
      <c r="R18">
        <f t="shared" si="0"/>
        <v>1</v>
      </c>
    </row>
    <row r="20" spans="1:18" x14ac:dyDescent="0.3">
      <c r="C20" t="s">
        <v>34</v>
      </c>
    </row>
    <row r="22" spans="1:18" x14ac:dyDescent="0.3">
      <c r="C22">
        <f t="shared" ref="C22:C37" si="1">-1*C3</f>
        <v>-2.09</v>
      </c>
    </row>
    <row r="23" spans="1:18" x14ac:dyDescent="0.3">
      <c r="C23">
        <f t="shared" si="1"/>
        <v>-1.92</v>
      </c>
    </row>
    <row r="24" spans="1:18" x14ac:dyDescent="0.3">
      <c r="C24">
        <f t="shared" si="1"/>
        <v>-2.15</v>
      </c>
    </row>
    <row r="25" spans="1:18" x14ac:dyDescent="0.3">
      <c r="C25">
        <f t="shared" si="1"/>
        <v>-1.86</v>
      </c>
    </row>
    <row r="26" spans="1:18" x14ac:dyDescent="0.3">
      <c r="C26">
        <f t="shared" si="1"/>
        <v>-1.84</v>
      </c>
    </row>
    <row r="27" spans="1:18" x14ac:dyDescent="0.3">
      <c r="C27">
        <f t="shared" si="1"/>
        <v>-1.88</v>
      </c>
    </row>
    <row r="28" spans="1:18" x14ac:dyDescent="0.3">
      <c r="C28">
        <f t="shared" si="1"/>
        <v>-1.89</v>
      </c>
    </row>
    <row r="29" spans="1:18" x14ac:dyDescent="0.3">
      <c r="C29">
        <f t="shared" si="1"/>
        <v>-2.02</v>
      </c>
    </row>
    <row r="30" spans="1:18" x14ac:dyDescent="0.3">
      <c r="C30">
        <f t="shared" si="1"/>
        <v>-2.1</v>
      </c>
    </row>
    <row r="31" spans="1:18" x14ac:dyDescent="0.3">
      <c r="C31">
        <f t="shared" si="1"/>
        <v>-2.15</v>
      </c>
    </row>
    <row r="32" spans="1:18" x14ac:dyDescent="0.3">
      <c r="C32">
        <f t="shared" si="1"/>
        <v>-2.23</v>
      </c>
    </row>
    <row r="33" spans="3:3" x14ac:dyDescent="0.3">
      <c r="C33">
        <f t="shared" si="1"/>
        <v>-2.15</v>
      </c>
    </row>
    <row r="34" spans="3:3" x14ac:dyDescent="0.3">
      <c r="C34">
        <f t="shared" si="1"/>
        <v>-1.88</v>
      </c>
    </row>
    <row r="35" spans="3:3" x14ac:dyDescent="0.3">
      <c r="C35">
        <f t="shared" si="1"/>
        <v>-2.2000000000000002</v>
      </c>
    </row>
    <row r="36" spans="3:3" x14ac:dyDescent="0.3">
      <c r="C36">
        <f t="shared" si="1"/>
        <v>-2.2000000000000002</v>
      </c>
    </row>
    <row r="37" spans="3:3" x14ac:dyDescent="0.3">
      <c r="C37">
        <f t="shared" si="1"/>
        <v>-1.92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091-B71B-41C0-BF10-F1E1694B8EC7}">
  <dimension ref="A1"/>
  <sheetViews>
    <sheetView tabSelected="1" topLeftCell="A30" zoomScaleNormal="100" workbookViewId="0">
      <selection activeCell="S43" sqref="S4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8954-0FE9-4B8E-B491-EF82C601FC9E}">
  <dimension ref="A1"/>
  <sheetViews>
    <sheetView workbookViewId="0">
      <selection activeCell="L20" sqref="L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4E6-4337-42C1-B4D3-DEB78D4F83AD}">
  <dimension ref="A1"/>
  <sheetViews>
    <sheetView workbookViewId="0">
      <selection activeCell="L22" sqref="L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4E2A-4335-4780-A6F3-F109F0F2F8A2}">
  <dimension ref="A1:Q97"/>
  <sheetViews>
    <sheetView zoomScale="70" zoomScaleNormal="70" workbookViewId="0">
      <selection activeCell="P27" sqref="P27"/>
    </sheetView>
  </sheetViews>
  <sheetFormatPr defaultRowHeight="14.4" x14ac:dyDescent="0.3"/>
  <sheetData>
    <row r="1" spans="1:17" x14ac:dyDescent="0.3">
      <c r="A1" s="3">
        <v>2011</v>
      </c>
      <c r="B1" s="3"/>
      <c r="C1" s="3">
        <v>2012</v>
      </c>
      <c r="D1" s="3"/>
      <c r="E1" s="3">
        <v>2013</v>
      </c>
      <c r="F1" s="3"/>
      <c r="G1" s="3">
        <v>2014</v>
      </c>
      <c r="H1" s="3"/>
      <c r="I1" s="3">
        <v>2015</v>
      </c>
      <c r="J1" s="3"/>
      <c r="K1" s="3">
        <v>2016</v>
      </c>
      <c r="L1" s="3"/>
      <c r="M1" s="3">
        <v>2017</v>
      </c>
      <c r="N1" s="3"/>
      <c r="P1" t="s">
        <v>183</v>
      </c>
    </row>
    <row r="2" spans="1:17" x14ac:dyDescent="0.3">
      <c r="A2">
        <v>728</v>
      </c>
      <c r="B2" t="s">
        <v>35</v>
      </c>
      <c r="C2">
        <v>844</v>
      </c>
      <c r="D2" t="s">
        <v>45</v>
      </c>
      <c r="E2">
        <v>960</v>
      </c>
      <c r="F2" t="s">
        <v>45</v>
      </c>
      <c r="G2">
        <v>1547</v>
      </c>
      <c r="H2" t="s">
        <v>47</v>
      </c>
      <c r="I2">
        <v>1116</v>
      </c>
      <c r="J2" t="s">
        <v>35</v>
      </c>
      <c r="K2">
        <v>1363</v>
      </c>
      <c r="L2" t="s">
        <v>35</v>
      </c>
      <c r="M2">
        <v>2322</v>
      </c>
      <c r="N2" t="s">
        <v>35</v>
      </c>
      <c r="P2">
        <v>120</v>
      </c>
      <c r="Q2" t="s">
        <v>51</v>
      </c>
    </row>
    <row r="3" spans="1:17" x14ac:dyDescent="0.3">
      <c r="A3">
        <v>536</v>
      </c>
      <c r="B3" t="s">
        <v>45</v>
      </c>
      <c r="C3">
        <v>784</v>
      </c>
      <c r="D3" t="s">
        <v>37</v>
      </c>
      <c r="E3">
        <v>774</v>
      </c>
      <c r="F3" t="s">
        <v>35</v>
      </c>
      <c r="G3">
        <v>948</v>
      </c>
      <c r="H3" t="s">
        <v>37</v>
      </c>
      <c r="I3">
        <v>776</v>
      </c>
      <c r="J3" t="s">
        <v>37</v>
      </c>
      <c r="K3">
        <v>846</v>
      </c>
      <c r="L3" t="s">
        <v>38</v>
      </c>
      <c r="M3">
        <v>1274</v>
      </c>
      <c r="N3" t="s">
        <v>37</v>
      </c>
      <c r="P3">
        <v>129</v>
      </c>
      <c r="Q3" t="s">
        <v>52</v>
      </c>
    </row>
    <row r="4" spans="1:17" x14ac:dyDescent="0.3">
      <c r="A4">
        <v>478</v>
      </c>
      <c r="B4" t="s">
        <v>37</v>
      </c>
      <c r="C4">
        <v>680</v>
      </c>
      <c r="D4" t="s">
        <v>35</v>
      </c>
      <c r="E4">
        <v>697</v>
      </c>
      <c r="F4" t="s">
        <v>37</v>
      </c>
      <c r="G4">
        <v>822</v>
      </c>
      <c r="H4" t="s">
        <v>35</v>
      </c>
      <c r="I4">
        <v>701</v>
      </c>
      <c r="J4" t="s">
        <v>38</v>
      </c>
      <c r="K4">
        <v>788</v>
      </c>
      <c r="L4" t="s">
        <v>45</v>
      </c>
      <c r="M4">
        <v>1208</v>
      </c>
      <c r="N4" t="s">
        <v>38</v>
      </c>
      <c r="P4">
        <v>131</v>
      </c>
      <c r="Q4" t="s">
        <v>53</v>
      </c>
    </row>
    <row r="5" spans="1:17" x14ac:dyDescent="0.3">
      <c r="A5">
        <v>451</v>
      </c>
      <c r="B5" t="s">
        <v>41</v>
      </c>
      <c r="C5">
        <v>594</v>
      </c>
      <c r="D5" t="s">
        <v>40</v>
      </c>
      <c r="E5">
        <v>634</v>
      </c>
      <c r="F5" t="s">
        <v>40</v>
      </c>
      <c r="G5">
        <v>709</v>
      </c>
      <c r="H5" t="s">
        <v>45</v>
      </c>
      <c r="I5">
        <v>648</v>
      </c>
      <c r="J5" t="s">
        <v>40</v>
      </c>
      <c r="K5">
        <v>744</v>
      </c>
      <c r="L5" t="s">
        <v>40</v>
      </c>
      <c r="M5">
        <v>1175</v>
      </c>
      <c r="N5" t="s">
        <v>39</v>
      </c>
      <c r="P5">
        <v>134</v>
      </c>
      <c r="Q5" t="s">
        <v>54</v>
      </c>
    </row>
    <row r="6" spans="1:17" x14ac:dyDescent="0.3">
      <c r="A6">
        <v>398</v>
      </c>
      <c r="B6" t="s">
        <v>43</v>
      </c>
      <c r="C6">
        <v>374</v>
      </c>
      <c r="D6" t="s">
        <v>41</v>
      </c>
      <c r="E6">
        <v>525</v>
      </c>
      <c r="F6" t="s">
        <v>41</v>
      </c>
      <c r="G6">
        <v>689</v>
      </c>
      <c r="H6" t="s">
        <v>40</v>
      </c>
      <c r="I6">
        <v>647</v>
      </c>
      <c r="J6" t="s">
        <v>45</v>
      </c>
      <c r="K6">
        <v>689</v>
      </c>
      <c r="L6" t="s">
        <v>37</v>
      </c>
      <c r="M6">
        <v>1023</v>
      </c>
      <c r="N6" t="s">
        <v>40</v>
      </c>
      <c r="P6">
        <v>190</v>
      </c>
      <c r="Q6" t="s">
        <v>55</v>
      </c>
    </row>
    <row r="7" spans="1:17" x14ac:dyDescent="0.3">
      <c r="A7">
        <v>365</v>
      </c>
      <c r="B7" t="s">
        <v>40</v>
      </c>
      <c r="C7">
        <v>257</v>
      </c>
      <c r="D7" t="s">
        <v>43</v>
      </c>
      <c r="E7">
        <v>292</v>
      </c>
      <c r="F7" t="s">
        <v>43</v>
      </c>
      <c r="G7">
        <v>509</v>
      </c>
      <c r="H7" t="s">
        <v>41</v>
      </c>
      <c r="I7">
        <v>577</v>
      </c>
      <c r="J7" t="s">
        <v>46</v>
      </c>
      <c r="K7">
        <v>652</v>
      </c>
      <c r="L7" t="s">
        <v>41</v>
      </c>
      <c r="M7">
        <v>967</v>
      </c>
      <c r="N7" t="s">
        <v>41</v>
      </c>
      <c r="P7">
        <v>209</v>
      </c>
      <c r="Q7" t="s">
        <v>56</v>
      </c>
    </row>
    <row r="8" spans="1:17" x14ac:dyDescent="0.3">
      <c r="A8">
        <v>321</v>
      </c>
      <c r="B8" t="s">
        <v>38</v>
      </c>
      <c r="C8">
        <v>236</v>
      </c>
      <c r="D8" t="s">
        <v>46</v>
      </c>
      <c r="E8">
        <v>261</v>
      </c>
      <c r="F8" t="s">
        <v>38</v>
      </c>
      <c r="G8">
        <v>418</v>
      </c>
      <c r="H8" t="s">
        <v>38</v>
      </c>
      <c r="I8">
        <v>545</v>
      </c>
      <c r="J8" t="s">
        <v>41</v>
      </c>
      <c r="K8">
        <v>584</v>
      </c>
      <c r="L8" t="s">
        <v>39</v>
      </c>
      <c r="M8">
        <v>459</v>
      </c>
      <c r="N8" t="s">
        <v>42</v>
      </c>
      <c r="P8">
        <v>212</v>
      </c>
      <c r="Q8" t="s">
        <v>57</v>
      </c>
    </row>
    <row r="9" spans="1:17" x14ac:dyDescent="0.3">
      <c r="A9">
        <v>208</v>
      </c>
      <c r="B9" t="s">
        <v>46</v>
      </c>
      <c r="C9">
        <v>229</v>
      </c>
      <c r="D9" t="s">
        <v>38</v>
      </c>
      <c r="E9">
        <v>169</v>
      </c>
      <c r="F9" t="s">
        <v>42</v>
      </c>
      <c r="G9">
        <v>349</v>
      </c>
      <c r="H9" t="s">
        <v>46</v>
      </c>
      <c r="I9">
        <v>352</v>
      </c>
      <c r="J9" t="s">
        <v>43</v>
      </c>
      <c r="K9">
        <v>304</v>
      </c>
      <c r="L9" t="s">
        <v>46</v>
      </c>
      <c r="M9">
        <v>374</v>
      </c>
      <c r="N9" t="s">
        <v>36</v>
      </c>
      <c r="P9">
        <v>22</v>
      </c>
      <c r="Q9" t="s">
        <v>58</v>
      </c>
    </row>
    <row r="10" spans="1:17" x14ac:dyDescent="0.3">
      <c r="A10">
        <v>162</v>
      </c>
      <c r="B10" t="s">
        <v>42</v>
      </c>
      <c r="C10">
        <v>221</v>
      </c>
      <c r="D10" t="s">
        <v>42</v>
      </c>
      <c r="E10">
        <v>168</v>
      </c>
      <c r="F10" t="s">
        <v>48</v>
      </c>
      <c r="G10">
        <v>270</v>
      </c>
      <c r="H10" t="s">
        <v>42</v>
      </c>
      <c r="I10">
        <v>230</v>
      </c>
      <c r="J10" t="s">
        <v>48</v>
      </c>
      <c r="K10">
        <v>217</v>
      </c>
      <c r="L10" t="s">
        <v>43</v>
      </c>
      <c r="M10">
        <v>355</v>
      </c>
      <c r="N10" t="s">
        <v>43</v>
      </c>
      <c r="P10">
        <v>250</v>
      </c>
      <c r="Q10" t="s">
        <v>59</v>
      </c>
    </row>
    <row r="11" spans="1:17" x14ac:dyDescent="0.3">
      <c r="A11">
        <v>149</v>
      </c>
      <c r="B11" t="s">
        <v>50</v>
      </c>
      <c r="C11">
        <v>155</v>
      </c>
      <c r="D11" t="s">
        <v>48</v>
      </c>
      <c r="E11">
        <v>160</v>
      </c>
      <c r="F11" t="s">
        <v>49</v>
      </c>
      <c r="G11">
        <v>269</v>
      </c>
      <c r="H11" t="s">
        <v>43</v>
      </c>
      <c r="I11">
        <v>221</v>
      </c>
      <c r="J11" t="s">
        <v>42</v>
      </c>
      <c r="K11">
        <v>205</v>
      </c>
      <c r="L11" t="s">
        <v>47</v>
      </c>
      <c r="M11">
        <v>321</v>
      </c>
      <c r="N11" t="s">
        <v>44</v>
      </c>
      <c r="P11">
        <v>306</v>
      </c>
      <c r="Q11" t="s">
        <v>60</v>
      </c>
    </row>
    <row r="12" spans="1:17" x14ac:dyDescent="0.3">
      <c r="A12">
        <v>112</v>
      </c>
      <c r="B12" t="s">
        <v>44</v>
      </c>
      <c r="C12">
        <v>135</v>
      </c>
      <c r="D12" t="s">
        <v>50</v>
      </c>
      <c r="E12">
        <v>157</v>
      </c>
      <c r="F12" t="s">
        <v>46</v>
      </c>
      <c r="G12">
        <v>229</v>
      </c>
      <c r="H12" t="s">
        <v>48</v>
      </c>
      <c r="I12">
        <v>216</v>
      </c>
      <c r="J12" t="s">
        <v>39</v>
      </c>
      <c r="K12">
        <v>197</v>
      </c>
      <c r="L12" t="s">
        <v>95</v>
      </c>
      <c r="M12">
        <v>293</v>
      </c>
      <c r="N12" t="s">
        <v>92</v>
      </c>
      <c r="P12">
        <v>307</v>
      </c>
      <c r="Q12" t="s">
        <v>61</v>
      </c>
    </row>
    <row r="13" spans="1:17" x14ac:dyDescent="0.3">
      <c r="A13">
        <v>103</v>
      </c>
      <c r="B13" t="s">
        <v>49</v>
      </c>
      <c r="C13">
        <v>132</v>
      </c>
      <c r="D13" t="s">
        <v>49</v>
      </c>
      <c r="E13">
        <v>156</v>
      </c>
      <c r="F13" t="s">
        <v>47</v>
      </c>
      <c r="G13">
        <v>192</v>
      </c>
      <c r="H13" t="s">
        <v>44</v>
      </c>
      <c r="I13">
        <v>159</v>
      </c>
      <c r="J13" t="s">
        <v>44</v>
      </c>
      <c r="K13">
        <v>190</v>
      </c>
      <c r="L13" t="s">
        <v>36</v>
      </c>
      <c r="M13">
        <v>276</v>
      </c>
      <c r="N13" t="s">
        <v>93</v>
      </c>
      <c r="P13">
        <v>311</v>
      </c>
      <c r="Q13" t="s">
        <v>62</v>
      </c>
    </row>
    <row r="14" spans="1:17" x14ac:dyDescent="0.3">
      <c r="A14">
        <v>80</v>
      </c>
      <c r="B14" t="s">
        <v>48</v>
      </c>
      <c r="C14">
        <v>118</v>
      </c>
      <c r="D14" t="s">
        <v>47</v>
      </c>
      <c r="E14">
        <v>147</v>
      </c>
      <c r="F14" t="s">
        <v>50</v>
      </c>
      <c r="G14">
        <v>162</v>
      </c>
      <c r="H14" t="s">
        <v>49</v>
      </c>
      <c r="I14">
        <v>143</v>
      </c>
      <c r="J14" t="s">
        <v>95</v>
      </c>
      <c r="K14">
        <v>153</v>
      </c>
      <c r="L14" t="s">
        <v>92</v>
      </c>
      <c r="M14">
        <v>230</v>
      </c>
      <c r="N14" t="s">
        <v>48</v>
      </c>
      <c r="P14">
        <v>327</v>
      </c>
      <c r="Q14" t="s">
        <v>63</v>
      </c>
    </row>
    <row r="15" spans="1:17" x14ac:dyDescent="0.3">
      <c r="A15">
        <v>73</v>
      </c>
      <c r="B15" t="s">
        <v>47</v>
      </c>
      <c r="C15">
        <v>115</v>
      </c>
      <c r="D15" t="s">
        <v>44</v>
      </c>
      <c r="E15">
        <v>128</v>
      </c>
      <c r="F15" t="s">
        <v>98</v>
      </c>
      <c r="G15">
        <v>123</v>
      </c>
      <c r="H15" t="s">
        <v>98</v>
      </c>
      <c r="I15">
        <v>115</v>
      </c>
      <c r="J15" t="s">
        <v>50</v>
      </c>
      <c r="K15">
        <v>150</v>
      </c>
      <c r="L15" t="s">
        <v>48</v>
      </c>
      <c r="M15">
        <v>203</v>
      </c>
      <c r="N15" t="s">
        <v>94</v>
      </c>
      <c r="P15">
        <v>330</v>
      </c>
      <c r="Q15" t="s">
        <v>64</v>
      </c>
    </row>
    <row r="16" spans="1:17" x14ac:dyDescent="0.3">
      <c r="A16">
        <v>71</v>
      </c>
      <c r="B16" t="s">
        <v>98</v>
      </c>
      <c r="C16">
        <v>101</v>
      </c>
      <c r="D16" t="s">
        <v>98</v>
      </c>
      <c r="E16">
        <v>128</v>
      </c>
      <c r="F16" t="s">
        <v>44</v>
      </c>
      <c r="G16">
        <v>114</v>
      </c>
      <c r="H16" t="s">
        <v>50</v>
      </c>
      <c r="I16">
        <v>114</v>
      </c>
      <c r="J16" t="s">
        <v>142</v>
      </c>
      <c r="K16">
        <v>135</v>
      </c>
      <c r="L16" t="s">
        <v>42</v>
      </c>
      <c r="M16">
        <v>175</v>
      </c>
      <c r="N16" t="s">
        <v>95</v>
      </c>
      <c r="P16">
        <v>352</v>
      </c>
      <c r="Q16" t="s">
        <v>65</v>
      </c>
    </row>
    <row r="17" spans="1:17" x14ac:dyDescent="0.3">
      <c r="A17">
        <v>43</v>
      </c>
      <c r="B17" t="s">
        <v>102</v>
      </c>
      <c r="C17">
        <v>62</v>
      </c>
      <c r="D17" t="s">
        <v>102</v>
      </c>
      <c r="E17">
        <v>97</v>
      </c>
      <c r="F17" t="s">
        <v>102</v>
      </c>
      <c r="G17">
        <v>103</v>
      </c>
      <c r="H17" t="s">
        <v>102</v>
      </c>
      <c r="I17">
        <v>85</v>
      </c>
      <c r="J17" t="s">
        <v>47</v>
      </c>
      <c r="K17">
        <v>130</v>
      </c>
      <c r="L17" t="s">
        <v>93</v>
      </c>
      <c r="M17">
        <v>175</v>
      </c>
      <c r="N17" t="s">
        <v>96</v>
      </c>
      <c r="P17">
        <v>362</v>
      </c>
      <c r="Q17" t="s">
        <v>66</v>
      </c>
    </row>
    <row r="18" spans="1:17" x14ac:dyDescent="0.3">
      <c r="A18">
        <v>34</v>
      </c>
      <c r="B18" t="s">
        <v>129</v>
      </c>
      <c r="C18">
        <v>29</v>
      </c>
      <c r="D18" t="s">
        <v>105</v>
      </c>
      <c r="E18">
        <v>60</v>
      </c>
      <c r="F18" t="s">
        <v>110</v>
      </c>
      <c r="G18">
        <v>68</v>
      </c>
      <c r="H18" t="s">
        <v>39</v>
      </c>
      <c r="I18">
        <v>71</v>
      </c>
      <c r="J18" t="s">
        <v>103</v>
      </c>
      <c r="K18">
        <v>116</v>
      </c>
      <c r="L18" t="s">
        <v>44</v>
      </c>
      <c r="M18">
        <v>170</v>
      </c>
      <c r="N18" t="s">
        <v>97</v>
      </c>
      <c r="P18">
        <v>434</v>
      </c>
      <c r="Q18" t="s">
        <v>67</v>
      </c>
    </row>
    <row r="19" spans="1:17" x14ac:dyDescent="0.3">
      <c r="A19">
        <v>32</v>
      </c>
      <c r="B19" t="s">
        <v>139</v>
      </c>
      <c r="C19">
        <v>28</v>
      </c>
      <c r="D19" t="s">
        <v>110</v>
      </c>
      <c r="E19">
        <v>30</v>
      </c>
      <c r="F19" t="s">
        <v>105</v>
      </c>
      <c r="G19">
        <v>47</v>
      </c>
      <c r="H19" t="s">
        <v>110</v>
      </c>
      <c r="I19">
        <v>68</v>
      </c>
      <c r="J19" t="s">
        <v>102</v>
      </c>
      <c r="K19">
        <v>112</v>
      </c>
      <c r="L19" t="s">
        <v>96</v>
      </c>
      <c r="M19">
        <v>152</v>
      </c>
      <c r="N19" t="s">
        <v>98</v>
      </c>
      <c r="P19">
        <v>456</v>
      </c>
      <c r="Q19" t="s">
        <v>68</v>
      </c>
    </row>
    <row r="20" spans="1:17" x14ac:dyDescent="0.3">
      <c r="A20">
        <v>25</v>
      </c>
      <c r="B20" t="s">
        <v>110</v>
      </c>
      <c r="C20">
        <v>20</v>
      </c>
      <c r="D20" t="s">
        <v>139</v>
      </c>
      <c r="E20">
        <v>30</v>
      </c>
      <c r="F20" t="s">
        <v>129</v>
      </c>
      <c r="G20">
        <v>46</v>
      </c>
      <c r="H20" t="s">
        <v>129</v>
      </c>
      <c r="I20">
        <v>63</v>
      </c>
      <c r="J20" t="s">
        <v>110</v>
      </c>
      <c r="K20">
        <v>82</v>
      </c>
      <c r="L20" t="s">
        <v>98</v>
      </c>
      <c r="M20">
        <v>127</v>
      </c>
      <c r="N20" t="s">
        <v>99</v>
      </c>
      <c r="P20">
        <v>476</v>
      </c>
      <c r="Q20" t="s">
        <v>69</v>
      </c>
    </row>
    <row r="21" spans="1:17" x14ac:dyDescent="0.3">
      <c r="A21">
        <v>14</v>
      </c>
      <c r="B21" t="s">
        <v>105</v>
      </c>
      <c r="C21">
        <v>16</v>
      </c>
      <c r="D21" t="s">
        <v>129</v>
      </c>
      <c r="E21">
        <v>16</v>
      </c>
      <c r="F21" t="s">
        <v>92</v>
      </c>
      <c r="G21">
        <v>40</v>
      </c>
      <c r="H21" t="s">
        <v>105</v>
      </c>
      <c r="I21">
        <v>57</v>
      </c>
      <c r="J21" t="s">
        <v>49</v>
      </c>
      <c r="K21">
        <v>70</v>
      </c>
      <c r="L21" t="s">
        <v>97</v>
      </c>
      <c r="M21">
        <v>123</v>
      </c>
      <c r="N21" t="s">
        <v>100</v>
      </c>
      <c r="P21">
        <v>494</v>
      </c>
      <c r="Q21" t="s">
        <v>70</v>
      </c>
    </row>
    <row r="22" spans="1:17" x14ac:dyDescent="0.3">
      <c r="A22">
        <v>9</v>
      </c>
      <c r="B22" t="s">
        <v>135</v>
      </c>
      <c r="C22">
        <v>11</v>
      </c>
      <c r="D22" t="s">
        <v>135</v>
      </c>
      <c r="E22">
        <v>13</v>
      </c>
      <c r="F22" t="s">
        <v>139</v>
      </c>
      <c r="G22">
        <v>34</v>
      </c>
      <c r="H22" t="s">
        <v>142</v>
      </c>
      <c r="I22">
        <v>54</v>
      </c>
      <c r="J22" t="s">
        <v>94</v>
      </c>
      <c r="K22">
        <v>68</v>
      </c>
      <c r="L22" t="s">
        <v>103</v>
      </c>
      <c r="M22">
        <v>117</v>
      </c>
      <c r="N22" t="s">
        <v>101</v>
      </c>
      <c r="P22">
        <v>601</v>
      </c>
      <c r="Q22" t="s">
        <v>71</v>
      </c>
    </row>
    <row r="23" spans="1:17" x14ac:dyDescent="0.3">
      <c r="A23">
        <v>2</v>
      </c>
      <c r="B23" t="s">
        <v>108</v>
      </c>
      <c r="C23">
        <v>9</v>
      </c>
      <c r="D23" t="s">
        <v>92</v>
      </c>
      <c r="E23">
        <v>12</v>
      </c>
      <c r="F23" t="s">
        <v>135</v>
      </c>
      <c r="G23">
        <v>33</v>
      </c>
      <c r="H23" t="s">
        <v>103</v>
      </c>
      <c r="I23">
        <v>50</v>
      </c>
      <c r="J23" t="s">
        <v>93</v>
      </c>
      <c r="K23">
        <v>66</v>
      </c>
      <c r="L23" t="s">
        <v>102</v>
      </c>
      <c r="M23">
        <v>108</v>
      </c>
      <c r="N23" t="s">
        <v>102</v>
      </c>
      <c r="P23">
        <v>676</v>
      </c>
      <c r="Q23" t="s">
        <v>72</v>
      </c>
    </row>
    <row r="24" spans="1:17" x14ac:dyDescent="0.3">
      <c r="A24">
        <v>2</v>
      </c>
      <c r="B24" t="s">
        <v>100</v>
      </c>
      <c r="C24">
        <v>6</v>
      </c>
      <c r="D24" t="s">
        <v>39</v>
      </c>
      <c r="E24">
        <v>9</v>
      </c>
      <c r="F24" t="s">
        <v>39</v>
      </c>
      <c r="G24">
        <v>30</v>
      </c>
      <c r="H24" t="s">
        <v>94</v>
      </c>
      <c r="I24">
        <v>50</v>
      </c>
      <c r="J24" t="s">
        <v>98</v>
      </c>
      <c r="K24">
        <v>59</v>
      </c>
      <c r="L24" t="s">
        <v>94</v>
      </c>
      <c r="M24">
        <v>86</v>
      </c>
      <c r="N24" t="s">
        <v>103</v>
      </c>
      <c r="P24">
        <v>681</v>
      </c>
      <c r="Q24" t="s">
        <v>73</v>
      </c>
    </row>
    <row r="25" spans="1:17" x14ac:dyDescent="0.3">
      <c r="A25">
        <v>2</v>
      </c>
      <c r="B25" t="s">
        <v>95</v>
      </c>
      <c r="C25">
        <v>3</v>
      </c>
      <c r="D25" t="s">
        <v>36</v>
      </c>
      <c r="E25">
        <v>7</v>
      </c>
      <c r="F25" t="s">
        <v>142</v>
      </c>
      <c r="G25">
        <v>19</v>
      </c>
      <c r="H25" t="s">
        <v>95</v>
      </c>
      <c r="I25">
        <v>46</v>
      </c>
      <c r="J25" t="s">
        <v>105</v>
      </c>
      <c r="K25">
        <v>50</v>
      </c>
      <c r="L25" t="s">
        <v>110</v>
      </c>
      <c r="M25">
        <v>82</v>
      </c>
      <c r="N25" t="s">
        <v>45</v>
      </c>
      <c r="P25">
        <v>732</v>
      </c>
      <c r="Q25" t="s">
        <v>74</v>
      </c>
    </row>
    <row r="26" spans="1:17" x14ac:dyDescent="0.3">
      <c r="A26">
        <v>2</v>
      </c>
      <c r="B26" t="s">
        <v>103</v>
      </c>
      <c r="C26">
        <v>2</v>
      </c>
      <c r="D26" t="s">
        <v>94</v>
      </c>
      <c r="E26">
        <v>6</v>
      </c>
      <c r="F26" t="s">
        <v>94</v>
      </c>
      <c r="G26">
        <v>17</v>
      </c>
      <c r="H26" t="s">
        <v>92</v>
      </c>
      <c r="I26">
        <v>36</v>
      </c>
      <c r="J26" t="s">
        <v>129</v>
      </c>
      <c r="K26">
        <v>49</v>
      </c>
      <c r="L26" t="s">
        <v>104</v>
      </c>
      <c r="M26">
        <v>79</v>
      </c>
      <c r="N26" t="s">
        <v>104</v>
      </c>
      <c r="P26">
        <v>754</v>
      </c>
      <c r="Q26" t="s">
        <v>75</v>
      </c>
    </row>
    <row r="27" spans="1:17" x14ac:dyDescent="0.3">
      <c r="A27">
        <v>1</v>
      </c>
      <c r="B27" t="s">
        <v>148</v>
      </c>
      <c r="C27">
        <v>2</v>
      </c>
      <c r="D27" t="s">
        <v>99</v>
      </c>
      <c r="E27">
        <v>3</v>
      </c>
      <c r="F27" t="s">
        <v>111</v>
      </c>
      <c r="G27">
        <v>16</v>
      </c>
      <c r="H27" t="s">
        <v>36</v>
      </c>
      <c r="I27">
        <v>27</v>
      </c>
      <c r="J27" t="s">
        <v>96</v>
      </c>
      <c r="K27">
        <v>45</v>
      </c>
      <c r="L27" t="s">
        <v>50</v>
      </c>
      <c r="M27">
        <v>77</v>
      </c>
      <c r="N27" t="s">
        <v>105</v>
      </c>
      <c r="P27">
        <v>759</v>
      </c>
      <c r="Q27" t="s">
        <v>76</v>
      </c>
    </row>
    <row r="28" spans="1:17" x14ac:dyDescent="0.3">
      <c r="A28">
        <v>1</v>
      </c>
      <c r="B28" t="s">
        <v>39</v>
      </c>
      <c r="C28">
        <v>2</v>
      </c>
      <c r="D28" t="s">
        <v>96</v>
      </c>
      <c r="E28">
        <v>3</v>
      </c>
      <c r="F28" t="s">
        <v>99</v>
      </c>
      <c r="G28">
        <v>13</v>
      </c>
      <c r="H28" t="s">
        <v>93</v>
      </c>
      <c r="I28">
        <v>26</v>
      </c>
      <c r="J28" t="s">
        <v>99</v>
      </c>
      <c r="K28">
        <v>35</v>
      </c>
      <c r="L28" t="s">
        <v>109</v>
      </c>
      <c r="M28">
        <v>77</v>
      </c>
      <c r="N28" t="s">
        <v>47</v>
      </c>
      <c r="P28">
        <v>770</v>
      </c>
      <c r="Q28" t="s">
        <v>77</v>
      </c>
    </row>
    <row r="29" spans="1:17" x14ac:dyDescent="0.3">
      <c r="A29">
        <v>1</v>
      </c>
      <c r="B29" t="s">
        <v>96</v>
      </c>
      <c r="C29">
        <v>2</v>
      </c>
      <c r="D29" t="s">
        <v>103</v>
      </c>
      <c r="E29">
        <v>3</v>
      </c>
      <c r="F29" t="s">
        <v>114</v>
      </c>
      <c r="G29">
        <v>12</v>
      </c>
      <c r="H29" t="s">
        <v>104</v>
      </c>
      <c r="I29">
        <v>23</v>
      </c>
      <c r="J29" t="s">
        <v>111</v>
      </c>
      <c r="K29">
        <v>35</v>
      </c>
      <c r="L29" t="s">
        <v>106</v>
      </c>
      <c r="M29">
        <v>74</v>
      </c>
      <c r="N29" t="s">
        <v>49</v>
      </c>
      <c r="P29">
        <v>772</v>
      </c>
      <c r="Q29" t="s">
        <v>78</v>
      </c>
    </row>
    <row r="30" spans="1:17" x14ac:dyDescent="0.3">
      <c r="A30">
        <v>1</v>
      </c>
      <c r="B30" t="s">
        <v>36</v>
      </c>
      <c r="C30">
        <v>1</v>
      </c>
      <c r="D30" t="s">
        <v>109</v>
      </c>
      <c r="E30">
        <v>2</v>
      </c>
      <c r="F30" t="s">
        <v>155</v>
      </c>
      <c r="G30">
        <v>10</v>
      </c>
      <c r="H30" t="s">
        <v>96</v>
      </c>
      <c r="I30">
        <v>21</v>
      </c>
      <c r="J30" t="s">
        <v>92</v>
      </c>
      <c r="K30">
        <v>35</v>
      </c>
      <c r="L30" t="s">
        <v>101</v>
      </c>
      <c r="M30">
        <v>74</v>
      </c>
      <c r="N30" t="s">
        <v>106</v>
      </c>
      <c r="P30">
        <v>78</v>
      </c>
      <c r="Q30" t="s">
        <v>79</v>
      </c>
    </row>
    <row r="31" spans="1:17" x14ac:dyDescent="0.3">
      <c r="C31">
        <v>1</v>
      </c>
      <c r="D31" t="s">
        <v>168</v>
      </c>
      <c r="E31">
        <v>2</v>
      </c>
      <c r="F31" t="s">
        <v>93</v>
      </c>
      <c r="G31">
        <v>8</v>
      </c>
      <c r="H31" t="s">
        <v>101</v>
      </c>
      <c r="I31">
        <v>19</v>
      </c>
      <c r="J31" t="s">
        <v>36</v>
      </c>
      <c r="K31">
        <v>34</v>
      </c>
      <c r="L31" t="s">
        <v>105</v>
      </c>
      <c r="M31">
        <v>70</v>
      </c>
      <c r="N31" t="s">
        <v>107</v>
      </c>
      <c r="P31">
        <v>79</v>
      </c>
      <c r="Q31" t="s">
        <v>80</v>
      </c>
    </row>
    <row r="32" spans="1:17" x14ac:dyDescent="0.3">
      <c r="C32">
        <v>1</v>
      </c>
      <c r="D32" t="s">
        <v>132</v>
      </c>
      <c r="E32">
        <v>2</v>
      </c>
      <c r="F32" t="s">
        <v>131</v>
      </c>
      <c r="G32">
        <v>6</v>
      </c>
      <c r="H32" t="s">
        <v>108</v>
      </c>
      <c r="I32">
        <v>16</v>
      </c>
      <c r="J32" t="s">
        <v>106</v>
      </c>
      <c r="K32">
        <v>34</v>
      </c>
      <c r="L32" t="s">
        <v>99</v>
      </c>
      <c r="M32">
        <v>70</v>
      </c>
      <c r="N32" t="s">
        <v>108</v>
      </c>
      <c r="P32">
        <v>798</v>
      </c>
      <c r="Q32" t="s">
        <v>81</v>
      </c>
    </row>
    <row r="33" spans="3:17" x14ac:dyDescent="0.3">
      <c r="C33">
        <v>1</v>
      </c>
      <c r="D33" t="s">
        <v>117</v>
      </c>
      <c r="E33">
        <v>2</v>
      </c>
      <c r="F33" t="s">
        <v>96</v>
      </c>
      <c r="G33">
        <v>6</v>
      </c>
      <c r="H33" t="s">
        <v>99</v>
      </c>
      <c r="I33">
        <v>14</v>
      </c>
      <c r="J33" t="s">
        <v>108</v>
      </c>
      <c r="K33">
        <v>33</v>
      </c>
      <c r="L33" t="s">
        <v>49</v>
      </c>
      <c r="M33">
        <v>68</v>
      </c>
      <c r="N33" t="s">
        <v>109</v>
      </c>
      <c r="P33">
        <v>805</v>
      </c>
      <c r="Q33" t="s">
        <v>82</v>
      </c>
    </row>
    <row r="34" spans="3:17" x14ac:dyDescent="0.3">
      <c r="C34">
        <v>1</v>
      </c>
      <c r="D34" t="s">
        <v>114</v>
      </c>
      <c r="E34">
        <v>2</v>
      </c>
      <c r="F34" t="s">
        <v>103</v>
      </c>
      <c r="G34">
        <v>5</v>
      </c>
      <c r="H34" t="s">
        <v>109</v>
      </c>
      <c r="I34">
        <v>11</v>
      </c>
      <c r="J34" t="s">
        <v>131</v>
      </c>
      <c r="K34">
        <v>29</v>
      </c>
      <c r="L34" t="s">
        <v>107</v>
      </c>
      <c r="M34">
        <v>62</v>
      </c>
      <c r="N34" t="s">
        <v>110</v>
      </c>
      <c r="P34">
        <v>807</v>
      </c>
      <c r="Q34" t="s">
        <v>83</v>
      </c>
    </row>
    <row r="35" spans="3:17" x14ac:dyDescent="0.3">
      <c r="C35">
        <v>1</v>
      </c>
      <c r="D35" t="s">
        <v>95</v>
      </c>
      <c r="E35">
        <v>1</v>
      </c>
      <c r="F35" t="s">
        <v>106</v>
      </c>
      <c r="G35">
        <v>5</v>
      </c>
      <c r="H35" t="s">
        <v>111</v>
      </c>
      <c r="I35">
        <v>9</v>
      </c>
      <c r="J35" t="s">
        <v>104</v>
      </c>
      <c r="K35">
        <v>22</v>
      </c>
      <c r="L35" t="s">
        <v>116</v>
      </c>
      <c r="M35">
        <v>58</v>
      </c>
      <c r="N35" t="s">
        <v>111</v>
      </c>
      <c r="P35">
        <v>822</v>
      </c>
      <c r="Q35" t="s">
        <v>84</v>
      </c>
    </row>
    <row r="36" spans="3:17" x14ac:dyDescent="0.3">
      <c r="E36">
        <v>1</v>
      </c>
      <c r="F36" t="s">
        <v>107</v>
      </c>
      <c r="G36">
        <v>5</v>
      </c>
      <c r="H36" t="s">
        <v>131</v>
      </c>
      <c r="I36">
        <v>9</v>
      </c>
      <c r="J36" t="s">
        <v>112</v>
      </c>
      <c r="K36">
        <v>22</v>
      </c>
      <c r="L36" t="s">
        <v>118</v>
      </c>
      <c r="M36">
        <v>45</v>
      </c>
      <c r="N36" t="s">
        <v>112</v>
      </c>
      <c r="P36">
        <v>825</v>
      </c>
      <c r="Q36" t="s">
        <v>85</v>
      </c>
    </row>
    <row r="37" spans="3:17" x14ac:dyDescent="0.3">
      <c r="E37">
        <v>1</v>
      </c>
      <c r="F37" t="s">
        <v>108</v>
      </c>
      <c r="G37">
        <v>5</v>
      </c>
      <c r="H37" t="s">
        <v>135</v>
      </c>
      <c r="I37">
        <v>9</v>
      </c>
      <c r="J37" t="s">
        <v>101</v>
      </c>
      <c r="K37">
        <v>20</v>
      </c>
      <c r="L37" t="s">
        <v>114</v>
      </c>
      <c r="M37">
        <v>44</v>
      </c>
      <c r="N37" t="s">
        <v>113</v>
      </c>
      <c r="P37">
        <v>829</v>
      </c>
      <c r="Q37" t="s">
        <v>86</v>
      </c>
    </row>
    <row r="38" spans="3:17" x14ac:dyDescent="0.3">
      <c r="E38">
        <v>1</v>
      </c>
      <c r="F38" t="s">
        <v>101</v>
      </c>
      <c r="G38">
        <v>5</v>
      </c>
      <c r="H38" t="s">
        <v>127</v>
      </c>
      <c r="I38">
        <v>8</v>
      </c>
      <c r="J38" t="s">
        <v>109</v>
      </c>
      <c r="K38">
        <v>19</v>
      </c>
      <c r="L38" t="s">
        <v>108</v>
      </c>
      <c r="M38">
        <v>44</v>
      </c>
      <c r="N38" t="s">
        <v>114</v>
      </c>
      <c r="P38">
        <v>838</v>
      </c>
      <c r="Q38" t="s">
        <v>87</v>
      </c>
    </row>
    <row r="39" spans="3:17" x14ac:dyDescent="0.3">
      <c r="E39">
        <v>1</v>
      </c>
      <c r="F39" t="s">
        <v>120</v>
      </c>
      <c r="G39">
        <v>4</v>
      </c>
      <c r="H39" t="s">
        <v>112</v>
      </c>
      <c r="I39">
        <v>7</v>
      </c>
      <c r="J39" t="s">
        <v>135</v>
      </c>
      <c r="K39">
        <v>17</v>
      </c>
      <c r="L39" t="s">
        <v>111</v>
      </c>
      <c r="M39">
        <v>35</v>
      </c>
      <c r="N39" t="s">
        <v>115</v>
      </c>
      <c r="P39">
        <v>841</v>
      </c>
      <c r="Q39" t="s">
        <v>88</v>
      </c>
    </row>
    <row r="40" spans="3:17" x14ac:dyDescent="0.3">
      <c r="E40">
        <v>1</v>
      </c>
      <c r="F40" t="s">
        <v>147</v>
      </c>
      <c r="G40">
        <v>4</v>
      </c>
      <c r="H40" t="s">
        <v>139</v>
      </c>
      <c r="I40">
        <v>6</v>
      </c>
      <c r="J40" t="s">
        <v>121</v>
      </c>
      <c r="K40">
        <v>16</v>
      </c>
      <c r="L40" t="s">
        <v>100</v>
      </c>
      <c r="M40">
        <v>34</v>
      </c>
      <c r="N40" t="s">
        <v>116</v>
      </c>
      <c r="P40">
        <v>862</v>
      </c>
      <c r="Q40" t="s">
        <v>89</v>
      </c>
    </row>
    <row r="41" spans="3:17" x14ac:dyDescent="0.3">
      <c r="E41">
        <v>1</v>
      </c>
      <c r="F41" t="s">
        <v>121</v>
      </c>
      <c r="G41">
        <v>3</v>
      </c>
      <c r="H41" t="s">
        <v>140</v>
      </c>
      <c r="I41">
        <v>6</v>
      </c>
      <c r="J41" t="s">
        <v>114</v>
      </c>
      <c r="K41">
        <v>14</v>
      </c>
      <c r="L41" t="s">
        <v>122</v>
      </c>
      <c r="M41">
        <v>34</v>
      </c>
      <c r="N41" t="s">
        <v>117</v>
      </c>
      <c r="P41">
        <v>863</v>
      </c>
      <c r="Q41" t="s">
        <v>90</v>
      </c>
    </row>
    <row r="42" spans="3:17" x14ac:dyDescent="0.3">
      <c r="E42">
        <v>1</v>
      </c>
      <c r="F42" t="s">
        <v>118</v>
      </c>
      <c r="G42">
        <v>3</v>
      </c>
      <c r="H42" t="s">
        <v>124</v>
      </c>
      <c r="I42">
        <v>6</v>
      </c>
      <c r="J42" t="s">
        <v>153</v>
      </c>
      <c r="K42">
        <v>14</v>
      </c>
      <c r="L42" t="s">
        <v>117</v>
      </c>
      <c r="M42">
        <v>34</v>
      </c>
      <c r="N42" t="s">
        <v>118</v>
      </c>
      <c r="P42">
        <v>89</v>
      </c>
      <c r="Q42" t="s">
        <v>91</v>
      </c>
    </row>
    <row r="43" spans="3:17" x14ac:dyDescent="0.3">
      <c r="E43">
        <v>1</v>
      </c>
      <c r="F43" t="s">
        <v>95</v>
      </c>
      <c r="G43">
        <v>2</v>
      </c>
      <c r="H43" t="s">
        <v>107</v>
      </c>
      <c r="I43">
        <v>5</v>
      </c>
      <c r="J43" t="s">
        <v>100</v>
      </c>
      <c r="K43">
        <v>12</v>
      </c>
      <c r="L43" t="s">
        <v>124</v>
      </c>
      <c r="M43">
        <v>23</v>
      </c>
      <c r="N43" t="s">
        <v>50</v>
      </c>
    </row>
    <row r="44" spans="3:17" x14ac:dyDescent="0.3">
      <c r="E44">
        <v>1</v>
      </c>
      <c r="F44" t="s">
        <v>36</v>
      </c>
      <c r="G44">
        <v>2</v>
      </c>
      <c r="H44" t="s">
        <v>116</v>
      </c>
      <c r="I44">
        <v>5</v>
      </c>
      <c r="J44" t="s">
        <v>117</v>
      </c>
      <c r="K44">
        <v>12</v>
      </c>
      <c r="L44" t="s">
        <v>121</v>
      </c>
      <c r="M44">
        <v>21</v>
      </c>
      <c r="N44" t="s">
        <v>119</v>
      </c>
    </row>
    <row r="45" spans="3:17" x14ac:dyDescent="0.3">
      <c r="G45">
        <v>2</v>
      </c>
      <c r="H45" t="s">
        <v>169</v>
      </c>
      <c r="I45">
        <v>5</v>
      </c>
      <c r="J45" t="s">
        <v>133</v>
      </c>
      <c r="K45">
        <v>11</v>
      </c>
      <c r="L45" t="s">
        <v>131</v>
      </c>
      <c r="M45">
        <v>20</v>
      </c>
      <c r="N45" t="s">
        <v>120</v>
      </c>
    </row>
    <row r="46" spans="3:17" x14ac:dyDescent="0.3">
      <c r="G46">
        <v>2</v>
      </c>
      <c r="H46" t="s">
        <v>151</v>
      </c>
      <c r="I46">
        <v>4</v>
      </c>
      <c r="J46" t="s">
        <v>126</v>
      </c>
      <c r="K46">
        <v>10</v>
      </c>
      <c r="L46" t="s">
        <v>113</v>
      </c>
      <c r="M46">
        <v>20</v>
      </c>
      <c r="N46" t="s">
        <v>121</v>
      </c>
    </row>
    <row r="47" spans="3:17" x14ac:dyDescent="0.3">
      <c r="G47">
        <v>2</v>
      </c>
      <c r="H47" t="s">
        <v>132</v>
      </c>
      <c r="I47">
        <v>4</v>
      </c>
      <c r="J47" t="s">
        <v>107</v>
      </c>
      <c r="K47">
        <v>10</v>
      </c>
      <c r="L47" t="s">
        <v>129</v>
      </c>
      <c r="M47">
        <v>19</v>
      </c>
      <c r="N47" t="s">
        <v>122</v>
      </c>
    </row>
    <row r="48" spans="3:17" x14ac:dyDescent="0.3">
      <c r="G48">
        <v>2</v>
      </c>
      <c r="H48" t="s">
        <v>117</v>
      </c>
      <c r="I48">
        <v>4</v>
      </c>
      <c r="J48" t="s">
        <v>180</v>
      </c>
      <c r="K48">
        <v>10</v>
      </c>
      <c r="L48" t="s">
        <v>112</v>
      </c>
      <c r="M48">
        <v>18</v>
      </c>
      <c r="N48" t="s">
        <v>123</v>
      </c>
    </row>
    <row r="49" spans="7:14" x14ac:dyDescent="0.3">
      <c r="G49">
        <v>2</v>
      </c>
      <c r="H49" t="s">
        <v>118</v>
      </c>
      <c r="I49">
        <v>3</v>
      </c>
      <c r="J49" t="s">
        <v>118</v>
      </c>
      <c r="K49">
        <v>10</v>
      </c>
      <c r="L49" t="s">
        <v>120</v>
      </c>
      <c r="M49">
        <v>17</v>
      </c>
      <c r="N49" t="s">
        <v>124</v>
      </c>
    </row>
    <row r="50" spans="7:14" x14ac:dyDescent="0.3">
      <c r="G50">
        <v>2</v>
      </c>
      <c r="H50" t="s">
        <v>114</v>
      </c>
      <c r="I50">
        <v>2</v>
      </c>
      <c r="J50" t="s">
        <v>140</v>
      </c>
      <c r="K50">
        <v>10</v>
      </c>
      <c r="L50" t="s">
        <v>142</v>
      </c>
      <c r="M50">
        <v>17</v>
      </c>
      <c r="N50" t="s">
        <v>125</v>
      </c>
    </row>
    <row r="51" spans="7:14" x14ac:dyDescent="0.3">
      <c r="G51">
        <v>2</v>
      </c>
      <c r="H51" t="s">
        <v>173</v>
      </c>
      <c r="I51">
        <v>2</v>
      </c>
      <c r="J51" t="s">
        <v>113</v>
      </c>
      <c r="K51">
        <v>9</v>
      </c>
      <c r="L51" t="s">
        <v>115</v>
      </c>
      <c r="M51">
        <v>16</v>
      </c>
      <c r="N51" t="s">
        <v>126</v>
      </c>
    </row>
    <row r="52" spans="7:14" x14ac:dyDescent="0.3">
      <c r="G52">
        <v>2</v>
      </c>
      <c r="H52" t="s">
        <v>133</v>
      </c>
      <c r="I52">
        <v>2</v>
      </c>
      <c r="J52" t="s">
        <v>155</v>
      </c>
      <c r="K52">
        <v>6</v>
      </c>
      <c r="L52" t="s">
        <v>141</v>
      </c>
      <c r="M52">
        <v>16</v>
      </c>
      <c r="N52" t="s">
        <v>127</v>
      </c>
    </row>
    <row r="53" spans="7:14" x14ac:dyDescent="0.3">
      <c r="G53">
        <v>1</v>
      </c>
      <c r="H53" t="s">
        <v>182</v>
      </c>
      <c r="I53">
        <v>2</v>
      </c>
      <c r="J53" t="s">
        <v>115</v>
      </c>
      <c r="K53">
        <v>5</v>
      </c>
      <c r="L53" t="s">
        <v>126</v>
      </c>
      <c r="M53">
        <v>14</v>
      </c>
      <c r="N53" t="s">
        <v>128</v>
      </c>
    </row>
    <row r="54" spans="7:14" x14ac:dyDescent="0.3">
      <c r="G54">
        <v>1</v>
      </c>
      <c r="H54" t="s">
        <v>145</v>
      </c>
      <c r="I54">
        <v>2</v>
      </c>
      <c r="J54" t="s">
        <v>122</v>
      </c>
      <c r="K54">
        <v>5</v>
      </c>
      <c r="L54" t="s">
        <v>132</v>
      </c>
      <c r="M54">
        <v>13</v>
      </c>
      <c r="N54" t="s">
        <v>129</v>
      </c>
    </row>
    <row r="55" spans="7:14" x14ac:dyDescent="0.3">
      <c r="G55">
        <v>1</v>
      </c>
      <c r="H55" t="s">
        <v>97</v>
      </c>
      <c r="I55">
        <v>2</v>
      </c>
      <c r="J55" t="s">
        <v>146</v>
      </c>
      <c r="K55">
        <v>5</v>
      </c>
      <c r="L55" t="s">
        <v>127</v>
      </c>
      <c r="M55">
        <v>13</v>
      </c>
      <c r="N55" t="s">
        <v>130</v>
      </c>
    </row>
    <row r="56" spans="7:14" x14ac:dyDescent="0.3">
      <c r="G56">
        <v>1</v>
      </c>
      <c r="H56" t="s">
        <v>177</v>
      </c>
      <c r="I56">
        <v>2</v>
      </c>
      <c r="J56" t="s">
        <v>124</v>
      </c>
      <c r="K56">
        <v>4</v>
      </c>
      <c r="L56" t="s">
        <v>140</v>
      </c>
      <c r="M56">
        <v>13</v>
      </c>
      <c r="N56" t="s">
        <v>131</v>
      </c>
    </row>
    <row r="57" spans="7:14" x14ac:dyDescent="0.3">
      <c r="G57">
        <v>1</v>
      </c>
      <c r="H57" t="s">
        <v>126</v>
      </c>
      <c r="I57">
        <v>2</v>
      </c>
      <c r="J57" t="s">
        <v>120</v>
      </c>
      <c r="K57">
        <v>4</v>
      </c>
      <c r="L57" t="s">
        <v>130</v>
      </c>
      <c r="M57">
        <v>13</v>
      </c>
      <c r="N57" t="s">
        <v>132</v>
      </c>
    </row>
    <row r="58" spans="7:14" x14ac:dyDescent="0.3">
      <c r="G58">
        <v>1</v>
      </c>
      <c r="H58" t="s">
        <v>134</v>
      </c>
      <c r="I58">
        <v>2</v>
      </c>
      <c r="J58" t="s">
        <v>151</v>
      </c>
      <c r="K58">
        <v>4</v>
      </c>
      <c r="L58" t="s">
        <v>128</v>
      </c>
      <c r="M58">
        <v>13</v>
      </c>
      <c r="N58" t="s">
        <v>133</v>
      </c>
    </row>
    <row r="59" spans="7:14" x14ac:dyDescent="0.3">
      <c r="G59">
        <v>1</v>
      </c>
      <c r="H59" t="s">
        <v>119</v>
      </c>
      <c r="I59">
        <v>2</v>
      </c>
      <c r="J59" t="s">
        <v>132</v>
      </c>
      <c r="K59">
        <v>4</v>
      </c>
      <c r="L59" t="s">
        <v>133</v>
      </c>
      <c r="M59">
        <v>12</v>
      </c>
      <c r="N59" t="s">
        <v>134</v>
      </c>
    </row>
    <row r="60" spans="7:14" x14ac:dyDescent="0.3">
      <c r="G60">
        <v>1</v>
      </c>
      <c r="H60" t="s">
        <v>100</v>
      </c>
      <c r="I60">
        <v>2</v>
      </c>
      <c r="J60" t="s">
        <v>144</v>
      </c>
      <c r="K60">
        <v>4</v>
      </c>
      <c r="L60" t="s">
        <v>172</v>
      </c>
      <c r="M60">
        <v>12</v>
      </c>
      <c r="N60" t="s">
        <v>135</v>
      </c>
    </row>
    <row r="61" spans="7:14" x14ac:dyDescent="0.3">
      <c r="G61">
        <v>1</v>
      </c>
      <c r="H61" t="s">
        <v>120</v>
      </c>
      <c r="I61">
        <v>1</v>
      </c>
      <c r="J61" t="s">
        <v>148</v>
      </c>
      <c r="K61">
        <v>4</v>
      </c>
      <c r="L61" t="s">
        <v>135</v>
      </c>
      <c r="M61">
        <v>10</v>
      </c>
      <c r="N61" t="s">
        <v>136</v>
      </c>
    </row>
    <row r="62" spans="7:14" x14ac:dyDescent="0.3">
      <c r="G62">
        <v>1</v>
      </c>
      <c r="H62" t="s">
        <v>138</v>
      </c>
      <c r="I62">
        <v>1</v>
      </c>
      <c r="J62" t="s">
        <v>97</v>
      </c>
      <c r="K62">
        <v>4</v>
      </c>
      <c r="L62" t="s">
        <v>144</v>
      </c>
      <c r="M62">
        <v>10</v>
      </c>
      <c r="N62" t="s">
        <v>137</v>
      </c>
    </row>
    <row r="63" spans="7:14" x14ac:dyDescent="0.3">
      <c r="G63">
        <v>1</v>
      </c>
      <c r="H63" t="s">
        <v>130</v>
      </c>
      <c r="I63">
        <v>1</v>
      </c>
      <c r="J63" t="s">
        <v>137</v>
      </c>
      <c r="K63">
        <v>3</v>
      </c>
      <c r="L63" t="s">
        <v>155</v>
      </c>
      <c r="M63">
        <v>10</v>
      </c>
      <c r="N63" t="s">
        <v>138</v>
      </c>
    </row>
    <row r="64" spans="7:14" x14ac:dyDescent="0.3">
      <c r="G64">
        <v>1</v>
      </c>
      <c r="H64" t="s">
        <v>128</v>
      </c>
      <c r="I64">
        <v>1</v>
      </c>
      <c r="J64" t="s">
        <v>165</v>
      </c>
      <c r="K64">
        <v>3</v>
      </c>
      <c r="L64" t="s">
        <v>148</v>
      </c>
      <c r="M64">
        <v>9</v>
      </c>
      <c r="N64" t="s">
        <v>139</v>
      </c>
    </row>
    <row r="65" spans="7:14" x14ac:dyDescent="0.3">
      <c r="G65">
        <v>1</v>
      </c>
      <c r="H65" t="s">
        <v>152</v>
      </c>
      <c r="I65">
        <v>1</v>
      </c>
      <c r="J65" t="s">
        <v>181</v>
      </c>
      <c r="K65">
        <v>3</v>
      </c>
      <c r="L65" t="s">
        <v>134</v>
      </c>
      <c r="M65">
        <v>7</v>
      </c>
      <c r="N65" t="s">
        <v>46</v>
      </c>
    </row>
    <row r="66" spans="7:14" x14ac:dyDescent="0.3">
      <c r="G66">
        <v>1</v>
      </c>
      <c r="H66" t="s">
        <v>170</v>
      </c>
      <c r="I66">
        <v>1</v>
      </c>
      <c r="J66" t="s">
        <v>116</v>
      </c>
      <c r="K66">
        <v>3</v>
      </c>
      <c r="L66" t="s">
        <v>125</v>
      </c>
      <c r="M66">
        <v>7</v>
      </c>
      <c r="N66" t="s">
        <v>140</v>
      </c>
    </row>
    <row r="67" spans="7:14" x14ac:dyDescent="0.3">
      <c r="G67">
        <v>1</v>
      </c>
      <c r="H67" t="s">
        <v>180</v>
      </c>
      <c r="I67">
        <v>1</v>
      </c>
      <c r="J67" t="s">
        <v>141</v>
      </c>
      <c r="K67">
        <v>2</v>
      </c>
      <c r="L67" t="s">
        <v>161</v>
      </c>
      <c r="M67">
        <v>6</v>
      </c>
      <c r="N67" t="s">
        <v>141</v>
      </c>
    </row>
    <row r="68" spans="7:14" x14ac:dyDescent="0.3">
      <c r="G68">
        <v>1</v>
      </c>
      <c r="H68" t="s">
        <v>153</v>
      </c>
      <c r="I68">
        <v>1</v>
      </c>
      <c r="J68" t="s">
        <v>147</v>
      </c>
      <c r="K68">
        <v>2</v>
      </c>
      <c r="L68" t="s">
        <v>137</v>
      </c>
      <c r="M68">
        <v>6</v>
      </c>
      <c r="N68" t="s">
        <v>142</v>
      </c>
    </row>
    <row r="69" spans="7:14" x14ac:dyDescent="0.3">
      <c r="G69">
        <v>1</v>
      </c>
      <c r="H69" t="s">
        <v>171</v>
      </c>
      <c r="I69">
        <v>1</v>
      </c>
      <c r="J69" t="s">
        <v>128</v>
      </c>
      <c r="K69">
        <v>2</v>
      </c>
      <c r="L69" t="s">
        <v>123</v>
      </c>
      <c r="M69">
        <v>5</v>
      </c>
      <c r="N69" t="s">
        <v>143</v>
      </c>
    </row>
    <row r="70" spans="7:14" x14ac:dyDescent="0.3">
      <c r="I70">
        <v>1</v>
      </c>
      <c r="J70" t="s">
        <v>173</v>
      </c>
      <c r="K70">
        <v>2</v>
      </c>
      <c r="L70" t="s">
        <v>138</v>
      </c>
      <c r="M70">
        <v>5</v>
      </c>
      <c r="N70" t="s">
        <v>144</v>
      </c>
    </row>
    <row r="71" spans="7:14" x14ac:dyDescent="0.3">
      <c r="I71">
        <v>1</v>
      </c>
      <c r="J71" t="s">
        <v>179</v>
      </c>
      <c r="K71">
        <v>2</v>
      </c>
      <c r="L71" t="s">
        <v>147</v>
      </c>
      <c r="M71">
        <v>4</v>
      </c>
      <c r="N71" t="s">
        <v>145</v>
      </c>
    </row>
    <row r="72" spans="7:14" x14ac:dyDescent="0.3">
      <c r="I72">
        <v>1</v>
      </c>
      <c r="J72" t="s">
        <v>139</v>
      </c>
      <c r="K72">
        <v>2</v>
      </c>
      <c r="L72" t="s">
        <v>173</v>
      </c>
      <c r="M72">
        <v>4</v>
      </c>
      <c r="N72" t="s">
        <v>146</v>
      </c>
    </row>
    <row r="73" spans="7:14" x14ac:dyDescent="0.3">
      <c r="I73">
        <v>1</v>
      </c>
      <c r="J73" t="s">
        <v>127</v>
      </c>
      <c r="K73">
        <v>2</v>
      </c>
      <c r="L73" t="s">
        <v>139</v>
      </c>
      <c r="M73">
        <v>4</v>
      </c>
      <c r="N73" t="s">
        <v>147</v>
      </c>
    </row>
    <row r="74" spans="7:14" x14ac:dyDescent="0.3">
      <c r="I74">
        <v>1</v>
      </c>
      <c r="J74" t="s">
        <v>156</v>
      </c>
      <c r="K74">
        <v>2</v>
      </c>
      <c r="L74" t="s">
        <v>171</v>
      </c>
      <c r="M74">
        <v>3</v>
      </c>
      <c r="N74" t="s">
        <v>148</v>
      </c>
    </row>
    <row r="75" spans="7:14" x14ac:dyDescent="0.3">
      <c r="K75">
        <v>2</v>
      </c>
      <c r="L75" t="s">
        <v>174</v>
      </c>
      <c r="M75">
        <v>3</v>
      </c>
      <c r="N75" t="s">
        <v>149</v>
      </c>
    </row>
    <row r="76" spans="7:14" x14ac:dyDescent="0.3">
      <c r="K76">
        <v>1</v>
      </c>
      <c r="L76" t="s">
        <v>158</v>
      </c>
      <c r="M76">
        <v>3</v>
      </c>
      <c r="N76" t="s">
        <v>150</v>
      </c>
    </row>
    <row r="77" spans="7:14" x14ac:dyDescent="0.3">
      <c r="K77">
        <v>1</v>
      </c>
      <c r="L77" t="s">
        <v>145</v>
      </c>
      <c r="M77">
        <v>3</v>
      </c>
      <c r="N77" t="s">
        <v>151</v>
      </c>
    </row>
    <row r="78" spans="7:14" x14ac:dyDescent="0.3">
      <c r="K78">
        <v>1</v>
      </c>
      <c r="L78" t="s">
        <v>175</v>
      </c>
      <c r="M78">
        <v>3</v>
      </c>
      <c r="N78" t="s">
        <v>152</v>
      </c>
    </row>
    <row r="79" spans="7:14" x14ac:dyDescent="0.3">
      <c r="K79">
        <v>1</v>
      </c>
      <c r="L79" t="s">
        <v>136</v>
      </c>
      <c r="M79">
        <v>3</v>
      </c>
      <c r="N79" t="s">
        <v>153</v>
      </c>
    </row>
    <row r="80" spans="7:14" x14ac:dyDescent="0.3">
      <c r="K80">
        <v>1</v>
      </c>
      <c r="L80" t="s">
        <v>159</v>
      </c>
      <c r="M80">
        <v>2</v>
      </c>
      <c r="N80" t="s">
        <v>154</v>
      </c>
    </row>
    <row r="81" spans="11:14" x14ac:dyDescent="0.3">
      <c r="K81">
        <v>1</v>
      </c>
      <c r="L81" t="s">
        <v>160</v>
      </c>
      <c r="M81">
        <v>2</v>
      </c>
      <c r="N81" t="s">
        <v>155</v>
      </c>
    </row>
    <row r="82" spans="11:14" x14ac:dyDescent="0.3">
      <c r="K82">
        <v>1</v>
      </c>
      <c r="L82" t="s">
        <v>176</v>
      </c>
      <c r="M82">
        <v>2</v>
      </c>
      <c r="N82" t="s">
        <v>156</v>
      </c>
    </row>
    <row r="83" spans="11:14" x14ac:dyDescent="0.3">
      <c r="K83">
        <v>1</v>
      </c>
      <c r="L83" t="s">
        <v>177</v>
      </c>
      <c r="M83">
        <v>1</v>
      </c>
      <c r="N83" t="s">
        <v>157</v>
      </c>
    </row>
    <row r="84" spans="11:14" x14ac:dyDescent="0.3">
      <c r="K84">
        <v>1</v>
      </c>
      <c r="L84" t="s">
        <v>178</v>
      </c>
      <c r="M84">
        <v>1</v>
      </c>
      <c r="N84" t="s">
        <v>158</v>
      </c>
    </row>
    <row r="85" spans="11:14" x14ac:dyDescent="0.3">
      <c r="K85">
        <v>1</v>
      </c>
      <c r="L85" t="s">
        <v>164</v>
      </c>
      <c r="M85">
        <v>1</v>
      </c>
      <c r="N85" t="s">
        <v>159</v>
      </c>
    </row>
    <row r="86" spans="11:14" x14ac:dyDescent="0.3">
      <c r="K86">
        <v>1</v>
      </c>
      <c r="L86" t="s">
        <v>146</v>
      </c>
      <c r="M86">
        <v>1</v>
      </c>
      <c r="N86" t="s">
        <v>160</v>
      </c>
    </row>
    <row r="87" spans="11:14" x14ac:dyDescent="0.3">
      <c r="K87">
        <v>1</v>
      </c>
      <c r="L87" t="s">
        <v>119</v>
      </c>
      <c r="M87">
        <v>1</v>
      </c>
      <c r="N87" t="s">
        <v>161</v>
      </c>
    </row>
    <row r="88" spans="11:14" x14ac:dyDescent="0.3">
      <c r="K88">
        <v>1</v>
      </c>
      <c r="L88" t="s">
        <v>167</v>
      </c>
      <c r="M88">
        <v>1</v>
      </c>
      <c r="N88" t="s">
        <v>162</v>
      </c>
    </row>
    <row r="89" spans="11:14" x14ac:dyDescent="0.3">
      <c r="K89">
        <v>1</v>
      </c>
      <c r="L89" t="s">
        <v>168</v>
      </c>
      <c r="M89">
        <v>1</v>
      </c>
      <c r="N89" t="s">
        <v>163</v>
      </c>
    </row>
    <row r="90" spans="11:14" x14ac:dyDescent="0.3">
      <c r="K90">
        <v>1</v>
      </c>
      <c r="L90" t="s">
        <v>143</v>
      </c>
      <c r="M90">
        <v>1</v>
      </c>
      <c r="N90" t="s">
        <v>164</v>
      </c>
    </row>
    <row r="91" spans="11:14" x14ac:dyDescent="0.3">
      <c r="K91">
        <v>1</v>
      </c>
      <c r="L91" t="s">
        <v>169</v>
      </c>
      <c r="M91">
        <v>1</v>
      </c>
      <c r="N91" t="s">
        <v>165</v>
      </c>
    </row>
    <row r="92" spans="11:14" x14ac:dyDescent="0.3">
      <c r="K92">
        <v>1</v>
      </c>
      <c r="L92" t="s">
        <v>151</v>
      </c>
      <c r="M92">
        <v>1</v>
      </c>
      <c r="N92" t="s">
        <v>166</v>
      </c>
    </row>
    <row r="93" spans="11:14" x14ac:dyDescent="0.3">
      <c r="K93">
        <v>1</v>
      </c>
      <c r="L93" t="s">
        <v>152</v>
      </c>
      <c r="M93">
        <v>1</v>
      </c>
      <c r="N93" t="s">
        <v>167</v>
      </c>
    </row>
    <row r="94" spans="11:14" x14ac:dyDescent="0.3">
      <c r="K94">
        <v>1</v>
      </c>
      <c r="L94" t="s">
        <v>170</v>
      </c>
      <c r="M94">
        <v>1</v>
      </c>
      <c r="N94" t="s">
        <v>168</v>
      </c>
    </row>
    <row r="95" spans="11:14" x14ac:dyDescent="0.3">
      <c r="K95">
        <v>1</v>
      </c>
      <c r="L95" t="s">
        <v>179</v>
      </c>
      <c r="M95">
        <v>1</v>
      </c>
      <c r="N95" t="s">
        <v>169</v>
      </c>
    </row>
    <row r="96" spans="11:14" x14ac:dyDescent="0.3">
      <c r="K96">
        <v>1</v>
      </c>
      <c r="L96" t="s">
        <v>180</v>
      </c>
      <c r="M96">
        <v>1</v>
      </c>
      <c r="N96" t="s">
        <v>170</v>
      </c>
    </row>
    <row r="97" spans="11:14" x14ac:dyDescent="0.3">
      <c r="K97">
        <v>1</v>
      </c>
      <c r="L97" t="s">
        <v>153</v>
      </c>
      <c r="M97">
        <v>1</v>
      </c>
      <c r="N97" t="s">
        <v>171</v>
      </c>
    </row>
  </sheetData>
  <mergeCells count="7">
    <mergeCell ref="A1:B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e 6 2 c 8 - 9 a 6 b - 4 1 e 1 - 9 2 5 1 - d c e 2 7 5 6 d 9 9 2 6 "   x m l n s = " h t t p : / / s c h e m a s . m i c r o s o f t . c o m / D a t a M a s h u p " > A A A A A D o E A A B Q S w M E F A A C A A g A E a U y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E a U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l M k 0 P B W u w M Q E A A N Y G A A A T A B w A R m 9 y b X V s Y X M v U 2 V j d G l v b j E u b S C i G A A o o B Q A A A A A A A A A A A A A A A A A A A A A A A A A A A D t k j 1 r w z A Q h n e D / 4 N Q F h u E q Z 2 P f u H J a a F L a b E 7 1 R 1 U + 5 o o t a U g n U N D y H + v g h u a Q g W F r t Y i 3 f v q 7 n T i M V C h U J L k / R 5 f + 5 7 v m S X X U J O a I z e A J C U N o O 8 R u 3 L V 6 Q q s k p l N N F d V 1 4 L E 4 F Y 0 E G V K o g 1 M Q L O r 8 s m A N m W 7 g g b L O Z h 3 V O s y B y m U J g 9 a r W y z 8 q t 6 V J k N D d n z H B r R C g S d U k Y Z y V T T t d K k c c L I j a x U L e T C B l M b P n Y K I c d t A + n 3 M b p X E l 5 C 1 j 9 z R L M l l w s 7 Q 7 F d A 7 X v L f i r v V R o L s 2 b 0 m 1 f / m C a o J + J 7 X a 0 V 2 P b H q 1 D E D 5 w z 8 h R T x z 6 2 K F P r H 4 n c T a J D n 1 O j K k j Y e Z K O H c Z F 4 5 K l 6 6 E + M z p u M a O k 5 8 p + 9 D 3 h P z 1 n 0 / h G d E j P k E S 0 o G h g a F / M T Q e G B o Y + j N D n 1 B L A Q I t A B Q A A g A I A B G l M k 3 G r a w E p w A A A P g A A A A S A A A A A A A A A A A A A A A A A A A A A A B D b 2 5 m a W c v U G F j a 2 F n Z S 5 4 b W x Q S w E C L Q A U A A I A C A A R p T J N D 8 r p q 6 Q A A A D p A A A A E w A A A A A A A A A A A A A A A A D z A A A A W 0 N v b n R l b n R f V H l w Z X N d L n h t b F B L A Q I t A B Q A A g A I A B G l M k 0 P B W u w M Q E A A N Y G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n A A A A A A A A K S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x M z o y N y 4 2 N z U 3 M j M 0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B d 1 l E Q X d Z R E F 3 W U Q i I C 8 + P E V u d H J 5 I F R 5 c G U 9 I k Z p b G x M Y X N 0 V X B k Y X R l Z C I g V m F s d W U 9 I m Q y M D E 4 L T A 5 L T E 5 V D A x O j M 1 O j Q 4 L j Y 5 M T U 4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N W J j N j Z j Y i 0 0 M 2 Q y L T Q w Y 2 U t O T N k M S 0 x N j c 5 N W R h N T U z M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z O D o x M C 4 0 N z Q w N T k x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A x Y 2 Q 2 N m I 4 L T k 0 Z D M t N G U 5 M y 0 5 O T l j L W V i N m F j Z T h i Y 2 Y 3 Y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B T q X A U s k i F s c x 4 m 5 Z 5 y g A A A A A C A A A A A A A Q Z g A A A A E A A C A A A A D M 0 Q 0 6 w O L 0 Z 4 C G l 2 o x c K M + m m t C 9 Q s L d R z T 5 m b 4 5 I r q t w A A A A A O g A A A A A I A A C A A A A C w K z M s d l N U n y b D C T x q M r a Q 3 l n B S 6 c Q n 0 U 3 O T a L / E m V 5 V A A A A D Y N X r n 3 + t F O f m q I u N 4 C i o I v G t r P q a m h V X v N o X Y j R x D H 1 l l S Q 5 f i b H d Y F Z e L 6 M 3 8 c Z Q M 1 0 h r n V L s O Z U r q D G N N 9 r s B V X E T m o h q n x b n Y D m q B f s 0 A A A A D h m y U 2 f I r X H b H E 5 d v k u j 1 8 b B M 4 1 A a C z 7 9 D G l z D C T P s 3 R C p c k 1 d 4 B x 2 K L G K g A 8 l v K O w v Y J p q p y I 9 p d 3 G U o / N N Z s < / D a t a M a s h u p > 
</file>

<file path=customXml/itemProps1.xml><?xml version="1.0" encoding="utf-8"?>
<ds:datastoreItem xmlns:ds="http://schemas.openxmlformats.org/officeDocument/2006/customXml" ds:itemID="{E0B6275E-EBDE-4F59-9B56-360F6ADE8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Average Score</vt:lpstr>
      <vt:lpstr>Severity</vt:lpstr>
      <vt:lpstr>Vectors</vt:lpstr>
      <vt:lpstr>Complexity</vt:lpstr>
      <vt:lpstr>CWE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2018-10-11T03:04:05Z</dcterms:modified>
</cp:coreProperties>
</file>