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U:\Project File\"/>
    </mc:Choice>
  </mc:AlternateContent>
  <xr:revisionPtr revIDLastSave="0" documentId="13_ncr:1_{DCF266D3-D663-48CE-B27E-C90D25F873F5}" xr6:coauthVersionLast="47" xr6:coauthVersionMax="47" xr10:uidLastSave="{00000000-0000-0000-0000-000000000000}"/>
  <bookViews>
    <workbookView xWindow="-120" yWindow="-120" windowWidth="29040" windowHeight="15840" tabRatio="699" activeTab="2" xr2:uid="{F4EAD408-ABD2-477E-BDAD-E9DC73BF1734}"/>
  </bookViews>
  <sheets>
    <sheet name="Summary" sheetId="2" r:id="rId1"/>
    <sheet name="Utilities" sheetId="3" r:id="rId2"/>
    <sheet name="Unit operation" sheetId="4" r:id="rId3"/>
    <sheet name="Equipment" sheetId="5" r:id="rId4"/>
    <sheet name="Vertical  vessel" sheetId="6" r:id="rId5"/>
    <sheet name="Centrif gas compr" sheetId="7" r:id="rId6"/>
    <sheet name="TEMA HEX" sheetId="8" r:id="rId7"/>
    <sheet name="Quoted equipment" sheetId="9" r:id="rId8"/>
    <sheet name="Centrif pump" sheetId="10" r:id="rId9"/>
    <sheet name="Horizontal drum" sheetId="11" r:id="rId10"/>
    <sheet name="U-tube reboiler" sheetId="12" r:id="rId11"/>
    <sheet name="Multi-diameter tower" sheetId="13" r:id="rId12"/>
    <sheet name="Turboexpander" sheetId="14" r:id="rId13"/>
    <sheet name="Agitated reactor"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7" i="4" l="1"/>
  <c r="H43" i="4"/>
  <c r="D43" i="4"/>
  <c r="E41" i="4"/>
  <c r="H41" i="4"/>
  <c r="D41" i="4"/>
</calcChain>
</file>

<file path=xl/sharedStrings.xml><?xml version="1.0" encoding="utf-8"?>
<sst xmlns="http://schemas.openxmlformats.org/spreadsheetml/2006/main" count="590" uniqueCount="332">
  <si>
    <t>Summary</t>
  </si>
  <si>
    <t>Total Capital Cost [USD]</t>
  </si>
  <si>
    <t>Total Operating Cost [USD/Year]</t>
  </si>
  <si>
    <t>Total Raw Materials Cost [USD/Year]</t>
  </si>
  <si>
    <t>Total Product Sales [USD/Year]</t>
  </si>
  <si>
    <t>Total Utilities Cost [USD/Year]</t>
  </si>
  <si>
    <t>Desired Rate of Return [Percent/'Year]</t>
  </si>
  <si>
    <t>P.O. Period [Year]</t>
  </si>
  <si>
    <t>Equipment Cost [USD]</t>
  </si>
  <si>
    <t>Total Installed Cost [USD]</t>
  </si>
  <si>
    <t>70358100</t>
  </si>
  <si>
    <t>Utilities</t>
  </si>
  <si>
    <t>Name</t>
  </si>
  <si>
    <t>Electricity</t>
  </si>
  <si>
    <t>Cooling Water</t>
  </si>
  <si>
    <t>Refrigerant - Freon 12</t>
  </si>
  <si>
    <t>Steam @100PSI</t>
  </si>
  <si>
    <t>Fluid</t>
  </si>
  <si>
    <t>Water</t>
  </si>
  <si>
    <t>Refrigerant</t>
  </si>
  <si>
    <t>Steam</t>
  </si>
  <si>
    <t>Rate</t>
  </si>
  <si>
    <t>Rate Units</t>
  </si>
  <si>
    <t>KW</t>
  </si>
  <si>
    <t>MMGAL/H</t>
  </si>
  <si>
    <t>KLB/H</t>
  </si>
  <si>
    <t>Cost per Hour</t>
  </si>
  <si>
    <t>Cost Units</t>
  </si>
  <si>
    <t>USD/H</t>
  </si>
  <si>
    <t>Unit operation</t>
  </si>
  <si>
    <t>COMPR-FL</t>
  </si>
  <si>
    <t>B2</t>
  </si>
  <si>
    <t>RPLUG</t>
  </si>
  <si>
    <t>MIX-FLME</t>
  </si>
  <si>
    <t>B1</t>
  </si>
  <si>
    <t>B11</t>
  </si>
  <si>
    <t>COMP-3</t>
  </si>
  <si>
    <t>RECUPT</t>
  </si>
  <si>
    <t>HEATX-3</t>
  </si>
  <si>
    <t>MIXER</t>
  </si>
  <si>
    <t>H2OCONDS</t>
  </si>
  <si>
    <t>SMR.MIXER</t>
  </si>
  <si>
    <t>SPLIT-1</t>
  </si>
  <si>
    <t>FLASH-1</t>
  </si>
  <si>
    <t>PUMP</t>
  </si>
  <si>
    <t>FLASH-2</t>
  </si>
  <si>
    <t>SMR.FLASH</t>
  </si>
  <si>
    <t>HEATX-2</t>
  </si>
  <si>
    <t>$C-1</t>
  </si>
  <si>
    <t>COMP1</t>
  </si>
  <si>
    <t>MIX-FLUE</t>
  </si>
  <si>
    <t>RADFRAC</t>
  </si>
  <si>
    <t>B3</t>
  </si>
  <si>
    <t>TURB-GEN</t>
  </si>
  <si>
    <t>COMP-2</t>
  </si>
  <si>
    <t>SMR.REACTOR</t>
  </si>
  <si>
    <t>FLAME2</t>
  </si>
  <si>
    <t>COND</t>
  </si>
  <si>
    <t>HX-FL1</t>
  </si>
  <si>
    <t>COOLER-2</t>
  </si>
  <si>
    <t>HEATX-1</t>
  </si>
  <si>
    <t>FLAMING</t>
  </si>
  <si>
    <t>COOLER-1</t>
  </si>
  <si>
    <t>SMR.FURNACE</t>
  </si>
  <si>
    <t>SMR.B1</t>
  </si>
  <si>
    <t>Installed Cost [USD]</t>
  </si>
  <si>
    <t>Equipment Weight [LBS]</t>
  </si>
  <si>
    <t>Installed Weight [LBS]</t>
  </si>
  <si>
    <t>Utility Cost [USD/HR]</t>
  </si>
  <si>
    <t>Equipment</t>
  </si>
  <si>
    <t>COMPR-FL-flash vessel</t>
  </si>
  <si>
    <t>FLASH-1-flash vessel</t>
  </si>
  <si>
    <t>FLASH-2-flash vessel</t>
  </si>
  <si>
    <t>RADFRAC-bottoms split</t>
  </si>
  <si>
    <t>RADFRAC-cond</t>
  </si>
  <si>
    <t>RADFRAC-cond acc</t>
  </si>
  <si>
    <t>RADFRAC-overhead split</t>
  </si>
  <si>
    <t>RADFRAC-reb</t>
  </si>
  <si>
    <t>RADFRAC-reflux pump</t>
  </si>
  <si>
    <t>RADFRAC-tower</t>
  </si>
  <si>
    <t>SMR.FLASH-flash vessel</t>
  </si>
  <si>
    <t>Sizing Errors</t>
  </si>
  <si>
    <t>Specified utilities are unable to perform the heat transfer. Please check utility specification.
No appropriate utility available. Please check the utility specification file.</t>
  </si>
  <si>
    <t>Vessel capacity cannot be calculated. Please check stream flows.</t>
  </si>
  <si>
    <t>Specified utilities are unable to perform the heat transfer. Please check utility specification.
No appropriate utility available. Please check the utility specification file.
Specified utilities are unable to perform the heat transfer. Please check utility specification.
No appropriate utility available. Please check the utility specification file.</t>
  </si>
  <si>
    <t>Evaluation Errors</t>
  </si>
  <si>
    <t>ERROR&gt; 'HE -    8' STRESS FOR SHELL MATERIAL IS ZERO.</t>
  </si>
  <si>
    <t>ERROR&gt; 'HE -   22' SPECIFIED AREA DIFFERS FROM CALCULATED AREA BY &gt;10  PERCENT.
Heat transfer area INPUT: 0.495 CALC: 5.236 SF</t>
  </si>
  <si>
    <t>ERROR&gt; 'HE -   28' QUESTION MARK FOUND IN NUMERIC DATA
ERROR&gt; 'HE -   28' INCORRECT TEMA TYPE SYMBOL
ERROR&gt; 'HE -   28' EITHER SURFACE AREA OR NUMBER OF TUBES MUST BE SPECIFIED</t>
  </si>
  <si>
    <t>ERROR&gt; 'TUR-   29' DESIGN TEMPERATURE INLET IS OUT OF RANGE
ERROR&gt; 'TUR-   29' DESIGN GAUGE PRESSURE OUTLET IS OUT OF RANGE
ERROR&gt; 'TUR-   29' POWER OUTPUT IS OUT OF RANGE</t>
  </si>
  <si>
    <t>ERROR&gt; 'AT -   32' QUESTION MARK FOUND IN NUMERIC DATA
ERROR&gt; 'AT -   32' EITHER CAPACITY OR DIAMETER+HEIGHT MUST BE SPECIFIED</t>
  </si>
  <si>
    <t>ERROR&gt; 'AT -   37' QUESTION MARK FOUND IN NUMERIC DATA
ERROR&gt; 'AT -   37' EITHER CAPACITY OR DIAMETER+HEIGHT MUST BE SPECIFIED</t>
  </si>
  <si>
    <t>ERROR&gt; 'VT -   17' MAXIMUM TEMPERATURE EXCEEDED FOR MATERIAL 'SS304'</t>
  </si>
  <si>
    <t>ERROR&gt; 'HE -   31' QUESTION MARK FOUND IN NUMERIC DATA
ERROR&gt; 'HE -   31' INCORRECT TEMA TYPE SYMBOL
ERROR&gt; 'HE -   31' EITHER SURFACE AREA OR NUMBER OF TUBES MUST BE SPECIFIED</t>
  </si>
  <si>
    <t>ERROR&gt; 'AT -   39' QUESTION MARK FOUND IN NUMERIC DATA
ERROR&gt; 'AT -   39' EITHER CAPACITY OR DIAMETER+HEIGHT MUST BE SPECIFIED</t>
  </si>
  <si>
    <t>ERROR&gt; 'GC -   40' CAPACITY IS OUT OF RANGE</t>
  </si>
  <si>
    <t>Vertical  vessel</t>
  </si>
  <si>
    <t>User tag number</t>
  </si>
  <si>
    <t>Remarks 1</t>
  </si>
  <si>
    <t>Quoted cost per item [USD]</t>
  </si>
  <si>
    <t>Currency unit for matl cost</t>
  </si>
  <si>
    <t>Number of identical items</t>
  </si>
  <si>
    <t>Installation option</t>
  </si>
  <si>
    <t>Application</t>
  </si>
  <si>
    <t>Shell material</t>
  </si>
  <si>
    <t>Liquid volume [l]</t>
  </si>
  <si>
    <t>Vessel diameter [meter]</t>
  </si>
  <si>
    <t>Vessel tangent to tangent height [meter]</t>
  </si>
  <si>
    <t>Design gauge pressure [barg]</t>
  </si>
  <si>
    <t>Vacuum design gauge pressure [barg]</t>
  </si>
  <si>
    <t>Design temperature [C]</t>
  </si>
  <si>
    <t>Operating temperature [C]</t>
  </si>
  <si>
    <t>Skirt height [meter]</t>
  </si>
  <si>
    <t>Vessel leg height [meter]</t>
  </si>
  <si>
    <t>Wind or seismic design</t>
  </si>
  <si>
    <t>Fluid volume [fraction]</t>
  </si>
  <si>
    <t>Base material thickness [meter]</t>
  </si>
  <si>
    <t>Corrosion allowance [meter]</t>
  </si>
  <si>
    <t>Cladding material</t>
  </si>
  <si>
    <t>Cladding thickness [meter]</t>
  </si>
  <si>
    <t>Head type</t>
  </si>
  <si>
    <t>ASME design basis</t>
  </si>
  <si>
    <t>Allow resize</t>
  </si>
  <si>
    <t>Equipment mapped from 'COMPR-FL'.</t>
  </si>
  <si>
    <t>Equipment mapped from 'FLASH-1'.</t>
  </si>
  <si>
    <t>Equipment mapped from 'FLASH-2'.</t>
  </si>
  <si>
    <t>Equipment mapped from 'SMR.FLASH'.</t>
  </si>
  <si>
    <t>Centrif gas compr</t>
  </si>
  <si>
    <t>Casing material</t>
  </si>
  <si>
    <t>Actual gas flow rate Inlet [l/min]</t>
  </si>
  <si>
    <t>Design gauge pressure Inlet [barg]</t>
  </si>
  <si>
    <t>Design temperature Inlet [C]</t>
  </si>
  <si>
    <t>Design temperature Outlet [C]</t>
  </si>
  <si>
    <t>Design gauge pressure Outlet [barg]</t>
  </si>
  <si>
    <t>Compressor speed [rpm]</t>
  </si>
  <si>
    <t>Driver power [kW]</t>
  </si>
  <si>
    <t>Molecular weight</t>
  </si>
  <si>
    <t>Specific heat ratio</t>
  </si>
  <si>
    <t>Compressibility factor Inlet</t>
  </si>
  <si>
    <t>Compressibility factor Outlet</t>
  </si>
  <si>
    <t>Intercooler required</t>
  </si>
  <si>
    <t>Intercooler type</t>
  </si>
  <si>
    <t>Aftercooler required</t>
  </si>
  <si>
    <t>Aftercooler type</t>
  </si>
  <si>
    <t>Inter/Aftercooler excess area [Percent]</t>
  </si>
  <si>
    <t>Interstage pressure drop [barg]</t>
  </si>
  <si>
    <t>Driver type</t>
  </si>
  <si>
    <t>Turbine gauge pressure [barg]</t>
  </si>
  <si>
    <t>Lube oil system</t>
  </si>
  <si>
    <t>Equipment mapped from 'B2'.</t>
  </si>
  <si>
    <t>MOTOR</t>
  </si>
  <si>
    <t>Equipment mapped from 'COMP-3'.</t>
  </si>
  <si>
    <t>Equipment mapped from 'COMP1'.</t>
  </si>
  <si>
    <t>Equipment mapped from 'COMP-2'.</t>
  </si>
  <si>
    <t>Equipment mapped from 'SMR.B1'.</t>
  </si>
  <si>
    <t>TEMA HEX</t>
  </si>
  <si>
    <t>Heat transfer area [sqm]</t>
  </si>
  <si>
    <t>Number of shells</t>
  </si>
  <si>
    <t>Front end TEMA symbol</t>
  </si>
  <si>
    <t>Shell TEMA symbol</t>
  </si>
  <si>
    <t>Rear end TEMA symbol</t>
  </si>
  <si>
    <t>Heat exchanger design option</t>
  </si>
  <si>
    <t>Tube material</t>
  </si>
  <si>
    <t>Tube design gauge pressure [barg]</t>
  </si>
  <si>
    <t>Tube design temperature [C]</t>
  </si>
  <si>
    <t>Tube operating temperature [C]</t>
  </si>
  <si>
    <t>Tube outside diameter [meter]</t>
  </si>
  <si>
    <t>Shell design gauge pressure [barg]</t>
  </si>
  <si>
    <t>Shell design temperature [C]</t>
  </si>
  <si>
    <t>Shell operating temperature [C]</t>
  </si>
  <si>
    <t>Tube side pipe material</t>
  </si>
  <si>
    <t>Shell side pipe material</t>
  </si>
  <si>
    <t>Number of tubes per shell</t>
  </si>
  <si>
    <t>Tube length extended [meter]</t>
  </si>
  <si>
    <t>Tube gauge</t>
  </si>
  <si>
    <t>Tube pitch [meter]</t>
  </si>
  <si>
    <t>Shell diameter [meter]</t>
  </si>
  <si>
    <t>Shell wall thickness [meter]</t>
  </si>
  <si>
    <t>Shell corrosion allowance [meter]</t>
  </si>
  <si>
    <t>Expansion joint</t>
  </si>
  <si>
    <t>Tube sheet material</t>
  </si>
  <si>
    <t>Number of tube passes</t>
  </si>
  <si>
    <t>Number of shell passes</t>
  </si>
  <si>
    <t>Equipment mapped from 'RPLUG'.</t>
  </si>
  <si>
    <t>B</t>
  </si>
  <si>
    <t>E</t>
  </si>
  <si>
    <t>M</t>
  </si>
  <si>
    <t>Equipment mapped from 'B1'.</t>
  </si>
  <si>
    <t>Equipment mapped from 'B11'.</t>
  </si>
  <si>
    <t>Equipment mapped from 'RECUPT'.</t>
  </si>
  <si>
    <t>Equipment mapped from 'HEATX-3'.</t>
  </si>
  <si>
    <t>Equipment mapped from 'H2OCONDS'.</t>
  </si>
  <si>
    <t>Equipment mapped from 'HEATX-2'.</t>
  </si>
  <si>
    <t>Equipment mapped from 'RADFRAC'.</t>
  </si>
  <si>
    <t>Equipment mapped from 'B3'.</t>
  </si>
  <si>
    <t>Equipment mapped from 'COND'.</t>
  </si>
  <si>
    <t>Equipment mapped from 'HX-FL1'.</t>
  </si>
  <si>
    <t>Equipment mapped from 'COOLER-2'.</t>
  </si>
  <si>
    <t>Equipment mapped from 'HEATX-1'.</t>
  </si>
  <si>
    <t>Equipment mapped from 'COOLER-1'.</t>
  </si>
  <si>
    <t>Equipment mapped from 'SMR.REACTOR'.</t>
  </si>
  <si>
    <t>Quoted equipment</t>
  </si>
  <si>
    <t>Code of account</t>
  </si>
  <si>
    <t>Total cost per unit</t>
  </si>
  <si>
    <t>Icarus/User COA option</t>
  </si>
  <si>
    <t>Material cost per unit</t>
  </si>
  <si>
    <t>Labor hours per unit [hr]</t>
  </si>
  <si>
    <t>Unit of measure</t>
  </si>
  <si>
    <t>Quantity</t>
  </si>
  <si>
    <t>Quantity adjustment option</t>
  </si>
  <si>
    <t>Item classification</t>
  </si>
  <si>
    <t>Item type</t>
  </si>
  <si>
    <t>Material</t>
  </si>
  <si>
    <t>Component weight [kg]</t>
  </si>
  <si>
    <t>ID in bulk report</t>
  </si>
  <si>
    <t>Equipment mapped from 'MIX-FLME'.</t>
  </si>
  <si>
    <t>Equipment mapped from 'MIXER'.</t>
  </si>
  <si>
    <t>Equipment mapped from 'SPLIT-1'.</t>
  </si>
  <si>
    <t>Equipment mapped from 'MIX-FLUE'.</t>
  </si>
  <si>
    <t>Equipment mapped from 'SMR.MIXER'.</t>
  </si>
  <si>
    <t>Centrif pump</t>
  </si>
  <si>
    <t>Liquid flow rate [l/min]</t>
  </si>
  <si>
    <t>Fluid head [meter]</t>
  </si>
  <si>
    <t>Speed [rpm]</t>
  </si>
  <si>
    <t>Fluid specific gravity</t>
  </si>
  <si>
    <t>Seal type</t>
  </si>
  <si>
    <t>Fluid viscosity [cP]</t>
  </si>
  <si>
    <t>Pump efficiency [fraction]</t>
  </si>
  <si>
    <t>Equipment mapped from 'PUMP'.</t>
  </si>
  <si>
    <t>Horizontal drum</t>
  </si>
  <si>
    <t>Vessel tangent to tangent length [meter]</t>
  </si>
  <si>
    <t>Diameter of drip leg [meter]</t>
  </si>
  <si>
    <t>Length of drip leg [meter]</t>
  </si>
  <si>
    <t>U-tube reboiler</t>
  </si>
  <si>
    <t>Tube pitch symbol</t>
  </si>
  <si>
    <t>Tube port diameter [meter]</t>
  </si>
  <si>
    <t>Duty [cal/sec]</t>
  </si>
  <si>
    <t>Vaporization [fraction]</t>
  </si>
  <si>
    <t>Specific gravity tower bottoms</t>
  </si>
  <si>
    <t>Molecular weight Bottoms</t>
  </si>
  <si>
    <t>Heat of vaporization [cal/mol]</t>
  </si>
  <si>
    <t>TEMA type</t>
  </si>
  <si>
    <t>TRIANGULAR</t>
  </si>
  <si>
    <t>BKU</t>
  </si>
  <si>
    <t>Multi-diameter tower</t>
  </si>
  <si>
    <t>Base material Bottom</t>
  </si>
  <si>
    <t>Diameter Bottom section [meter]</t>
  </si>
  <si>
    <t>Bottom tangent to tangent height [meter]</t>
  </si>
  <si>
    <t>Design gauge pressure Bottom [barg]</t>
  </si>
  <si>
    <t>Design temperature Bottom [C]</t>
  </si>
  <si>
    <t>Operating temperature Bottom [C]</t>
  </si>
  <si>
    <t>Number of trays Bottom section</t>
  </si>
  <si>
    <t>Bottom Tray type</t>
  </si>
  <si>
    <t>Bottom Tray material</t>
  </si>
  <si>
    <t>Bottom Tray spacing [meter]</t>
  </si>
  <si>
    <t>Bottom Packing material Section1</t>
  </si>
  <si>
    <t>Packing height Bottom Section1 [meter]</t>
  </si>
  <si>
    <t>Bottom Packing material Section2</t>
  </si>
  <si>
    <t>Packing height Bottom Section2 [meter]</t>
  </si>
  <si>
    <t>Cladding material Bottom</t>
  </si>
  <si>
    <t>Cladding thickness Bottom [meter]</t>
  </si>
  <si>
    <t>Thickness Bottom section [meter]</t>
  </si>
  <si>
    <t>Corrosion allowance Bottom [meter]</t>
  </si>
  <si>
    <t>Base material Middle</t>
  </si>
  <si>
    <t>Diameter Middle section [meter]</t>
  </si>
  <si>
    <t>Middle tangent to tangent height [meter]</t>
  </si>
  <si>
    <t>Design gauge pressure Middle [barg]</t>
  </si>
  <si>
    <t>Design temperature Middle [C]</t>
  </si>
  <si>
    <t>Operating temperature Middle [C]</t>
  </si>
  <si>
    <t>Number of trays Middle section</t>
  </si>
  <si>
    <t>Middle Tray type</t>
  </si>
  <si>
    <t>Middle Tray material</t>
  </si>
  <si>
    <t>Middle Tray spacing [meter]</t>
  </si>
  <si>
    <t>Middle Packing material Section1</t>
  </si>
  <si>
    <t>Packing height Middle Section1 [meter]</t>
  </si>
  <si>
    <t>Middle Packing material Section2</t>
  </si>
  <si>
    <t>Packing height Middle Section2 [meter]</t>
  </si>
  <si>
    <t>Cladding material Middle</t>
  </si>
  <si>
    <t>Cladding thickness Middle [meter]</t>
  </si>
  <si>
    <t>Thickness Middle section [meter]</t>
  </si>
  <si>
    <t>Corrosion allowance Middle [meter]</t>
  </si>
  <si>
    <t>Base material Top</t>
  </si>
  <si>
    <t>Diameter Top section [meter]</t>
  </si>
  <si>
    <t>Top tangent to tangent height [meter]</t>
  </si>
  <si>
    <t>Design gauge pressure Top [barg]</t>
  </si>
  <si>
    <t>Design temperature Top [C]</t>
  </si>
  <si>
    <t>Operating temperature Top [C]</t>
  </si>
  <si>
    <t>Number of trays Top section</t>
  </si>
  <si>
    <t>Top Tray type</t>
  </si>
  <si>
    <t>Top Tray material</t>
  </si>
  <si>
    <t>Top Tray spacing [meter]</t>
  </si>
  <si>
    <t>Top Packing material Section1</t>
  </si>
  <si>
    <t>Packing height Top Section1 [meter]</t>
  </si>
  <si>
    <t>Top Packing material Section2</t>
  </si>
  <si>
    <t>Packing height Top Section2 [meter]</t>
  </si>
  <si>
    <t>Cladding material Top</t>
  </si>
  <si>
    <t>Cladding thickness Top [meter]</t>
  </si>
  <si>
    <t>Thickness Top section [meter]</t>
  </si>
  <si>
    <t>Corrosion allowance Top [meter]</t>
  </si>
  <si>
    <t>Transition height 1 [meter]</t>
  </si>
  <si>
    <t>Transition height 2 [meter]</t>
  </si>
  <si>
    <t>Molecular Wt Overhead Prod.</t>
  </si>
  <si>
    <t>Allow Resize</t>
  </si>
  <si>
    <t>SIEVE</t>
  </si>
  <si>
    <t>Turboexpander</t>
  </si>
  <si>
    <t>Power output [kW]</t>
  </si>
  <si>
    <t>Isentropic efficiency [fraction]</t>
  </si>
  <si>
    <t>Number of spare cartridges</t>
  </si>
  <si>
    <t>Equipment mapped from 'TURB-GEN'.</t>
  </si>
  <si>
    <t>Agitated reactor</t>
  </si>
  <si>
    <t>Jacket design gauge pressure [barg]</t>
  </si>
  <si>
    <t>Jacket type</t>
  </si>
  <si>
    <t>Jacket material</t>
  </si>
  <si>
    <t>Agitator power [kW]</t>
  </si>
  <si>
    <t>Skirt or leg height [meter]</t>
  </si>
  <si>
    <t>Fluid depth [meter]</t>
  </si>
  <si>
    <t>Fluid density [gm/cc]</t>
  </si>
  <si>
    <t>Impeller type</t>
  </si>
  <si>
    <t>Impeller diameter [meter]</t>
  </si>
  <si>
    <t>Number of impellers</t>
  </si>
  <si>
    <t>Impeller speed [rpm]</t>
  </si>
  <si>
    <t>Reynolds number</t>
  </si>
  <si>
    <t>Power function</t>
  </si>
  <si>
    <t>Equipment mapped from 'FLAME2'.</t>
  </si>
  <si>
    <t>Equipment mapped from 'FLAMING'.</t>
  </si>
  <si>
    <t>Equipment mapped from 'SMR.FURNACE'.</t>
  </si>
  <si>
    <t xml:space="preserve">Total </t>
  </si>
  <si>
    <t>With no compressors</t>
  </si>
  <si>
    <t xml:space="preserve">Overall Cost without Compressors becuase of Turbine </t>
  </si>
  <si>
    <t>Eur/Jahr</t>
  </si>
  <si>
    <t>USD/Jahr</t>
  </si>
  <si>
    <t># Compressors are covered through the Rankine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</si>
</sst>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0"/>
      <name val="Arial"/>
      <family val="2"/>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7">
    <border>
      <left/>
      <right/>
      <top/>
      <bottom/>
      <diagonal/>
    </border>
    <border>
      <left style="thin">
        <color theme="1"/>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style="thin">
        <color theme="1"/>
      </top>
      <bottom style="thin">
        <color theme="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1" fillId="2" borderId="5" xfId="0" applyFont="1" applyFill="1" applyBorder="1" applyAlignment="1">
      <alignment horizontal="left"/>
    </xf>
    <xf numFmtId="0" fontId="0" fillId="3" borderId="5" xfId="0" applyFont="1" applyFill="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xf>
    <xf numFmtId="0" fontId="0" fillId="3" borderId="3" xfId="0" applyFont="1" applyFill="1" applyBorder="1" applyAlignment="1">
      <alignment horizontal="left"/>
    </xf>
    <xf numFmtId="0" fontId="0" fillId="3" borderId="6" xfId="0" applyFont="1" applyFill="1" applyBorder="1" applyAlignment="1">
      <alignment horizontal="left"/>
    </xf>
    <xf numFmtId="0" fontId="0" fillId="3" borderId="4" xfId="0" applyFont="1" applyFill="1" applyBorder="1" applyAlignment="1">
      <alignment horizontal="left"/>
    </xf>
    <xf numFmtId="0" fontId="0" fillId="0" borderId="2" xfId="0" applyFont="1" applyBorder="1" applyAlignment="1">
      <alignment horizontal="left" wrapText="1"/>
    </xf>
    <xf numFmtId="0" fontId="0" fillId="0" borderId="5" xfId="0" applyFont="1" applyBorder="1" applyAlignment="1">
      <alignment horizontal="left" wrapText="1"/>
    </xf>
    <xf numFmtId="0" fontId="0" fillId="3" borderId="2" xfId="0" applyFont="1" applyFill="1" applyBorder="1" applyAlignment="1">
      <alignment horizontal="left" wrapText="1"/>
    </xf>
    <xf numFmtId="49" fontId="1" fillId="2" borderId="1" xfId="0" applyNumberFormat="1" applyFont="1" applyFill="1" applyBorder="1" applyAlignment="1">
      <alignment horizontal="center"/>
    </xf>
    <xf numFmtId="49" fontId="1" fillId="2" borderId="2" xfId="0" applyNumberFormat="1" applyFont="1" applyFill="1" applyBorder="1" applyAlignment="1">
      <alignment horizontal="center"/>
    </xf>
    <xf numFmtId="49" fontId="1" fillId="2" borderId="5" xfId="0" applyNumberFormat="1" applyFont="1" applyFill="1" applyBorder="1" applyAlignment="1">
      <alignment horizontal="center"/>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EB73-4568-4D82-9FA6-922FF8D39416}">
  <dimension ref="C3:D12"/>
  <sheetViews>
    <sheetView workbookViewId="0">
      <selection activeCell="D10" sqref="D10"/>
    </sheetView>
  </sheetViews>
  <sheetFormatPr defaultRowHeight="15" x14ac:dyDescent="0.2"/>
  <cols>
    <col min="3" max="3" width="30.88671875" bestFit="1" customWidth="1"/>
    <col min="4" max="4" width="9" bestFit="1" customWidth="1"/>
  </cols>
  <sheetData>
    <row r="3" spans="3:4" ht="15" customHeight="1" x14ac:dyDescent="0.25">
      <c r="C3" s="19" t="s">
        <v>0</v>
      </c>
      <c r="D3" s="20"/>
    </row>
    <row r="4" spans="3:4" ht="15.75" x14ac:dyDescent="0.25">
      <c r="C4" s="1" t="s">
        <v>1</v>
      </c>
      <c r="D4" s="2" t="s">
        <v>10</v>
      </c>
    </row>
    <row r="5" spans="3:4" x14ac:dyDescent="0.2">
      <c r="C5" s="3" t="s">
        <v>2</v>
      </c>
      <c r="D5" s="4">
        <v>70029300</v>
      </c>
    </row>
    <row r="6" spans="3:4" x14ac:dyDescent="0.2">
      <c r="C6" s="5" t="s">
        <v>3</v>
      </c>
      <c r="D6" s="6">
        <v>0</v>
      </c>
    </row>
    <row r="7" spans="3:4" x14ac:dyDescent="0.2">
      <c r="C7" s="3" t="s">
        <v>4</v>
      </c>
      <c r="D7" s="4">
        <v>0</v>
      </c>
    </row>
    <row r="8" spans="3:4" x14ac:dyDescent="0.2">
      <c r="C8" s="5" t="s">
        <v>5</v>
      </c>
      <c r="D8" s="6">
        <v>61894400</v>
      </c>
    </row>
    <row r="9" spans="3:4" x14ac:dyDescent="0.2">
      <c r="C9" s="3" t="s">
        <v>6</v>
      </c>
      <c r="D9" s="4">
        <v>20</v>
      </c>
    </row>
    <row r="10" spans="3:4" x14ac:dyDescent="0.2">
      <c r="C10" s="5" t="s">
        <v>7</v>
      </c>
      <c r="D10" s="6">
        <v>0</v>
      </c>
    </row>
    <row r="11" spans="3:4" x14ac:dyDescent="0.2">
      <c r="C11" s="3" t="s">
        <v>8</v>
      </c>
      <c r="D11" s="4">
        <v>34734700</v>
      </c>
    </row>
    <row r="12" spans="3:4" x14ac:dyDescent="0.2">
      <c r="C12" s="7" t="s">
        <v>9</v>
      </c>
      <c r="D12" s="8">
        <v>48137000</v>
      </c>
    </row>
  </sheetData>
  <mergeCells count="1">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6AD-C16D-44D9-8CFC-2C257A484B25}">
  <dimension ref="C3:H8"/>
  <sheetViews>
    <sheetView workbookViewId="0">
      <selection activeCell="G6" sqref="G6"/>
    </sheetView>
  </sheetViews>
  <sheetFormatPr defaultRowHeight="15" x14ac:dyDescent="0.2"/>
  <cols>
    <col min="3" max="3" width="18.21875" bestFit="1" customWidth="1"/>
    <col min="4" max="4" width="9.5546875" bestFit="1" customWidth="1"/>
    <col min="5" max="5" width="10" bestFit="1" customWidth="1"/>
    <col min="6" max="6" width="9.77734375" bestFit="1" customWidth="1"/>
    <col min="7" max="7" width="12.88671875" bestFit="1" customWidth="1"/>
    <col min="8" max="8" width="9.88671875" bestFit="1" customWidth="1"/>
  </cols>
  <sheetData>
    <row r="3" spans="3:8" ht="15" customHeight="1" x14ac:dyDescent="0.25">
      <c r="C3" s="19" t="s">
        <v>11</v>
      </c>
      <c r="D3" s="21"/>
      <c r="E3" s="21"/>
      <c r="F3" s="21"/>
      <c r="G3" s="21"/>
      <c r="H3" s="20"/>
    </row>
    <row r="4" spans="3:8" ht="15.75" x14ac:dyDescent="0.25">
      <c r="C4" s="1" t="s">
        <v>12</v>
      </c>
      <c r="D4" s="9" t="s">
        <v>17</v>
      </c>
      <c r="E4" s="9" t="s">
        <v>21</v>
      </c>
      <c r="F4" s="9" t="s">
        <v>22</v>
      </c>
      <c r="G4" s="9" t="s">
        <v>26</v>
      </c>
      <c r="H4" s="2" t="s">
        <v>27</v>
      </c>
    </row>
    <row r="5" spans="3:8" x14ac:dyDescent="0.2">
      <c r="C5" s="3" t="s">
        <v>13</v>
      </c>
      <c r="D5" s="10"/>
      <c r="E5" s="10">
        <v>45400.375</v>
      </c>
      <c r="F5" s="10" t="s">
        <v>23</v>
      </c>
      <c r="G5" s="10">
        <v>3518.5290620000001</v>
      </c>
      <c r="H5" s="4" t="s">
        <v>28</v>
      </c>
    </row>
    <row r="6" spans="3:8" x14ac:dyDescent="0.2">
      <c r="C6" s="5" t="s">
        <v>14</v>
      </c>
      <c r="D6" s="11" t="s">
        <v>18</v>
      </c>
      <c r="E6" s="11">
        <v>11.630140000000001</v>
      </c>
      <c r="F6" s="11" t="s">
        <v>24</v>
      </c>
      <c r="G6" s="11">
        <v>1395.6168</v>
      </c>
      <c r="H6" s="6" t="s">
        <v>28</v>
      </c>
    </row>
    <row r="7" spans="3:8" x14ac:dyDescent="0.2">
      <c r="C7" s="3" t="s">
        <v>15</v>
      </c>
      <c r="D7" s="10" t="s">
        <v>19</v>
      </c>
      <c r="E7" s="10">
        <v>24722.27</v>
      </c>
      <c r="F7" s="10" t="s">
        <v>25</v>
      </c>
      <c r="G7" s="10">
        <v>2101.3929499999999</v>
      </c>
      <c r="H7" s="4" t="s">
        <v>28</v>
      </c>
    </row>
    <row r="8" spans="3:8" x14ac:dyDescent="0.2">
      <c r="C8" s="7" t="s">
        <v>16</v>
      </c>
      <c r="D8" s="12" t="s">
        <v>20</v>
      </c>
      <c r="E8" s="12">
        <v>5.5521419999999999</v>
      </c>
      <c r="F8" s="12" t="s">
        <v>25</v>
      </c>
      <c r="G8" s="12">
        <v>45.194436000000003</v>
      </c>
      <c r="H8" s="8" t="s">
        <v>28</v>
      </c>
    </row>
  </sheetData>
  <mergeCells count="1">
    <mergeCell ref="C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2BB5-2961-478F-A433-86B249D8C71F}">
  <dimension ref="C3:K47"/>
  <sheetViews>
    <sheetView tabSelected="1" topLeftCell="A19" workbookViewId="0">
      <selection activeCell="L36" sqref="L36"/>
    </sheetView>
  </sheetViews>
  <sheetFormatPr defaultRowHeight="15" x14ac:dyDescent="0.2"/>
  <cols>
    <col min="3" max="3" width="14" bestFit="1" customWidth="1"/>
    <col min="4" max="4" width="20.33203125" bestFit="1" customWidth="1"/>
    <col min="5" max="5" width="18.21875" bestFit="1" customWidth="1"/>
    <col min="6" max="6" width="22.109375" bestFit="1" customWidth="1"/>
    <col min="7" max="7" width="19.88671875" bestFit="1" customWidth="1"/>
    <col min="8" max="8" width="19" bestFit="1" customWidth="1"/>
    <col min="10" max="10" width="9.88671875" bestFit="1" customWidth="1"/>
  </cols>
  <sheetData>
    <row r="3" spans="3:8" ht="15" customHeight="1" x14ac:dyDescent="0.25">
      <c r="C3" s="19" t="s">
        <v>29</v>
      </c>
      <c r="D3" s="21"/>
      <c r="E3" s="21"/>
      <c r="F3" s="21"/>
      <c r="G3" s="21"/>
      <c r="H3" s="20"/>
    </row>
    <row r="4" spans="3:8" ht="15.75" x14ac:dyDescent="0.25">
      <c r="C4" s="1" t="s">
        <v>12</v>
      </c>
      <c r="D4" s="9" t="s">
        <v>8</v>
      </c>
      <c r="E4" s="9" t="s">
        <v>65</v>
      </c>
      <c r="F4" s="9" t="s">
        <v>66</v>
      </c>
      <c r="G4" s="9" t="s">
        <v>67</v>
      </c>
      <c r="H4" s="2" t="s">
        <v>68</v>
      </c>
    </row>
    <row r="5" spans="3:8" x14ac:dyDescent="0.2">
      <c r="C5" s="3" t="s">
        <v>30</v>
      </c>
      <c r="D5" s="10">
        <v>285000</v>
      </c>
      <c r="E5" s="10">
        <v>458900</v>
      </c>
      <c r="F5" s="10">
        <v>148200</v>
      </c>
      <c r="G5" s="10">
        <v>182333</v>
      </c>
      <c r="H5" s="4">
        <v>0</v>
      </c>
    </row>
    <row r="6" spans="3:8" x14ac:dyDescent="0.2">
      <c r="C6" s="5" t="s">
        <v>31</v>
      </c>
      <c r="D6" s="11">
        <v>4929500</v>
      </c>
      <c r="E6" s="11">
        <v>6865600</v>
      </c>
      <c r="F6" s="11">
        <v>94400</v>
      </c>
      <c r="G6" s="11">
        <v>510748</v>
      </c>
      <c r="H6" s="6">
        <v>289.07499999999999</v>
      </c>
    </row>
    <row r="7" spans="3:8" x14ac:dyDescent="0.2">
      <c r="C7" s="3" t="s">
        <v>32</v>
      </c>
      <c r="D7" s="10">
        <v>5939500</v>
      </c>
      <c r="E7" s="10">
        <v>6977600</v>
      </c>
      <c r="F7" s="10">
        <v>1704400</v>
      </c>
      <c r="G7" s="10">
        <v>2005192</v>
      </c>
      <c r="H7" s="4">
        <v>0</v>
      </c>
    </row>
    <row r="8" spans="3:8" x14ac:dyDescent="0.2">
      <c r="C8" s="5" t="s">
        <v>33</v>
      </c>
      <c r="D8" s="11">
        <v>0</v>
      </c>
      <c r="E8" s="11">
        <v>0</v>
      </c>
      <c r="F8" s="11">
        <v>0</v>
      </c>
      <c r="G8" s="11">
        <v>0</v>
      </c>
      <c r="H8" s="6">
        <v>0</v>
      </c>
    </row>
    <row r="9" spans="3:8" x14ac:dyDescent="0.2">
      <c r="C9" s="3" t="s">
        <v>34</v>
      </c>
      <c r="D9" s="10">
        <v>4745300</v>
      </c>
      <c r="E9" s="10">
        <v>7570800</v>
      </c>
      <c r="F9" s="10">
        <v>1518400</v>
      </c>
      <c r="G9" s="10">
        <v>2247410</v>
      </c>
      <c r="H9" s="4">
        <v>0</v>
      </c>
    </row>
    <row r="10" spans="3:8" x14ac:dyDescent="0.2">
      <c r="C10" s="5" t="s">
        <v>35</v>
      </c>
      <c r="D10" s="11">
        <v>130000</v>
      </c>
      <c r="E10" s="11">
        <v>278500</v>
      </c>
      <c r="F10" s="11">
        <v>41100</v>
      </c>
      <c r="G10" s="11">
        <v>79839</v>
      </c>
      <c r="H10" s="6">
        <v>34.827480000000001</v>
      </c>
    </row>
    <row r="11" spans="3:8" x14ac:dyDescent="0.2">
      <c r="C11" s="3" t="s">
        <v>36</v>
      </c>
      <c r="D11" s="10">
        <v>3554700</v>
      </c>
      <c r="E11" s="10">
        <v>4363700</v>
      </c>
      <c r="F11" s="10">
        <v>102400</v>
      </c>
      <c r="G11" s="10">
        <v>268546</v>
      </c>
      <c r="H11" s="4">
        <v>1040.67</v>
      </c>
    </row>
    <row r="12" spans="3:8" x14ac:dyDescent="0.2">
      <c r="C12" s="5" t="s">
        <v>37</v>
      </c>
      <c r="D12" s="11">
        <v>0</v>
      </c>
      <c r="E12" s="11">
        <v>0</v>
      </c>
      <c r="F12" s="11">
        <v>0</v>
      </c>
      <c r="G12" s="11">
        <v>0</v>
      </c>
      <c r="H12" s="6">
        <v>0</v>
      </c>
    </row>
    <row r="13" spans="3:8" x14ac:dyDescent="0.2">
      <c r="C13" s="3" t="s">
        <v>38</v>
      </c>
      <c r="D13" s="10">
        <v>23300</v>
      </c>
      <c r="E13" s="10">
        <v>95700</v>
      </c>
      <c r="F13" s="10">
        <v>6400</v>
      </c>
      <c r="G13" s="10">
        <v>20467</v>
      </c>
      <c r="H13" s="4">
        <v>0</v>
      </c>
    </row>
    <row r="14" spans="3:8" x14ac:dyDescent="0.2">
      <c r="C14" s="5" t="s">
        <v>39</v>
      </c>
      <c r="D14" s="11">
        <v>0</v>
      </c>
      <c r="E14" s="11">
        <v>0</v>
      </c>
      <c r="F14" s="11">
        <v>0</v>
      </c>
      <c r="G14" s="11">
        <v>0</v>
      </c>
      <c r="H14" s="6">
        <v>0</v>
      </c>
    </row>
    <row r="15" spans="3:8" x14ac:dyDescent="0.2">
      <c r="C15" s="3" t="s">
        <v>40</v>
      </c>
      <c r="D15" s="10">
        <v>281700</v>
      </c>
      <c r="E15" s="10">
        <v>480100</v>
      </c>
      <c r="F15" s="10">
        <v>103800</v>
      </c>
      <c r="G15" s="10">
        <v>150670</v>
      </c>
      <c r="H15" s="4">
        <v>319.49167499999999</v>
      </c>
    </row>
    <row r="16" spans="3:8" x14ac:dyDescent="0.2">
      <c r="C16" s="5" t="s">
        <v>41</v>
      </c>
      <c r="D16" s="11">
        <v>0</v>
      </c>
      <c r="E16" s="11">
        <v>0</v>
      </c>
      <c r="F16" s="11">
        <v>0</v>
      </c>
      <c r="G16" s="11">
        <v>0</v>
      </c>
      <c r="H16" s="6">
        <v>0</v>
      </c>
    </row>
    <row r="17" spans="3:8" x14ac:dyDescent="0.2">
      <c r="C17" s="3" t="s">
        <v>42</v>
      </c>
      <c r="D17" s="10">
        <v>0</v>
      </c>
      <c r="E17" s="10">
        <v>0</v>
      </c>
      <c r="F17" s="10">
        <v>0</v>
      </c>
      <c r="G17" s="10">
        <v>0</v>
      </c>
      <c r="H17" s="4">
        <v>0</v>
      </c>
    </row>
    <row r="18" spans="3:8" x14ac:dyDescent="0.2">
      <c r="C18" s="5" t="s">
        <v>43</v>
      </c>
      <c r="D18" s="11">
        <v>1306700</v>
      </c>
      <c r="E18" s="11">
        <v>1600300</v>
      </c>
      <c r="F18" s="11">
        <v>629500</v>
      </c>
      <c r="G18" s="11">
        <v>685396</v>
      </c>
      <c r="H18" s="6">
        <v>0</v>
      </c>
    </row>
    <row r="19" spans="3:8" x14ac:dyDescent="0.2">
      <c r="C19" s="3" t="s">
        <v>44</v>
      </c>
      <c r="D19" s="10">
        <v>277700</v>
      </c>
      <c r="E19" s="10">
        <v>402900</v>
      </c>
      <c r="F19" s="10">
        <v>14000</v>
      </c>
      <c r="G19" s="10">
        <v>35814</v>
      </c>
      <c r="H19" s="4">
        <v>72.268749999999997</v>
      </c>
    </row>
    <row r="20" spans="3:8" x14ac:dyDescent="0.2">
      <c r="C20" s="5" t="s">
        <v>45</v>
      </c>
      <c r="D20" s="11">
        <v>299400</v>
      </c>
      <c r="E20" s="11">
        <v>491000</v>
      </c>
      <c r="F20" s="11">
        <v>174300</v>
      </c>
      <c r="G20" s="11">
        <v>211722</v>
      </c>
      <c r="H20" s="6">
        <v>0</v>
      </c>
    </row>
    <row r="21" spans="3:8" x14ac:dyDescent="0.2">
      <c r="C21" s="3" t="s">
        <v>46</v>
      </c>
      <c r="D21" s="10">
        <v>0</v>
      </c>
      <c r="E21" s="10">
        <v>0</v>
      </c>
      <c r="F21" s="10">
        <v>0</v>
      </c>
      <c r="G21" s="10">
        <v>0</v>
      </c>
      <c r="H21" s="4">
        <v>0</v>
      </c>
    </row>
    <row r="22" spans="3:8" x14ac:dyDescent="0.2">
      <c r="C22" s="5" t="s">
        <v>47</v>
      </c>
      <c r="D22" s="11">
        <v>433300</v>
      </c>
      <c r="E22" s="11">
        <v>736100</v>
      </c>
      <c r="F22" s="11">
        <v>142000</v>
      </c>
      <c r="G22" s="11">
        <v>223754</v>
      </c>
      <c r="H22" s="6">
        <v>0</v>
      </c>
    </row>
    <row r="23" spans="3:8" x14ac:dyDescent="0.2">
      <c r="C23" s="3" t="s">
        <v>48</v>
      </c>
      <c r="D23" s="10">
        <v>0</v>
      </c>
      <c r="E23" s="10">
        <v>0</v>
      </c>
      <c r="F23" s="10">
        <v>0</v>
      </c>
      <c r="G23" s="10">
        <v>0</v>
      </c>
      <c r="H23" s="4">
        <v>0</v>
      </c>
    </row>
    <row r="24" spans="3:8" x14ac:dyDescent="0.2">
      <c r="C24" s="5" t="s">
        <v>49</v>
      </c>
      <c r="D24" s="11">
        <v>3866400</v>
      </c>
      <c r="E24" s="11">
        <v>4481100</v>
      </c>
      <c r="F24" s="11">
        <v>108200</v>
      </c>
      <c r="G24" s="11">
        <v>238789</v>
      </c>
      <c r="H24" s="6">
        <v>1040.67</v>
      </c>
    </row>
    <row r="25" spans="3:8" x14ac:dyDescent="0.2">
      <c r="C25" s="3" t="s">
        <v>50</v>
      </c>
      <c r="D25" s="10">
        <v>0</v>
      </c>
      <c r="E25" s="10">
        <v>0</v>
      </c>
      <c r="F25" s="10">
        <v>0</v>
      </c>
      <c r="G25" s="10">
        <v>0</v>
      </c>
      <c r="H25" s="4">
        <v>0</v>
      </c>
    </row>
    <row r="26" spans="3:8" x14ac:dyDescent="0.2">
      <c r="C26" s="5" t="s">
        <v>51</v>
      </c>
      <c r="D26" s="11">
        <v>127800</v>
      </c>
      <c r="E26" s="11">
        <v>477700</v>
      </c>
      <c r="F26" s="11">
        <v>24400</v>
      </c>
      <c r="G26" s="11">
        <v>65248</v>
      </c>
      <c r="H26" s="6">
        <v>45.204650999999998</v>
      </c>
    </row>
    <row r="27" spans="3:8" x14ac:dyDescent="0.2">
      <c r="C27" s="3" t="s">
        <v>52</v>
      </c>
      <c r="D27" s="10">
        <v>0</v>
      </c>
      <c r="E27" s="10">
        <v>0</v>
      </c>
      <c r="F27" s="10">
        <v>0</v>
      </c>
      <c r="G27" s="10">
        <v>0</v>
      </c>
      <c r="H27" s="4">
        <v>0</v>
      </c>
    </row>
    <row r="28" spans="3:8" x14ac:dyDescent="0.2">
      <c r="C28" s="5" t="s">
        <v>53</v>
      </c>
      <c r="D28" s="11">
        <v>0</v>
      </c>
      <c r="E28" s="11">
        <v>0</v>
      </c>
      <c r="F28" s="11">
        <v>0</v>
      </c>
      <c r="G28" s="11">
        <v>0</v>
      </c>
      <c r="H28" s="6">
        <v>0</v>
      </c>
    </row>
    <row r="29" spans="3:8" x14ac:dyDescent="0.2">
      <c r="C29" s="3" t="s">
        <v>54</v>
      </c>
      <c r="D29" s="10">
        <v>3355800</v>
      </c>
      <c r="E29" s="10">
        <v>4088100</v>
      </c>
      <c r="F29" s="10">
        <v>99600</v>
      </c>
      <c r="G29" s="10">
        <v>262052</v>
      </c>
      <c r="H29" s="4">
        <v>1040.67</v>
      </c>
    </row>
    <row r="30" spans="3:8" x14ac:dyDescent="0.2">
      <c r="C30" s="5" t="s">
        <v>55</v>
      </c>
      <c r="D30" s="11">
        <v>0</v>
      </c>
      <c r="E30" s="11">
        <v>0</v>
      </c>
      <c r="F30" s="11">
        <v>0</v>
      </c>
      <c r="G30" s="11">
        <v>0</v>
      </c>
      <c r="H30" s="6">
        <v>0</v>
      </c>
    </row>
    <row r="31" spans="3:8" x14ac:dyDescent="0.2">
      <c r="C31" s="3" t="s">
        <v>56</v>
      </c>
      <c r="D31" s="10">
        <v>0</v>
      </c>
      <c r="E31" s="10">
        <v>0</v>
      </c>
      <c r="F31" s="10">
        <v>0</v>
      </c>
      <c r="G31" s="10">
        <v>0</v>
      </c>
      <c r="H31" s="4">
        <v>0</v>
      </c>
    </row>
    <row r="32" spans="3:8" x14ac:dyDescent="0.2">
      <c r="C32" s="5" t="s">
        <v>57</v>
      </c>
      <c r="D32" s="11">
        <v>1544200</v>
      </c>
      <c r="E32" s="11">
        <v>3028400</v>
      </c>
      <c r="F32" s="11">
        <v>332800</v>
      </c>
      <c r="G32" s="11">
        <v>465700</v>
      </c>
      <c r="H32" s="6">
        <v>1781.901251</v>
      </c>
    </row>
    <row r="33" spans="3:11" x14ac:dyDescent="0.2">
      <c r="C33" s="3" t="s">
        <v>58</v>
      </c>
      <c r="D33" s="10">
        <v>2898400</v>
      </c>
      <c r="E33" s="10">
        <v>4477000</v>
      </c>
      <c r="F33" s="10">
        <v>1005600</v>
      </c>
      <c r="G33" s="10">
        <v>1418422</v>
      </c>
      <c r="H33" s="4">
        <v>1289.0012400000001</v>
      </c>
    </row>
    <row r="34" spans="3:11" x14ac:dyDescent="0.2">
      <c r="C34" s="5" t="s">
        <v>59</v>
      </c>
      <c r="D34" s="11">
        <v>109400</v>
      </c>
      <c r="E34" s="11">
        <v>229900</v>
      </c>
      <c r="F34" s="11">
        <v>35500</v>
      </c>
      <c r="G34" s="11">
        <v>64667</v>
      </c>
      <c r="H34" s="6">
        <v>34.612560000000002</v>
      </c>
    </row>
    <row r="35" spans="3:11" x14ac:dyDescent="0.2">
      <c r="C35" s="3" t="s">
        <v>60</v>
      </c>
      <c r="D35" s="10">
        <v>531500</v>
      </c>
      <c r="E35" s="10">
        <v>825000</v>
      </c>
      <c r="F35" s="10">
        <v>170200</v>
      </c>
      <c r="G35" s="10">
        <v>248479</v>
      </c>
      <c r="H35" s="4">
        <v>0</v>
      </c>
    </row>
    <row r="36" spans="3:11" x14ac:dyDescent="0.2">
      <c r="C36" s="5" t="s">
        <v>61</v>
      </c>
      <c r="D36" s="11">
        <v>0</v>
      </c>
      <c r="E36" s="11">
        <v>0</v>
      </c>
      <c r="F36" s="11">
        <v>0</v>
      </c>
      <c r="G36" s="11">
        <v>0</v>
      </c>
      <c r="H36" s="6">
        <v>0</v>
      </c>
    </row>
    <row r="37" spans="3:11" x14ac:dyDescent="0.2">
      <c r="C37" s="3" t="s">
        <v>62</v>
      </c>
      <c r="D37" s="10">
        <v>95100</v>
      </c>
      <c r="E37" s="10">
        <v>208600</v>
      </c>
      <c r="F37" s="10">
        <v>30600</v>
      </c>
      <c r="G37" s="10">
        <v>57129</v>
      </c>
      <c r="H37" s="4">
        <v>37.171559999999999</v>
      </c>
    </row>
    <row r="38" spans="3:11" x14ac:dyDescent="0.2">
      <c r="C38" s="5" t="s">
        <v>63</v>
      </c>
      <c r="D38" s="11">
        <v>0</v>
      </c>
      <c r="E38" s="11">
        <v>0</v>
      </c>
      <c r="F38" s="11">
        <v>0</v>
      </c>
      <c r="G38" s="11">
        <v>0</v>
      </c>
      <c r="H38" s="6">
        <v>0</v>
      </c>
    </row>
    <row r="39" spans="3:11" x14ac:dyDescent="0.2">
      <c r="C39" s="13" t="s">
        <v>64</v>
      </c>
      <c r="D39" s="14">
        <v>0</v>
      </c>
      <c r="E39" s="14">
        <v>0</v>
      </c>
      <c r="F39" s="14">
        <v>0</v>
      </c>
      <c r="G39" s="14">
        <v>0</v>
      </c>
      <c r="H39" s="15">
        <v>0</v>
      </c>
    </row>
    <row r="41" spans="3:11" x14ac:dyDescent="0.2">
      <c r="C41" t="s">
        <v>326</v>
      </c>
      <c r="D41">
        <f>SUM(D5:D39)</f>
        <v>34734700</v>
      </c>
      <c r="E41">
        <f>SUM(E5:E39)</f>
        <v>48137000</v>
      </c>
      <c r="H41">
        <f>SUM(H5:H39)</f>
        <v>7025.5641669999995</v>
      </c>
    </row>
    <row r="43" spans="3:11" x14ac:dyDescent="0.2">
      <c r="D43">
        <f>D41+E41</f>
        <v>82871700</v>
      </c>
      <c r="G43" t="s">
        <v>327</v>
      </c>
      <c r="H43">
        <f>H41 - H24 - H29 - H11</f>
        <v>3903.5541669999993</v>
      </c>
      <c r="J43" t="s">
        <v>331</v>
      </c>
    </row>
    <row r="45" spans="3:11" x14ac:dyDescent="0.2">
      <c r="G45" t="s">
        <v>328</v>
      </c>
      <c r="J45" s="22">
        <v>34195098</v>
      </c>
      <c r="K45" t="s">
        <v>330</v>
      </c>
    </row>
    <row r="47" spans="3:11" x14ac:dyDescent="0.2">
      <c r="J47">
        <f>J45*0.91</f>
        <v>31117539.18</v>
      </c>
      <c r="K47" t="s">
        <v>329</v>
      </c>
    </row>
  </sheetData>
  <mergeCells count="1">
    <mergeCell ref="C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E3F5F-2D2A-46B0-B22E-B94356C3B8AF}">
  <dimension ref="C3:I44"/>
  <sheetViews>
    <sheetView topLeftCell="A13" workbookViewId="0"/>
  </sheetViews>
  <sheetFormatPr defaultRowHeight="15" x14ac:dyDescent="0.2"/>
  <cols>
    <col min="3" max="3" width="21.33203125" bestFit="1" customWidth="1"/>
    <col min="4" max="4" width="20.33203125" bestFit="1" customWidth="1"/>
    <col min="5" max="5" width="18.21875" bestFit="1" customWidth="1"/>
    <col min="6" max="6" width="22.109375" bestFit="1" customWidth="1"/>
    <col min="7" max="7" width="19.88671875" bestFit="1" customWidth="1"/>
    <col min="8" max="8" width="52.44140625" bestFit="1" customWidth="1"/>
    <col min="9" max="9" width="70.21875" bestFit="1" customWidth="1"/>
  </cols>
  <sheetData>
    <row r="3" spans="3:9" ht="15" customHeight="1" x14ac:dyDescent="0.25">
      <c r="C3" s="19" t="s">
        <v>69</v>
      </c>
      <c r="D3" s="21"/>
      <c r="E3" s="21"/>
      <c r="F3" s="21"/>
      <c r="G3" s="21"/>
      <c r="H3" s="21"/>
      <c r="I3" s="20"/>
    </row>
    <row r="4" spans="3:9" ht="15.75" x14ac:dyDescent="0.25">
      <c r="C4" s="1" t="s">
        <v>12</v>
      </c>
      <c r="D4" s="9" t="s">
        <v>8</v>
      </c>
      <c r="E4" s="9" t="s">
        <v>65</v>
      </c>
      <c r="F4" s="9" t="s">
        <v>66</v>
      </c>
      <c r="G4" s="9" t="s">
        <v>67</v>
      </c>
      <c r="H4" s="9" t="s">
        <v>81</v>
      </c>
      <c r="I4" s="2" t="s">
        <v>85</v>
      </c>
    </row>
    <row r="5" spans="3:9" x14ac:dyDescent="0.2">
      <c r="C5" s="3" t="s">
        <v>70</v>
      </c>
      <c r="D5" s="10">
        <v>285000</v>
      </c>
      <c r="E5" s="10">
        <v>458900</v>
      </c>
      <c r="F5" s="10">
        <v>148200</v>
      </c>
      <c r="G5" s="10">
        <v>182333</v>
      </c>
      <c r="H5" s="10"/>
      <c r="I5" s="4"/>
    </row>
    <row r="6" spans="3:9" x14ac:dyDescent="0.2">
      <c r="C6" s="5" t="s">
        <v>31</v>
      </c>
      <c r="D6" s="11">
        <v>4929500</v>
      </c>
      <c r="E6" s="11">
        <v>6865600</v>
      </c>
      <c r="F6" s="11">
        <v>94400</v>
      </c>
      <c r="G6" s="11">
        <v>510748</v>
      </c>
      <c r="H6" s="11"/>
      <c r="I6" s="6"/>
    </row>
    <row r="7" spans="3:9" x14ac:dyDescent="0.2">
      <c r="C7" s="3" t="s">
        <v>32</v>
      </c>
      <c r="D7" s="10">
        <v>5939500</v>
      </c>
      <c r="E7" s="10">
        <v>6977600</v>
      </c>
      <c r="F7" s="10">
        <v>1704400</v>
      </c>
      <c r="G7" s="10">
        <v>2005192</v>
      </c>
      <c r="H7" s="10"/>
      <c r="I7" s="4"/>
    </row>
    <row r="8" spans="3:9" x14ac:dyDescent="0.2">
      <c r="C8" s="5" t="s">
        <v>33</v>
      </c>
      <c r="D8" s="11">
        <v>0</v>
      </c>
      <c r="E8" s="11">
        <v>0</v>
      </c>
      <c r="F8" s="11">
        <v>0</v>
      </c>
      <c r="G8" s="11">
        <v>0</v>
      </c>
      <c r="H8" s="11"/>
      <c r="I8" s="6"/>
    </row>
    <row r="9" spans="3:9" x14ac:dyDescent="0.2">
      <c r="C9" s="3" t="s">
        <v>34</v>
      </c>
      <c r="D9" s="10">
        <v>4745300</v>
      </c>
      <c r="E9" s="10">
        <v>7570800</v>
      </c>
      <c r="F9" s="10">
        <v>1518400</v>
      </c>
      <c r="G9" s="10">
        <v>2247410</v>
      </c>
      <c r="H9" s="10"/>
      <c r="I9" s="4"/>
    </row>
    <row r="10" spans="3:9" x14ac:dyDescent="0.2">
      <c r="C10" s="5" t="s">
        <v>35</v>
      </c>
      <c r="D10" s="11">
        <v>130000</v>
      </c>
      <c r="E10" s="11">
        <v>278500</v>
      </c>
      <c r="F10" s="11">
        <v>41100</v>
      </c>
      <c r="G10" s="11">
        <v>79839</v>
      </c>
      <c r="H10" s="11"/>
      <c r="I10" s="6"/>
    </row>
    <row r="11" spans="3:9" x14ac:dyDescent="0.2">
      <c r="C11" s="3" t="s">
        <v>36</v>
      </c>
      <c r="D11" s="10">
        <v>3554700</v>
      </c>
      <c r="E11" s="10">
        <v>4363700</v>
      </c>
      <c r="F11" s="10">
        <v>102400</v>
      </c>
      <c r="G11" s="10">
        <v>268546</v>
      </c>
      <c r="H11" s="10"/>
      <c r="I11" s="4"/>
    </row>
    <row r="12" spans="3:9" x14ac:dyDescent="0.2">
      <c r="C12" s="5" t="s">
        <v>37</v>
      </c>
      <c r="D12" s="11">
        <v>0</v>
      </c>
      <c r="E12" s="11">
        <v>0</v>
      </c>
      <c r="F12" s="11">
        <v>0</v>
      </c>
      <c r="G12" s="11">
        <v>0</v>
      </c>
      <c r="H12" s="11"/>
      <c r="I12" s="6" t="s">
        <v>86</v>
      </c>
    </row>
    <row r="13" spans="3:9" x14ac:dyDescent="0.2">
      <c r="C13" s="3" t="s">
        <v>38</v>
      </c>
      <c r="D13" s="10">
        <v>23300</v>
      </c>
      <c r="E13" s="10">
        <v>95700</v>
      </c>
      <c r="F13" s="10">
        <v>6400</v>
      </c>
      <c r="G13" s="10">
        <v>20467</v>
      </c>
      <c r="H13" s="10"/>
      <c r="I13" s="4"/>
    </row>
    <row r="14" spans="3:9" x14ac:dyDescent="0.2">
      <c r="C14" s="5" t="s">
        <v>39</v>
      </c>
      <c r="D14" s="11">
        <v>0</v>
      </c>
      <c r="E14" s="11">
        <v>0</v>
      </c>
      <c r="F14" s="11">
        <v>0</v>
      </c>
      <c r="G14" s="11">
        <v>0</v>
      </c>
      <c r="H14" s="11"/>
      <c r="I14" s="6"/>
    </row>
    <row r="15" spans="3:9" x14ac:dyDescent="0.2">
      <c r="C15" s="3" t="s">
        <v>40</v>
      </c>
      <c r="D15" s="10">
        <v>281700</v>
      </c>
      <c r="E15" s="10">
        <v>480100</v>
      </c>
      <c r="F15" s="10">
        <v>103800</v>
      </c>
      <c r="G15" s="10">
        <v>150670</v>
      </c>
      <c r="H15" s="10"/>
      <c r="I15" s="4"/>
    </row>
    <row r="16" spans="3:9" x14ac:dyDescent="0.2">
      <c r="C16" s="5" t="s">
        <v>42</v>
      </c>
      <c r="D16" s="11">
        <v>0</v>
      </c>
      <c r="E16" s="11">
        <v>0</v>
      </c>
      <c r="F16" s="11">
        <v>0</v>
      </c>
      <c r="G16" s="11">
        <v>0</v>
      </c>
      <c r="H16" s="11"/>
      <c r="I16" s="6"/>
    </row>
    <row r="17" spans="3:9" x14ac:dyDescent="0.2">
      <c r="C17" s="3" t="s">
        <v>71</v>
      </c>
      <c r="D17" s="10">
        <v>1306700</v>
      </c>
      <c r="E17" s="10">
        <v>1600300</v>
      </c>
      <c r="F17" s="10">
        <v>629500</v>
      </c>
      <c r="G17" s="10">
        <v>685396</v>
      </c>
      <c r="H17" s="10"/>
      <c r="I17" s="4"/>
    </row>
    <row r="18" spans="3:9" x14ac:dyDescent="0.2">
      <c r="C18" s="5" t="s">
        <v>44</v>
      </c>
      <c r="D18" s="11">
        <v>277700</v>
      </c>
      <c r="E18" s="11">
        <v>402900</v>
      </c>
      <c r="F18" s="11">
        <v>14000</v>
      </c>
      <c r="G18" s="11">
        <v>35814</v>
      </c>
      <c r="H18" s="11"/>
      <c r="I18" s="6"/>
    </row>
    <row r="19" spans="3:9" x14ac:dyDescent="0.2">
      <c r="C19" s="3" t="s">
        <v>72</v>
      </c>
      <c r="D19" s="10">
        <v>299400</v>
      </c>
      <c r="E19" s="10">
        <v>491000</v>
      </c>
      <c r="F19" s="10">
        <v>174300</v>
      </c>
      <c r="G19" s="10">
        <v>211722</v>
      </c>
      <c r="H19" s="10"/>
      <c r="I19" s="4"/>
    </row>
    <row r="20" spans="3:9" x14ac:dyDescent="0.2">
      <c r="C20" s="5" t="s">
        <v>47</v>
      </c>
      <c r="D20" s="11">
        <v>433300</v>
      </c>
      <c r="E20" s="11">
        <v>736100</v>
      </c>
      <c r="F20" s="11">
        <v>142000</v>
      </c>
      <c r="G20" s="11">
        <v>223754</v>
      </c>
      <c r="H20" s="11"/>
      <c r="I20" s="6"/>
    </row>
    <row r="21" spans="3:9" x14ac:dyDescent="0.2">
      <c r="C21" s="3" t="s">
        <v>49</v>
      </c>
      <c r="D21" s="10">
        <v>3866400</v>
      </c>
      <c r="E21" s="10">
        <v>4481100</v>
      </c>
      <c r="F21" s="10">
        <v>108200</v>
      </c>
      <c r="G21" s="10">
        <v>238789</v>
      </c>
      <c r="H21" s="10"/>
      <c r="I21" s="4"/>
    </row>
    <row r="22" spans="3:9" x14ac:dyDescent="0.2">
      <c r="C22" s="5" t="s">
        <v>50</v>
      </c>
      <c r="D22" s="11">
        <v>0</v>
      </c>
      <c r="E22" s="11">
        <v>0</v>
      </c>
      <c r="F22" s="11">
        <v>0</v>
      </c>
      <c r="G22" s="11">
        <v>0</v>
      </c>
      <c r="H22" s="11"/>
      <c r="I22" s="6"/>
    </row>
    <row r="23" spans="3:9" x14ac:dyDescent="0.2">
      <c r="C23" s="3" t="s">
        <v>73</v>
      </c>
      <c r="D23" s="10">
        <v>0</v>
      </c>
      <c r="E23" s="10">
        <v>0</v>
      </c>
      <c r="F23" s="10">
        <v>0</v>
      </c>
      <c r="G23" s="10">
        <v>0</v>
      </c>
      <c r="H23" s="10"/>
      <c r="I23" s="4"/>
    </row>
    <row r="24" spans="3:9" ht="45" x14ac:dyDescent="0.2">
      <c r="C24" s="5" t="s">
        <v>74</v>
      </c>
      <c r="D24" s="11">
        <v>0</v>
      </c>
      <c r="E24" s="11">
        <v>0</v>
      </c>
      <c r="F24" s="11">
        <v>0</v>
      </c>
      <c r="G24" s="11">
        <v>0</v>
      </c>
      <c r="H24" s="11"/>
      <c r="I24" s="16" t="s">
        <v>87</v>
      </c>
    </row>
    <row r="25" spans="3:9" x14ac:dyDescent="0.2">
      <c r="C25" s="3" t="s">
        <v>75</v>
      </c>
      <c r="D25" s="10">
        <v>15800</v>
      </c>
      <c r="E25" s="10">
        <v>97500</v>
      </c>
      <c r="F25" s="10">
        <v>2700</v>
      </c>
      <c r="G25" s="10">
        <v>9478</v>
      </c>
      <c r="H25" s="10"/>
      <c r="I25" s="4"/>
    </row>
    <row r="26" spans="3:9" x14ac:dyDescent="0.2">
      <c r="C26" s="5" t="s">
        <v>76</v>
      </c>
      <c r="D26" s="11">
        <v>0</v>
      </c>
      <c r="E26" s="11">
        <v>0</v>
      </c>
      <c r="F26" s="11">
        <v>0</v>
      </c>
      <c r="G26" s="11">
        <v>0</v>
      </c>
      <c r="H26" s="11"/>
      <c r="I26" s="6"/>
    </row>
    <row r="27" spans="3:9" x14ac:dyDescent="0.2">
      <c r="C27" s="3" t="s">
        <v>77</v>
      </c>
      <c r="D27" s="10">
        <v>16100</v>
      </c>
      <c r="E27" s="10">
        <v>82100</v>
      </c>
      <c r="F27" s="10">
        <v>2600</v>
      </c>
      <c r="G27" s="10">
        <v>10492</v>
      </c>
      <c r="H27" s="10"/>
      <c r="I27" s="4"/>
    </row>
    <row r="28" spans="3:9" x14ac:dyDescent="0.2">
      <c r="C28" s="5" t="s">
        <v>78</v>
      </c>
      <c r="D28" s="11">
        <v>4600</v>
      </c>
      <c r="E28" s="11">
        <v>27700</v>
      </c>
      <c r="F28" s="11">
        <v>200</v>
      </c>
      <c r="G28" s="11">
        <v>2185</v>
      </c>
      <c r="H28" s="11"/>
      <c r="I28" s="6"/>
    </row>
    <row r="29" spans="3:9" x14ac:dyDescent="0.2">
      <c r="C29" s="3" t="s">
        <v>79</v>
      </c>
      <c r="D29" s="10">
        <v>91300</v>
      </c>
      <c r="E29" s="10">
        <v>270400</v>
      </c>
      <c r="F29" s="10">
        <v>18900</v>
      </c>
      <c r="G29" s="10">
        <v>43093</v>
      </c>
      <c r="H29" s="10"/>
      <c r="I29" s="4"/>
    </row>
    <row r="30" spans="3:9" ht="60" x14ac:dyDescent="0.2">
      <c r="C30" s="5" t="s">
        <v>52</v>
      </c>
      <c r="D30" s="11">
        <v>0</v>
      </c>
      <c r="E30" s="11">
        <v>0</v>
      </c>
      <c r="F30" s="11">
        <v>0</v>
      </c>
      <c r="G30" s="11">
        <v>0</v>
      </c>
      <c r="H30" s="17" t="s">
        <v>82</v>
      </c>
      <c r="I30" s="16" t="s">
        <v>88</v>
      </c>
    </row>
    <row r="31" spans="3:9" ht="45" x14ac:dyDescent="0.2">
      <c r="C31" s="3" t="s">
        <v>53</v>
      </c>
      <c r="D31" s="10">
        <v>0</v>
      </c>
      <c r="E31" s="10">
        <v>0</v>
      </c>
      <c r="F31" s="10">
        <v>0</v>
      </c>
      <c r="G31" s="10">
        <v>0</v>
      </c>
      <c r="H31" s="10"/>
      <c r="I31" s="18" t="s">
        <v>89</v>
      </c>
    </row>
    <row r="32" spans="3:9" x14ac:dyDescent="0.2">
      <c r="C32" s="5" t="s">
        <v>54</v>
      </c>
      <c r="D32" s="11">
        <v>3355800</v>
      </c>
      <c r="E32" s="11">
        <v>4088100</v>
      </c>
      <c r="F32" s="11">
        <v>99600</v>
      </c>
      <c r="G32" s="11">
        <v>262052</v>
      </c>
      <c r="H32" s="11"/>
      <c r="I32" s="6"/>
    </row>
    <row r="33" spans="3:9" ht="45" x14ac:dyDescent="0.2">
      <c r="C33" s="3" t="s">
        <v>56</v>
      </c>
      <c r="D33" s="10">
        <v>0</v>
      </c>
      <c r="E33" s="10">
        <v>0</v>
      </c>
      <c r="F33" s="10">
        <v>0</v>
      </c>
      <c r="G33" s="10">
        <v>0</v>
      </c>
      <c r="H33" s="10" t="s">
        <v>83</v>
      </c>
      <c r="I33" s="18" t="s">
        <v>90</v>
      </c>
    </row>
    <row r="34" spans="3:9" x14ac:dyDescent="0.2">
      <c r="C34" s="5" t="s">
        <v>57</v>
      </c>
      <c r="D34" s="11">
        <v>1544200</v>
      </c>
      <c r="E34" s="11">
        <v>3028400</v>
      </c>
      <c r="F34" s="11">
        <v>332800</v>
      </c>
      <c r="G34" s="11">
        <v>465700</v>
      </c>
      <c r="H34" s="11"/>
      <c r="I34" s="6"/>
    </row>
    <row r="35" spans="3:9" x14ac:dyDescent="0.2">
      <c r="C35" s="3" t="s">
        <v>58</v>
      </c>
      <c r="D35" s="10">
        <v>2898400</v>
      </c>
      <c r="E35" s="10">
        <v>4477000</v>
      </c>
      <c r="F35" s="10">
        <v>1005600</v>
      </c>
      <c r="G35" s="10">
        <v>1418422</v>
      </c>
      <c r="H35" s="10"/>
      <c r="I35" s="4"/>
    </row>
    <row r="36" spans="3:9" x14ac:dyDescent="0.2">
      <c r="C36" s="5" t="s">
        <v>59</v>
      </c>
      <c r="D36" s="11">
        <v>109400</v>
      </c>
      <c r="E36" s="11">
        <v>229900</v>
      </c>
      <c r="F36" s="11">
        <v>35500</v>
      </c>
      <c r="G36" s="11">
        <v>64667</v>
      </c>
      <c r="H36" s="11"/>
      <c r="I36" s="6"/>
    </row>
    <row r="37" spans="3:9" x14ac:dyDescent="0.2">
      <c r="C37" s="3" t="s">
        <v>60</v>
      </c>
      <c r="D37" s="10">
        <v>531500</v>
      </c>
      <c r="E37" s="10">
        <v>825000</v>
      </c>
      <c r="F37" s="10">
        <v>170200</v>
      </c>
      <c r="G37" s="10">
        <v>248479</v>
      </c>
      <c r="H37" s="10"/>
      <c r="I37" s="4"/>
    </row>
    <row r="38" spans="3:9" ht="45" x14ac:dyDescent="0.2">
      <c r="C38" s="5" t="s">
        <v>61</v>
      </c>
      <c r="D38" s="11">
        <v>0</v>
      </c>
      <c r="E38" s="11">
        <v>0</v>
      </c>
      <c r="F38" s="11">
        <v>0</v>
      </c>
      <c r="G38" s="11">
        <v>0</v>
      </c>
      <c r="H38" s="11" t="s">
        <v>83</v>
      </c>
      <c r="I38" s="16" t="s">
        <v>91</v>
      </c>
    </row>
    <row r="39" spans="3:9" x14ac:dyDescent="0.2">
      <c r="C39" s="3" t="s">
        <v>62</v>
      </c>
      <c r="D39" s="10">
        <v>95100</v>
      </c>
      <c r="E39" s="10">
        <v>208600</v>
      </c>
      <c r="F39" s="10">
        <v>30600</v>
      </c>
      <c r="G39" s="10">
        <v>57129</v>
      </c>
      <c r="H39" s="10"/>
      <c r="I39" s="4"/>
    </row>
    <row r="40" spans="3:9" x14ac:dyDescent="0.2">
      <c r="C40" s="5" t="s">
        <v>41</v>
      </c>
      <c r="D40" s="11">
        <v>0</v>
      </c>
      <c r="E40" s="11">
        <v>0</v>
      </c>
      <c r="F40" s="11">
        <v>0</v>
      </c>
      <c r="G40" s="11">
        <v>0</v>
      </c>
      <c r="H40" s="11"/>
      <c r="I40" s="6"/>
    </row>
    <row r="41" spans="3:9" x14ac:dyDescent="0.2">
      <c r="C41" s="3" t="s">
        <v>80</v>
      </c>
      <c r="D41" s="10">
        <v>0</v>
      </c>
      <c r="E41" s="10">
        <v>0</v>
      </c>
      <c r="F41" s="10">
        <v>0</v>
      </c>
      <c r="G41" s="10">
        <v>0</v>
      </c>
      <c r="H41" s="10"/>
      <c r="I41" s="4" t="s">
        <v>92</v>
      </c>
    </row>
    <row r="42" spans="3:9" ht="120" x14ac:dyDescent="0.2">
      <c r="C42" s="5" t="s">
        <v>55</v>
      </c>
      <c r="D42" s="11">
        <v>0</v>
      </c>
      <c r="E42" s="11">
        <v>0</v>
      </c>
      <c r="F42" s="11">
        <v>0</v>
      </c>
      <c r="G42" s="11">
        <v>0</v>
      </c>
      <c r="H42" s="17" t="s">
        <v>84</v>
      </c>
      <c r="I42" s="16" t="s">
        <v>93</v>
      </c>
    </row>
    <row r="43" spans="3:9" ht="45" x14ac:dyDescent="0.2">
      <c r="C43" s="3" t="s">
        <v>63</v>
      </c>
      <c r="D43" s="10">
        <v>0</v>
      </c>
      <c r="E43" s="10">
        <v>0</v>
      </c>
      <c r="F43" s="10">
        <v>0</v>
      </c>
      <c r="G43" s="10">
        <v>0</v>
      </c>
      <c r="H43" s="10" t="s">
        <v>83</v>
      </c>
      <c r="I43" s="18" t="s">
        <v>94</v>
      </c>
    </row>
    <row r="44" spans="3:9" x14ac:dyDescent="0.2">
      <c r="C44" s="7" t="s">
        <v>64</v>
      </c>
      <c r="D44" s="12">
        <v>0</v>
      </c>
      <c r="E44" s="12">
        <v>0</v>
      </c>
      <c r="F44" s="12">
        <v>0</v>
      </c>
      <c r="G44" s="12">
        <v>0</v>
      </c>
      <c r="H44" s="12"/>
      <c r="I44" s="8" t="s">
        <v>95</v>
      </c>
    </row>
  </sheetData>
  <mergeCells count="1">
    <mergeCell ref="C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40D4-39D2-4ADD-8834-EF21823FC66C}">
  <dimension ref="C3:G29"/>
  <sheetViews>
    <sheetView workbookViewId="0"/>
  </sheetViews>
  <sheetFormatPr defaultRowHeight="15" x14ac:dyDescent="0.2"/>
  <cols>
    <col min="3" max="3" width="31.88671875" bestFit="1" customWidth="1"/>
    <col min="4" max="4" width="31.44140625" bestFit="1" customWidth="1"/>
    <col min="5" max="6" width="29.5546875" bestFit="1" customWidth="1"/>
    <col min="7" max="7" width="32.33203125" bestFit="1" customWidth="1"/>
  </cols>
  <sheetData>
    <row r="3" spans="3:7" ht="15" customHeight="1" x14ac:dyDescent="0.25">
      <c r="C3" s="19" t="s">
        <v>96</v>
      </c>
      <c r="D3" s="21"/>
      <c r="E3" s="21"/>
      <c r="F3" s="21"/>
      <c r="G3" s="20"/>
    </row>
    <row r="4" spans="3:7" ht="15.75" x14ac:dyDescent="0.25">
      <c r="C4" s="1" t="s">
        <v>97</v>
      </c>
      <c r="D4" s="9" t="s">
        <v>70</v>
      </c>
      <c r="E4" s="9" t="s">
        <v>71</v>
      </c>
      <c r="F4" s="9" t="s">
        <v>72</v>
      </c>
      <c r="G4" s="2" t="s">
        <v>80</v>
      </c>
    </row>
    <row r="5" spans="3:7" x14ac:dyDescent="0.2">
      <c r="C5" s="3" t="s">
        <v>98</v>
      </c>
      <c r="D5" s="10" t="s">
        <v>123</v>
      </c>
      <c r="E5" s="10" t="s">
        <v>124</v>
      </c>
      <c r="F5" s="10" t="s">
        <v>125</v>
      </c>
      <c r="G5" s="4" t="s">
        <v>126</v>
      </c>
    </row>
    <row r="6" spans="3:7" x14ac:dyDescent="0.2">
      <c r="C6" s="5" t="s">
        <v>99</v>
      </c>
      <c r="D6" s="11"/>
      <c r="E6" s="11"/>
      <c r="F6" s="11"/>
      <c r="G6" s="6"/>
    </row>
    <row r="7" spans="3:7" x14ac:dyDescent="0.2">
      <c r="C7" s="3" t="s">
        <v>100</v>
      </c>
      <c r="D7" s="10"/>
      <c r="E7" s="10"/>
      <c r="F7" s="10"/>
      <c r="G7" s="4"/>
    </row>
    <row r="8" spans="3:7" x14ac:dyDescent="0.2">
      <c r="C8" s="5" t="s">
        <v>101</v>
      </c>
      <c r="D8" s="11"/>
      <c r="E8" s="11"/>
      <c r="F8" s="11"/>
      <c r="G8" s="6"/>
    </row>
    <row r="9" spans="3:7" x14ac:dyDescent="0.2">
      <c r="C9" s="3" t="s">
        <v>102</v>
      </c>
      <c r="D9" s="10"/>
      <c r="E9" s="10"/>
      <c r="F9" s="10"/>
      <c r="G9" s="4"/>
    </row>
    <row r="10" spans="3:7" x14ac:dyDescent="0.2">
      <c r="C10" s="5" t="s">
        <v>103</v>
      </c>
      <c r="D10" s="11"/>
      <c r="E10" s="11"/>
      <c r="F10" s="11"/>
      <c r="G10" s="6"/>
    </row>
    <row r="11" spans="3:7" x14ac:dyDescent="0.2">
      <c r="C11" s="3" t="s">
        <v>104</v>
      </c>
      <c r="D11" s="10"/>
      <c r="E11" s="10"/>
      <c r="F11" s="10"/>
      <c r="G11" s="4"/>
    </row>
    <row r="12" spans="3:7" x14ac:dyDescent="0.2">
      <c r="C12" s="5" t="s">
        <v>105</v>
      </c>
      <c r="D12" s="11">
        <v>45102.962927777</v>
      </c>
      <c r="E12" s="11">
        <v>121503.33445283001</v>
      </c>
      <c r="F12" s="11">
        <v>58207.953523795295</v>
      </c>
      <c r="G12" s="6">
        <v>111200.598965076</v>
      </c>
    </row>
    <row r="13" spans="3:7" x14ac:dyDescent="0.2">
      <c r="C13" s="3" t="s">
        <v>106</v>
      </c>
      <c r="D13" s="10">
        <v>3.9624000000000001</v>
      </c>
      <c r="E13" s="10">
        <v>6.2484000000000002</v>
      </c>
      <c r="F13" s="10">
        <v>2.8956</v>
      </c>
      <c r="G13" s="4">
        <v>6.0960000000000001</v>
      </c>
    </row>
    <row r="14" spans="3:7" x14ac:dyDescent="0.2">
      <c r="C14" s="5" t="s">
        <v>107</v>
      </c>
      <c r="D14" s="11">
        <v>3.6576</v>
      </c>
      <c r="E14" s="11">
        <v>3.9624000000000001</v>
      </c>
      <c r="F14" s="11">
        <v>8.8391999999999999</v>
      </c>
      <c r="G14" s="6">
        <v>3.81</v>
      </c>
    </row>
    <row r="15" spans="3:7" x14ac:dyDescent="0.2">
      <c r="C15" s="3" t="s">
        <v>108</v>
      </c>
      <c r="D15" s="10">
        <v>57.434210808100005</v>
      </c>
      <c r="E15" s="10">
        <v>77.736710821000003</v>
      </c>
      <c r="F15" s="10">
        <v>76.056710768149998</v>
      </c>
      <c r="G15" s="4">
        <v>31.434210814300002</v>
      </c>
    </row>
    <row r="16" spans="3:7" x14ac:dyDescent="0.2">
      <c r="C16" s="5" t="s">
        <v>109</v>
      </c>
      <c r="D16" s="11"/>
      <c r="E16" s="11"/>
      <c r="F16" s="11"/>
      <c r="G16" s="6"/>
    </row>
    <row r="17" spans="3:7" x14ac:dyDescent="0.2">
      <c r="C17" s="3" t="s">
        <v>110</v>
      </c>
      <c r="D17" s="10">
        <v>121.11111111111103</v>
      </c>
      <c r="E17" s="10">
        <v>121.11111111111103</v>
      </c>
      <c r="F17" s="10">
        <v>121.11111111111103</v>
      </c>
      <c r="G17" s="4">
        <v>877.77777777777999</v>
      </c>
    </row>
    <row r="18" spans="3:7" x14ac:dyDescent="0.2">
      <c r="C18" s="5" t="s">
        <v>111</v>
      </c>
      <c r="D18" s="11">
        <v>50</v>
      </c>
      <c r="E18" s="11">
        <v>35</v>
      </c>
      <c r="F18" s="11">
        <v>37</v>
      </c>
      <c r="G18" s="6">
        <v>850.00000000000011</v>
      </c>
    </row>
    <row r="19" spans="3:7" x14ac:dyDescent="0.2">
      <c r="C19" s="3" t="s">
        <v>112</v>
      </c>
      <c r="D19" s="10"/>
      <c r="E19" s="10"/>
      <c r="F19" s="10"/>
      <c r="G19" s="4"/>
    </row>
    <row r="20" spans="3:7" x14ac:dyDescent="0.2">
      <c r="C20" s="5" t="s">
        <v>113</v>
      </c>
      <c r="D20" s="11"/>
      <c r="E20" s="11"/>
      <c r="F20" s="11"/>
      <c r="G20" s="6"/>
    </row>
    <row r="21" spans="3:7" x14ac:dyDescent="0.2">
      <c r="C21" s="3" t="s">
        <v>114</v>
      </c>
      <c r="D21" s="10"/>
      <c r="E21" s="10"/>
      <c r="F21" s="10"/>
      <c r="G21" s="4"/>
    </row>
    <row r="22" spans="3:7" x14ac:dyDescent="0.2">
      <c r="C22" s="5" t="s">
        <v>115</v>
      </c>
      <c r="D22" s="11"/>
      <c r="E22" s="11"/>
      <c r="F22" s="11"/>
      <c r="G22" s="6"/>
    </row>
    <row r="23" spans="3:7" x14ac:dyDescent="0.2">
      <c r="C23" s="3" t="s">
        <v>116</v>
      </c>
      <c r="D23" s="10"/>
      <c r="E23" s="10"/>
      <c r="F23" s="10"/>
      <c r="G23" s="4"/>
    </row>
    <row r="24" spans="3:7" x14ac:dyDescent="0.2">
      <c r="C24" s="5" t="s">
        <v>117</v>
      </c>
      <c r="D24" s="11"/>
      <c r="E24" s="11"/>
      <c r="F24" s="11"/>
      <c r="G24" s="6"/>
    </row>
    <row r="25" spans="3:7" x14ac:dyDescent="0.2">
      <c r="C25" s="3" t="s">
        <v>118</v>
      </c>
      <c r="D25" s="10"/>
      <c r="E25" s="10"/>
      <c r="F25" s="10"/>
      <c r="G25" s="4"/>
    </row>
    <row r="26" spans="3:7" x14ac:dyDescent="0.2">
      <c r="C26" s="5" t="s">
        <v>119</v>
      </c>
      <c r="D26" s="11"/>
      <c r="E26" s="11"/>
      <c r="F26" s="11"/>
      <c r="G26" s="6"/>
    </row>
    <row r="27" spans="3:7" x14ac:dyDescent="0.2">
      <c r="C27" s="3" t="s">
        <v>120</v>
      </c>
      <c r="D27" s="10"/>
      <c r="E27" s="10"/>
      <c r="F27" s="10"/>
      <c r="G27" s="4"/>
    </row>
    <row r="28" spans="3:7" x14ac:dyDescent="0.2">
      <c r="C28" s="5" t="s">
        <v>121</v>
      </c>
      <c r="D28" s="11"/>
      <c r="E28" s="11"/>
      <c r="F28" s="11"/>
      <c r="G28" s="6"/>
    </row>
    <row r="29" spans="3:7" x14ac:dyDescent="0.2">
      <c r="C29" s="13" t="s">
        <v>122</v>
      </c>
      <c r="D29" s="14"/>
      <c r="E29" s="14"/>
      <c r="F29" s="14"/>
      <c r="G29" s="15"/>
    </row>
  </sheetData>
  <mergeCells count="1">
    <mergeCell ref="C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CC072-47E8-4313-B560-84BC75B55D61}">
  <dimension ref="C3:H31"/>
  <sheetViews>
    <sheetView workbookViewId="0"/>
  </sheetViews>
  <sheetFormatPr defaultRowHeight="15" x14ac:dyDescent="0.2"/>
  <cols>
    <col min="3" max="3" width="30.88671875" bestFit="1" customWidth="1"/>
    <col min="4" max="4" width="24.21875" bestFit="1" customWidth="1"/>
    <col min="5" max="5" width="29" bestFit="1" customWidth="1"/>
    <col min="6" max="6" width="28.44140625" bestFit="1" customWidth="1"/>
    <col min="7" max="7" width="29" bestFit="1" customWidth="1"/>
    <col min="8" max="8" width="28.6640625" bestFit="1" customWidth="1"/>
  </cols>
  <sheetData>
    <row r="3" spans="3:8" ht="15" customHeight="1" x14ac:dyDescent="0.25">
      <c r="C3" s="19" t="s">
        <v>127</v>
      </c>
      <c r="D3" s="21"/>
      <c r="E3" s="21"/>
      <c r="F3" s="21"/>
      <c r="G3" s="21"/>
      <c r="H3" s="20"/>
    </row>
    <row r="4" spans="3:8" ht="15.75" x14ac:dyDescent="0.25">
      <c r="C4" s="1" t="s">
        <v>97</v>
      </c>
      <c r="D4" s="9" t="s">
        <v>31</v>
      </c>
      <c r="E4" s="9" t="s">
        <v>36</v>
      </c>
      <c r="F4" s="9" t="s">
        <v>49</v>
      </c>
      <c r="G4" s="9" t="s">
        <v>54</v>
      </c>
      <c r="H4" s="2" t="s">
        <v>64</v>
      </c>
    </row>
    <row r="5" spans="3:8" x14ac:dyDescent="0.2">
      <c r="C5" s="3" t="s">
        <v>98</v>
      </c>
      <c r="D5" s="10" t="s">
        <v>149</v>
      </c>
      <c r="E5" s="10" t="s">
        <v>151</v>
      </c>
      <c r="F5" s="10" t="s">
        <v>152</v>
      </c>
      <c r="G5" s="10" t="s">
        <v>153</v>
      </c>
      <c r="H5" s="4" t="s">
        <v>154</v>
      </c>
    </row>
    <row r="6" spans="3:8" x14ac:dyDescent="0.2">
      <c r="C6" s="5" t="s">
        <v>99</v>
      </c>
      <c r="D6" s="11"/>
      <c r="E6" s="11"/>
      <c r="F6" s="11"/>
      <c r="G6" s="11"/>
      <c r="H6" s="6"/>
    </row>
    <row r="7" spans="3:8" x14ac:dyDescent="0.2">
      <c r="C7" s="3" t="s">
        <v>100</v>
      </c>
      <c r="D7" s="10"/>
      <c r="E7" s="10"/>
      <c r="F7" s="10"/>
      <c r="G7" s="10"/>
      <c r="H7" s="4"/>
    </row>
    <row r="8" spans="3:8" x14ac:dyDescent="0.2">
      <c r="C8" s="5" t="s">
        <v>101</v>
      </c>
      <c r="D8" s="11"/>
      <c r="E8" s="11"/>
      <c r="F8" s="11"/>
      <c r="G8" s="11"/>
      <c r="H8" s="6"/>
    </row>
    <row r="9" spans="3:8" x14ac:dyDescent="0.2">
      <c r="C9" s="3" t="s">
        <v>102</v>
      </c>
      <c r="D9" s="10"/>
      <c r="E9" s="10"/>
      <c r="F9" s="10"/>
      <c r="G9" s="10"/>
      <c r="H9" s="4"/>
    </row>
    <row r="10" spans="3:8" x14ac:dyDescent="0.2">
      <c r="C10" s="5" t="s">
        <v>128</v>
      </c>
      <c r="D10" s="11"/>
      <c r="E10" s="11"/>
      <c r="F10" s="11"/>
      <c r="G10" s="11"/>
      <c r="H10" s="6"/>
    </row>
    <row r="11" spans="3:8" x14ac:dyDescent="0.2">
      <c r="C11" s="3" t="s">
        <v>129</v>
      </c>
      <c r="D11" s="10">
        <v>980406.90831797791</v>
      </c>
      <c r="E11" s="10">
        <v>313893.65921799536</v>
      </c>
      <c r="F11" s="10">
        <v>592003.04265788279</v>
      </c>
      <c r="G11" s="10">
        <v>430814.0956616631</v>
      </c>
      <c r="H11" s="4">
        <v>26658108.594832506</v>
      </c>
    </row>
    <row r="12" spans="3:8" x14ac:dyDescent="0.2">
      <c r="C12" s="5" t="s">
        <v>130</v>
      </c>
      <c r="D12" s="11">
        <v>72.386710772949996</v>
      </c>
      <c r="E12" s="11">
        <v>53.986710808100007</v>
      </c>
      <c r="F12" s="11">
        <v>27.9867108143</v>
      </c>
      <c r="G12" s="11">
        <v>38.986710774550005</v>
      </c>
      <c r="H12" s="6">
        <v>-1.3289216150000002E-2</v>
      </c>
    </row>
    <row r="13" spans="3:8" x14ac:dyDescent="0.2">
      <c r="C13" s="3" t="s">
        <v>131</v>
      </c>
      <c r="D13" s="10">
        <v>35</v>
      </c>
      <c r="E13" s="10">
        <v>50</v>
      </c>
      <c r="F13" s="10">
        <v>50</v>
      </c>
      <c r="G13" s="10">
        <v>50</v>
      </c>
      <c r="H13" s="4">
        <v>159.15032611111104</v>
      </c>
    </row>
    <row r="14" spans="3:8" x14ac:dyDescent="0.2">
      <c r="C14" s="5" t="s">
        <v>132</v>
      </c>
      <c r="D14" s="11">
        <v>37.459588888889016</v>
      </c>
      <c r="E14" s="11">
        <v>89.827027777778028</v>
      </c>
      <c r="F14" s="11">
        <v>93.927882222222024</v>
      </c>
      <c r="G14" s="11">
        <v>89.283961111111012</v>
      </c>
      <c r="H14" s="6">
        <v>673.97171222222198</v>
      </c>
    </row>
    <row r="15" spans="3:8" x14ac:dyDescent="0.2">
      <c r="C15" s="3" t="s">
        <v>133</v>
      </c>
      <c r="D15" s="10">
        <v>73.986710829849997</v>
      </c>
      <c r="E15" s="10">
        <v>74.33671082075</v>
      </c>
      <c r="F15" s="10">
        <v>38.7167107796</v>
      </c>
      <c r="G15" s="10">
        <v>53.786710783750003</v>
      </c>
      <c r="H15" s="4">
        <v>27.9867108143</v>
      </c>
    </row>
    <row r="16" spans="3:8" x14ac:dyDescent="0.2">
      <c r="C16" s="5" t="s">
        <v>134</v>
      </c>
      <c r="D16" s="11"/>
      <c r="E16" s="11"/>
      <c r="F16" s="11"/>
      <c r="G16" s="11"/>
      <c r="H16" s="6"/>
    </row>
    <row r="17" spans="3:8" x14ac:dyDescent="0.2">
      <c r="C17" s="3" t="s">
        <v>135</v>
      </c>
      <c r="D17" s="10">
        <v>3604.5168712043801</v>
      </c>
      <c r="E17" s="10">
        <v>13212.7551127475</v>
      </c>
      <c r="F17" s="10">
        <v>13289.319754055201</v>
      </c>
      <c r="G17" s="10">
        <v>13149.659418306201</v>
      </c>
      <c r="H17" s="4">
        <v>301604.43563111598</v>
      </c>
    </row>
    <row r="18" spans="3:8" x14ac:dyDescent="0.2">
      <c r="C18" s="5" t="s">
        <v>136</v>
      </c>
      <c r="D18" s="11">
        <v>11.376181000000001</v>
      </c>
      <c r="E18" s="11">
        <v>11.822865999999999</v>
      </c>
      <c r="F18" s="11">
        <v>11.831094999999999</v>
      </c>
      <c r="G18" s="11">
        <v>11.831094999999999</v>
      </c>
      <c r="H18" s="6">
        <v>19.442769999999999</v>
      </c>
    </row>
    <row r="19" spans="3:8" x14ac:dyDescent="0.2">
      <c r="C19" s="3" t="s">
        <v>137</v>
      </c>
      <c r="D19" s="10">
        <v>1.457217</v>
      </c>
      <c r="E19" s="10">
        <v>1.4285129999999999</v>
      </c>
      <c r="F19" s="10">
        <v>1.402361</v>
      </c>
      <c r="G19" s="10">
        <v>1.415225</v>
      </c>
      <c r="H19" s="4">
        <v>1.2913239999999999</v>
      </c>
    </row>
    <row r="20" spans="3:8" x14ac:dyDescent="0.2">
      <c r="C20" s="5" t="s">
        <v>138</v>
      </c>
      <c r="D20" s="11">
        <v>0.99924999999999997</v>
      </c>
      <c r="E20" s="11">
        <v>1.006893</v>
      </c>
      <c r="F20" s="11">
        <v>1.0030349999999999</v>
      </c>
      <c r="G20" s="11">
        <v>1.004005</v>
      </c>
      <c r="H20" s="6">
        <v>1</v>
      </c>
    </row>
    <row r="21" spans="3:8" x14ac:dyDescent="0.2">
      <c r="C21" s="3" t="s">
        <v>139</v>
      </c>
      <c r="D21" s="10">
        <v>1.0004759999999999</v>
      </c>
      <c r="E21" s="10">
        <v>1.0196730000000001</v>
      </c>
      <c r="F21" s="10">
        <v>1.0095369999999999</v>
      </c>
      <c r="G21" s="10">
        <v>1.013236</v>
      </c>
      <c r="H21" s="4">
        <v>1</v>
      </c>
    </row>
    <row r="22" spans="3:8" x14ac:dyDescent="0.2">
      <c r="C22" s="5" t="s">
        <v>140</v>
      </c>
      <c r="D22" s="11"/>
      <c r="E22" s="11"/>
      <c r="F22" s="11"/>
      <c r="G22" s="11"/>
      <c r="H22" s="6"/>
    </row>
    <row r="23" spans="3:8" x14ac:dyDescent="0.2">
      <c r="C23" s="3" t="s">
        <v>141</v>
      </c>
      <c r="D23" s="10"/>
      <c r="E23" s="10"/>
      <c r="F23" s="10"/>
      <c r="G23" s="10"/>
      <c r="H23" s="4"/>
    </row>
    <row r="24" spans="3:8" x14ac:dyDescent="0.2">
      <c r="C24" s="5" t="s">
        <v>142</v>
      </c>
      <c r="D24" s="11"/>
      <c r="E24" s="11"/>
      <c r="F24" s="11"/>
      <c r="G24" s="11"/>
      <c r="H24" s="6"/>
    </row>
    <row r="25" spans="3:8" x14ac:dyDescent="0.2">
      <c r="C25" s="3" t="s">
        <v>143</v>
      </c>
      <c r="D25" s="10"/>
      <c r="E25" s="10"/>
      <c r="F25" s="10"/>
      <c r="G25" s="10"/>
      <c r="H25" s="4"/>
    </row>
    <row r="26" spans="3:8" x14ac:dyDescent="0.2">
      <c r="C26" s="5" t="s">
        <v>144</v>
      </c>
      <c r="D26" s="11"/>
      <c r="E26" s="11"/>
      <c r="F26" s="11"/>
      <c r="G26" s="11"/>
      <c r="H26" s="6"/>
    </row>
    <row r="27" spans="3:8" x14ac:dyDescent="0.2">
      <c r="C27" s="3" t="s">
        <v>145</v>
      </c>
      <c r="D27" s="10"/>
      <c r="E27" s="10"/>
      <c r="F27" s="10"/>
      <c r="G27" s="10"/>
      <c r="H27" s="4"/>
    </row>
    <row r="28" spans="3:8" x14ac:dyDescent="0.2">
      <c r="C28" s="5" t="s">
        <v>146</v>
      </c>
      <c r="D28" s="11" t="s">
        <v>150</v>
      </c>
      <c r="E28" s="11" t="s">
        <v>150</v>
      </c>
      <c r="F28" s="11" t="s">
        <v>150</v>
      </c>
      <c r="G28" s="11" t="s">
        <v>150</v>
      </c>
      <c r="H28" s="6" t="s">
        <v>150</v>
      </c>
    </row>
    <row r="29" spans="3:8" x14ac:dyDescent="0.2">
      <c r="C29" s="3" t="s">
        <v>147</v>
      </c>
      <c r="D29" s="10"/>
      <c r="E29" s="10"/>
      <c r="F29" s="10"/>
      <c r="G29" s="10"/>
      <c r="H29" s="4"/>
    </row>
    <row r="30" spans="3:8" x14ac:dyDescent="0.2">
      <c r="C30" s="5" t="s">
        <v>148</v>
      </c>
      <c r="D30" s="11"/>
      <c r="E30" s="11"/>
      <c r="F30" s="11"/>
      <c r="G30" s="11"/>
      <c r="H30" s="6"/>
    </row>
    <row r="31" spans="3:8" x14ac:dyDescent="0.2">
      <c r="C31" s="13" t="s">
        <v>122</v>
      </c>
      <c r="D31" s="14"/>
      <c r="E31" s="14"/>
      <c r="F31" s="14"/>
      <c r="G31" s="14"/>
      <c r="H31" s="15"/>
    </row>
  </sheetData>
  <mergeCells count="1">
    <mergeCell ref="C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B272-E7AA-4504-908E-2995B0844CC1}">
  <dimension ref="C3:R38"/>
  <sheetViews>
    <sheetView workbookViewId="0"/>
  </sheetViews>
  <sheetFormatPr defaultRowHeight="15" x14ac:dyDescent="0.2"/>
  <cols>
    <col min="3" max="3" width="28.44140625" bestFit="1" customWidth="1"/>
    <col min="4" max="4" width="28.109375" bestFit="1" customWidth="1"/>
    <col min="5" max="5" width="24.21875" bestFit="1" customWidth="1"/>
    <col min="6" max="6" width="25.21875" bestFit="1" customWidth="1"/>
    <col min="7" max="7" width="29.33203125" bestFit="1" customWidth="1"/>
    <col min="8" max="8" width="29.6640625" bestFit="1" customWidth="1"/>
    <col min="9" max="9" width="32.21875" bestFit="1" customWidth="1"/>
    <col min="10" max="10" width="29.6640625" bestFit="1" customWidth="1"/>
    <col min="11" max="11" width="30.88671875" bestFit="1" customWidth="1"/>
    <col min="12" max="12" width="24.21875" bestFit="1" customWidth="1"/>
    <col min="13" max="13" width="27.33203125" bestFit="1" customWidth="1"/>
    <col min="14" max="14" width="28.21875" bestFit="1" customWidth="1"/>
    <col min="15" max="15" width="31.21875" bestFit="1" customWidth="1"/>
    <col min="16" max="16" width="29.6640625" bestFit="1" customWidth="1"/>
    <col min="17" max="17" width="31.21875" bestFit="1" customWidth="1"/>
    <col min="18" max="18" width="35.21875" bestFit="1" customWidth="1"/>
  </cols>
  <sheetData>
    <row r="3" spans="3:18" ht="15" customHeight="1" x14ac:dyDescent="0.25">
      <c r="C3" s="19" t="s">
        <v>155</v>
      </c>
      <c r="D3" s="21"/>
      <c r="E3" s="21"/>
      <c r="F3" s="21"/>
      <c r="G3" s="21"/>
      <c r="H3" s="21"/>
      <c r="I3" s="21"/>
      <c r="J3" s="21"/>
      <c r="K3" s="21"/>
      <c r="L3" s="21"/>
      <c r="M3" s="21"/>
      <c r="N3" s="21"/>
      <c r="O3" s="21"/>
      <c r="P3" s="21"/>
      <c r="Q3" s="21"/>
      <c r="R3" s="20"/>
    </row>
    <row r="4" spans="3:18" ht="15.75" x14ac:dyDescent="0.25">
      <c r="C4" s="1" t="s">
        <v>97</v>
      </c>
      <c r="D4" s="9" t="s">
        <v>32</v>
      </c>
      <c r="E4" s="9" t="s">
        <v>34</v>
      </c>
      <c r="F4" s="9" t="s">
        <v>35</v>
      </c>
      <c r="G4" s="9" t="s">
        <v>37</v>
      </c>
      <c r="H4" s="9" t="s">
        <v>38</v>
      </c>
      <c r="I4" s="9" t="s">
        <v>40</v>
      </c>
      <c r="J4" s="9" t="s">
        <v>47</v>
      </c>
      <c r="K4" s="9" t="s">
        <v>74</v>
      </c>
      <c r="L4" s="9" t="s">
        <v>52</v>
      </c>
      <c r="M4" s="9" t="s">
        <v>57</v>
      </c>
      <c r="N4" s="9" t="s">
        <v>58</v>
      </c>
      <c r="O4" s="9" t="s">
        <v>59</v>
      </c>
      <c r="P4" s="9" t="s">
        <v>60</v>
      </c>
      <c r="Q4" s="9" t="s">
        <v>62</v>
      </c>
      <c r="R4" s="2" t="s">
        <v>55</v>
      </c>
    </row>
    <row r="5" spans="3:18" x14ac:dyDescent="0.2">
      <c r="C5" s="3" t="s">
        <v>98</v>
      </c>
      <c r="D5" s="10" t="s">
        <v>183</v>
      </c>
      <c r="E5" s="10" t="s">
        <v>187</v>
      </c>
      <c r="F5" s="10" t="s">
        <v>188</v>
      </c>
      <c r="G5" s="10" t="s">
        <v>189</v>
      </c>
      <c r="H5" s="10" t="s">
        <v>190</v>
      </c>
      <c r="I5" s="10" t="s">
        <v>191</v>
      </c>
      <c r="J5" s="10" t="s">
        <v>192</v>
      </c>
      <c r="K5" s="10" t="s">
        <v>193</v>
      </c>
      <c r="L5" s="10" t="s">
        <v>194</v>
      </c>
      <c r="M5" s="10" t="s">
        <v>195</v>
      </c>
      <c r="N5" s="10" t="s">
        <v>196</v>
      </c>
      <c r="O5" s="10" t="s">
        <v>197</v>
      </c>
      <c r="P5" s="10" t="s">
        <v>198</v>
      </c>
      <c r="Q5" s="10" t="s">
        <v>199</v>
      </c>
      <c r="R5" s="4" t="s">
        <v>200</v>
      </c>
    </row>
    <row r="6" spans="3:18" x14ac:dyDescent="0.2">
      <c r="C6" s="5" t="s">
        <v>99</v>
      </c>
      <c r="D6" s="11"/>
      <c r="E6" s="11"/>
      <c r="F6" s="11"/>
      <c r="G6" s="11"/>
      <c r="H6" s="11"/>
      <c r="I6" s="11"/>
      <c r="J6" s="11"/>
      <c r="K6" s="11"/>
      <c r="L6" s="11"/>
      <c r="M6" s="11"/>
      <c r="N6" s="11"/>
      <c r="O6" s="11"/>
      <c r="P6" s="11"/>
      <c r="Q6" s="11"/>
      <c r="R6" s="6"/>
    </row>
    <row r="7" spans="3:18" x14ac:dyDescent="0.2">
      <c r="C7" s="3" t="s">
        <v>100</v>
      </c>
      <c r="D7" s="10"/>
      <c r="E7" s="10"/>
      <c r="F7" s="10"/>
      <c r="G7" s="10"/>
      <c r="H7" s="10"/>
      <c r="I7" s="10"/>
      <c r="J7" s="10"/>
      <c r="K7" s="10"/>
      <c r="L7" s="10"/>
      <c r="M7" s="10"/>
      <c r="N7" s="10"/>
      <c r="O7" s="10"/>
      <c r="P7" s="10"/>
      <c r="Q7" s="10"/>
      <c r="R7" s="4"/>
    </row>
    <row r="8" spans="3:18" x14ac:dyDescent="0.2">
      <c r="C8" s="5" t="s">
        <v>101</v>
      </c>
      <c r="D8" s="11">
        <v>1</v>
      </c>
      <c r="E8" s="11">
        <v>1</v>
      </c>
      <c r="F8" s="11">
        <v>1</v>
      </c>
      <c r="G8" s="11">
        <v>1</v>
      </c>
      <c r="H8" s="11">
        <v>1</v>
      </c>
      <c r="I8" s="11">
        <v>1</v>
      </c>
      <c r="J8" s="11">
        <v>1</v>
      </c>
      <c r="K8" s="11">
        <v>1</v>
      </c>
      <c r="L8" s="11"/>
      <c r="M8" s="11">
        <v>1</v>
      </c>
      <c r="N8" s="11">
        <v>1</v>
      </c>
      <c r="O8" s="11">
        <v>1</v>
      </c>
      <c r="P8" s="11">
        <v>1</v>
      </c>
      <c r="Q8" s="11">
        <v>1</v>
      </c>
      <c r="R8" s="6"/>
    </row>
    <row r="9" spans="3:18" x14ac:dyDescent="0.2">
      <c r="C9" s="3" t="s">
        <v>102</v>
      </c>
      <c r="D9" s="10"/>
      <c r="E9" s="10"/>
      <c r="F9" s="10"/>
      <c r="G9" s="10"/>
      <c r="H9" s="10"/>
      <c r="I9" s="10"/>
      <c r="J9" s="10"/>
      <c r="K9" s="10"/>
      <c r="L9" s="10"/>
      <c r="M9" s="10"/>
      <c r="N9" s="10"/>
      <c r="O9" s="10"/>
      <c r="P9" s="10"/>
      <c r="Q9" s="10"/>
      <c r="R9" s="4"/>
    </row>
    <row r="10" spans="3:18" x14ac:dyDescent="0.2">
      <c r="C10" s="5" t="s">
        <v>156</v>
      </c>
      <c r="D10" s="11">
        <v>5654.8886890899603</v>
      </c>
      <c r="E10" s="11">
        <v>10877.346174320001</v>
      </c>
      <c r="F10" s="11">
        <v>307.54899425328301</v>
      </c>
      <c r="G10" s="11">
        <v>3734.7077639678</v>
      </c>
      <c r="H10" s="11">
        <v>81.034704972045006</v>
      </c>
      <c r="I10" s="11">
        <v>1514.42755121601</v>
      </c>
      <c r="J10" s="11">
        <v>964.38251003575101</v>
      </c>
      <c r="K10" s="11">
        <v>4.5977335239600001E-2</v>
      </c>
      <c r="L10" s="11"/>
      <c r="M10" s="11">
        <v>4866.02110807183</v>
      </c>
      <c r="N10" s="11">
        <v>7545.2513826127197</v>
      </c>
      <c r="O10" s="11">
        <v>307.303096419322</v>
      </c>
      <c r="P10" s="11">
        <v>1238.6429459866499</v>
      </c>
      <c r="Q10" s="11">
        <v>315.57831692113803</v>
      </c>
      <c r="R10" s="6"/>
    </row>
    <row r="11" spans="3:18" x14ac:dyDescent="0.2">
      <c r="C11" s="3" t="s">
        <v>157</v>
      </c>
      <c r="D11" s="10"/>
      <c r="E11" s="10"/>
      <c r="F11" s="10"/>
      <c r="G11" s="10"/>
      <c r="H11" s="10"/>
      <c r="I11" s="10"/>
      <c r="J11" s="10"/>
      <c r="K11" s="10"/>
      <c r="L11" s="10"/>
      <c r="M11" s="10"/>
      <c r="N11" s="10"/>
      <c r="O11" s="10"/>
      <c r="P11" s="10"/>
      <c r="Q11" s="10"/>
      <c r="R11" s="4"/>
    </row>
    <row r="12" spans="3:18" x14ac:dyDescent="0.2">
      <c r="C12" s="5" t="s">
        <v>158</v>
      </c>
      <c r="D12" s="11" t="s">
        <v>184</v>
      </c>
      <c r="E12" s="11" t="s">
        <v>184</v>
      </c>
      <c r="F12" s="11" t="s">
        <v>184</v>
      </c>
      <c r="G12" s="11" t="s">
        <v>184</v>
      </c>
      <c r="H12" s="11" t="s">
        <v>184</v>
      </c>
      <c r="I12" s="11" t="s">
        <v>184</v>
      </c>
      <c r="J12" s="11" t="s">
        <v>184</v>
      </c>
      <c r="K12" s="11" t="s">
        <v>184</v>
      </c>
      <c r="L12" s="11"/>
      <c r="M12" s="11" t="s">
        <v>184</v>
      </c>
      <c r="N12" s="11" t="s">
        <v>184</v>
      </c>
      <c r="O12" s="11" t="s">
        <v>184</v>
      </c>
      <c r="P12" s="11" t="s">
        <v>184</v>
      </c>
      <c r="Q12" s="11" t="s">
        <v>184</v>
      </c>
      <c r="R12" s="6"/>
    </row>
    <row r="13" spans="3:18" x14ac:dyDescent="0.2">
      <c r="C13" s="3" t="s">
        <v>159</v>
      </c>
      <c r="D13" s="10" t="s">
        <v>185</v>
      </c>
      <c r="E13" s="10" t="s">
        <v>185</v>
      </c>
      <c r="F13" s="10" t="s">
        <v>185</v>
      </c>
      <c r="G13" s="10" t="s">
        <v>185</v>
      </c>
      <c r="H13" s="10" t="s">
        <v>185</v>
      </c>
      <c r="I13" s="10" t="s">
        <v>185</v>
      </c>
      <c r="J13" s="10" t="s">
        <v>185</v>
      </c>
      <c r="K13" s="10" t="s">
        <v>185</v>
      </c>
      <c r="L13" s="10"/>
      <c r="M13" s="10" t="s">
        <v>185</v>
      </c>
      <c r="N13" s="10" t="s">
        <v>185</v>
      </c>
      <c r="O13" s="10" t="s">
        <v>185</v>
      </c>
      <c r="P13" s="10" t="s">
        <v>185</v>
      </c>
      <c r="Q13" s="10" t="s">
        <v>185</v>
      </c>
      <c r="R13" s="4"/>
    </row>
    <row r="14" spans="3:18" x14ac:dyDescent="0.2">
      <c r="C14" s="5" t="s">
        <v>160</v>
      </c>
      <c r="D14" s="11" t="s">
        <v>186</v>
      </c>
      <c r="E14" s="11" t="s">
        <v>186</v>
      </c>
      <c r="F14" s="11" t="s">
        <v>186</v>
      </c>
      <c r="G14" s="11" t="s">
        <v>186</v>
      </c>
      <c r="H14" s="11" t="s">
        <v>186</v>
      </c>
      <c r="I14" s="11" t="s">
        <v>186</v>
      </c>
      <c r="J14" s="11" t="s">
        <v>186</v>
      </c>
      <c r="K14" s="11" t="s">
        <v>186</v>
      </c>
      <c r="L14" s="11"/>
      <c r="M14" s="11" t="s">
        <v>186</v>
      </c>
      <c r="N14" s="11" t="s">
        <v>186</v>
      </c>
      <c r="O14" s="11" t="s">
        <v>186</v>
      </c>
      <c r="P14" s="11" t="s">
        <v>186</v>
      </c>
      <c r="Q14" s="11" t="s">
        <v>186</v>
      </c>
      <c r="R14" s="6"/>
    </row>
    <row r="15" spans="3:18" x14ac:dyDescent="0.2">
      <c r="C15" s="3" t="s">
        <v>161</v>
      </c>
      <c r="D15" s="10"/>
      <c r="E15" s="10"/>
      <c r="F15" s="10"/>
      <c r="G15" s="10"/>
      <c r="H15" s="10"/>
      <c r="I15" s="10"/>
      <c r="J15" s="10"/>
      <c r="K15" s="10"/>
      <c r="L15" s="10"/>
      <c r="M15" s="10"/>
      <c r="N15" s="10"/>
      <c r="O15" s="10"/>
      <c r="P15" s="10"/>
      <c r="Q15" s="10"/>
      <c r="R15" s="4"/>
    </row>
    <row r="16" spans="3:18" x14ac:dyDescent="0.2">
      <c r="C16" s="5" t="s">
        <v>162</v>
      </c>
      <c r="D16" s="11"/>
      <c r="E16" s="11"/>
      <c r="F16" s="11"/>
      <c r="G16" s="11"/>
      <c r="H16" s="11"/>
      <c r="I16" s="11"/>
      <c r="J16" s="11"/>
      <c r="K16" s="11"/>
      <c r="L16" s="11"/>
      <c r="M16" s="11"/>
      <c r="N16" s="11"/>
      <c r="O16" s="11"/>
      <c r="P16" s="11"/>
      <c r="Q16" s="11"/>
      <c r="R16" s="6"/>
    </row>
    <row r="17" spans="3:18" x14ac:dyDescent="0.2">
      <c r="C17" s="3" t="s">
        <v>163</v>
      </c>
      <c r="D17" s="10">
        <v>77.736710821000003</v>
      </c>
      <c r="E17" s="10">
        <v>77.736710821000003</v>
      </c>
      <c r="F17" s="10">
        <v>51.731710780050001</v>
      </c>
      <c r="G17" s="10">
        <v>42.434210774550003</v>
      </c>
      <c r="H17" s="10">
        <v>10.710460776400001</v>
      </c>
      <c r="I17" s="10">
        <v>6.802544117600001</v>
      </c>
      <c r="J17" s="10">
        <v>51.486710813999998</v>
      </c>
      <c r="K17" s="10">
        <v>4.1579608000000006</v>
      </c>
      <c r="L17" s="10"/>
      <c r="M17" s="10">
        <v>2.4342108000000002</v>
      </c>
      <c r="N17" s="10">
        <v>51.486710813999998</v>
      </c>
      <c r="O17" s="10">
        <v>37.818377432849999</v>
      </c>
      <c r="P17" s="10">
        <v>77.736710821000003</v>
      </c>
      <c r="Q17" s="10">
        <v>27.771710786400003</v>
      </c>
      <c r="R17" s="4"/>
    </row>
    <row r="18" spans="3:18" x14ac:dyDescent="0.2">
      <c r="C18" s="5" t="s">
        <v>164</v>
      </c>
      <c r="D18" s="11">
        <v>343.33333333333303</v>
      </c>
      <c r="E18" s="11">
        <v>343.33333333333303</v>
      </c>
      <c r="F18" s="11">
        <v>121.11111111111103</v>
      </c>
      <c r="G18" s="11">
        <v>1513.7219205555602</v>
      </c>
      <c r="H18" s="11">
        <v>207.75290555555603</v>
      </c>
      <c r="I18" s="11">
        <v>207.75290555555603</v>
      </c>
      <c r="J18" s="11">
        <v>319.62401999999997</v>
      </c>
      <c r="K18" s="11">
        <v>121.11111111111103</v>
      </c>
      <c r="L18" s="11"/>
      <c r="M18" s="11">
        <v>561.83259499999997</v>
      </c>
      <c r="N18" s="11">
        <v>277.77777777777806</v>
      </c>
      <c r="O18" s="11">
        <v>121.11111111111103</v>
      </c>
      <c r="P18" s="11">
        <v>319.62401999999997</v>
      </c>
      <c r="Q18" s="11">
        <v>121.70566000000002</v>
      </c>
      <c r="R18" s="6"/>
    </row>
    <row r="19" spans="3:18" x14ac:dyDescent="0.2">
      <c r="C19" s="3" t="s">
        <v>165</v>
      </c>
      <c r="D19" s="10">
        <v>291.84624222222203</v>
      </c>
      <c r="E19" s="10">
        <v>250</v>
      </c>
      <c r="F19" s="10">
        <v>35</v>
      </c>
      <c r="G19" s="10">
        <v>1225.7334049999999</v>
      </c>
      <c r="H19" s="10">
        <v>179.97512777777803</v>
      </c>
      <c r="I19" s="10">
        <v>-29.799999999999983</v>
      </c>
      <c r="J19" s="10">
        <v>179.975127222222</v>
      </c>
      <c r="K19" s="10">
        <v>35</v>
      </c>
      <c r="L19" s="10"/>
      <c r="M19" s="10">
        <v>-29.799999999999983</v>
      </c>
      <c r="N19" s="10">
        <v>35</v>
      </c>
      <c r="O19" s="10">
        <v>35</v>
      </c>
      <c r="P19" s="10">
        <v>88.017060000000015</v>
      </c>
      <c r="Q19" s="10">
        <v>35</v>
      </c>
      <c r="R19" s="4"/>
    </row>
    <row r="20" spans="3:18" x14ac:dyDescent="0.2">
      <c r="C20" s="5" t="s">
        <v>166</v>
      </c>
      <c r="D20" s="11">
        <v>0.10000000320000001</v>
      </c>
      <c r="E20" s="11">
        <v>2.5399999999999999E-2</v>
      </c>
      <c r="F20" s="11">
        <v>2.5399999999999999E-2</v>
      </c>
      <c r="G20" s="11">
        <v>2.5399999999999999E-2</v>
      </c>
      <c r="H20" s="11">
        <v>2.5399999999999999E-2</v>
      </c>
      <c r="I20" s="11">
        <v>2.5399999999999999E-2</v>
      </c>
      <c r="J20" s="11">
        <v>2.5399999999999999E-2</v>
      </c>
      <c r="K20" s="11">
        <v>2.5399999999999999E-2</v>
      </c>
      <c r="L20" s="11"/>
      <c r="M20" s="11">
        <v>2.5399999999999999E-2</v>
      </c>
      <c r="N20" s="11">
        <v>2.5399999999999999E-2</v>
      </c>
      <c r="O20" s="11">
        <v>2.5399999999999999E-2</v>
      </c>
      <c r="P20" s="11">
        <v>2.5399999999999999E-2</v>
      </c>
      <c r="Q20" s="11">
        <v>2.5399999999999999E-2</v>
      </c>
      <c r="R20" s="6"/>
    </row>
    <row r="21" spans="3:18" x14ac:dyDescent="0.2">
      <c r="C21" s="3" t="s">
        <v>104</v>
      </c>
      <c r="D21" s="10"/>
      <c r="E21" s="10"/>
      <c r="F21" s="10"/>
      <c r="G21" s="10"/>
      <c r="H21" s="10"/>
      <c r="I21" s="10"/>
      <c r="J21" s="10"/>
      <c r="K21" s="10"/>
      <c r="L21" s="10"/>
      <c r="M21" s="10"/>
      <c r="N21" s="10"/>
      <c r="O21" s="10"/>
      <c r="P21" s="10"/>
      <c r="Q21" s="10"/>
      <c r="R21" s="4"/>
    </row>
    <row r="22" spans="3:18" x14ac:dyDescent="0.2">
      <c r="C22" s="5" t="s">
        <v>167</v>
      </c>
      <c r="D22" s="11">
        <v>51.486710813999998</v>
      </c>
      <c r="E22" s="11">
        <v>51.486710813999998</v>
      </c>
      <c r="F22" s="11">
        <v>78.104210804550007</v>
      </c>
      <c r="G22" s="11">
        <v>27.951710829</v>
      </c>
      <c r="H22" s="11">
        <v>6.802544117600001</v>
      </c>
      <c r="I22" s="11">
        <v>10.710460776400001</v>
      </c>
      <c r="J22" s="11">
        <v>77.736710821000003</v>
      </c>
      <c r="K22" s="11">
        <v>2.4342108000000002</v>
      </c>
      <c r="L22" s="11"/>
      <c r="M22" s="11">
        <v>1.2850441103500001</v>
      </c>
      <c r="N22" s="11">
        <v>77.736710821000003</v>
      </c>
      <c r="O22" s="11">
        <v>57.234210783750001</v>
      </c>
      <c r="P22" s="11">
        <v>51.486710813999998</v>
      </c>
      <c r="Q22" s="11">
        <v>42.164210779600005</v>
      </c>
      <c r="R22" s="6"/>
    </row>
    <row r="23" spans="3:18" x14ac:dyDescent="0.2">
      <c r="C23" s="3" t="s">
        <v>168</v>
      </c>
      <c r="D23" s="10">
        <v>343.33333333333303</v>
      </c>
      <c r="E23" s="10">
        <v>343.33333333333303</v>
      </c>
      <c r="F23" s="10">
        <v>121.11111111111103</v>
      </c>
      <c r="G23" s="10">
        <v>1513.7219205555602</v>
      </c>
      <c r="H23" s="10">
        <v>121.11111111111103</v>
      </c>
      <c r="I23" s="10">
        <v>207.75290555555603</v>
      </c>
      <c r="J23" s="10">
        <v>319.62401999999997</v>
      </c>
      <c r="K23" s="10">
        <v>121.11111111111103</v>
      </c>
      <c r="L23" s="10"/>
      <c r="M23" s="10">
        <v>561.83259499999997</v>
      </c>
      <c r="N23" s="10">
        <v>277.77777777777806</v>
      </c>
      <c r="O23" s="10">
        <v>121.11111111111103</v>
      </c>
      <c r="P23" s="10">
        <v>319.62401999999997</v>
      </c>
      <c r="Q23" s="10">
        <v>121.70566000000002</v>
      </c>
      <c r="R23" s="4"/>
    </row>
    <row r="24" spans="3:18" x14ac:dyDescent="0.2">
      <c r="C24" s="5" t="s">
        <v>169</v>
      </c>
      <c r="D24" s="11">
        <v>315.555555555556</v>
      </c>
      <c r="E24" s="11">
        <v>315.555555555556</v>
      </c>
      <c r="F24" s="11">
        <v>89.827027777778028</v>
      </c>
      <c r="G24" s="11">
        <v>1485.9441427777801</v>
      </c>
      <c r="H24" s="11">
        <v>65</v>
      </c>
      <c r="I24" s="11">
        <v>179.97512777777803</v>
      </c>
      <c r="J24" s="11">
        <v>291.84624222222203</v>
      </c>
      <c r="K24" s="11">
        <v>65.746152777778036</v>
      </c>
      <c r="L24" s="11"/>
      <c r="M24" s="11">
        <v>534.05481722222203</v>
      </c>
      <c r="N24" s="11">
        <v>250</v>
      </c>
      <c r="O24" s="11">
        <v>89.283961111111012</v>
      </c>
      <c r="P24" s="11">
        <v>291.84624222222203</v>
      </c>
      <c r="Q24" s="11">
        <v>93.927882222222024</v>
      </c>
      <c r="R24" s="6"/>
    </row>
    <row r="25" spans="3:18" x14ac:dyDescent="0.2">
      <c r="C25" s="3" t="s">
        <v>170</v>
      </c>
      <c r="D25" s="10"/>
      <c r="E25" s="10"/>
      <c r="F25" s="10"/>
      <c r="G25" s="10"/>
      <c r="H25" s="10"/>
      <c r="I25" s="10"/>
      <c r="J25" s="10"/>
      <c r="K25" s="10"/>
      <c r="L25" s="10"/>
      <c r="M25" s="10"/>
      <c r="N25" s="10"/>
      <c r="O25" s="10"/>
      <c r="P25" s="10"/>
      <c r="Q25" s="10"/>
      <c r="R25" s="4"/>
    </row>
    <row r="26" spans="3:18" x14ac:dyDescent="0.2">
      <c r="C26" s="5" t="s">
        <v>171</v>
      </c>
      <c r="D26" s="11"/>
      <c r="E26" s="11"/>
      <c r="F26" s="11"/>
      <c r="G26" s="11"/>
      <c r="H26" s="11"/>
      <c r="I26" s="11"/>
      <c r="J26" s="11"/>
      <c r="K26" s="11"/>
      <c r="L26" s="11"/>
      <c r="M26" s="11"/>
      <c r="N26" s="11"/>
      <c r="O26" s="11"/>
      <c r="P26" s="11"/>
      <c r="Q26" s="11"/>
      <c r="R26" s="6"/>
    </row>
    <row r="27" spans="3:18" x14ac:dyDescent="0.2">
      <c r="C27" s="3" t="s">
        <v>172</v>
      </c>
      <c r="D27" s="10">
        <v>1200</v>
      </c>
      <c r="E27" s="10"/>
      <c r="F27" s="10"/>
      <c r="G27" s="10"/>
      <c r="H27" s="10"/>
      <c r="I27" s="10"/>
      <c r="J27" s="10"/>
      <c r="K27" s="10"/>
      <c r="L27" s="10"/>
      <c r="M27" s="10"/>
      <c r="N27" s="10"/>
      <c r="O27" s="10"/>
      <c r="P27" s="10"/>
      <c r="Q27" s="10"/>
      <c r="R27" s="4"/>
    </row>
    <row r="28" spans="3:18" x14ac:dyDescent="0.2">
      <c r="C28" s="5" t="s">
        <v>173</v>
      </c>
      <c r="D28" s="11">
        <v>14.9999998704</v>
      </c>
      <c r="E28" s="11">
        <v>6.0960000000000001</v>
      </c>
      <c r="F28" s="11">
        <v>6.0960000000000001</v>
      </c>
      <c r="G28" s="11">
        <v>6.0960000000000001</v>
      </c>
      <c r="H28" s="11">
        <v>6.0960000000000001</v>
      </c>
      <c r="I28" s="11">
        <v>6.0960000000000001</v>
      </c>
      <c r="J28" s="11">
        <v>6.0960000000000001</v>
      </c>
      <c r="K28" s="11">
        <v>6.0960000000000001</v>
      </c>
      <c r="L28" s="11"/>
      <c r="M28" s="11">
        <v>6.0960000000000001</v>
      </c>
      <c r="N28" s="11">
        <v>6.0960000000000001</v>
      </c>
      <c r="O28" s="11">
        <v>6.0960000000000001</v>
      </c>
      <c r="P28" s="11">
        <v>6.0960000000000001</v>
      </c>
      <c r="Q28" s="11">
        <v>6.0960000000000001</v>
      </c>
      <c r="R28" s="6"/>
    </row>
    <row r="29" spans="3:18" x14ac:dyDescent="0.2">
      <c r="C29" s="3" t="s">
        <v>174</v>
      </c>
      <c r="D29" s="10"/>
      <c r="E29" s="10"/>
      <c r="F29" s="10"/>
      <c r="G29" s="10"/>
      <c r="H29" s="10"/>
      <c r="I29" s="10"/>
      <c r="J29" s="10"/>
      <c r="K29" s="10"/>
      <c r="L29" s="10"/>
      <c r="M29" s="10"/>
      <c r="N29" s="10"/>
      <c r="O29" s="10"/>
      <c r="P29" s="10"/>
      <c r="Q29" s="10"/>
      <c r="R29" s="4"/>
    </row>
    <row r="30" spans="3:18" x14ac:dyDescent="0.2">
      <c r="C30" s="5" t="s">
        <v>175</v>
      </c>
      <c r="D30" s="11">
        <v>0.125000004</v>
      </c>
      <c r="E30" s="11">
        <v>3.175E-2</v>
      </c>
      <c r="F30" s="11">
        <v>3.175E-2</v>
      </c>
      <c r="G30" s="11">
        <v>3.175E-2</v>
      </c>
      <c r="H30" s="11">
        <v>3.175E-2</v>
      </c>
      <c r="I30" s="11">
        <v>3.175E-2</v>
      </c>
      <c r="J30" s="11">
        <v>3.175E-2</v>
      </c>
      <c r="K30" s="11">
        <v>3.175E-2</v>
      </c>
      <c r="L30" s="11"/>
      <c r="M30" s="11">
        <v>3.175E-2</v>
      </c>
      <c r="N30" s="11">
        <v>3.175E-2</v>
      </c>
      <c r="O30" s="11">
        <v>3.175E-2</v>
      </c>
      <c r="P30" s="11">
        <v>3.175E-2</v>
      </c>
      <c r="Q30" s="11">
        <v>3.175E-2</v>
      </c>
      <c r="R30" s="6"/>
    </row>
    <row r="31" spans="3:18" x14ac:dyDescent="0.2">
      <c r="C31" s="3" t="s">
        <v>176</v>
      </c>
      <c r="D31" s="10"/>
      <c r="E31" s="10"/>
      <c r="F31" s="10"/>
      <c r="G31" s="10"/>
      <c r="H31" s="10"/>
      <c r="I31" s="10"/>
      <c r="J31" s="10"/>
      <c r="K31" s="10"/>
      <c r="L31" s="10"/>
      <c r="M31" s="10"/>
      <c r="N31" s="10"/>
      <c r="O31" s="10"/>
      <c r="P31" s="10"/>
      <c r="Q31" s="10"/>
      <c r="R31" s="4"/>
    </row>
    <row r="32" spans="3:18" x14ac:dyDescent="0.2">
      <c r="C32" s="5" t="s">
        <v>177</v>
      </c>
      <c r="D32" s="11"/>
      <c r="E32" s="11"/>
      <c r="F32" s="11"/>
      <c r="G32" s="11"/>
      <c r="H32" s="11"/>
      <c r="I32" s="11"/>
      <c r="J32" s="11"/>
      <c r="K32" s="11"/>
      <c r="L32" s="11"/>
      <c r="M32" s="11"/>
      <c r="N32" s="11"/>
      <c r="O32" s="11"/>
      <c r="P32" s="11"/>
      <c r="Q32" s="11"/>
      <c r="R32" s="6"/>
    </row>
    <row r="33" spans="3:18" x14ac:dyDescent="0.2">
      <c r="C33" s="3" t="s">
        <v>178</v>
      </c>
      <c r="D33" s="10"/>
      <c r="E33" s="10"/>
      <c r="F33" s="10"/>
      <c r="G33" s="10"/>
      <c r="H33" s="10"/>
      <c r="I33" s="10"/>
      <c r="J33" s="10"/>
      <c r="K33" s="10"/>
      <c r="L33" s="10"/>
      <c r="M33" s="10"/>
      <c r="N33" s="10"/>
      <c r="O33" s="10"/>
      <c r="P33" s="10"/>
      <c r="Q33" s="10"/>
      <c r="R33" s="4"/>
    </row>
    <row r="34" spans="3:18" x14ac:dyDescent="0.2">
      <c r="C34" s="5" t="s">
        <v>179</v>
      </c>
      <c r="D34" s="11"/>
      <c r="E34" s="11"/>
      <c r="F34" s="11"/>
      <c r="G34" s="11"/>
      <c r="H34" s="11"/>
      <c r="I34" s="11"/>
      <c r="J34" s="11"/>
      <c r="K34" s="11"/>
      <c r="L34" s="11"/>
      <c r="M34" s="11"/>
      <c r="N34" s="11"/>
      <c r="O34" s="11"/>
      <c r="P34" s="11"/>
      <c r="Q34" s="11"/>
      <c r="R34" s="6"/>
    </row>
    <row r="35" spans="3:18" x14ac:dyDescent="0.2">
      <c r="C35" s="3" t="s">
        <v>180</v>
      </c>
      <c r="D35" s="10"/>
      <c r="E35" s="10"/>
      <c r="F35" s="10"/>
      <c r="G35" s="10"/>
      <c r="H35" s="10"/>
      <c r="I35" s="10"/>
      <c r="J35" s="10"/>
      <c r="K35" s="10"/>
      <c r="L35" s="10"/>
      <c r="M35" s="10"/>
      <c r="N35" s="10"/>
      <c r="O35" s="10"/>
      <c r="P35" s="10"/>
      <c r="Q35" s="10"/>
      <c r="R35" s="4"/>
    </row>
    <row r="36" spans="3:18" x14ac:dyDescent="0.2">
      <c r="C36" s="5" t="s">
        <v>181</v>
      </c>
      <c r="D36" s="11">
        <v>1</v>
      </c>
      <c r="E36" s="11">
        <v>1</v>
      </c>
      <c r="F36" s="11">
        <v>1</v>
      </c>
      <c r="G36" s="11">
        <v>1</v>
      </c>
      <c r="H36" s="11">
        <v>1</v>
      </c>
      <c r="I36" s="11">
        <v>1</v>
      </c>
      <c r="J36" s="11">
        <v>1</v>
      </c>
      <c r="K36" s="11">
        <v>1</v>
      </c>
      <c r="L36" s="11"/>
      <c r="M36" s="11">
        <v>1</v>
      </c>
      <c r="N36" s="11">
        <v>1</v>
      </c>
      <c r="O36" s="11">
        <v>1</v>
      </c>
      <c r="P36" s="11">
        <v>1</v>
      </c>
      <c r="Q36" s="11">
        <v>1</v>
      </c>
      <c r="R36" s="6"/>
    </row>
    <row r="37" spans="3:18" x14ac:dyDescent="0.2">
      <c r="C37" s="3" t="s">
        <v>182</v>
      </c>
      <c r="D37" s="10">
        <v>1</v>
      </c>
      <c r="E37" s="10">
        <v>1</v>
      </c>
      <c r="F37" s="10">
        <v>1</v>
      </c>
      <c r="G37" s="10">
        <v>1</v>
      </c>
      <c r="H37" s="10">
        <v>1</v>
      </c>
      <c r="I37" s="10">
        <v>1</v>
      </c>
      <c r="J37" s="10">
        <v>1</v>
      </c>
      <c r="K37" s="10">
        <v>1</v>
      </c>
      <c r="L37" s="10"/>
      <c r="M37" s="10">
        <v>1</v>
      </c>
      <c r="N37" s="10">
        <v>1</v>
      </c>
      <c r="O37" s="10">
        <v>1</v>
      </c>
      <c r="P37" s="10">
        <v>1</v>
      </c>
      <c r="Q37" s="10">
        <v>1</v>
      </c>
      <c r="R37" s="4"/>
    </row>
    <row r="38" spans="3:18" x14ac:dyDescent="0.2">
      <c r="C38" s="7" t="s">
        <v>122</v>
      </c>
      <c r="D38" s="12"/>
      <c r="E38" s="12"/>
      <c r="F38" s="12"/>
      <c r="G38" s="12"/>
      <c r="H38" s="12"/>
      <c r="I38" s="12"/>
      <c r="J38" s="12"/>
      <c r="K38" s="12"/>
      <c r="L38" s="12"/>
      <c r="M38" s="12"/>
      <c r="N38" s="12"/>
      <c r="O38" s="12"/>
      <c r="P38" s="12"/>
      <c r="Q38" s="12"/>
      <c r="R38" s="8"/>
    </row>
  </sheetData>
  <mergeCells count="1">
    <mergeCell ref="C3:R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32ED-94E7-430A-8800-D57655595D40}">
  <dimension ref="C3:J21"/>
  <sheetViews>
    <sheetView workbookViewId="0"/>
  </sheetViews>
  <sheetFormatPr defaultRowHeight="15" x14ac:dyDescent="0.2"/>
  <cols>
    <col min="3" max="3" width="21.5546875" bestFit="1" customWidth="1"/>
    <col min="4" max="4" width="30.5546875" bestFit="1" customWidth="1"/>
    <col min="5" max="5" width="27.5546875" bestFit="1" customWidth="1"/>
    <col min="6" max="6" width="28.44140625" bestFit="1" customWidth="1"/>
    <col min="7" max="7" width="30.33203125" bestFit="1" customWidth="1"/>
    <col min="8" max="9" width="30.88671875" bestFit="1" customWidth="1"/>
    <col min="10" max="10" width="32" bestFit="1" customWidth="1"/>
  </cols>
  <sheetData>
    <row r="3" spans="3:10" ht="15" customHeight="1" x14ac:dyDescent="0.25">
      <c r="C3" s="19" t="s">
        <v>201</v>
      </c>
      <c r="D3" s="21"/>
      <c r="E3" s="21"/>
      <c r="F3" s="21"/>
      <c r="G3" s="21"/>
      <c r="H3" s="21"/>
      <c r="I3" s="21"/>
      <c r="J3" s="20"/>
    </row>
    <row r="4" spans="3:10" ht="15.75" x14ac:dyDescent="0.25">
      <c r="C4" s="1" t="s">
        <v>97</v>
      </c>
      <c r="D4" s="9" t="s">
        <v>33</v>
      </c>
      <c r="E4" s="9" t="s">
        <v>39</v>
      </c>
      <c r="F4" s="9" t="s">
        <v>42</v>
      </c>
      <c r="G4" s="9" t="s">
        <v>50</v>
      </c>
      <c r="H4" s="9" t="s">
        <v>73</v>
      </c>
      <c r="I4" s="9" t="s">
        <v>76</v>
      </c>
      <c r="J4" s="2" t="s">
        <v>41</v>
      </c>
    </row>
    <row r="5" spans="3:10" x14ac:dyDescent="0.2">
      <c r="C5" s="3" t="s">
        <v>98</v>
      </c>
      <c r="D5" s="10" t="s">
        <v>215</v>
      </c>
      <c r="E5" s="10" t="s">
        <v>216</v>
      </c>
      <c r="F5" s="10" t="s">
        <v>217</v>
      </c>
      <c r="G5" s="10" t="s">
        <v>218</v>
      </c>
      <c r="H5" s="10" t="s">
        <v>193</v>
      </c>
      <c r="I5" s="10" t="s">
        <v>193</v>
      </c>
      <c r="J5" s="4" t="s">
        <v>219</v>
      </c>
    </row>
    <row r="6" spans="3:10" x14ac:dyDescent="0.2">
      <c r="C6" s="5" t="s">
        <v>202</v>
      </c>
      <c r="D6" s="11">
        <v>100</v>
      </c>
      <c r="E6" s="11">
        <v>100</v>
      </c>
      <c r="F6" s="11">
        <v>100</v>
      </c>
      <c r="G6" s="11">
        <v>100</v>
      </c>
      <c r="H6" s="11">
        <v>100</v>
      </c>
      <c r="I6" s="11">
        <v>100</v>
      </c>
      <c r="J6" s="6">
        <v>100</v>
      </c>
    </row>
    <row r="7" spans="3:10" x14ac:dyDescent="0.2">
      <c r="C7" s="3" t="s">
        <v>203</v>
      </c>
      <c r="D7" s="10"/>
      <c r="E7" s="10"/>
      <c r="F7" s="10"/>
      <c r="G7" s="10"/>
      <c r="H7" s="10"/>
      <c r="I7" s="10"/>
      <c r="J7" s="4"/>
    </row>
    <row r="8" spans="3:10" x14ac:dyDescent="0.2">
      <c r="C8" s="5" t="s">
        <v>204</v>
      </c>
      <c r="D8" s="11"/>
      <c r="E8" s="11"/>
      <c r="F8" s="11"/>
      <c r="G8" s="11"/>
      <c r="H8" s="11"/>
      <c r="I8" s="11"/>
      <c r="J8" s="6"/>
    </row>
    <row r="9" spans="3:10" x14ac:dyDescent="0.2">
      <c r="C9" s="3" t="s">
        <v>205</v>
      </c>
      <c r="D9" s="10">
        <v>0</v>
      </c>
      <c r="E9" s="10">
        <v>0</v>
      </c>
      <c r="F9" s="10">
        <v>0</v>
      </c>
      <c r="G9" s="10">
        <v>0</v>
      </c>
      <c r="H9" s="10">
        <v>0</v>
      </c>
      <c r="I9" s="10">
        <v>0</v>
      </c>
      <c r="J9" s="4">
        <v>0</v>
      </c>
    </row>
    <row r="10" spans="3:10" x14ac:dyDescent="0.2">
      <c r="C10" s="5" t="s">
        <v>100</v>
      </c>
      <c r="D10" s="11"/>
      <c r="E10" s="11"/>
      <c r="F10" s="11"/>
      <c r="G10" s="11"/>
      <c r="H10" s="11"/>
      <c r="I10" s="11"/>
      <c r="J10" s="6"/>
    </row>
    <row r="11" spans="3:10" x14ac:dyDescent="0.2">
      <c r="C11" s="3" t="s">
        <v>206</v>
      </c>
      <c r="D11" s="10"/>
      <c r="E11" s="10"/>
      <c r="F11" s="10"/>
      <c r="G11" s="10"/>
      <c r="H11" s="10"/>
      <c r="I11" s="10"/>
      <c r="J11" s="4"/>
    </row>
    <row r="12" spans="3:10" x14ac:dyDescent="0.2">
      <c r="C12" s="5" t="s">
        <v>101</v>
      </c>
      <c r="D12" s="11"/>
      <c r="E12" s="11"/>
      <c r="F12" s="11"/>
      <c r="G12" s="11"/>
      <c r="H12" s="11"/>
      <c r="I12" s="11"/>
      <c r="J12" s="6"/>
    </row>
    <row r="13" spans="3:10" x14ac:dyDescent="0.2">
      <c r="C13" s="3" t="s">
        <v>102</v>
      </c>
      <c r="D13" s="10"/>
      <c r="E13" s="10"/>
      <c r="F13" s="10"/>
      <c r="G13" s="10"/>
      <c r="H13" s="10"/>
      <c r="I13" s="10"/>
      <c r="J13" s="4"/>
    </row>
    <row r="14" spans="3:10" x14ac:dyDescent="0.2">
      <c r="C14" s="5" t="s">
        <v>207</v>
      </c>
      <c r="D14" s="11"/>
      <c r="E14" s="11"/>
      <c r="F14" s="11"/>
      <c r="G14" s="11"/>
      <c r="H14" s="11"/>
      <c r="I14" s="11"/>
      <c r="J14" s="6"/>
    </row>
    <row r="15" spans="3:10" x14ac:dyDescent="0.2">
      <c r="C15" s="3" t="s">
        <v>208</v>
      </c>
      <c r="D15" s="10"/>
      <c r="E15" s="10"/>
      <c r="F15" s="10"/>
      <c r="G15" s="10"/>
      <c r="H15" s="10"/>
      <c r="I15" s="10"/>
      <c r="J15" s="4"/>
    </row>
    <row r="16" spans="3:10" x14ac:dyDescent="0.2">
      <c r="C16" s="5" t="s">
        <v>209</v>
      </c>
      <c r="D16" s="11"/>
      <c r="E16" s="11"/>
      <c r="F16" s="11"/>
      <c r="G16" s="11"/>
      <c r="H16" s="11"/>
      <c r="I16" s="11"/>
      <c r="J16" s="6"/>
    </row>
    <row r="17" spans="3:10" x14ac:dyDescent="0.2">
      <c r="C17" s="3" t="s">
        <v>210</v>
      </c>
      <c r="D17" s="10"/>
      <c r="E17" s="10"/>
      <c r="F17" s="10"/>
      <c r="G17" s="10"/>
      <c r="H17" s="10"/>
      <c r="I17" s="10"/>
      <c r="J17" s="4"/>
    </row>
    <row r="18" spans="3:10" x14ac:dyDescent="0.2">
      <c r="C18" s="5" t="s">
        <v>211</v>
      </c>
      <c r="D18" s="11"/>
      <c r="E18" s="11"/>
      <c r="F18" s="11"/>
      <c r="G18" s="11"/>
      <c r="H18" s="11"/>
      <c r="I18" s="11"/>
      <c r="J18" s="6"/>
    </row>
    <row r="19" spans="3:10" x14ac:dyDescent="0.2">
      <c r="C19" s="3" t="s">
        <v>212</v>
      </c>
      <c r="D19" s="10"/>
      <c r="E19" s="10"/>
      <c r="F19" s="10"/>
      <c r="G19" s="10"/>
      <c r="H19" s="10"/>
      <c r="I19" s="10"/>
      <c r="J19" s="4"/>
    </row>
    <row r="20" spans="3:10" x14ac:dyDescent="0.2">
      <c r="C20" s="5" t="s">
        <v>213</v>
      </c>
      <c r="D20" s="11"/>
      <c r="E20" s="11"/>
      <c r="F20" s="11"/>
      <c r="G20" s="11"/>
      <c r="H20" s="11"/>
      <c r="I20" s="11"/>
      <c r="J20" s="6"/>
    </row>
    <row r="21" spans="3:10" x14ac:dyDescent="0.2">
      <c r="C21" s="13" t="s">
        <v>214</v>
      </c>
      <c r="D21" s="14"/>
      <c r="E21" s="14"/>
      <c r="F21" s="14"/>
      <c r="G21" s="14"/>
      <c r="H21" s="14"/>
      <c r="I21" s="14"/>
      <c r="J21" s="15"/>
    </row>
  </sheetData>
  <mergeCells count="1">
    <mergeCell ref="C3:J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B3F04-DFD2-4665-A46A-DB7F0908A00C}">
  <dimension ref="C3:E22"/>
  <sheetViews>
    <sheetView workbookViewId="0"/>
  </sheetViews>
  <sheetFormatPr defaultRowHeight="15" x14ac:dyDescent="0.2"/>
  <cols>
    <col min="3" max="3" width="24.33203125" bestFit="1" customWidth="1"/>
    <col min="4" max="4" width="27.21875" bestFit="1" customWidth="1"/>
    <col min="5" max="5" width="30.88671875" bestFit="1" customWidth="1"/>
  </cols>
  <sheetData>
    <row r="3" spans="3:5" ht="15" customHeight="1" x14ac:dyDescent="0.25">
      <c r="C3" s="19" t="s">
        <v>220</v>
      </c>
      <c r="D3" s="21"/>
      <c r="E3" s="20"/>
    </row>
    <row r="4" spans="3:5" ht="15.75" x14ac:dyDescent="0.25">
      <c r="C4" s="1" t="s">
        <v>97</v>
      </c>
      <c r="D4" s="9" t="s">
        <v>44</v>
      </c>
      <c r="E4" s="2" t="s">
        <v>78</v>
      </c>
    </row>
    <row r="5" spans="3:5" x14ac:dyDescent="0.2">
      <c r="C5" s="3" t="s">
        <v>98</v>
      </c>
      <c r="D5" s="10" t="s">
        <v>228</v>
      </c>
      <c r="E5" s="4" t="s">
        <v>193</v>
      </c>
    </row>
    <row r="6" spans="3:5" x14ac:dyDescent="0.2">
      <c r="C6" s="5" t="s">
        <v>99</v>
      </c>
      <c r="D6" s="11"/>
      <c r="E6" s="6"/>
    </row>
    <row r="7" spans="3:5" x14ac:dyDescent="0.2">
      <c r="C7" s="3" t="s">
        <v>100</v>
      </c>
      <c r="D7" s="10"/>
      <c r="E7" s="4"/>
    </row>
    <row r="8" spans="3:5" x14ac:dyDescent="0.2">
      <c r="C8" s="5" t="s">
        <v>101</v>
      </c>
      <c r="D8" s="11"/>
      <c r="E8" s="6"/>
    </row>
    <row r="9" spans="3:5" x14ac:dyDescent="0.2">
      <c r="C9" s="3" t="s">
        <v>102</v>
      </c>
      <c r="D9" s="10"/>
      <c r="E9" s="4"/>
    </row>
    <row r="10" spans="3:5" x14ac:dyDescent="0.2">
      <c r="C10" s="5" t="s">
        <v>128</v>
      </c>
      <c r="D10" s="11"/>
      <c r="E10" s="6"/>
    </row>
    <row r="11" spans="3:5" x14ac:dyDescent="0.2">
      <c r="C11" s="3" t="s">
        <v>221</v>
      </c>
      <c r="D11" s="10">
        <v>10918.181994061117</v>
      </c>
      <c r="E11" s="4">
        <v>0.10477727675511639</v>
      </c>
    </row>
    <row r="12" spans="3:5" x14ac:dyDescent="0.2">
      <c r="C12" s="5" t="s">
        <v>222</v>
      </c>
      <c r="D12" s="11">
        <v>527.13120461280005</v>
      </c>
      <c r="E12" s="6"/>
    </row>
    <row r="13" spans="3:5" x14ac:dyDescent="0.2">
      <c r="C13" s="3" t="s">
        <v>223</v>
      </c>
      <c r="D13" s="10"/>
      <c r="E13" s="4"/>
    </row>
    <row r="14" spans="3:5" x14ac:dyDescent="0.2">
      <c r="C14" s="5" t="s">
        <v>224</v>
      </c>
      <c r="D14" s="11">
        <v>0.75550700000000004</v>
      </c>
      <c r="E14" s="6">
        <v>0.59612500000000002</v>
      </c>
    </row>
    <row r="15" spans="3:5" x14ac:dyDescent="0.2">
      <c r="C15" s="3" t="s">
        <v>135</v>
      </c>
      <c r="D15" s="10"/>
      <c r="E15" s="4"/>
    </row>
    <row r="16" spans="3:5" x14ac:dyDescent="0.2">
      <c r="C16" s="5" t="s">
        <v>146</v>
      </c>
      <c r="D16" s="11"/>
      <c r="E16" s="6"/>
    </row>
    <row r="17" spans="3:5" x14ac:dyDescent="0.2">
      <c r="C17" s="3" t="s">
        <v>225</v>
      </c>
      <c r="D17" s="10"/>
      <c r="E17" s="4"/>
    </row>
    <row r="18" spans="3:5" x14ac:dyDescent="0.2">
      <c r="C18" s="5" t="s">
        <v>108</v>
      </c>
      <c r="D18" s="11">
        <v>42.434210774550003</v>
      </c>
      <c r="E18" s="6">
        <v>1.0342500000000001</v>
      </c>
    </row>
    <row r="19" spans="3:5" x14ac:dyDescent="0.2">
      <c r="C19" s="3" t="s">
        <v>110</v>
      </c>
      <c r="D19" s="10">
        <v>21.111111111111029</v>
      </c>
      <c r="E19" s="4">
        <v>121.11111111111103</v>
      </c>
    </row>
    <row r="20" spans="3:5" x14ac:dyDescent="0.2">
      <c r="C20" s="5" t="s">
        <v>226</v>
      </c>
      <c r="D20" s="11">
        <v>0.5</v>
      </c>
      <c r="E20" s="6">
        <v>0.5</v>
      </c>
    </row>
    <row r="21" spans="3:5" x14ac:dyDescent="0.2">
      <c r="C21" s="3" t="s">
        <v>227</v>
      </c>
      <c r="D21" s="10">
        <v>0.83120899999999998</v>
      </c>
      <c r="E21" s="4">
        <v>0.7</v>
      </c>
    </row>
    <row r="22" spans="3:5" x14ac:dyDescent="0.2">
      <c r="C22" s="7" t="s">
        <v>122</v>
      </c>
      <c r="D22" s="12"/>
      <c r="E22" s="8"/>
    </row>
  </sheetData>
  <mergeCells count="1">
    <mergeCell ref="C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6033-FD26-4A18-9FB3-8F58C9AED777}">
  <dimension ref="C3:D26"/>
  <sheetViews>
    <sheetView workbookViewId="0"/>
  </sheetViews>
  <sheetFormatPr defaultRowHeight="15" x14ac:dyDescent="0.2"/>
  <cols>
    <col min="3" max="3" width="31.77734375" bestFit="1" customWidth="1"/>
    <col min="4" max="4" width="30.88671875" bestFit="1" customWidth="1"/>
  </cols>
  <sheetData>
    <row r="3" spans="3:4" ht="15" customHeight="1" x14ac:dyDescent="0.25">
      <c r="C3" s="19" t="s">
        <v>229</v>
      </c>
      <c r="D3" s="20"/>
    </row>
    <row r="4" spans="3:4" ht="15.75" x14ac:dyDescent="0.25">
      <c r="C4" s="1" t="s">
        <v>97</v>
      </c>
      <c r="D4" s="2" t="s">
        <v>75</v>
      </c>
    </row>
    <row r="5" spans="3:4" x14ac:dyDescent="0.2">
      <c r="C5" s="3" t="s">
        <v>98</v>
      </c>
      <c r="D5" s="4" t="s">
        <v>193</v>
      </c>
    </row>
    <row r="6" spans="3:4" x14ac:dyDescent="0.2">
      <c r="C6" s="5" t="s">
        <v>99</v>
      </c>
      <c r="D6" s="6"/>
    </row>
    <row r="7" spans="3:4" x14ac:dyDescent="0.2">
      <c r="C7" s="3" t="s">
        <v>100</v>
      </c>
      <c r="D7" s="4"/>
    </row>
    <row r="8" spans="3:4" x14ac:dyDescent="0.2">
      <c r="C8" s="5" t="s">
        <v>101</v>
      </c>
      <c r="D8" s="6"/>
    </row>
    <row r="9" spans="3:4" x14ac:dyDescent="0.2">
      <c r="C9" s="3" t="s">
        <v>102</v>
      </c>
      <c r="D9" s="4"/>
    </row>
    <row r="10" spans="3:4" x14ac:dyDescent="0.2">
      <c r="C10" s="5" t="s">
        <v>103</v>
      </c>
      <c r="D10" s="6"/>
    </row>
    <row r="11" spans="3:4" x14ac:dyDescent="0.2">
      <c r="C11" s="3" t="s">
        <v>104</v>
      </c>
      <c r="D11" s="4"/>
    </row>
    <row r="12" spans="3:4" x14ac:dyDescent="0.2">
      <c r="C12" s="5" t="s">
        <v>105</v>
      </c>
      <c r="D12" s="6">
        <v>1801.4496975852201</v>
      </c>
    </row>
    <row r="13" spans="3:4" x14ac:dyDescent="0.2">
      <c r="C13" s="3" t="s">
        <v>106</v>
      </c>
      <c r="D13" s="4">
        <v>0.91439999999999999</v>
      </c>
    </row>
    <row r="14" spans="3:4" x14ac:dyDescent="0.2">
      <c r="C14" s="5" t="s">
        <v>230</v>
      </c>
      <c r="D14" s="6">
        <v>2.7431999999999999</v>
      </c>
    </row>
    <row r="15" spans="3:4" x14ac:dyDescent="0.2">
      <c r="C15" s="3" t="s">
        <v>108</v>
      </c>
      <c r="D15" s="4">
        <v>1.0342500000000001</v>
      </c>
    </row>
    <row r="16" spans="3:4" x14ac:dyDescent="0.2">
      <c r="C16" s="5" t="s">
        <v>109</v>
      </c>
      <c r="D16" s="6">
        <v>-1.0066700000000002</v>
      </c>
    </row>
    <row r="17" spans="3:4" x14ac:dyDescent="0.2">
      <c r="C17" s="3" t="s">
        <v>110</v>
      </c>
      <c r="D17" s="4">
        <v>121.11111111111103</v>
      </c>
    </row>
    <row r="18" spans="3:4" x14ac:dyDescent="0.2">
      <c r="C18" s="5" t="s">
        <v>111</v>
      </c>
      <c r="D18" s="6">
        <v>65.160236111111033</v>
      </c>
    </row>
    <row r="19" spans="3:4" x14ac:dyDescent="0.2">
      <c r="C19" s="3" t="s">
        <v>118</v>
      </c>
      <c r="D19" s="4"/>
    </row>
    <row r="20" spans="3:4" x14ac:dyDescent="0.2">
      <c r="C20" s="5" t="s">
        <v>231</v>
      </c>
      <c r="D20" s="6"/>
    </row>
    <row r="21" spans="3:4" x14ac:dyDescent="0.2">
      <c r="C21" s="3" t="s">
        <v>232</v>
      </c>
      <c r="D21" s="4"/>
    </row>
    <row r="22" spans="3:4" x14ac:dyDescent="0.2">
      <c r="C22" s="5" t="s">
        <v>116</v>
      </c>
      <c r="D22" s="6"/>
    </row>
    <row r="23" spans="3:4" x14ac:dyDescent="0.2">
      <c r="C23" s="3" t="s">
        <v>117</v>
      </c>
      <c r="D23" s="4"/>
    </row>
    <row r="24" spans="3:4" x14ac:dyDescent="0.2">
      <c r="C24" s="5" t="s">
        <v>119</v>
      </c>
      <c r="D24" s="6"/>
    </row>
    <row r="25" spans="3:4" x14ac:dyDescent="0.2">
      <c r="C25" s="3" t="s">
        <v>120</v>
      </c>
      <c r="D25" s="4"/>
    </row>
    <row r="26" spans="3:4" x14ac:dyDescent="0.2">
      <c r="C26" s="7" t="s">
        <v>122</v>
      </c>
      <c r="D26" s="8"/>
    </row>
  </sheetData>
  <mergeCells count="1">
    <mergeCell ref="C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82E5-052A-4E4D-A04C-75806338D8A1}">
  <dimension ref="C3:D41"/>
  <sheetViews>
    <sheetView topLeftCell="A10" workbookViewId="0"/>
  </sheetViews>
  <sheetFormatPr defaultRowHeight="15" x14ac:dyDescent="0.2"/>
  <cols>
    <col min="3" max="3" width="28.44140625" bestFit="1" customWidth="1"/>
    <col min="4" max="4" width="30.88671875" bestFit="1" customWidth="1"/>
  </cols>
  <sheetData>
    <row r="3" spans="3:4" ht="15" customHeight="1" x14ac:dyDescent="0.25">
      <c r="C3" s="19" t="s">
        <v>233</v>
      </c>
      <c r="D3" s="20"/>
    </row>
    <row r="4" spans="3:4" ht="15.75" x14ac:dyDescent="0.25">
      <c r="C4" s="1" t="s">
        <v>97</v>
      </c>
      <c r="D4" s="2" t="s">
        <v>77</v>
      </c>
    </row>
    <row r="5" spans="3:4" x14ac:dyDescent="0.2">
      <c r="C5" s="3" t="s">
        <v>98</v>
      </c>
      <c r="D5" s="4" t="s">
        <v>193</v>
      </c>
    </row>
    <row r="6" spans="3:4" x14ac:dyDescent="0.2">
      <c r="C6" s="5" t="s">
        <v>99</v>
      </c>
      <c r="D6" s="6"/>
    </row>
    <row r="7" spans="3:4" x14ac:dyDescent="0.2">
      <c r="C7" s="3" t="s">
        <v>100</v>
      </c>
      <c r="D7" s="4"/>
    </row>
    <row r="8" spans="3:4" x14ac:dyDescent="0.2">
      <c r="C8" s="5" t="s">
        <v>101</v>
      </c>
      <c r="D8" s="6">
        <v>1</v>
      </c>
    </row>
    <row r="9" spans="3:4" x14ac:dyDescent="0.2">
      <c r="C9" s="3" t="s">
        <v>102</v>
      </c>
      <c r="D9" s="4"/>
    </row>
    <row r="10" spans="3:4" x14ac:dyDescent="0.2">
      <c r="C10" s="5" t="s">
        <v>156</v>
      </c>
      <c r="D10" s="6">
        <v>19.916015499878402</v>
      </c>
    </row>
    <row r="11" spans="3:4" x14ac:dyDescent="0.2">
      <c r="C11" s="3" t="s">
        <v>157</v>
      </c>
      <c r="D11" s="4"/>
    </row>
    <row r="12" spans="3:4" x14ac:dyDescent="0.2">
      <c r="C12" s="5" t="s">
        <v>161</v>
      </c>
      <c r="D12" s="6"/>
    </row>
    <row r="13" spans="3:4" x14ac:dyDescent="0.2">
      <c r="C13" s="3" t="s">
        <v>162</v>
      </c>
      <c r="D13" s="4"/>
    </row>
    <row r="14" spans="3:4" x14ac:dyDescent="0.2">
      <c r="C14" s="5" t="s">
        <v>163</v>
      </c>
      <c r="D14" s="6">
        <v>7.6054608000000004</v>
      </c>
    </row>
    <row r="15" spans="3:4" x14ac:dyDescent="0.2">
      <c r="C15" s="3" t="s">
        <v>164</v>
      </c>
      <c r="D15" s="4">
        <v>192.11111111111103</v>
      </c>
    </row>
    <row r="16" spans="3:4" x14ac:dyDescent="0.2">
      <c r="C16" s="5" t="s">
        <v>165</v>
      </c>
      <c r="D16" s="6">
        <v>164.33333333333303</v>
      </c>
    </row>
    <row r="17" spans="3:4" x14ac:dyDescent="0.2">
      <c r="C17" s="3" t="s">
        <v>166</v>
      </c>
      <c r="D17" s="4">
        <v>2.5399999999999999E-2</v>
      </c>
    </row>
    <row r="18" spans="3:4" x14ac:dyDescent="0.2">
      <c r="C18" s="5" t="s">
        <v>104</v>
      </c>
      <c r="D18" s="6"/>
    </row>
    <row r="19" spans="3:4" x14ac:dyDescent="0.2">
      <c r="C19" s="3" t="s">
        <v>167</v>
      </c>
      <c r="D19" s="4">
        <v>4.7325441103500001</v>
      </c>
    </row>
    <row r="20" spans="3:4" x14ac:dyDescent="0.2">
      <c r="C20" s="5" t="s">
        <v>168</v>
      </c>
      <c r="D20" s="6">
        <v>121.11111111111103</v>
      </c>
    </row>
    <row r="21" spans="3:4" x14ac:dyDescent="0.2">
      <c r="C21" s="3" t="s">
        <v>169</v>
      </c>
      <c r="D21" s="4">
        <v>68.905030000000011</v>
      </c>
    </row>
    <row r="22" spans="3:4" x14ac:dyDescent="0.2">
      <c r="C22" s="5" t="s">
        <v>170</v>
      </c>
      <c r="D22" s="6"/>
    </row>
    <row r="23" spans="3:4" x14ac:dyDescent="0.2">
      <c r="C23" s="3" t="s">
        <v>171</v>
      </c>
      <c r="D23" s="4"/>
    </row>
    <row r="24" spans="3:4" x14ac:dyDescent="0.2">
      <c r="C24" s="5" t="s">
        <v>172</v>
      </c>
      <c r="D24" s="6"/>
    </row>
    <row r="25" spans="3:4" x14ac:dyDescent="0.2">
      <c r="C25" s="3" t="s">
        <v>173</v>
      </c>
      <c r="D25" s="4">
        <v>6.0960000000000001</v>
      </c>
    </row>
    <row r="26" spans="3:4" x14ac:dyDescent="0.2">
      <c r="C26" s="5" t="s">
        <v>174</v>
      </c>
      <c r="D26" s="6"/>
    </row>
    <row r="27" spans="3:4" x14ac:dyDescent="0.2">
      <c r="C27" s="3" t="s">
        <v>175</v>
      </c>
      <c r="D27" s="4">
        <v>3.175E-2</v>
      </c>
    </row>
    <row r="28" spans="3:4" x14ac:dyDescent="0.2">
      <c r="C28" s="5" t="s">
        <v>234</v>
      </c>
      <c r="D28" s="6" t="s">
        <v>242</v>
      </c>
    </row>
    <row r="29" spans="3:4" x14ac:dyDescent="0.2">
      <c r="C29" s="3" t="s">
        <v>176</v>
      </c>
      <c r="D29" s="4"/>
    </row>
    <row r="30" spans="3:4" x14ac:dyDescent="0.2">
      <c r="C30" s="5" t="s">
        <v>235</v>
      </c>
      <c r="D30" s="6"/>
    </row>
    <row r="31" spans="3:4" x14ac:dyDescent="0.2">
      <c r="C31" s="3" t="s">
        <v>177</v>
      </c>
      <c r="D31" s="4"/>
    </row>
    <row r="32" spans="3:4" x14ac:dyDescent="0.2">
      <c r="C32" s="5" t="s">
        <v>178</v>
      </c>
      <c r="D32" s="6"/>
    </row>
    <row r="33" spans="3:4" x14ac:dyDescent="0.2">
      <c r="C33" s="3" t="s">
        <v>180</v>
      </c>
      <c r="D33" s="4"/>
    </row>
    <row r="34" spans="3:4" x14ac:dyDescent="0.2">
      <c r="C34" s="5" t="s">
        <v>181</v>
      </c>
      <c r="D34" s="6">
        <v>2</v>
      </c>
    </row>
    <row r="35" spans="3:4" x14ac:dyDescent="0.2">
      <c r="C35" s="3" t="s">
        <v>236</v>
      </c>
      <c r="D35" s="4">
        <v>345421.44425336772</v>
      </c>
    </row>
    <row r="36" spans="3:4" x14ac:dyDescent="0.2">
      <c r="C36" s="5" t="s">
        <v>237</v>
      </c>
      <c r="D36" s="6"/>
    </row>
    <row r="37" spans="3:4" x14ac:dyDescent="0.2">
      <c r="C37" s="3" t="s">
        <v>238</v>
      </c>
      <c r="D37" s="4"/>
    </row>
    <row r="38" spans="3:4" x14ac:dyDescent="0.2">
      <c r="C38" s="5" t="s">
        <v>239</v>
      </c>
      <c r="D38" s="6"/>
    </row>
    <row r="39" spans="3:4" x14ac:dyDescent="0.2">
      <c r="C39" s="3" t="s">
        <v>240</v>
      </c>
      <c r="D39" s="4"/>
    </row>
    <row r="40" spans="3:4" x14ac:dyDescent="0.2">
      <c r="C40" s="5" t="s">
        <v>241</v>
      </c>
      <c r="D40" s="6" t="s">
        <v>243</v>
      </c>
    </row>
    <row r="41" spans="3:4" x14ac:dyDescent="0.2">
      <c r="C41" s="13" t="s">
        <v>122</v>
      </c>
      <c r="D41" s="15"/>
    </row>
  </sheetData>
  <mergeCells count="1">
    <mergeCell ref="C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E0A6B-E310-4388-9CCF-8D3B31E604F7}">
  <dimension ref="C3:D73"/>
  <sheetViews>
    <sheetView topLeftCell="A16" workbookViewId="0"/>
  </sheetViews>
  <sheetFormatPr defaultRowHeight="15" x14ac:dyDescent="0.2"/>
  <cols>
    <col min="3" max="3" width="32.109375" bestFit="1" customWidth="1"/>
    <col min="4" max="4" width="30.88671875" bestFit="1" customWidth="1"/>
  </cols>
  <sheetData>
    <row r="3" spans="3:4" ht="15" customHeight="1" x14ac:dyDescent="0.25">
      <c r="C3" s="19" t="s">
        <v>244</v>
      </c>
      <c r="D3" s="20"/>
    </row>
    <row r="4" spans="3:4" ht="15.75" x14ac:dyDescent="0.25">
      <c r="C4" s="1" t="s">
        <v>97</v>
      </c>
      <c r="D4" s="2" t="s">
        <v>79</v>
      </c>
    </row>
    <row r="5" spans="3:4" x14ac:dyDescent="0.2">
      <c r="C5" s="3" t="s">
        <v>98</v>
      </c>
      <c r="D5" s="4" t="s">
        <v>193</v>
      </c>
    </row>
    <row r="6" spans="3:4" x14ac:dyDescent="0.2">
      <c r="C6" s="5" t="s">
        <v>99</v>
      </c>
      <c r="D6" s="6"/>
    </row>
    <row r="7" spans="3:4" x14ac:dyDescent="0.2">
      <c r="C7" s="3" t="s">
        <v>100</v>
      </c>
      <c r="D7" s="4"/>
    </row>
    <row r="8" spans="3:4" x14ac:dyDescent="0.2">
      <c r="C8" s="5" t="s">
        <v>101</v>
      </c>
      <c r="D8" s="6"/>
    </row>
    <row r="9" spans="3:4" x14ac:dyDescent="0.2">
      <c r="C9" s="3" t="s">
        <v>102</v>
      </c>
      <c r="D9" s="4"/>
    </row>
    <row r="10" spans="3:4" x14ac:dyDescent="0.2">
      <c r="C10" s="5" t="s">
        <v>103</v>
      </c>
      <c r="D10" s="6"/>
    </row>
    <row r="11" spans="3:4" x14ac:dyDescent="0.2">
      <c r="C11" s="3" t="s">
        <v>245</v>
      </c>
      <c r="D11" s="4"/>
    </row>
    <row r="12" spans="3:4" x14ac:dyDescent="0.2">
      <c r="C12" s="5" t="s">
        <v>246</v>
      </c>
      <c r="D12" s="6">
        <v>1.524</v>
      </c>
    </row>
    <row r="13" spans="3:4" x14ac:dyDescent="0.2">
      <c r="C13" s="3" t="s">
        <v>247</v>
      </c>
      <c r="D13" s="4">
        <v>10.972799999999999</v>
      </c>
    </row>
    <row r="14" spans="3:4" x14ac:dyDescent="0.2">
      <c r="C14" s="5" t="s">
        <v>248</v>
      </c>
      <c r="D14" s="6">
        <v>1.0342500000000001</v>
      </c>
    </row>
    <row r="15" spans="3:4" x14ac:dyDescent="0.2">
      <c r="C15" s="3" t="s">
        <v>249</v>
      </c>
      <c r="D15" s="4">
        <v>121.11111111111103</v>
      </c>
    </row>
    <row r="16" spans="3:4" x14ac:dyDescent="0.2">
      <c r="C16" s="5" t="s">
        <v>250</v>
      </c>
      <c r="D16" s="6">
        <v>68.905030000000011</v>
      </c>
    </row>
    <row r="17" spans="3:4" x14ac:dyDescent="0.2">
      <c r="C17" s="3" t="s">
        <v>251</v>
      </c>
      <c r="D17" s="4">
        <v>12</v>
      </c>
    </row>
    <row r="18" spans="3:4" x14ac:dyDescent="0.2">
      <c r="C18" s="5" t="s">
        <v>252</v>
      </c>
      <c r="D18" s="6" t="s">
        <v>303</v>
      </c>
    </row>
    <row r="19" spans="3:4" x14ac:dyDescent="0.2">
      <c r="C19" s="3" t="s">
        <v>253</v>
      </c>
      <c r="D19" s="4"/>
    </row>
    <row r="20" spans="3:4" x14ac:dyDescent="0.2">
      <c r="C20" s="5" t="s">
        <v>254</v>
      </c>
      <c r="D20" s="6">
        <v>0.60960000000000003</v>
      </c>
    </row>
    <row r="21" spans="3:4" x14ac:dyDescent="0.2">
      <c r="C21" s="3" t="s">
        <v>255</v>
      </c>
      <c r="D21" s="4"/>
    </row>
    <row r="22" spans="3:4" x14ac:dyDescent="0.2">
      <c r="C22" s="5" t="s">
        <v>256</v>
      </c>
      <c r="D22" s="6"/>
    </row>
    <row r="23" spans="3:4" x14ac:dyDescent="0.2">
      <c r="C23" s="3" t="s">
        <v>257</v>
      </c>
      <c r="D23" s="4"/>
    </row>
    <row r="24" spans="3:4" x14ac:dyDescent="0.2">
      <c r="C24" s="5" t="s">
        <v>258</v>
      </c>
      <c r="D24" s="6"/>
    </row>
    <row r="25" spans="3:4" x14ac:dyDescent="0.2">
      <c r="C25" s="3" t="s">
        <v>259</v>
      </c>
      <c r="D25" s="4"/>
    </row>
    <row r="26" spans="3:4" x14ac:dyDescent="0.2">
      <c r="C26" s="5" t="s">
        <v>260</v>
      </c>
      <c r="D26" s="6"/>
    </row>
    <row r="27" spans="3:4" x14ac:dyDescent="0.2">
      <c r="C27" s="3" t="s">
        <v>261</v>
      </c>
      <c r="D27" s="4"/>
    </row>
    <row r="28" spans="3:4" x14ac:dyDescent="0.2">
      <c r="C28" s="5" t="s">
        <v>262</v>
      </c>
      <c r="D28" s="6"/>
    </row>
    <row r="29" spans="3:4" x14ac:dyDescent="0.2">
      <c r="C29" s="3" t="s">
        <v>263</v>
      </c>
      <c r="D29" s="4"/>
    </row>
    <row r="30" spans="3:4" x14ac:dyDescent="0.2">
      <c r="C30" s="5" t="s">
        <v>264</v>
      </c>
      <c r="D30" s="6"/>
    </row>
    <row r="31" spans="3:4" x14ac:dyDescent="0.2">
      <c r="C31" s="3" t="s">
        <v>265</v>
      </c>
      <c r="D31" s="4"/>
    </row>
    <row r="32" spans="3:4" x14ac:dyDescent="0.2">
      <c r="C32" s="5" t="s">
        <v>266</v>
      </c>
      <c r="D32" s="6"/>
    </row>
    <row r="33" spans="3:4" x14ac:dyDescent="0.2">
      <c r="C33" s="3" t="s">
        <v>267</v>
      </c>
      <c r="D33" s="4"/>
    </row>
    <row r="34" spans="3:4" x14ac:dyDescent="0.2">
      <c r="C34" s="5" t="s">
        <v>268</v>
      </c>
      <c r="D34" s="6"/>
    </row>
    <row r="35" spans="3:4" x14ac:dyDescent="0.2">
      <c r="C35" s="3" t="s">
        <v>269</v>
      </c>
      <c r="D35" s="4"/>
    </row>
    <row r="36" spans="3:4" x14ac:dyDescent="0.2">
      <c r="C36" s="5" t="s">
        <v>270</v>
      </c>
      <c r="D36" s="6"/>
    </row>
    <row r="37" spans="3:4" x14ac:dyDescent="0.2">
      <c r="C37" s="3" t="s">
        <v>271</v>
      </c>
      <c r="D37" s="4"/>
    </row>
    <row r="38" spans="3:4" x14ac:dyDescent="0.2">
      <c r="C38" s="5" t="s">
        <v>272</v>
      </c>
      <c r="D38" s="6"/>
    </row>
    <row r="39" spans="3:4" x14ac:dyDescent="0.2">
      <c r="C39" s="3" t="s">
        <v>273</v>
      </c>
      <c r="D39" s="4"/>
    </row>
    <row r="40" spans="3:4" x14ac:dyDescent="0.2">
      <c r="C40" s="5" t="s">
        <v>274</v>
      </c>
      <c r="D40" s="6"/>
    </row>
    <row r="41" spans="3:4" x14ac:dyDescent="0.2">
      <c r="C41" s="3" t="s">
        <v>275</v>
      </c>
      <c r="D41" s="4"/>
    </row>
    <row r="42" spans="3:4" x14ac:dyDescent="0.2">
      <c r="C42" s="5" t="s">
        <v>276</v>
      </c>
      <c r="D42" s="6"/>
    </row>
    <row r="43" spans="3:4" x14ac:dyDescent="0.2">
      <c r="C43" s="3" t="s">
        <v>277</v>
      </c>
      <c r="D43" s="4"/>
    </row>
    <row r="44" spans="3:4" x14ac:dyDescent="0.2">
      <c r="C44" s="5" t="s">
        <v>278</v>
      </c>
      <c r="D44" s="6"/>
    </row>
    <row r="45" spans="3:4" x14ac:dyDescent="0.2">
      <c r="C45" s="3" t="s">
        <v>279</v>
      </c>
      <c r="D45" s="4"/>
    </row>
    <row r="46" spans="3:4" x14ac:dyDescent="0.2">
      <c r="C46" s="5" t="s">
        <v>280</v>
      </c>
      <c r="D46" s="6"/>
    </row>
    <row r="47" spans="3:4" x14ac:dyDescent="0.2">
      <c r="C47" s="3" t="s">
        <v>281</v>
      </c>
      <c r="D47" s="4"/>
    </row>
    <row r="48" spans="3:4" x14ac:dyDescent="0.2">
      <c r="C48" s="5" t="s">
        <v>282</v>
      </c>
      <c r="D48" s="6"/>
    </row>
    <row r="49" spans="3:4" x14ac:dyDescent="0.2">
      <c r="C49" s="3" t="s">
        <v>283</v>
      </c>
      <c r="D49" s="4"/>
    </row>
    <row r="50" spans="3:4" x14ac:dyDescent="0.2">
      <c r="C50" s="5" t="s">
        <v>284</v>
      </c>
      <c r="D50" s="6"/>
    </row>
    <row r="51" spans="3:4" x14ac:dyDescent="0.2">
      <c r="C51" s="3" t="s">
        <v>285</v>
      </c>
      <c r="D51" s="4"/>
    </row>
    <row r="52" spans="3:4" x14ac:dyDescent="0.2">
      <c r="C52" s="5" t="s">
        <v>286</v>
      </c>
      <c r="D52" s="6"/>
    </row>
    <row r="53" spans="3:4" x14ac:dyDescent="0.2">
      <c r="C53" s="3" t="s">
        <v>287</v>
      </c>
      <c r="D53" s="4"/>
    </row>
    <row r="54" spans="3:4" x14ac:dyDescent="0.2">
      <c r="C54" s="5" t="s">
        <v>288</v>
      </c>
      <c r="D54" s="6"/>
    </row>
    <row r="55" spans="3:4" x14ac:dyDescent="0.2">
      <c r="C55" s="3" t="s">
        <v>289</v>
      </c>
      <c r="D55" s="4"/>
    </row>
    <row r="56" spans="3:4" x14ac:dyDescent="0.2">
      <c r="C56" s="5" t="s">
        <v>290</v>
      </c>
      <c r="D56" s="6"/>
    </row>
    <row r="57" spans="3:4" x14ac:dyDescent="0.2">
      <c r="C57" s="3" t="s">
        <v>291</v>
      </c>
      <c r="D57" s="4"/>
    </row>
    <row r="58" spans="3:4" x14ac:dyDescent="0.2">
      <c r="C58" s="5" t="s">
        <v>292</v>
      </c>
      <c r="D58" s="6"/>
    </row>
    <row r="59" spans="3:4" x14ac:dyDescent="0.2">
      <c r="C59" s="3" t="s">
        <v>293</v>
      </c>
      <c r="D59" s="4"/>
    </row>
    <row r="60" spans="3:4" x14ac:dyDescent="0.2">
      <c r="C60" s="5" t="s">
        <v>294</v>
      </c>
      <c r="D60" s="6"/>
    </row>
    <row r="61" spans="3:4" x14ac:dyDescent="0.2">
      <c r="C61" s="3" t="s">
        <v>295</v>
      </c>
      <c r="D61" s="4"/>
    </row>
    <row r="62" spans="3:4" x14ac:dyDescent="0.2">
      <c r="C62" s="5" t="s">
        <v>296</v>
      </c>
      <c r="D62" s="6"/>
    </row>
    <row r="63" spans="3:4" x14ac:dyDescent="0.2">
      <c r="C63" s="3" t="s">
        <v>297</v>
      </c>
      <c r="D63" s="4"/>
    </row>
    <row r="64" spans="3:4" x14ac:dyDescent="0.2">
      <c r="C64" s="5" t="s">
        <v>298</v>
      </c>
      <c r="D64" s="6"/>
    </row>
    <row r="65" spans="3:4" x14ac:dyDescent="0.2">
      <c r="C65" s="3" t="s">
        <v>112</v>
      </c>
      <c r="D65" s="4"/>
    </row>
    <row r="66" spans="3:4" x14ac:dyDescent="0.2">
      <c r="C66" s="5" t="s">
        <v>114</v>
      </c>
      <c r="D66" s="6"/>
    </row>
    <row r="67" spans="3:4" x14ac:dyDescent="0.2">
      <c r="C67" s="3" t="s">
        <v>115</v>
      </c>
      <c r="D67" s="4"/>
    </row>
    <row r="68" spans="3:4" x14ac:dyDescent="0.2">
      <c r="C68" s="5" t="s">
        <v>109</v>
      </c>
      <c r="D68" s="6"/>
    </row>
    <row r="69" spans="3:4" x14ac:dyDescent="0.2">
      <c r="C69" s="3" t="s">
        <v>299</v>
      </c>
      <c r="D69" s="4"/>
    </row>
    <row r="70" spans="3:4" x14ac:dyDescent="0.2">
      <c r="C70" s="5" t="s">
        <v>300</v>
      </c>
      <c r="D70" s="6"/>
    </row>
    <row r="71" spans="3:4" x14ac:dyDescent="0.2">
      <c r="C71" s="3" t="s">
        <v>301</v>
      </c>
      <c r="D71" s="4">
        <v>31.764372999999999</v>
      </c>
    </row>
    <row r="72" spans="3:4" x14ac:dyDescent="0.2">
      <c r="C72" s="5" t="s">
        <v>121</v>
      </c>
      <c r="D72" s="6"/>
    </row>
    <row r="73" spans="3:4" x14ac:dyDescent="0.2">
      <c r="C73" s="13" t="s">
        <v>302</v>
      </c>
      <c r="D73" s="15"/>
    </row>
  </sheetData>
  <mergeCells count="1">
    <mergeCell ref="C3: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F2B9-1863-4601-A5FE-F9BA0DEC24DF}">
  <dimension ref="C3:D20"/>
  <sheetViews>
    <sheetView workbookViewId="0"/>
  </sheetViews>
  <sheetFormatPr defaultRowHeight="15" x14ac:dyDescent="0.2"/>
  <cols>
    <col min="3" max="3" width="29.33203125" bestFit="1" customWidth="1"/>
    <col min="4" max="4" width="31.21875" bestFit="1" customWidth="1"/>
  </cols>
  <sheetData>
    <row r="3" spans="3:4" ht="15" customHeight="1" x14ac:dyDescent="0.25">
      <c r="C3" s="19" t="s">
        <v>304</v>
      </c>
      <c r="D3" s="20"/>
    </row>
    <row r="4" spans="3:4" ht="15.75" x14ac:dyDescent="0.25">
      <c r="C4" s="1" t="s">
        <v>97</v>
      </c>
      <c r="D4" s="2" t="s">
        <v>53</v>
      </c>
    </row>
    <row r="5" spans="3:4" x14ac:dyDescent="0.2">
      <c r="C5" s="3" t="s">
        <v>98</v>
      </c>
      <c r="D5" s="4" t="s">
        <v>308</v>
      </c>
    </row>
    <row r="6" spans="3:4" x14ac:dyDescent="0.2">
      <c r="C6" s="5" t="s">
        <v>99</v>
      </c>
      <c r="D6" s="6"/>
    </row>
    <row r="7" spans="3:4" x14ac:dyDescent="0.2">
      <c r="C7" s="3" t="s">
        <v>100</v>
      </c>
      <c r="D7" s="4"/>
    </row>
    <row r="8" spans="3:4" x14ac:dyDescent="0.2">
      <c r="C8" s="5" t="s">
        <v>101</v>
      </c>
      <c r="D8" s="6"/>
    </row>
    <row r="9" spans="3:4" x14ac:dyDescent="0.2">
      <c r="C9" s="3" t="s">
        <v>102</v>
      </c>
      <c r="D9" s="4"/>
    </row>
    <row r="10" spans="3:4" x14ac:dyDescent="0.2">
      <c r="C10" s="5" t="s">
        <v>129</v>
      </c>
      <c r="D10" s="6">
        <v>1303104.7610432252</v>
      </c>
    </row>
    <row r="11" spans="3:4" x14ac:dyDescent="0.2">
      <c r="C11" s="3" t="s">
        <v>130</v>
      </c>
      <c r="D11" s="4">
        <v>38.986710774550005</v>
      </c>
    </row>
    <row r="12" spans="3:4" x14ac:dyDescent="0.2">
      <c r="C12" s="5" t="s">
        <v>131</v>
      </c>
      <c r="D12" s="6">
        <v>1225.7334049999999</v>
      </c>
    </row>
    <row r="13" spans="3:4" x14ac:dyDescent="0.2">
      <c r="C13" s="3" t="s">
        <v>133</v>
      </c>
      <c r="D13" s="4">
        <v>-1.3289216150000002E-2</v>
      </c>
    </row>
    <row r="14" spans="3:4" x14ac:dyDescent="0.2">
      <c r="C14" s="5" t="s">
        <v>305</v>
      </c>
      <c r="D14" s="6">
        <v>206475.98297774501</v>
      </c>
    </row>
    <row r="15" spans="3:4" x14ac:dyDescent="0.2">
      <c r="C15" s="3" t="s">
        <v>136</v>
      </c>
      <c r="D15" s="4">
        <v>18.015280000000001</v>
      </c>
    </row>
    <row r="16" spans="3:4" x14ac:dyDescent="0.2">
      <c r="C16" s="5" t="s">
        <v>137</v>
      </c>
      <c r="D16" s="6">
        <v>1.2178580000000001</v>
      </c>
    </row>
    <row r="17" spans="3:4" x14ac:dyDescent="0.2">
      <c r="C17" s="3" t="s">
        <v>138</v>
      </c>
      <c r="D17" s="4">
        <v>1.0046710000000001</v>
      </c>
    </row>
    <row r="18" spans="3:4" x14ac:dyDescent="0.2">
      <c r="C18" s="5" t="s">
        <v>306</v>
      </c>
      <c r="D18" s="6">
        <v>0.9</v>
      </c>
    </row>
    <row r="19" spans="3:4" x14ac:dyDescent="0.2">
      <c r="C19" s="3" t="s">
        <v>307</v>
      </c>
      <c r="D19" s="4"/>
    </row>
    <row r="20" spans="3:4" x14ac:dyDescent="0.2">
      <c r="C20" s="7" t="s">
        <v>122</v>
      </c>
      <c r="D20" s="8"/>
    </row>
  </sheetData>
  <mergeCells count="1">
    <mergeCell ref="C3:D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5A30-B7B6-437C-B27C-8FA1FA4583C6}">
  <dimension ref="C3:F38"/>
  <sheetViews>
    <sheetView workbookViewId="0"/>
  </sheetViews>
  <sheetFormatPr defaultRowHeight="15" x14ac:dyDescent="0.2"/>
  <cols>
    <col min="3" max="3" width="31.88671875" bestFit="1" customWidth="1"/>
    <col min="4" max="4" width="29.109375" bestFit="1" customWidth="1"/>
    <col min="5" max="5" width="29.88671875" bestFit="1" customWidth="1"/>
    <col min="6" max="6" width="35.21875" bestFit="1" customWidth="1"/>
  </cols>
  <sheetData>
    <row r="3" spans="3:6" ht="15" customHeight="1" x14ac:dyDescent="0.25">
      <c r="C3" s="19" t="s">
        <v>309</v>
      </c>
      <c r="D3" s="21"/>
      <c r="E3" s="21"/>
      <c r="F3" s="20"/>
    </row>
    <row r="4" spans="3:6" ht="15.75" x14ac:dyDescent="0.25">
      <c r="C4" s="1" t="s">
        <v>97</v>
      </c>
      <c r="D4" s="9" t="s">
        <v>56</v>
      </c>
      <c r="E4" s="9" t="s">
        <v>61</v>
      </c>
      <c r="F4" s="2" t="s">
        <v>63</v>
      </c>
    </row>
    <row r="5" spans="3:6" x14ac:dyDescent="0.2">
      <c r="C5" s="3" t="s">
        <v>98</v>
      </c>
      <c r="D5" s="10" t="s">
        <v>323</v>
      </c>
      <c r="E5" s="10" t="s">
        <v>324</v>
      </c>
      <c r="F5" s="4" t="s">
        <v>325</v>
      </c>
    </row>
    <row r="6" spans="3:6" x14ac:dyDescent="0.2">
      <c r="C6" s="5" t="s">
        <v>99</v>
      </c>
      <c r="D6" s="11"/>
      <c r="E6" s="11"/>
      <c r="F6" s="6"/>
    </row>
    <row r="7" spans="3:6" x14ac:dyDescent="0.2">
      <c r="C7" s="3" t="s">
        <v>100</v>
      </c>
      <c r="D7" s="10"/>
      <c r="E7" s="10"/>
      <c r="F7" s="4"/>
    </row>
    <row r="8" spans="3:6" x14ac:dyDescent="0.2">
      <c r="C8" s="5" t="s">
        <v>101</v>
      </c>
      <c r="D8" s="11"/>
      <c r="E8" s="11"/>
      <c r="F8" s="6"/>
    </row>
    <row r="9" spans="3:6" x14ac:dyDescent="0.2">
      <c r="C9" s="3" t="s">
        <v>102</v>
      </c>
      <c r="D9" s="10"/>
      <c r="E9" s="10"/>
      <c r="F9" s="4"/>
    </row>
    <row r="10" spans="3:6" x14ac:dyDescent="0.2">
      <c r="C10" s="5" t="s">
        <v>103</v>
      </c>
      <c r="D10" s="11"/>
      <c r="E10" s="11"/>
      <c r="F10" s="6"/>
    </row>
    <row r="11" spans="3:6" x14ac:dyDescent="0.2">
      <c r="C11" s="3" t="s">
        <v>104</v>
      </c>
      <c r="D11" s="10"/>
      <c r="E11" s="10"/>
      <c r="F11" s="4"/>
    </row>
    <row r="12" spans="3:6" x14ac:dyDescent="0.2">
      <c r="C12" s="5" t="s">
        <v>105</v>
      </c>
      <c r="D12" s="11"/>
      <c r="E12" s="11"/>
      <c r="F12" s="6"/>
    </row>
    <row r="13" spans="3:6" x14ac:dyDescent="0.2">
      <c r="C13" s="3" t="s">
        <v>106</v>
      </c>
      <c r="D13" s="10"/>
      <c r="E13" s="10"/>
      <c r="F13" s="4"/>
    </row>
    <row r="14" spans="3:6" x14ac:dyDescent="0.2">
      <c r="C14" s="5" t="s">
        <v>107</v>
      </c>
      <c r="D14" s="11"/>
      <c r="E14" s="11"/>
      <c r="F14" s="6"/>
    </row>
    <row r="15" spans="3:6" x14ac:dyDescent="0.2">
      <c r="C15" s="3" t="s">
        <v>108</v>
      </c>
      <c r="D15" s="10"/>
      <c r="E15" s="10"/>
      <c r="F15" s="4"/>
    </row>
    <row r="16" spans="3:6" x14ac:dyDescent="0.2">
      <c r="C16" s="5" t="s">
        <v>109</v>
      </c>
      <c r="D16" s="11"/>
      <c r="E16" s="11"/>
      <c r="F16" s="6"/>
    </row>
    <row r="17" spans="3:6" x14ac:dyDescent="0.2">
      <c r="C17" s="3" t="s">
        <v>110</v>
      </c>
      <c r="D17" s="10"/>
      <c r="E17" s="10"/>
      <c r="F17" s="4"/>
    </row>
    <row r="18" spans="3:6" x14ac:dyDescent="0.2">
      <c r="C18" s="5" t="s">
        <v>111</v>
      </c>
      <c r="D18" s="11"/>
      <c r="E18" s="11"/>
      <c r="F18" s="6"/>
    </row>
    <row r="19" spans="3:6" x14ac:dyDescent="0.2">
      <c r="C19" s="3" t="s">
        <v>310</v>
      </c>
      <c r="D19" s="10"/>
      <c r="E19" s="10"/>
      <c r="F19" s="4"/>
    </row>
    <row r="20" spans="3:6" x14ac:dyDescent="0.2">
      <c r="C20" s="5" t="s">
        <v>311</v>
      </c>
      <c r="D20" s="11"/>
      <c r="E20" s="11"/>
      <c r="F20" s="6"/>
    </row>
    <row r="21" spans="3:6" x14ac:dyDescent="0.2">
      <c r="C21" s="3" t="s">
        <v>312</v>
      </c>
      <c r="D21" s="10"/>
      <c r="E21" s="10"/>
      <c r="F21" s="4"/>
    </row>
    <row r="22" spans="3:6" x14ac:dyDescent="0.2">
      <c r="C22" s="5" t="s">
        <v>313</v>
      </c>
      <c r="D22" s="11"/>
      <c r="E22" s="11"/>
      <c r="F22" s="6"/>
    </row>
    <row r="23" spans="3:6" x14ac:dyDescent="0.2">
      <c r="C23" s="3" t="s">
        <v>146</v>
      </c>
      <c r="D23" s="10"/>
      <c r="E23" s="10"/>
      <c r="F23" s="4"/>
    </row>
    <row r="24" spans="3:6" x14ac:dyDescent="0.2">
      <c r="C24" s="5" t="s">
        <v>118</v>
      </c>
      <c r="D24" s="11"/>
      <c r="E24" s="11"/>
      <c r="F24" s="6"/>
    </row>
    <row r="25" spans="3:6" x14ac:dyDescent="0.2">
      <c r="C25" s="3" t="s">
        <v>314</v>
      </c>
      <c r="D25" s="10"/>
      <c r="E25" s="10"/>
      <c r="F25" s="4"/>
    </row>
    <row r="26" spans="3:6" x14ac:dyDescent="0.2">
      <c r="C26" s="5" t="s">
        <v>116</v>
      </c>
      <c r="D26" s="11"/>
      <c r="E26" s="11"/>
      <c r="F26" s="6"/>
    </row>
    <row r="27" spans="3:6" x14ac:dyDescent="0.2">
      <c r="C27" s="3" t="s">
        <v>117</v>
      </c>
      <c r="D27" s="10"/>
      <c r="E27" s="10"/>
      <c r="F27" s="4"/>
    </row>
    <row r="28" spans="3:6" x14ac:dyDescent="0.2">
      <c r="C28" s="5" t="s">
        <v>119</v>
      </c>
      <c r="D28" s="11"/>
      <c r="E28" s="11"/>
      <c r="F28" s="6"/>
    </row>
    <row r="29" spans="3:6" x14ac:dyDescent="0.2">
      <c r="C29" s="3" t="s">
        <v>315</v>
      </c>
      <c r="D29" s="10"/>
      <c r="E29" s="10"/>
      <c r="F29" s="4"/>
    </row>
    <row r="30" spans="3:6" x14ac:dyDescent="0.2">
      <c r="C30" s="5" t="s">
        <v>316</v>
      </c>
      <c r="D30" s="11"/>
      <c r="E30" s="11"/>
      <c r="F30" s="6"/>
    </row>
    <row r="31" spans="3:6" x14ac:dyDescent="0.2">
      <c r="C31" s="3" t="s">
        <v>226</v>
      </c>
      <c r="D31" s="10"/>
      <c r="E31" s="10"/>
      <c r="F31" s="4"/>
    </row>
    <row r="32" spans="3:6" x14ac:dyDescent="0.2">
      <c r="C32" s="5" t="s">
        <v>317</v>
      </c>
      <c r="D32" s="11"/>
      <c r="E32" s="11"/>
      <c r="F32" s="6"/>
    </row>
    <row r="33" spans="3:6" x14ac:dyDescent="0.2">
      <c r="C33" s="3" t="s">
        <v>318</v>
      </c>
      <c r="D33" s="10"/>
      <c r="E33" s="10"/>
      <c r="F33" s="4"/>
    </row>
    <row r="34" spans="3:6" x14ac:dyDescent="0.2">
      <c r="C34" s="5" t="s">
        <v>319</v>
      </c>
      <c r="D34" s="11"/>
      <c r="E34" s="11"/>
      <c r="F34" s="6"/>
    </row>
    <row r="35" spans="3:6" x14ac:dyDescent="0.2">
      <c r="C35" s="3" t="s">
        <v>320</v>
      </c>
      <c r="D35" s="10"/>
      <c r="E35" s="10"/>
      <c r="F35" s="4"/>
    </row>
    <row r="36" spans="3:6" x14ac:dyDescent="0.2">
      <c r="C36" s="5" t="s">
        <v>321</v>
      </c>
      <c r="D36" s="11"/>
      <c r="E36" s="11"/>
      <c r="F36" s="6"/>
    </row>
    <row r="37" spans="3:6" x14ac:dyDescent="0.2">
      <c r="C37" s="3" t="s">
        <v>322</v>
      </c>
      <c r="D37" s="10"/>
      <c r="E37" s="10"/>
      <c r="F37" s="4"/>
    </row>
    <row r="38" spans="3:6" x14ac:dyDescent="0.2">
      <c r="C38" s="7" t="s">
        <v>122</v>
      </c>
      <c r="D38" s="12"/>
      <c r="E38" s="12"/>
      <c r="F38" s="8"/>
    </row>
  </sheetData>
  <mergeCells count="1">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Utilities</vt:lpstr>
      <vt:lpstr>Unit operation</vt:lpstr>
      <vt:lpstr>Equipment</vt:lpstr>
      <vt:lpstr>Vertical  vessel</vt:lpstr>
      <vt:lpstr>Centrif gas compr</vt:lpstr>
      <vt:lpstr>TEMA HEX</vt:lpstr>
      <vt:lpstr>Quoted equipment</vt:lpstr>
      <vt:lpstr>Centrif pump</vt:lpstr>
      <vt:lpstr>Horizontal drum</vt:lpstr>
      <vt:lpstr>U-tube reboiler</vt:lpstr>
      <vt:lpstr>Multi-diameter tower</vt:lpstr>
      <vt:lpstr>Turboexpander</vt:lpstr>
      <vt:lpstr>Agitated reactor</vt:lpstr>
    </vt:vector>
  </TitlesOfParts>
  <Company>RWTH Aachen - Aachener Verfahrenstechnik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CAPD18</dc:creator>
  <cp:lastModifiedBy>CAPD18</cp:lastModifiedBy>
  <dcterms:created xsi:type="dcterms:W3CDTF">2023-07-05T13:05:23Z</dcterms:created>
  <dcterms:modified xsi:type="dcterms:W3CDTF">2023-07-11T10:58:27Z</dcterms:modified>
</cp:coreProperties>
</file>