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 de ventas\02. PLANIFICACION\"/>
    </mc:Choice>
  </mc:AlternateContent>
  <xr:revisionPtr revIDLastSave="0" documentId="13_ncr:1_{56D4827F-9980-4B38-9AAC-EAB917EC52FE}" xr6:coauthVersionLast="47" xr6:coauthVersionMax="47" xr10:uidLastSave="{00000000-0000-0000-0000-000000000000}"/>
  <bookViews>
    <workbookView xWindow="2175" yWindow="2175" windowWidth="23040" windowHeight="12232" tabRatio="522" activeTab="2" xr2:uid="{00000000-000D-0000-FFFF-FFFF00000000}"/>
  </bookViews>
  <sheets>
    <sheet name="Sprint 1" sheetId="25" r:id="rId1"/>
    <sheet name="Sprint 2" sheetId="29" r:id="rId2"/>
    <sheet name="Sprint 3" sheetId="30" r:id="rId3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 localSheetId="0">'Sprint 1'!$F$18</definedName>
    <definedName name="DoneDays" localSheetId="1">'Sprint 2'!$F$18</definedName>
    <definedName name="DoneDays" localSheetId="2">'Sprint 3'!$F$18</definedName>
    <definedName name="DoneDays">#REF!</definedName>
    <definedName name="ImplementationDays" localSheetId="0">'Sprint 1'!$D$16</definedName>
    <definedName name="ImplementationDays" localSheetId="1">'Sprint 2'!$D$16</definedName>
    <definedName name="ImplementationDays" localSheetId="2">'Sprint 3'!$D$16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#REF!</definedName>
    <definedName name="RealizedSpeed">OFFSET(#REF!,1,0,#REF!,1)</definedName>
    <definedName name="RealValues" localSheetId="0">OFFSET('Sprint 1'!$H$17,0,0,1,'Sprint 1'!DoneDays)</definedName>
    <definedName name="RealValues" localSheetId="1">OFFSET('Sprint 2'!$H$17,0,0,1,'Sprint 2'!DoneDays)</definedName>
    <definedName name="RealValues" localSheetId="2">OFFSET('Sprint 3'!$H$17,0,0,1,'Sprint 3'!DoneDays)</definedName>
    <definedName name="Sprint">#REF!</definedName>
    <definedName name="SprintCount">#REF!</definedName>
    <definedName name="SprintsInTrend">#REF!</definedName>
    <definedName name="SprintTasks" localSheetId="0">'Sprint 1'!$C$21:$AF$70</definedName>
    <definedName name="SprintTasks" localSheetId="1">'Sprint 2'!$C$21:$AF$70</definedName>
    <definedName name="SprintTasks" localSheetId="2">'Sprint 3'!$C$21:$AF$70</definedName>
    <definedName name="SprintTasks">#REF!</definedName>
    <definedName name="Status">#REF!</definedName>
    <definedName name="StoryName">#REF!</definedName>
    <definedName name="TaskRows" localSheetId="0">'Sprint 1'!$D$18</definedName>
    <definedName name="TaskRows" localSheetId="1">'Sprint 2'!$D$18</definedName>
    <definedName name="TaskRows" localSheetId="2">'Sprint 3'!$D$18</definedName>
    <definedName name="TaskRows">#REF!</definedName>
    <definedName name="TaskStatus" localSheetId="0">'Sprint 1'!$F$21:$F$65</definedName>
    <definedName name="TaskStatus" localSheetId="1">'Sprint 2'!$F$21:$F$65</definedName>
    <definedName name="TaskStatus" localSheetId="2">'Sprint 3'!$F$21:$F$65</definedName>
    <definedName name="TaskStatus">#REF!</definedName>
    <definedName name="TaskStoryID" localSheetId="0">'Sprint 1'!$D$21:$D$60</definedName>
    <definedName name="TaskStoryID" localSheetId="1">'Sprint 2'!$D$21:$D$60</definedName>
    <definedName name="TaskStoryID" localSheetId="2">'Sprint 3'!$D$21:$D$60</definedName>
    <definedName name="TaskStoryID">#REF!</definedName>
    <definedName name="TotalEffort" localSheetId="0">'Sprint 1'!$G$17</definedName>
    <definedName name="TotalEffort" localSheetId="1">'Sprint 2'!$G$17</definedName>
    <definedName name="TotalEffort" localSheetId="2">'Sprint 3'!$G$17</definedName>
    <definedName name="TotalEffort">#REF!</definedName>
    <definedName name="TrendDays" localSheetId="0">'Sprint 1'!$F$20</definedName>
    <definedName name="TrendDays" localSheetId="1">'Sprint 2'!$F$20</definedName>
    <definedName name="TrendDays" localSheetId="2">'Sprint 3'!$F$20</definedName>
    <definedName name="TrendDays">#REF!</definedName>
    <definedName name="TrendOffset">#REF!</definedName>
    <definedName name="TrendSprintCou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30" l="1"/>
  <c r="H66" i="30"/>
  <c r="H65" i="30"/>
  <c r="H64" i="30"/>
  <c r="I63" i="30"/>
  <c r="H63" i="30"/>
  <c r="F63" i="30"/>
  <c r="H62" i="30"/>
  <c r="F62" i="30"/>
  <c r="H61" i="30"/>
  <c r="F61" i="30"/>
  <c r="H60" i="30"/>
  <c r="F60" i="30"/>
  <c r="H59" i="30"/>
  <c r="F59" i="30"/>
  <c r="H58" i="30"/>
  <c r="F58" i="30"/>
  <c r="H57" i="30"/>
  <c r="F57" i="30"/>
  <c r="H56" i="30"/>
  <c r="F56" i="30"/>
  <c r="H55" i="30"/>
  <c r="F55" i="30"/>
  <c r="H54" i="30"/>
  <c r="F54" i="30"/>
  <c r="H53" i="30"/>
  <c r="F53" i="30"/>
  <c r="H52" i="30"/>
  <c r="F52" i="30"/>
  <c r="H51" i="30"/>
  <c r="F51" i="30"/>
  <c r="H50" i="30"/>
  <c r="F50" i="30"/>
  <c r="H49" i="30"/>
  <c r="F49" i="30"/>
  <c r="H48" i="30"/>
  <c r="F48" i="30"/>
  <c r="H47" i="30"/>
  <c r="F47" i="30"/>
  <c r="H46" i="30"/>
  <c r="F46" i="30"/>
  <c r="H45" i="30"/>
  <c r="F45" i="30"/>
  <c r="H44" i="30"/>
  <c r="F44" i="30"/>
  <c r="H43" i="30"/>
  <c r="F43" i="30"/>
  <c r="H42" i="30"/>
  <c r="F42" i="30"/>
  <c r="H41" i="30"/>
  <c r="F41" i="30"/>
  <c r="H40" i="30"/>
  <c r="F40" i="30"/>
  <c r="H39" i="30"/>
  <c r="F39" i="30"/>
  <c r="H38" i="30"/>
  <c r="F38" i="30"/>
  <c r="H37" i="30"/>
  <c r="F37" i="30"/>
  <c r="H36" i="30"/>
  <c r="F36" i="30"/>
  <c r="H35" i="30"/>
  <c r="F35" i="30"/>
  <c r="H34" i="30"/>
  <c r="F34" i="30"/>
  <c r="H33" i="30"/>
  <c r="F33" i="30"/>
  <c r="H32" i="30"/>
  <c r="F32" i="30"/>
  <c r="H31" i="30"/>
  <c r="F31" i="30"/>
  <c r="H30" i="30"/>
  <c r="F30" i="30"/>
  <c r="H29" i="30"/>
  <c r="F29" i="30"/>
  <c r="H28" i="30"/>
  <c r="F28" i="30"/>
  <c r="H27" i="30"/>
  <c r="F27" i="30"/>
  <c r="H26" i="30"/>
  <c r="F26" i="30"/>
  <c r="H25" i="30"/>
  <c r="H24" i="30"/>
  <c r="H23" i="30"/>
  <c r="H22" i="30"/>
  <c r="I21" i="30"/>
  <c r="I62" i="30" s="1"/>
  <c r="D18" i="30"/>
  <c r="W17" i="30" s="1"/>
  <c r="AD17" i="30"/>
  <c r="AB17" i="30"/>
  <c r="AA17" i="30"/>
  <c r="Z17" i="30"/>
  <c r="Y17" i="30"/>
  <c r="X17" i="30"/>
  <c r="V17" i="30"/>
  <c r="U17" i="30"/>
  <c r="T17" i="30"/>
  <c r="S17" i="30"/>
  <c r="R17" i="30"/>
  <c r="P17" i="30"/>
  <c r="O17" i="30"/>
  <c r="N17" i="30"/>
  <c r="M17" i="30"/>
  <c r="L17" i="30"/>
  <c r="J17" i="30"/>
  <c r="I17" i="30"/>
  <c r="G17" i="30"/>
  <c r="H18" i="30" s="1"/>
  <c r="F71" i="29"/>
  <c r="H66" i="29"/>
  <c r="H65" i="29"/>
  <c r="H64" i="29"/>
  <c r="H63" i="29"/>
  <c r="F63" i="29"/>
  <c r="H62" i="29"/>
  <c r="F62" i="29"/>
  <c r="H61" i="29"/>
  <c r="F61" i="29"/>
  <c r="H60" i="29"/>
  <c r="F60" i="29"/>
  <c r="H59" i="29"/>
  <c r="F59" i="29"/>
  <c r="H58" i="29"/>
  <c r="F58" i="29"/>
  <c r="H57" i="29"/>
  <c r="F57" i="29"/>
  <c r="H56" i="29"/>
  <c r="F56" i="29"/>
  <c r="H55" i="29"/>
  <c r="F55" i="29"/>
  <c r="H54" i="29"/>
  <c r="F54" i="29"/>
  <c r="H53" i="29"/>
  <c r="F53" i="29"/>
  <c r="H52" i="29"/>
  <c r="F52" i="29"/>
  <c r="H51" i="29"/>
  <c r="F51" i="29"/>
  <c r="H50" i="29"/>
  <c r="F50" i="29"/>
  <c r="H49" i="29"/>
  <c r="F49" i="29"/>
  <c r="H48" i="29"/>
  <c r="F48" i="29"/>
  <c r="H47" i="29"/>
  <c r="F47" i="29"/>
  <c r="H46" i="29"/>
  <c r="F46" i="29"/>
  <c r="H45" i="29"/>
  <c r="F45" i="29"/>
  <c r="H44" i="29"/>
  <c r="F44" i="29"/>
  <c r="H43" i="29"/>
  <c r="F43" i="29"/>
  <c r="H42" i="29"/>
  <c r="F42" i="29"/>
  <c r="H41" i="29"/>
  <c r="F41" i="29"/>
  <c r="H40" i="29"/>
  <c r="F40" i="29"/>
  <c r="H39" i="29"/>
  <c r="F39" i="29"/>
  <c r="H38" i="29"/>
  <c r="F38" i="29"/>
  <c r="H37" i="29"/>
  <c r="F37" i="29"/>
  <c r="H36" i="29"/>
  <c r="F36" i="29"/>
  <c r="H35" i="29"/>
  <c r="F35" i="29"/>
  <c r="H34" i="29"/>
  <c r="F34" i="29"/>
  <c r="H33" i="29"/>
  <c r="F33" i="29"/>
  <c r="H32" i="29"/>
  <c r="F32" i="29"/>
  <c r="H31" i="29"/>
  <c r="F31" i="29"/>
  <c r="H30" i="29"/>
  <c r="F30" i="29"/>
  <c r="H29" i="29"/>
  <c r="F29" i="29"/>
  <c r="H28" i="29"/>
  <c r="F28" i="29"/>
  <c r="H27" i="29"/>
  <c r="F27" i="29"/>
  <c r="H26" i="29"/>
  <c r="F26" i="29"/>
  <c r="H25" i="29"/>
  <c r="H24" i="29"/>
  <c r="H23" i="29"/>
  <c r="H22" i="29"/>
  <c r="I21" i="29"/>
  <c r="I63" i="29" s="1"/>
  <c r="D18" i="29"/>
  <c r="W17" i="29" s="1"/>
  <c r="AD17" i="29"/>
  <c r="AB17" i="29"/>
  <c r="AA17" i="29"/>
  <c r="Z17" i="29"/>
  <c r="Y17" i="29"/>
  <c r="X17" i="29"/>
  <c r="T17" i="29"/>
  <c r="S17" i="29"/>
  <c r="R17" i="29"/>
  <c r="P17" i="29"/>
  <c r="O17" i="29"/>
  <c r="N17" i="29"/>
  <c r="M17" i="29"/>
  <c r="L17" i="29"/>
  <c r="G17" i="29"/>
  <c r="H18" i="29" s="1"/>
  <c r="H17" i="30" l="1"/>
  <c r="I18" i="30"/>
  <c r="J21" i="30"/>
  <c r="Q17" i="30"/>
  <c r="AC17" i="30"/>
  <c r="K17" i="30"/>
  <c r="H17" i="29"/>
  <c r="I18" i="29"/>
  <c r="J21" i="29"/>
  <c r="Q17" i="29"/>
  <c r="AC17" i="29"/>
  <c r="I62" i="29"/>
  <c r="I17" i="29"/>
  <c r="U17" i="29"/>
  <c r="J17" i="29"/>
  <c r="V17" i="29"/>
  <c r="K17" i="29"/>
  <c r="J62" i="30" l="1"/>
  <c r="J63" i="30"/>
  <c r="K21" i="30"/>
  <c r="J18" i="30"/>
  <c r="J18" i="29"/>
  <c r="J63" i="29"/>
  <c r="J62" i="29"/>
  <c r="K21" i="29"/>
  <c r="K18" i="30" l="1"/>
  <c r="K63" i="30"/>
  <c r="K62" i="30"/>
  <c r="L21" i="30"/>
  <c r="K62" i="29"/>
  <c r="K63" i="29"/>
  <c r="K18" i="29"/>
  <c r="L21" i="29"/>
  <c r="L63" i="30" l="1"/>
  <c r="M21" i="30"/>
  <c r="L62" i="30"/>
  <c r="L18" i="30"/>
  <c r="L62" i="29"/>
  <c r="M21" i="29"/>
  <c r="L63" i="29"/>
  <c r="L18" i="29"/>
  <c r="M63" i="30" l="1"/>
  <c r="N21" i="30"/>
  <c r="M62" i="30"/>
  <c r="M18" i="30"/>
  <c r="M63" i="29"/>
  <c r="N21" i="29"/>
  <c r="M62" i="29"/>
  <c r="M18" i="29"/>
  <c r="N63" i="30" l="1"/>
  <c r="N62" i="30"/>
  <c r="O21" i="30"/>
  <c r="N18" i="30"/>
  <c r="N63" i="29"/>
  <c r="N62" i="29"/>
  <c r="O21" i="29"/>
  <c r="N18" i="29"/>
  <c r="O63" i="30" l="1"/>
  <c r="O62" i="30"/>
  <c r="P21" i="30"/>
  <c r="O18" i="30"/>
  <c r="O63" i="29"/>
  <c r="O62" i="29"/>
  <c r="P21" i="29"/>
  <c r="O18" i="29"/>
  <c r="P63" i="30" l="1"/>
  <c r="P62" i="30"/>
  <c r="Q21" i="30"/>
  <c r="P18" i="30"/>
  <c r="P63" i="29"/>
  <c r="P62" i="29"/>
  <c r="Q21" i="29"/>
  <c r="P18" i="29"/>
  <c r="Q62" i="30" l="1"/>
  <c r="R21" i="30"/>
  <c r="Q18" i="30"/>
  <c r="Q63" i="30"/>
  <c r="Q62" i="29"/>
  <c r="R21" i="29"/>
  <c r="Q18" i="29"/>
  <c r="Q63" i="29"/>
  <c r="G17" i="25"/>
  <c r="H22" i="25"/>
  <c r="H23" i="25"/>
  <c r="H24" i="25"/>
  <c r="H25" i="25"/>
  <c r="F71" i="25"/>
  <c r="H66" i="25"/>
  <c r="H65" i="25"/>
  <c r="H64" i="25"/>
  <c r="H63" i="25"/>
  <c r="F63" i="25"/>
  <c r="H62" i="25"/>
  <c r="F62" i="25"/>
  <c r="H61" i="25"/>
  <c r="F61" i="25"/>
  <c r="H60" i="25"/>
  <c r="F60" i="25"/>
  <c r="H59" i="25"/>
  <c r="F59" i="25"/>
  <c r="H58" i="25"/>
  <c r="F58" i="25"/>
  <c r="H57" i="25"/>
  <c r="F57" i="25"/>
  <c r="H56" i="25"/>
  <c r="F56" i="25"/>
  <c r="H55" i="25"/>
  <c r="F55" i="25"/>
  <c r="H54" i="25"/>
  <c r="F54" i="25"/>
  <c r="H53" i="25"/>
  <c r="F53" i="25"/>
  <c r="H52" i="25"/>
  <c r="F52" i="25"/>
  <c r="H51" i="25"/>
  <c r="F51" i="25"/>
  <c r="H50" i="25"/>
  <c r="F50" i="25"/>
  <c r="H49" i="25"/>
  <c r="F49" i="25"/>
  <c r="H48" i="25"/>
  <c r="F48" i="25"/>
  <c r="H47" i="25"/>
  <c r="F47" i="25"/>
  <c r="H46" i="25"/>
  <c r="F46" i="25"/>
  <c r="H45" i="25"/>
  <c r="F45" i="25"/>
  <c r="H44" i="25"/>
  <c r="F44" i="25"/>
  <c r="H43" i="25"/>
  <c r="F43" i="25"/>
  <c r="H42" i="25"/>
  <c r="F42" i="25"/>
  <c r="H41" i="25"/>
  <c r="F41" i="25"/>
  <c r="H40" i="25"/>
  <c r="F40" i="25"/>
  <c r="H39" i="25"/>
  <c r="F39" i="25"/>
  <c r="H38" i="25"/>
  <c r="F38" i="25"/>
  <c r="H37" i="25"/>
  <c r="F37" i="25"/>
  <c r="H36" i="25"/>
  <c r="F36" i="25"/>
  <c r="H35" i="25"/>
  <c r="F35" i="25"/>
  <c r="H34" i="25"/>
  <c r="F34" i="25"/>
  <c r="H33" i="25"/>
  <c r="F33" i="25"/>
  <c r="H32" i="25"/>
  <c r="F32" i="25"/>
  <c r="H31" i="25"/>
  <c r="F31" i="25"/>
  <c r="H30" i="25"/>
  <c r="F30" i="25"/>
  <c r="H29" i="25"/>
  <c r="F29" i="25"/>
  <c r="H28" i="25"/>
  <c r="F28" i="25"/>
  <c r="H27" i="25"/>
  <c r="F27" i="25"/>
  <c r="H26" i="25"/>
  <c r="F26" i="25"/>
  <c r="I21" i="25"/>
  <c r="I63" i="25" s="1"/>
  <c r="I62" i="25"/>
  <c r="D18" i="25"/>
  <c r="W17" i="25" s="1"/>
  <c r="J21" i="25"/>
  <c r="J62" i="25" s="1"/>
  <c r="O17" i="25"/>
  <c r="Y17" i="25"/>
  <c r="N17" i="25"/>
  <c r="X17" i="25"/>
  <c r="R62" i="30" l="1"/>
  <c r="R18" i="30"/>
  <c r="S21" i="30"/>
  <c r="R63" i="30"/>
  <c r="R62" i="29"/>
  <c r="S21" i="29"/>
  <c r="R18" i="29"/>
  <c r="R63" i="29"/>
  <c r="J63" i="25"/>
  <c r="K21" i="25"/>
  <c r="Z17" i="25"/>
  <c r="K17" i="25"/>
  <c r="H17" i="25"/>
  <c r="V17" i="25"/>
  <c r="S17" i="25"/>
  <c r="AB17" i="25"/>
  <c r="AA17" i="25"/>
  <c r="R17" i="25"/>
  <c r="H18" i="25"/>
  <c r="M17" i="25"/>
  <c r="J17" i="25"/>
  <c r="AC17" i="25"/>
  <c r="T17" i="25"/>
  <c r="U17" i="25"/>
  <c r="P17" i="25"/>
  <c r="Q17" i="25"/>
  <c r="L17" i="25"/>
  <c r="I17" i="25"/>
  <c r="AD17" i="25"/>
  <c r="T21" i="30" l="1"/>
  <c r="S18" i="30"/>
  <c r="S63" i="30"/>
  <c r="S62" i="30"/>
  <c r="T21" i="29"/>
  <c r="S18" i="29"/>
  <c r="S63" i="29"/>
  <c r="S62" i="29"/>
  <c r="L21" i="25"/>
  <c r="K63" i="25"/>
  <c r="K62" i="25"/>
  <c r="I18" i="25"/>
  <c r="K18" i="25"/>
  <c r="J18" i="25"/>
  <c r="T18" i="30" l="1"/>
  <c r="T63" i="30"/>
  <c r="T62" i="30"/>
  <c r="U21" i="30"/>
  <c r="T18" i="29"/>
  <c r="T63" i="29"/>
  <c r="U21" i="29"/>
  <c r="T62" i="29"/>
  <c r="L62" i="25"/>
  <c r="M21" i="25"/>
  <c r="L63" i="25"/>
  <c r="L18" i="25"/>
  <c r="U18" i="30" l="1"/>
  <c r="U63" i="30"/>
  <c r="U62" i="30"/>
  <c r="V21" i="30"/>
  <c r="U18" i="29"/>
  <c r="U63" i="29"/>
  <c r="U62" i="29"/>
  <c r="V21" i="29"/>
  <c r="N21" i="25"/>
  <c r="M63" i="25"/>
  <c r="M62" i="25"/>
  <c r="M18" i="25"/>
  <c r="V18" i="30" l="1"/>
  <c r="V63" i="30"/>
  <c r="V62" i="30"/>
  <c r="W21" i="30"/>
  <c r="V18" i="29"/>
  <c r="V63" i="29"/>
  <c r="V62" i="29"/>
  <c r="W21" i="29"/>
  <c r="N62" i="25"/>
  <c r="O21" i="25"/>
  <c r="N18" i="25"/>
  <c r="N63" i="25"/>
  <c r="W18" i="30" l="1"/>
  <c r="W62" i="30"/>
  <c r="X21" i="30"/>
  <c r="W63" i="30"/>
  <c r="W18" i="29"/>
  <c r="W63" i="29"/>
  <c r="W62" i="29"/>
  <c r="X21" i="29"/>
  <c r="O62" i="25"/>
  <c r="O63" i="25"/>
  <c r="P21" i="25"/>
  <c r="O18" i="25"/>
  <c r="Y21" i="30" l="1"/>
  <c r="X63" i="30"/>
  <c r="X62" i="30"/>
  <c r="X18" i="30"/>
  <c r="X62" i="29"/>
  <c r="X18" i="29"/>
  <c r="X63" i="29"/>
  <c r="Y21" i="29"/>
  <c r="P18" i="25"/>
  <c r="Q21" i="25"/>
  <c r="P62" i="25"/>
  <c r="P63" i="25"/>
  <c r="Y63" i="30" l="1"/>
  <c r="Z21" i="30"/>
  <c r="Y62" i="30"/>
  <c r="Y18" i="30"/>
  <c r="Y63" i="29"/>
  <c r="Z21" i="29"/>
  <c r="Y62" i="29"/>
  <c r="Y18" i="29"/>
  <c r="Q63" i="25"/>
  <c r="Q18" i="25"/>
  <c r="Q62" i="25"/>
  <c r="R21" i="25"/>
  <c r="Z63" i="30" l="1"/>
  <c r="Z62" i="30"/>
  <c r="AA21" i="30"/>
  <c r="Z18" i="30"/>
  <c r="Z63" i="29"/>
  <c r="Z62" i="29"/>
  <c r="AA21" i="29"/>
  <c r="Z18" i="29"/>
  <c r="R62" i="25"/>
  <c r="S21" i="25"/>
  <c r="R18" i="25"/>
  <c r="R63" i="25"/>
  <c r="AA63" i="30" l="1"/>
  <c r="AA62" i="30"/>
  <c r="AB21" i="30"/>
  <c r="AA18" i="30"/>
  <c r="AA63" i="29"/>
  <c r="AA62" i="29"/>
  <c r="AB21" i="29"/>
  <c r="AA18" i="29"/>
  <c r="S18" i="25"/>
  <c r="S62" i="25"/>
  <c r="T21" i="25"/>
  <c r="S63" i="25"/>
  <c r="AB63" i="30" l="1"/>
  <c r="AB62" i="30"/>
  <c r="AC21" i="30"/>
  <c r="AB18" i="30"/>
  <c r="AB63" i="29"/>
  <c r="AB62" i="29"/>
  <c r="AC21" i="29"/>
  <c r="AB18" i="29"/>
  <c r="T62" i="25"/>
  <c r="U21" i="25"/>
  <c r="T63" i="25"/>
  <c r="T18" i="25"/>
  <c r="AC62" i="30" l="1"/>
  <c r="AC18" i="30"/>
  <c r="AD21" i="30"/>
  <c r="AC63" i="30"/>
  <c r="AC62" i="29"/>
  <c r="AD21" i="29"/>
  <c r="AC18" i="29"/>
  <c r="AC63" i="29"/>
  <c r="U18" i="25"/>
  <c r="U62" i="25"/>
  <c r="V21" i="25"/>
  <c r="U63" i="25"/>
  <c r="AD62" i="30" l="1"/>
  <c r="AE21" i="30"/>
  <c r="AD18" i="30"/>
  <c r="AD63" i="30"/>
  <c r="AD62" i="29"/>
  <c r="AE21" i="29"/>
  <c r="AD18" i="29"/>
  <c r="AD63" i="29"/>
  <c r="V62" i="25"/>
  <c r="V18" i="25"/>
  <c r="W21" i="25"/>
  <c r="V63" i="25"/>
  <c r="AF21" i="30" l="1"/>
  <c r="AE61" i="30"/>
  <c r="AE58" i="30"/>
  <c r="AE55" i="30"/>
  <c r="AE52" i="30"/>
  <c r="AE49" i="30"/>
  <c r="AE46" i="30"/>
  <c r="AE40" i="30"/>
  <c r="AE37" i="30"/>
  <c r="AE34" i="30"/>
  <c r="AE31" i="30"/>
  <c r="AE28" i="30"/>
  <c r="AE25" i="30"/>
  <c r="AE43" i="30"/>
  <c r="AE65" i="30"/>
  <c r="AE24" i="30"/>
  <c r="AE18" i="30"/>
  <c r="AE23" i="30"/>
  <c r="AE60" i="30"/>
  <c r="AE57" i="30"/>
  <c r="AE54" i="30"/>
  <c r="AE51" i="30"/>
  <c r="AE48" i="30"/>
  <c r="AE45" i="30"/>
  <c r="AE42" i="30"/>
  <c r="AE39" i="30"/>
  <c r="AE36" i="30"/>
  <c r="AE33" i="30"/>
  <c r="AE30" i="30"/>
  <c r="AE27" i="30"/>
  <c r="AE64" i="30"/>
  <c r="AE63" i="30"/>
  <c r="AE59" i="30"/>
  <c r="AE56" i="30"/>
  <c r="AE53" i="30"/>
  <c r="AE50" i="30"/>
  <c r="AE47" i="30"/>
  <c r="AE44" i="30"/>
  <c r="AE41" i="30"/>
  <c r="AE38" i="30"/>
  <c r="AE35" i="30"/>
  <c r="AE32" i="30"/>
  <c r="AE29" i="30"/>
  <c r="AE26" i="30"/>
  <c r="AE22" i="30"/>
  <c r="AE62" i="30"/>
  <c r="AF21" i="29"/>
  <c r="AE61" i="29"/>
  <c r="AE58" i="29"/>
  <c r="AE55" i="29"/>
  <c r="AE52" i="29"/>
  <c r="AE49" i="29"/>
  <c r="AE46" i="29"/>
  <c r="AE43" i="29"/>
  <c r="AE40" i="29"/>
  <c r="AE37" i="29"/>
  <c r="AE34" i="29"/>
  <c r="AE31" i="29"/>
  <c r="AE28" i="29"/>
  <c r="AE25" i="29"/>
  <c r="AE65" i="29"/>
  <c r="AE64" i="29"/>
  <c r="AE24" i="29"/>
  <c r="AE18" i="29"/>
  <c r="AE60" i="29"/>
  <c r="AE57" i="29"/>
  <c r="AE54" i="29"/>
  <c r="AE51" i="29"/>
  <c r="AE48" i="29"/>
  <c r="AE45" i="29"/>
  <c r="AE42" i="29"/>
  <c r="AE39" i="29"/>
  <c r="AE36" i="29"/>
  <c r="AE33" i="29"/>
  <c r="AE30" i="29"/>
  <c r="AE27" i="29"/>
  <c r="AE23" i="29"/>
  <c r="AE63" i="29"/>
  <c r="AE59" i="29"/>
  <c r="AE56" i="29"/>
  <c r="AE53" i="29"/>
  <c r="AE50" i="29"/>
  <c r="AE47" i="29"/>
  <c r="AE44" i="29"/>
  <c r="AE41" i="29"/>
  <c r="AE38" i="29"/>
  <c r="AE35" i="29"/>
  <c r="AE32" i="29"/>
  <c r="AE29" i="29"/>
  <c r="AE26" i="29"/>
  <c r="AE22" i="29"/>
  <c r="AE62" i="29"/>
  <c r="W18" i="25"/>
  <c r="W63" i="25"/>
  <c r="X21" i="25"/>
  <c r="W62" i="25"/>
  <c r="AF61" i="30" l="1"/>
  <c r="AF58" i="30"/>
  <c r="AF55" i="30"/>
  <c r="AF52" i="30"/>
  <c r="AF49" i="30"/>
  <c r="AF46" i="30"/>
  <c r="AF43" i="30"/>
  <c r="AF40" i="30"/>
  <c r="AF37" i="30"/>
  <c r="AF34" i="30"/>
  <c r="AF31" i="30"/>
  <c r="AF28" i="30"/>
  <c r="AF25" i="30"/>
  <c r="AF65" i="30"/>
  <c r="AF24" i="30"/>
  <c r="AF18" i="30"/>
  <c r="AF35" i="30"/>
  <c r="AF60" i="30"/>
  <c r="AF57" i="30"/>
  <c r="AF54" i="30"/>
  <c r="AF51" i="30"/>
  <c r="AF48" i="30"/>
  <c r="AF45" i="30"/>
  <c r="AF42" i="30"/>
  <c r="AF39" i="30"/>
  <c r="AF36" i="30"/>
  <c r="AF33" i="30"/>
  <c r="AF30" i="30"/>
  <c r="AF27" i="30"/>
  <c r="AF63" i="30"/>
  <c r="AF59" i="30"/>
  <c r="AF53" i="30"/>
  <c r="AF50" i="30"/>
  <c r="AF47" i="30"/>
  <c r="AF38" i="30"/>
  <c r="AF29" i="30"/>
  <c r="AF64" i="30"/>
  <c r="AF23" i="30"/>
  <c r="AF56" i="30"/>
  <c r="AF44" i="30"/>
  <c r="AF32" i="30"/>
  <c r="AF41" i="30"/>
  <c r="AF26" i="30"/>
  <c r="AF22" i="30"/>
  <c r="AF62" i="30"/>
  <c r="AE17" i="30"/>
  <c r="AE17" i="29"/>
  <c r="AF61" i="29"/>
  <c r="AF58" i="29"/>
  <c r="AF49" i="29"/>
  <c r="AF40" i="29"/>
  <c r="AF37" i="29"/>
  <c r="AF28" i="29"/>
  <c r="AF65" i="29"/>
  <c r="AF24" i="29"/>
  <c r="AF18" i="29"/>
  <c r="AF23" i="29"/>
  <c r="AF55" i="29"/>
  <c r="AF60" i="29"/>
  <c r="AF57" i="29"/>
  <c r="AF54" i="29"/>
  <c r="AF51" i="29"/>
  <c r="AF48" i="29"/>
  <c r="AF45" i="29"/>
  <c r="AF42" i="29"/>
  <c r="AF39" i="29"/>
  <c r="AF36" i="29"/>
  <c r="AF33" i="29"/>
  <c r="AF30" i="29"/>
  <c r="AF27" i="29"/>
  <c r="AF64" i="29"/>
  <c r="AF43" i="29"/>
  <c r="AF25" i="29"/>
  <c r="AF46" i="29"/>
  <c r="AF31" i="29"/>
  <c r="AF63" i="29"/>
  <c r="AF59" i="29"/>
  <c r="AF56" i="29"/>
  <c r="AF53" i="29"/>
  <c r="AF50" i="29"/>
  <c r="AF47" i="29"/>
  <c r="AF44" i="29"/>
  <c r="AF41" i="29"/>
  <c r="AF38" i="29"/>
  <c r="AF35" i="29"/>
  <c r="AF32" i="29"/>
  <c r="AF29" i="29"/>
  <c r="AF26" i="29"/>
  <c r="AF52" i="29"/>
  <c r="AF22" i="29"/>
  <c r="AF62" i="29"/>
  <c r="AF34" i="29"/>
  <c r="X62" i="25"/>
  <c r="Y21" i="25"/>
  <c r="X18" i="25"/>
  <c r="X63" i="25"/>
  <c r="AF17" i="30" l="1"/>
  <c r="F18" i="30" s="1"/>
  <c r="AF17" i="29"/>
  <c r="F18" i="29" s="1"/>
  <c r="Z21" i="25"/>
  <c r="Y63" i="25"/>
  <c r="Y62" i="25"/>
  <c r="Y18" i="25"/>
  <c r="H20" i="30" l="1"/>
  <c r="F20" i="30"/>
  <c r="F20" i="29"/>
  <c r="H20" i="29"/>
  <c r="AA21" i="25"/>
  <c r="Z62" i="25"/>
  <c r="Z63" i="25"/>
  <c r="Z18" i="25"/>
  <c r="AF19" i="30" l="1"/>
  <c r="AC19" i="30"/>
  <c r="I19" i="30"/>
  <c r="J19" i="30"/>
  <c r="K19" i="30"/>
  <c r="P19" i="30"/>
  <c r="V19" i="30"/>
  <c r="W19" i="30"/>
  <c r="R19" i="30"/>
  <c r="X19" i="30"/>
  <c r="AD19" i="30"/>
  <c r="N19" i="30"/>
  <c r="U19" i="30"/>
  <c r="O19" i="30"/>
  <c r="T19" i="30"/>
  <c r="Z19" i="30"/>
  <c r="L19" i="30"/>
  <c r="AA19" i="30"/>
  <c r="M19" i="30"/>
  <c r="S19" i="30"/>
  <c r="Y19" i="30"/>
  <c r="AE19" i="30"/>
  <c r="AB19" i="30"/>
  <c r="H19" i="30"/>
  <c r="Q19" i="30"/>
  <c r="J19" i="29"/>
  <c r="AA19" i="29"/>
  <c r="AF19" i="29"/>
  <c r="I19" i="29"/>
  <c r="X19" i="29"/>
  <c r="R19" i="29"/>
  <c r="L19" i="29"/>
  <c r="Q19" i="29"/>
  <c r="U19" i="29"/>
  <c r="AC19" i="29"/>
  <c r="M19" i="29"/>
  <c r="AD19" i="29"/>
  <c r="Y19" i="29"/>
  <c r="P19" i="29"/>
  <c r="Z19" i="29"/>
  <c r="AE19" i="29"/>
  <c r="W19" i="29"/>
  <c r="H19" i="29"/>
  <c r="K19" i="29"/>
  <c r="AB19" i="29"/>
  <c r="N19" i="29"/>
  <c r="S19" i="29"/>
  <c r="O19" i="29"/>
  <c r="T19" i="29"/>
  <c r="V19" i="29"/>
  <c r="AA63" i="25"/>
  <c r="AA62" i="25"/>
  <c r="AB21" i="25"/>
  <c r="AA18" i="25"/>
  <c r="AB63" i="25" l="1"/>
  <c r="AB18" i="25"/>
  <c r="AB62" i="25"/>
  <c r="AC21" i="25"/>
  <c r="AD21" i="25" l="1"/>
  <c r="AC18" i="25"/>
  <c r="AC63" i="25"/>
  <c r="AC62" i="25"/>
  <c r="AD62" i="25" l="1"/>
  <c r="AD63" i="25"/>
  <c r="AE21" i="25"/>
  <c r="AD18" i="25"/>
  <c r="AE22" i="25" l="1"/>
  <c r="AE32" i="25"/>
  <c r="AE33" i="25"/>
  <c r="AE53" i="25"/>
  <c r="AE50" i="25"/>
  <c r="AE28" i="25"/>
  <c r="AE34" i="25"/>
  <c r="AE18" i="25"/>
  <c r="AE23" i="25"/>
  <c r="AE24" i="25"/>
  <c r="AE61" i="25"/>
  <c r="AE51" i="25"/>
  <c r="AE27" i="25"/>
  <c r="AE25" i="25"/>
  <c r="AE64" i="25"/>
  <c r="AE54" i="25"/>
  <c r="AE30" i="25"/>
  <c r="AE44" i="25"/>
  <c r="AE37" i="25"/>
  <c r="AE39" i="25"/>
  <c r="AE40" i="25"/>
  <c r="AE62" i="25"/>
  <c r="AE38" i="25"/>
  <c r="AE55" i="25"/>
  <c r="AE46" i="25"/>
  <c r="AE48" i="25"/>
  <c r="AE41" i="25"/>
  <c r="AE43" i="25"/>
  <c r="AE42" i="25"/>
  <c r="AE52" i="25"/>
  <c r="AE60" i="25"/>
  <c r="AE35" i="25"/>
  <c r="AE36" i="25"/>
  <c r="AE47" i="25"/>
  <c r="AE57" i="25"/>
  <c r="AE58" i="25"/>
  <c r="AE26" i="25"/>
  <c r="AE31" i="25"/>
  <c r="AE65" i="25"/>
  <c r="AE59" i="25"/>
  <c r="AE45" i="25"/>
  <c r="AE56" i="25"/>
  <c r="AF21" i="25"/>
  <c r="AE63" i="25"/>
  <c r="AE49" i="25"/>
  <c r="AE29" i="25"/>
  <c r="AE17" i="25" l="1"/>
  <c r="AF57" i="25"/>
  <c r="AF53" i="25"/>
  <c r="AF34" i="25"/>
  <c r="AF60" i="25"/>
  <c r="AF25" i="25"/>
  <c r="AF38" i="25"/>
  <c r="AF32" i="25"/>
  <c r="AF33" i="25"/>
  <c r="AF46" i="25"/>
  <c r="AF40" i="25"/>
  <c r="AF36" i="25"/>
  <c r="AF49" i="25"/>
  <c r="AF48" i="25"/>
  <c r="AF65" i="25"/>
  <c r="AF41" i="25"/>
  <c r="AF29" i="25"/>
  <c r="AF22" i="25"/>
  <c r="AF31" i="25"/>
  <c r="AF28" i="25"/>
  <c r="AF24" i="25"/>
  <c r="AF59" i="25"/>
  <c r="AF51" i="25"/>
  <c r="AF43" i="25"/>
  <c r="AF50" i="25"/>
  <c r="AF39" i="25"/>
  <c r="AF45" i="25"/>
  <c r="AF35" i="25"/>
  <c r="AF44" i="25"/>
  <c r="AF58" i="25"/>
  <c r="AF52" i="25"/>
  <c r="AF42" i="25"/>
  <c r="AF26" i="25"/>
  <c r="AF55" i="25"/>
  <c r="AF18" i="25"/>
  <c r="AF61" i="25"/>
  <c r="AF64" i="25"/>
  <c r="AF56" i="25"/>
  <c r="AF37" i="25"/>
  <c r="AF27" i="25"/>
  <c r="AF62" i="25"/>
  <c r="AF54" i="25"/>
  <c r="AF23" i="25"/>
  <c r="AF63" i="25"/>
  <c r="AF30" i="25"/>
  <c r="AF47" i="25"/>
  <c r="AF17" i="25" l="1"/>
  <c r="F18" i="25" s="1"/>
  <c r="H20" i="25" l="1"/>
  <c r="F20" i="25"/>
  <c r="AC19" i="25" l="1"/>
  <c r="AE19" i="25"/>
  <c r="S19" i="25"/>
  <c r="T19" i="25"/>
  <c r="W19" i="25"/>
  <c r="Q19" i="25"/>
  <c r="V19" i="25"/>
  <c r="U19" i="25"/>
  <c r="L19" i="25"/>
  <c r="J19" i="25"/>
  <c r="Y19" i="25"/>
  <c r="P19" i="25"/>
  <c r="AB19" i="25"/>
  <c r="X19" i="25"/>
  <c r="N19" i="25"/>
  <c r="K19" i="25"/>
  <c r="AD19" i="25"/>
  <c r="I19" i="25"/>
  <c r="AF19" i="25"/>
  <c r="Z19" i="25"/>
  <c r="AA19" i="25"/>
  <c r="M19" i="25"/>
  <c r="H19" i="25"/>
  <c r="O19" i="25"/>
  <c r="R19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0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77C9BC41-3635-40FB-9A04-1E398DB6CC64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5D971766-5A0E-4D08-9B9A-87AA8875EC38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<sst xmlns="http://schemas.openxmlformats.org/spreadsheetml/2006/main" count="117" uniqueCount="38">
  <si>
    <t>Est.</t>
  </si>
  <si>
    <t>Task rows</t>
  </si>
  <si>
    <t>Done days</t>
  </si>
  <si>
    <t>Trend</t>
  </si>
  <si>
    <t>Trend Days</t>
  </si>
  <si>
    <t>Warning! These are necessary</t>
  </si>
  <si>
    <t>template rows</t>
  </si>
  <si>
    <t>Done</t>
  </si>
  <si>
    <t>In Progress</t>
  </si>
  <si>
    <t>To Do</t>
  </si>
  <si>
    <t>ID Tarea</t>
  </si>
  <si>
    <t>Duración del Sprint</t>
  </si>
  <si>
    <t>Tendencia calculada en los últimos</t>
  </si>
  <si>
    <t>Días</t>
  </si>
  <si>
    <t>Tarea</t>
  </si>
  <si>
    <t>ID Historia</t>
  </si>
  <si>
    <t>Responsable</t>
  </si>
  <si>
    <t>Totales</t>
  </si>
  <si>
    <t>Estado</t>
  </si>
  <si>
    <t>Esfuerzo</t>
  </si>
  <si>
    <t>Faltante en los días siguientes…</t>
  </si>
  <si>
    <t>Terminado</t>
  </si>
  <si>
    <t>En Progreso</t>
  </si>
  <si>
    <t>Por Hacer</t>
  </si>
  <si>
    <t>Tarea 1</t>
  </si>
  <si>
    <t>Tarea 2</t>
  </si>
  <si>
    <t>Tarea 3</t>
  </si>
  <si>
    <t>Tarea 4</t>
  </si>
  <si>
    <t>Carolina</t>
  </si>
  <si>
    <t>Lucia</t>
  </si>
  <si>
    <t>Nombre del Proyecto:</t>
  </si>
  <si>
    <t>Dueño del Proyecto</t>
  </si>
  <si>
    <t>Gerente del Proyecto:</t>
  </si>
  <si>
    <t>Software de puntos de ventas</t>
  </si>
  <si>
    <t>Elvis Carmen</t>
  </si>
  <si>
    <t>Victor Polay C</t>
  </si>
  <si>
    <t>Maria</t>
  </si>
  <si>
    <t>Elida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</si>
</sst>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print &quot;#&quot; Backlog&quot;"/>
  </numFmts>
  <fonts count="5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1'!$H$17:$AF$17</c:f>
              <c:numCache>
                <c:formatCode>General</c:formatCode>
                <c:ptCount val="25"/>
                <c:pt idx="0">
                  <c:v>60</c:v>
                </c:pt>
                <c:pt idx="1">
                  <c:v>56</c:v>
                </c:pt>
                <c:pt idx="2">
                  <c:v>51</c:v>
                </c:pt>
                <c:pt idx="3">
                  <c:v>48</c:v>
                </c:pt>
                <c:pt idx="4">
                  <c:v>42</c:v>
                </c:pt>
                <c:pt idx="5">
                  <c:v>35</c:v>
                </c:pt>
                <c:pt idx="6">
                  <c:v>31</c:v>
                </c:pt>
                <c:pt idx="7">
                  <c:v>30</c:v>
                </c:pt>
                <c:pt idx="8">
                  <c:v>26</c:v>
                </c:pt>
                <c:pt idx="9">
                  <c:v>21</c:v>
                </c:pt>
                <c:pt idx="10">
                  <c:v>19</c:v>
                </c:pt>
                <c:pt idx="11">
                  <c:v>15</c:v>
                </c:pt>
                <c:pt idx="12">
                  <c:v>10</c:v>
                </c:pt>
                <c:pt idx="13">
                  <c:v>8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E-4FC9-9554-A3BDC5C0F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6816"/>
        <c:axId val="229382256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>
                <c:formatCode>General</c:formatCode>
                <c:ptCount val="25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36</c:v>
                </c:pt>
                <c:pt idx="7">
                  <c:v>32</c:v>
                </c:pt>
                <c:pt idx="8">
                  <c:v>28</c:v>
                </c:pt>
                <c:pt idx="9">
                  <c:v>24</c:v>
                </c:pt>
                <c:pt idx="10">
                  <c:v>20</c:v>
                </c:pt>
                <c:pt idx="11">
                  <c:v>16</c:v>
                </c:pt>
                <c:pt idx="12">
                  <c:v>12</c:v>
                </c:pt>
                <c:pt idx="13">
                  <c:v>8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E-4FC9-9554-A3BDC5C0FEE2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>
                <c:formatCode>General</c:formatCode>
                <c:ptCount val="25"/>
                <c:pt idx="0">
                  <c:v>58.483333333333334</c:v>
                </c:pt>
                <c:pt idx="1">
                  <c:v>54.461904761904762</c:v>
                </c:pt>
                <c:pt idx="2">
                  <c:v>50.44047619047619</c:v>
                </c:pt>
                <c:pt idx="3">
                  <c:v>46.419047619047618</c:v>
                </c:pt>
                <c:pt idx="4">
                  <c:v>42.397619047619045</c:v>
                </c:pt>
                <c:pt idx="5">
                  <c:v>38.37619047619048</c:v>
                </c:pt>
                <c:pt idx="6">
                  <c:v>34.354761904761908</c:v>
                </c:pt>
                <c:pt idx="7">
                  <c:v>30.333333333333336</c:v>
                </c:pt>
                <c:pt idx="8">
                  <c:v>26.311904761904763</c:v>
                </c:pt>
                <c:pt idx="9">
                  <c:v>22.290476190476191</c:v>
                </c:pt>
                <c:pt idx="10">
                  <c:v>18.269047619047619</c:v>
                </c:pt>
                <c:pt idx="11">
                  <c:v>14.247619047619054</c:v>
                </c:pt>
                <c:pt idx="12">
                  <c:v>10.226190476190482</c:v>
                </c:pt>
                <c:pt idx="13">
                  <c:v>6.2047619047619094</c:v>
                </c:pt>
                <c:pt idx="14">
                  <c:v>2.1833333333333371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E-4FC9-9554-A3BDC5C0F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6816"/>
        <c:axId val="229382256"/>
      </c:lineChart>
      <c:catAx>
        <c:axId val="22937681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2256"/>
        <c:crosses val="autoZero"/>
        <c:auto val="1"/>
        <c:lblAlgn val="ctr"/>
        <c:lblOffset val="100"/>
        <c:noMultiLvlLbl val="0"/>
      </c:catAx>
      <c:valAx>
        <c:axId val="22938225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29376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2'!$H$17:$AF$17</c:f>
              <c:numCache>
                <c:formatCode>General</c:formatCode>
                <c:ptCount val="25"/>
                <c:pt idx="0">
                  <c:v>80</c:v>
                </c:pt>
                <c:pt idx="1">
                  <c:v>77</c:v>
                </c:pt>
                <c:pt idx="2">
                  <c:v>74</c:v>
                </c:pt>
                <c:pt idx="3">
                  <c:v>72</c:v>
                </c:pt>
                <c:pt idx="4">
                  <c:v>68</c:v>
                </c:pt>
                <c:pt idx="5">
                  <c:v>65</c:v>
                </c:pt>
                <c:pt idx="6">
                  <c:v>61</c:v>
                </c:pt>
                <c:pt idx="7">
                  <c:v>57</c:v>
                </c:pt>
                <c:pt idx="8">
                  <c:v>51</c:v>
                </c:pt>
                <c:pt idx="9">
                  <c:v>45</c:v>
                </c:pt>
                <c:pt idx="10">
                  <c:v>42</c:v>
                </c:pt>
                <c:pt idx="11">
                  <c:v>39</c:v>
                </c:pt>
                <c:pt idx="12">
                  <c:v>35</c:v>
                </c:pt>
                <c:pt idx="13">
                  <c:v>32</c:v>
                </c:pt>
                <c:pt idx="14">
                  <c:v>27</c:v>
                </c:pt>
                <c:pt idx="15">
                  <c:v>23</c:v>
                </c:pt>
                <c:pt idx="16">
                  <c:v>21</c:v>
                </c:pt>
                <c:pt idx="17">
                  <c:v>17</c:v>
                </c:pt>
                <c:pt idx="18">
                  <c:v>13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7-4981-B6CE-C1F79A308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6816"/>
        <c:axId val="229382256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>
                <c:formatCode>General</c:formatCode>
                <c:ptCount val="25"/>
                <c:pt idx="0">
                  <c:v>80</c:v>
                </c:pt>
                <c:pt idx="1">
                  <c:v>76</c:v>
                </c:pt>
                <c:pt idx="2">
                  <c:v>72</c:v>
                </c:pt>
                <c:pt idx="3">
                  <c:v>68</c:v>
                </c:pt>
                <c:pt idx="4">
                  <c:v>64</c:v>
                </c:pt>
                <c:pt idx="5">
                  <c:v>60</c:v>
                </c:pt>
                <c:pt idx="6">
                  <c:v>56</c:v>
                </c:pt>
                <c:pt idx="7">
                  <c:v>52</c:v>
                </c:pt>
                <c:pt idx="8">
                  <c:v>48</c:v>
                </c:pt>
                <c:pt idx="9">
                  <c:v>44</c:v>
                </c:pt>
                <c:pt idx="10">
                  <c:v>40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7-4981-B6CE-C1F79A308FE8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>
                <c:formatCode>General</c:formatCode>
                <c:ptCount val="25"/>
                <c:pt idx="0">
                  <c:v>82.4</c:v>
                </c:pt>
                <c:pt idx="1">
                  <c:v>78.489473684210523</c:v>
                </c:pt>
                <c:pt idx="2">
                  <c:v>74.578947368421055</c:v>
                </c:pt>
                <c:pt idx="3">
                  <c:v>70.668421052631572</c:v>
                </c:pt>
                <c:pt idx="4">
                  <c:v>66.757894736842104</c:v>
                </c:pt>
                <c:pt idx="5">
                  <c:v>62.847368421052629</c:v>
                </c:pt>
                <c:pt idx="6">
                  <c:v>58.936842105263153</c:v>
                </c:pt>
                <c:pt idx="7">
                  <c:v>55.026315789473678</c:v>
                </c:pt>
                <c:pt idx="8">
                  <c:v>51.115789473684202</c:v>
                </c:pt>
                <c:pt idx="9">
                  <c:v>47.205263157894727</c:v>
                </c:pt>
                <c:pt idx="10">
                  <c:v>43.294736842105252</c:v>
                </c:pt>
                <c:pt idx="11">
                  <c:v>39.384210526315783</c:v>
                </c:pt>
                <c:pt idx="12">
                  <c:v>35.473684210526308</c:v>
                </c:pt>
                <c:pt idx="13">
                  <c:v>31.563157894736833</c:v>
                </c:pt>
                <c:pt idx="14">
                  <c:v>27.652631578947357</c:v>
                </c:pt>
                <c:pt idx="15">
                  <c:v>23.742105263157882</c:v>
                </c:pt>
                <c:pt idx="16">
                  <c:v>19.831578947368413</c:v>
                </c:pt>
                <c:pt idx="17">
                  <c:v>15.921052631578931</c:v>
                </c:pt>
                <c:pt idx="18">
                  <c:v>12.010526315789463</c:v>
                </c:pt>
                <c:pt idx="19">
                  <c:v>8.0999999999999801</c:v>
                </c:pt>
                <c:pt idx="20">
                  <c:v>4.1894736842105118</c:v>
                </c:pt>
                <c:pt idx="21">
                  <c:v>0.2789473684210293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57-4981-B6CE-C1F79A308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6816"/>
        <c:axId val="229382256"/>
      </c:lineChart>
      <c:catAx>
        <c:axId val="22937681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2256"/>
        <c:crosses val="autoZero"/>
        <c:auto val="1"/>
        <c:lblAlgn val="ctr"/>
        <c:lblOffset val="100"/>
        <c:noMultiLvlLbl val="0"/>
      </c:catAx>
      <c:valAx>
        <c:axId val="22938225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29376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3'!$H$17:$AF$17</c:f>
              <c:numCache>
                <c:formatCode>General</c:formatCode>
                <c:ptCount val="25"/>
                <c:pt idx="0">
                  <c:v>40</c:v>
                </c:pt>
                <c:pt idx="1">
                  <c:v>37</c:v>
                </c:pt>
                <c:pt idx="2">
                  <c:v>34</c:v>
                </c:pt>
                <c:pt idx="3">
                  <c:v>31</c:v>
                </c:pt>
                <c:pt idx="4">
                  <c:v>28</c:v>
                </c:pt>
                <c:pt idx="5">
                  <c:v>25</c:v>
                </c:pt>
                <c:pt idx="6">
                  <c:v>23</c:v>
                </c:pt>
                <c:pt idx="7">
                  <c:v>19</c:v>
                </c:pt>
                <c:pt idx="8">
                  <c:v>17</c:v>
                </c:pt>
                <c:pt idx="9">
                  <c:v>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8-450C-8629-D529A8DEE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6816"/>
        <c:axId val="229382256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>
                <c:formatCode>General</c:formatCode>
                <c:ptCount val="25"/>
                <c:pt idx="0">
                  <c:v>40</c:v>
                </c:pt>
                <c:pt idx="1">
                  <c:v>36</c:v>
                </c:pt>
                <c:pt idx="2">
                  <c:v>32</c:v>
                </c:pt>
                <c:pt idx="3">
                  <c:v>28</c:v>
                </c:pt>
                <c:pt idx="4">
                  <c:v>24</c:v>
                </c:pt>
                <c:pt idx="5">
                  <c:v>20</c:v>
                </c:pt>
                <c:pt idx="6">
                  <c:v>16</c:v>
                </c:pt>
                <c:pt idx="7">
                  <c:v>12</c:v>
                </c:pt>
                <c:pt idx="8">
                  <c:v>8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8-450C-8629-D529A8DEE877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>
                <c:formatCode>General</c:formatCode>
                <c:ptCount val="25"/>
                <c:pt idx="0">
                  <c:v>40.072727272727285</c:v>
                </c:pt>
                <c:pt idx="1">
                  <c:v>37.078787878787885</c:v>
                </c:pt>
                <c:pt idx="2">
                  <c:v>34.084848484848493</c:v>
                </c:pt>
                <c:pt idx="3">
                  <c:v>31.090909090909093</c:v>
                </c:pt>
                <c:pt idx="4">
                  <c:v>28.096969696969701</c:v>
                </c:pt>
                <c:pt idx="5">
                  <c:v>25.103030303030305</c:v>
                </c:pt>
                <c:pt idx="6">
                  <c:v>22.109090909090909</c:v>
                </c:pt>
                <c:pt idx="7">
                  <c:v>19.115151515151513</c:v>
                </c:pt>
                <c:pt idx="8">
                  <c:v>16.121212121212118</c:v>
                </c:pt>
                <c:pt idx="9">
                  <c:v>13.127272727272722</c:v>
                </c:pt>
                <c:pt idx="10">
                  <c:v>10.133333333333326</c:v>
                </c:pt>
                <c:pt idx="11">
                  <c:v>7.1393939393939334</c:v>
                </c:pt>
                <c:pt idx="12">
                  <c:v>4.145454545454534</c:v>
                </c:pt>
                <c:pt idx="13">
                  <c:v>1.1515151515151416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78-450C-8629-D529A8DEE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6816"/>
        <c:axId val="229382256"/>
      </c:lineChart>
      <c:catAx>
        <c:axId val="22937681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2256"/>
        <c:crosses val="autoZero"/>
        <c:auto val="1"/>
        <c:lblAlgn val="ctr"/>
        <c:lblOffset val="100"/>
        <c:noMultiLvlLbl val="0"/>
      </c:catAx>
      <c:valAx>
        <c:axId val="22938225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29376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58733" name="Chart 2">
          <a:extLst>
            <a:ext uri="{FF2B5EF4-FFF2-40B4-BE49-F238E27FC236}">
              <a16:creationId xmlns:a16="http://schemas.microsoft.com/office/drawing/2014/main" id="{00000000-0008-0000-0000-00000D6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E88E151-7CBA-45F7-8AED-AC48A531F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1661C7E-1C38-4C5B-89F6-74ACE9188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AF71"/>
  <sheetViews>
    <sheetView topLeftCell="D1" workbookViewId="0">
      <selection activeCell="P24" sqref="P24"/>
    </sheetView>
  </sheetViews>
  <sheetFormatPr baseColWidth="10" defaultColWidth="9.1328125" defaultRowHeight="12.75" x14ac:dyDescent="0.35"/>
  <cols>
    <col min="1" max="1" width="3.265625" customWidth="1"/>
    <col min="2" max="2" width="9.1328125" customWidth="1"/>
    <col min="3" max="3" width="38.3984375" customWidth="1"/>
    <col min="4" max="4" width="10.73046875" style="1" customWidth="1"/>
    <col min="5" max="5" width="13.73046875" customWidth="1"/>
    <col min="6" max="6" width="10.86328125" customWidth="1"/>
    <col min="7" max="7" width="9.59765625" style="1" customWidth="1"/>
    <col min="8" max="32" width="4.3984375" style="1" customWidth="1"/>
  </cols>
  <sheetData>
    <row r="1" spans="2:32" ht="13.15" thickBot="1" x14ac:dyDescent="0.4"/>
    <row r="2" spans="2:32" ht="10.5" customHeight="1" x14ac:dyDescent="0.35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35">
      <c r="B3" s="17"/>
      <c r="C3" s="10" t="s">
        <v>30</v>
      </c>
      <c r="D3" s="25" t="s">
        <v>33</v>
      </c>
      <c r="E3" s="25"/>
      <c r="F3" s="25"/>
      <c r="G3" s="25"/>
      <c r="H3" s="25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35">
      <c r="B4" s="17"/>
      <c r="C4" s="10" t="s">
        <v>31</v>
      </c>
      <c r="D4" s="25" t="s">
        <v>34</v>
      </c>
      <c r="E4" s="25"/>
      <c r="F4" s="25"/>
      <c r="G4" s="25"/>
      <c r="H4" s="25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35">
      <c r="B5" s="17"/>
      <c r="C5" s="10" t="s">
        <v>32</v>
      </c>
      <c r="D5" s="25" t="s">
        <v>35</v>
      </c>
      <c r="E5" s="25"/>
      <c r="F5" s="25"/>
      <c r="G5" s="25"/>
      <c r="H5" s="25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4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8" spans="2:32" ht="17.25" x14ac:dyDescent="0.45">
      <c r="C8" s="6">
        <v>1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35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ht="13.15" x14ac:dyDescent="0.4">
      <c r="B16" s="4"/>
      <c r="C16" s="4" t="s">
        <v>11</v>
      </c>
      <c r="D16" s="1">
        <v>15</v>
      </c>
      <c r="E16" s="4"/>
      <c r="F16" s="2"/>
      <c r="G16" s="4" t="s">
        <v>19</v>
      </c>
      <c r="H16" s="4" t="s">
        <v>20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ht="13.15" x14ac:dyDescent="0.4">
      <c r="B17" s="4"/>
      <c r="C17" s="4" t="s">
        <v>12</v>
      </c>
      <c r="D17" s="1">
        <v>15</v>
      </c>
      <c r="E17" s="4" t="s">
        <v>13</v>
      </c>
      <c r="F17" s="4" t="s">
        <v>17</v>
      </c>
      <c r="G17" s="3">
        <f ca="1">SUM(OFFSET(G21,1,0,TaskRows,1))</f>
        <v>60</v>
      </c>
      <c r="H17" s="3">
        <f ca="1">IF(AND(SUM(OFFSET(H21,1,0,TaskRows,1))=0),0,SUM(OFFSET(H21,1,0,TaskRows,1)))</f>
        <v>60</v>
      </c>
      <c r="I17" s="3">
        <f t="shared" ref="I17:AF17" ca="1" si="0">IF(AND(SUM(OFFSET(I21,1,0,TaskRows,1))=0),"",SUM(OFFSET(I21,1,0,TaskRows,1)))</f>
        <v>56</v>
      </c>
      <c r="J17" s="3">
        <f t="shared" ca="1" si="0"/>
        <v>51</v>
      </c>
      <c r="K17" s="3">
        <f t="shared" ca="1" si="0"/>
        <v>48</v>
      </c>
      <c r="L17" s="3">
        <f t="shared" ca="1" si="0"/>
        <v>42</v>
      </c>
      <c r="M17" s="3">
        <f t="shared" ca="1" si="0"/>
        <v>35</v>
      </c>
      <c r="N17" s="3">
        <f t="shared" ca="1" si="0"/>
        <v>31</v>
      </c>
      <c r="O17" s="3">
        <f t="shared" ca="1" si="0"/>
        <v>30</v>
      </c>
      <c r="P17" s="3">
        <f t="shared" ca="1" si="0"/>
        <v>26</v>
      </c>
      <c r="Q17" s="3">
        <f t="shared" ca="1" si="0"/>
        <v>21</v>
      </c>
      <c r="R17" s="3">
        <f t="shared" ca="1" si="0"/>
        <v>19</v>
      </c>
      <c r="S17" s="3">
        <f t="shared" ca="1" si="0"/>
        <v>15</v>
      </c>
      <c r="T17" s="3">
        <f t="shared" ca="1" si="0"/>
        <v>10</v>
      </c>
      <c r="U17" s="3">
        <f t="shared" ca="1" si="0"/>
        <v>8</v>
      </c>
      <c r="V17" s="3">
        <f t="shared" ca="1" si="0"/>
        <v>3</v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35">
      <c r="C18" t="s">
        <v>1</v>
      </c>
      <c r="D18" s="1">
        <f>IF(COUNTA(C22:C249)=0,1,COUNTA(C22:C249))</f>
        <v>4</v>
      </c>
      <c r="E18" t="s">
        <v>2</v>
      </c>
      <c r="F18" s="1">
        <f ca="1">IF(COUNTIF(H17:AF17,"&gt;0")=0,1,COUNTIF(H17:AF17,"&gt;0"))</f>
        <v>15</v>
      </c>
      <c r="H18" s="1">
        <f ca="1">IF(H21="","",$G17-$G17/($D16-1)*(H21-1))</f>
        <v>60</v>
      </c>
      <c r="I18" s="1">
        <f t="shared" ref="I18:AF18" ca="1" si="1">IF(I21="","",TotalEffort-TotalEffort/(ImplementationDays)*(I21-1))</f>
        <v>56</v>
      </c>
      <c r="J18" s="1">
        <f t="shared" ca="1" si="1"/>
        <v>52</v>
      </c>
      <c r="K18" s="1">
        <f t="shared" ca="1" si="1"/>
        <v>48</v>
      </c>
      <c r="L18" s="1">
        <f t="shared" ca="1" si="1"/>
        <v>44</v>
      </c>
      <c r="M18" s="1">
        <f t="shared" ca="1" si="1"/>
        <v>40</v>
      </c>
      <c r="N18" s="1">
        <f t="shared" ca="1" si="1"/>
        <v>36</v>
      </c>
      <c r="O18" s="1">
        <f t="shared" ca="1" si="1"/>
        <v>32</v>
      </c>
      <c r="P18" s="1">
        <f t="shared" ca="1" si="1"/>
        <v>28</v>
      </c>
      <c r="Q18" s="1">
        <f t="shared" ca="1" si="1"/>
        <v>24</v>
      </c>
      <c r="R18" s="1">
        <f t="shared" ca="1" si="1"/>
        <v>20</v>
      </c>
      <c r="S18" s="1">
        <f t="shared" ca="1" si="1"/>
        <v>16</v>
      </c>
      <c r="T18" s="1">
        <f t="shared" ca="1" si="1"/>
        <v>12</v>
      </c>
      <c r="U18" s="1">
        <f t="shared" ca="1" si="1"/>
        <v>8</v>
      </c>
      <c r="V18" s="1">
        <f t="shared" ca="1" si="1"/>
        <v>4</v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t="13.15" hidden="1" x14ac:dyDescent="0.4">
      <c r="C19" s="8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58.483333333333334</v>
      </c>
      <c r="I19" s="1">
        <f t="shared" ca="1" si="2"/>
        <v>54.461904761904762</v>
      </c>
      <c r="J19" s="1">
        <f t="shared" ca="1" si="2"/>
        <v>50.44047619047619</v>
      </c>
      <c r="K19" s="1">
        <f t="shared" ca="1" si="2"/>
        <v>46.419047619047618</v>
      </c>
      <c r="L19" s="1">
        <f t="shared" ca="1" si="2"/>
        <v>42.397619047619045</v>
      </c>
      <c r="M19" s="1">
        <f t="shared" ca="1" si="2"/>
        <v>38.37619047619048</v>
      </c>
      <c r="N19" s="1">
        <f t="shared" ca="1" si="2"/>
        <v>34.354761904761908</v>
      </c>
      <c r="O19" s="1">
        <f t="shared" ca="1" si="2"/>
        <v>30.333333333333336</v>
      </c>
      <c r="P19" s="1">
        <f t="shared" ca="1" si="2"/>
        <v>26.311904761904763</v>
      </c>
      <c r="Q19" s="1">
        <f t="shared" ca="1" si="2"/>
        <v>22.290476190476191</v>
      </c>
      <c r="R19" s="1">
        <f t="shared" ca="1" si="2"/>
        <v>18.269047619047619</v>
      </c>
      <c r="S19" s="1">
        <f t="shared" ca="1" si="2"/>
        <v>14.247619047619054</v>
      </c>
      <c r="T19" s="1">
        <f t="shared" ca="1" si="2"/>
        <v>10.226190476190482</v>
      </c>
      <c r="U19" s="1">
        <f t="shared" ca="1" si="2"/>
        <v>6.2047619047619094</v>
      </c>
      <c r="V19" s="1">
        <f t="shared" ca="1" si="2"/>
        <v>2.1833333333333371</v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t="13.15" hidden="1" x14ac:dyDescent="0.4">
      <c r="C20" s="8" t="s">
        <v>6</v>
      </c>
      <c r="D20"/>
      <c r="E20" t="s">
        <v>4</v>
      </c>
      <c r="F20" s="1">
        <f ca="1">IF(DoneDays&gt;D17,D17,DoneDays)</f>
        <v>15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ht="13.15" x14ac:dyDescent="0.4">
      <c r="B21" s="4" t="s">
        <v>10</v>
      </c>
      <c r="C21" s="5" t="s">
        <v>14</v>
      </c>
      <c r="D21" s="5" t="s">
        <v>15</v>
      </c>
      <c r="E21" s="5" t="s">
        <v>16</v>
      </c>
      <c r="F21" s="5" t="s">
        <v>18</v>
      </c>
      <c r="G21" s="5" t="s">
        <v>0</v>
      </c>
      <c r="H21" s="5">
        <v>1</v>
      </c>
      <c r="I21" s="5">
        <f t="shared" ref="I21:AF21" si="3">IF($D$16&gt;H21,H21+1,"")</f>
        <v>2</v>
      </c>
      <c r="J21" s="5">
        <f t="shared" si="3"/>
        <v>3</v>
      </c>
      <c r="K21" s="5">
        <f t="shared" si="3"/>
        <v>4</v>
      </c>
      <c r="L21" s="5">
        <f t="shared" si="3"/>
        <v>5</v>
      </c>
      <c r="M21" s="5">
        <f t="shared" si="3"/>
        <v>6</v>
      </c>
      <c r="N21" s="5">
        <f t="shared" si="3"/>
        <v>7</v>
      </c>
      <c r="O21" s="5">
        <f t="shared" si="3"/>
        <v>8</v>
      </c>
      <c r="P21" s="5">
        <f t="shared" si="3"/>
        <v>9</v>
      </c>
      <c r="Q21" s="5">
        <f t="shared" si="3"/>
        <v>10</v>
      </c>
      <c r="R21" s="5">
        <f t="shared" si="3"/>
        <v>11</v>
      </c>
      <c r="S21" s="5">
        <f t="shared" si="3"/>
        <v>12</v>
      </c>
      <c r="T21" s="5">
        <f t="shared" si="3"/>
        <v>13</v>
      </c>
      <c r="U21" s="5">
        <f t="shared" si="3"/>
        <v>14</v>
      </c>
      <c r="V21" s="5">
        <f t="shared" si="3"/>
        <v>15</v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35">
      <c r="B22">
        <v>1.1000000000000001</v>
      </c>
      <c r="C22" t="s">
        <v>24</v>
      </c>
      <c r="D22" s="1">
        <v>1</v>
      </c>
      <c r="E22" t="s">
        <v>37</v>
      </c>
      <c r="F22" t="s">
        <v>22</v>
      </c>
      <c r="G22" s="1">
        <v>15</v>
      </c>
      <c r="H22" s="1">
        <f t="shared" ref="H22:H66" si="4">IF(OR(H$21="",$G22=""),"",G22)</f>
        <v>15</v>
      </c>
      <c r="I22" s="1">
        <v>13</v>
      </c>
      <c r="J22" s="1">
        <v>13</v>
      </c>
      <c r="K22" s="1">
        <v>12</v>
      </c>
      <c r="L22" s="1">
        <v>10</v>
      </c>
      <c r="M22" s="1">
        <v>8</v>
      </c>
      <c r="N22" s="1">
        <v>7</v>
      </c>
      <c r="O22" s="1">
        <v>7</v>
      </c>
      <c r="P22" s="1">
        <v>6</v>
      </c>
      <c r="Q22" s="1">
        <v>5</v>
      </c>
      <c r="R22" s="1">
        <v>5</v>
      </c>
      <c r="S22" s="1">
        <v>4</v>
      </c>
      <c r="T22" s="1">
        <v>2</v>
      </c>
      <c r="U22" s="1">
        <v>2</v>
      </c>
      <c r="V22" s="1">
        <v>1</v>
      </c>
      <c r="AE22" s="1" t="str">
        <f t="shared" ref="AE22:AF37" si="5">IF(OR(AE$21="",$G22=""),"",AD22)</f>
        <v/>
      </c>
      <c r="AF22" s="1" t="str">
        <f t="shared" si="5"/>
        <v/>
      </c>
    </row>
    <row r="23" spans="2:32" x14ac:dyDescent="0.35">
      <c r="B23">
        <v>1.2</v>
      </c>
      <c r="C23" t="s">
        <v>25</v>
      </c>
      <c r="D23" s="1">
        <v>1</v>
      </c>
      <c r="E23" t="s">
        <v>36</v>
      </c>
      <c r="F23" t="s">
        <v>22</v>
      </c>
      <c r="G23" s="1">
        <v>15</v>
      </c>
      <c r="H23" s="1">
        <f t="shared" si="4"/>
        <v>15</v>
      </c>
      <c r="I23" s="1">
        <v>14</v>
      </c>
      <c r="J23" s="1">
        <v>12</v>
      </c>
      <c r="K23" s="1">
        <v>12</v>
      </c>
      <c r="L23" s="1">
        <v>11</v>
      </c>
      <c r="M23" s="1">
        <v>9</v>
      </c>
      <c r="N23" s="1">
        <v>8</v>
      </c>
      <c r="O23" s="1">
        <v>7</v>
      </c>
      <c r="P23" s="1">
        <v>7</v>
      </c>
      <c r="Q23" s="1">
        <v>5</v>
      </c>
      <c r="R23" s="1">
        <v>4</v>
      </c>
      <c r="S23" s="1">
        <v>4</v>
      </c>
      <c r="T23" s="1">
        <v>3</v>
      </c>
      <c r="U23" s="1">
        <v>2</v>
      </c>
      <c r="V23" s="1">
        <v>1</v>
      </c>
      <c r="AE23" s="1" t="str">
        <f t="shared" si="5"/>
        <v/>
      </c>
      <c r="AF23" s="1" t="str">
        <f t="shared" si="5"/>
        <v/>
      </c>
    </row>
    <row r="24" spans="2:32" x14ac:dyDescent="0.35">
      <c r="B24">
        <v>2.1</v>
      </c>
      <c r="C24" t="s">
        <v>26</v>
      </c>
      <c r="D24" s="1">
        <v>2</v>
      </c>
      <c r="E24" t="s">
        <v>28</v>
      </c>
      <c r="F24" t="s">
        <v>22</v>
      </c>
      <c r="G24" s="1">
        <v>15</v>
      </c>
      <c r="H24" s="1">
        <f t="shared" si="4"/>
        <v>15</v>
      </c>
      <c r="I24" s="1">
        <v>14</v>
      </c>
      <c r="J24" s="1">
        <v>13</v>
      </c>
      <c r="K24" s="1">
        <v>12</v>
      </c>
      <c r="L24" s="1">
        <v>10</v>
      </c>
      <c r="M24" s="1">
        <v>8</v>
      </c>
      <c r="N24" s="1">
        <v>7</v>
      </c>
      <c r="O24" s="1">
        <v>7</v>
      </c>
      <c r="P24" s="1">
        <v>6</v>
      </c>
      <c r="Q24" s="1">
        <v>5</v>
      </c>
      <c r="R24" s="1">
        <v>5</v>
      </c>
      <c r="S24" s="1">
        <v>3</v>
      </c>
      <c r="T24" s="1">
        <v>3</v>
      </c>
      <c r="U24" s="1">
        <v>2</v>
      </c>
      <c r="V24" s="1">
        <v>1</v>
      </c>
      <c r="AE24" s="1" t="str">
        <f t="shared" si="5"/>
        <v/>
      </c>
      <c r="AF24" s="1" t="str">
        <f t="shared" si="5"/>
        <v/>
      </c>
    </row>
    <row r="25" spans="2:32" x14ac:dyDescent="0.35">
      <c r="B25">
        <v>2.2000000000000002</v>
      </c>
      <c r="C25" t="s">
        <v>27</v>
      </c>
      <c r="D25" s="1">
        <v>2</v>
      </c>
      <c r="E25" t="s">
        <v>29</v>
      </c>
      <c r="F25" t="s">
        <v>21</v>
      </c>
      <c r="G25" s="1">
        <v>15</v>
      </c>
      <c r="H25" s="1">
        <f t="shared" si="4"/>
        <v>15</v>
      </c>
      <c r="I25" s="1">
        <v>15</v>
      </c>
      <c r="J25" s="1">
        <v>13</v>
      </c>
      <c r="K25" s="1">
        <v>12</v>
      </c>
      <c r="L25" s="1">
        <v>11</v>
      </c>
      <c r="M25" s="1">
        <v>10</v>
      </c>
      <c r="N25" s="1">
        <v>9</v>
      </c>
      <c r="O25" s="1">
        <v>9</v>
      </c>
      <c r="P25" s="1">
        <v>7</v>
      </c>
      <c r="Q25" s="1">
        <v>6</v>
      </c>
      <c r="R25" s="1">
        <v>5</v>
      </c>
      <c r="S25" s="1">
        <v>4</v>
      </c>
      <c r="T25" s="1">
        <v>2</v>
      </c>
      <c r="U25" s="1">
        <v>2</v>
      </c>
      <c r="V25" s="1">
        <v>0</v>
      </c>
      <c r="AE25" s="1" t="str">
        <f t="shared" si="5"/>
        <v/>
      </c>
      <c r="AF25" s="1" t="str">
        <f t="shared" si="5"/>
        <v/>
      </c>
    </row>
    <row r="26" spans="2:32" x14ac:dyDescent="0.35">
      <c r="F26" t="str">
        <f t="shared" ref="F26:F63" si="6">IF(C26&lt;&gt;"","Planned","")</f>
        <v/>
      </c>
      <c r="H26" s="1" t="str">
        <f t="shared" si="4"/>
        <v/>
      </c>
      <c r="AE26" s="1" t="str">
        <f t="shared" si="5"/>
        <v/>
      </c>
      <c r="AF26" s="1" t="str">
        <f t="shared" si="5"/>
        <v/>
      </c>
    </row>
    <row r="27" spans="2:32" x14ac:dyDescent="0.35">
      <c r="F27" t="str">
        <f t="shared" si="6"/>
        <v/>
      </c>
      <c r="H27" s="1" t="str">
        <f t="shared" si="4"/>
        <v/>
      </c>
      <c r="AE27" s="1" t="str">
        <f t="shared" si="5"/>
        <v/>
      </c>
      <c r="AF27" s="1" t="str">
        <f t="shared" si="5"/>
        <v/>
      </c>
    </row>
    <row r="28" spans="2:32" x14ac:dyDescent="0.35">
      <c r="F28" t="str">
        <f t="shared" si="6"/>
        <v/>
      </c>
      <c r="H28" s="1" t="str">
        <f t="shared" si="4"/>
        <v/>
      </c>
      <c r="AE28" s="1" t="str">
        <f t="shared" si="5"/>
        <v/>
      </c>
      <c r="AF28" s="1" t="str">
        <f t="shared" si="5"/>
        <v/>
      </c>
    </row>
    <row r="29" spans="2:32" x14ac:dyDescent="0.35">
      <c r="F29" t="str">
        <f t="shared" si="6"/>
        <v/>
      </c>
      <c r="H29" s="1" t="str">
        <f t="shared" si="4"/>
        <v/>
      </c>
      <c r="AE29" s="1" t="str">
        <f t="shared" si="5"/>
        <v/>
      </c>
      <c r="AF29" s="1" t="str">
        <f t="shared" si="5"/>
        <v/>
      </c>
    </row>
    <row r="30" spans="2:32" x14ac:dyDescent="0.35">
      <c r="F30" t="str">
        <f t="shared" si="6"/>
        <v/>
      </c>
      <c r="H30" s="1" t="str">
        <f t="shared" si="4"/>
        <v/>
      </c>
      <c r="AE30" s="1" t="str">
        <f t="shared" si="5"/>
        <v/>
      </c>
      <c r="AF30" s="1" t="str">
        <f t="shared" si="5"/>
        <v/>
      </c>
    </row>
    <row r="31" spans="2:32" x14ac:dyDescent="0.35">
      <c r="F31" t="str">
        <f t="shared" si="6"/>
        <v/>
      </c>
      <c r="H31" s="1" t="str">
        <f t="shared" si="4"/>
        <v/>
      </c>
      <c r="AE31" s="1" t="str">
        <f t="shared" si="5"/>
        <v/>
      </c>
      <c r="AF31" s="1" t="str">
        <f t="shared" si="5"/>
        <v/>
      </c>
    </row>
    <row r="32" spans="2:32" x14ac:dyDescent="0.35">
      <c r="F32" t="str">
        <f t="shared" si="6"/>
        <v/>
      </c>
      <c r="H32" s="1" t="str">
        <f t="shared" si="4"/>
        <v/>
      </c>
      <c r="AE32" s="1" t="str">
        <f t="shared" si="5"/>
        <v/>
      </c>
      <c r="AF32" s="1" t="str">
        <f t="shared" si="5"/>
        <v/>
      </c>
    </row>
    <row r="33" spans="6:32" x14ac:dyDescent="0.35">
      <c r="F33" t="str">
        <f t="shared" si="6"/>
        <v/>
      </c>
      <c r="H33" s="1" t="str">
        <f t="shared" si="4"/>
        <v/>
      </c>
      <c r="AE33" s="1" t="str">
        <f t="shared" si="5"/>
        <v/>
      </c>
      <c r="AF33" s="1" t="str">
        <f t="shared" si="5"/>
        <v/>
      </c>
    </row>
    <row r="34" spans="6:32" x14ac:dyDescent="0.35">
      <c r="F34" t="str">
        <f t="shared" si="6"/>
        <v/>
      </c>
      <c r="H34" s="1" t="str">
        <f t="shared" si="4"/>
        <v/>
      </c>
      <c r="AE34" s="1" t="str">
        <f t="shared" si="5"/>
        <v/>
      </c>
      <c r="AF34" s="1" t="str">
        <f t="shared" si="5"/>
        <v/>
      </c>
    </row>
    <row r="35" spans="6:32" x14ac:dyDescent="0.35">
      <c r="F35" t="str">
        <f t="shared" si="6"/>
        <v/>
      </c>
      <c r="H35" s="1" t="str">
        <f t="shared" si="4"/>
        <v/>
      </c>
      <c r="AE35" s="1" t="str">
        <f t="shared" si="5"/>
        <v/>
      </c>
      <c r="AF35" s="1" t="str">
        <f t="shared" si="5"/>
        <v/>
      </c>
    </row>
    <row r="36" spans="6:32" x14ac:dyDescent="0.35">
      <c r="F36" t="str">
        <f t="shared" si="6"/>
        <v/>
      </c>
      <c r="H36" s="1" t="str">
        <f t="shared" si="4"/>
        <v/>
      </c>
      <c r="AE36" s="1" t="str">
        <f t="shared" si="5"/>
        <v/>
      </c>
      <c r="AF36" s="1" t="str">
        <f t="shared" si="5"/>
        <v/>
      </c>
    </row>
    <row r="37" spans="6:32" x14ac:dyDescent="0.35">
      <c r="F37" t="str">
        <f t="shared" si="6"/>
        <v/>
      </c>
      <c r="H37" s="1" t="str">
        <f t="shared" si="4"/>
        <v/>
      </c>
      <c r="AE37" s="1" t="str">
        <f t="shared" si="5"/>
        <v/>
      </c>
      <c r="AF37" s="1" t="str">
        <f t="shared" si="5"/>
        <v/>
      </c>
    </row>
    <row r="38" spans="6:32" x14ac:dyDescent="0.35">
      <c r="F38" t="str">
        <f t="shared" si="6"/>
        <v/>
      </c>
      <c r="H38" s="1" t="str">
        <f t="shared" si="4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35">
      <c r="F39" t="str">
        <f t="shared" si="6"/>
        <v/>
      </c>
      <c r="H39" s="1" t="str">
        <f t="shared" si="4"/>
        <v/>
      </c>
      <c r="AE39" s="1" t="str">
        <f t="shared" si="7"/>
        <v/>
      </c>
      <c r="AF39" s="1" t="str">
        <f t="shared" si="7"/>
        <v/>
      </c>
    </row>
    <row r="40" spans="6:32" x14ac:dyDescent="0.35">
      <c r="F40" t="str">
        <f t="shared" si="6"/>
        <v/>
      </c>
      <c r="H40" s="1" t="str">
        <f t="shared" si="4"/>
        <v/>
      </c>
      <c r="AE40" s="1" t="str">
        <f t="shared" si="7"/>
        <v/>
      </c>
      <c r="AF40" s="1" t="str">
        <f t="shared" si="7"/>
        <v/>
      </c>
    </row>
    <row r="41" spans="6:32" x14ac:dyDescent="0.35">
      <c r="F41" t="str">
        <f t="shared" si="6"/>
        <v/>
      </c>
      <c r="H41" s="1" t="str">
        <f t="shared" si="4"/>
        <v/>
      </c>
      <c r="AE41" s="1" t="str">
        <f t="shared" si="7"/>
        <v/>
      </c>
      <c r="AF41" s="1" t="str">
        <f t="shared" si="7"/>
        <v/>
      </c>
    </row>
    <row r="42" spans="6:32" x14ac:dyDescent="0.35">
      <c r="F42" t="str">
        <f t="shared" si="6"/>
        <v/>
      </c>
      <c r="H42" s="1" t="str">
        <f t="shared" si="4"/>
        <v/>
      </c>
      <c r="AE42" s="1" t="str">
        <f t="shared" si="7"/>
        <v/>
      </c>
      <c r="AF42" s="1" t="str">
        <f t="shared" si="7"/>
        <v/>
      </c>
    </row>
    <row r="43" spans="6:32" x14ac:dyDescent="0.35">
      <c r="F43" t="str">
        <f t="shared" si="6"/>
        <v/>
      </c>
      <c r="H43" s="1" t="str">
        <f t="shared" si="4"/>
        <v/>
      </c>
      <c r="AE43" s="1" t="str">
        <f t="shared" si="7"/>
        <v/>
      </c>
      <c r="AF43" s="1" t="str">
        <f t="shared" si="7"/>
        <v/>
      </c>
    </row>
    <row r="44" spans="6:32" x14ac:dyDescent="0.35">
      <c r="F44" t="str">
        <f t="shared" si="6"/>
        <v/>
      </c>
      <c r="H44" s="1" t="str">
        <f t="shared" si="4"/>
        <v/>
      </c>
      <c r="AE44" s="1" t="str">
        <f t="shared" si="7"/>
        <v/>
      </c>
      <c r="AF44" s="1" t="str">
        <f t="shared" si="7"/>
        <v/>
      </c>
    </row>
    <row r="45" spans="6:32" x14ac:dyDescent="0.35">
      <c r="F45" t="str">
        <f t="shared" si="6"/>
        <v/>
      </c>
      <c r="H45" s="1" t="str">
        <f t="shared" si="4"/>
        <v/>
      </c>
      <c r="AE45" s="1" t="str">
        <f t="shared" si="7"/>
        <v/>
      </c>
      <c r="AF45" s="1" t="str">
        <f t="shared" si="7"/>
        <v/>
      </c>
    </row>
    <row r="46" spans="6:32" x14ac:dyDescent="0.35">
      <c r="F46" t="str">
        <f t="shared" si="6"/>
        <v/>
      </c>
      <c r="H46" s="1" t="str">
        <f t="shared" si="4"/>
        <v/>
      </c>
      <c r="AE46" s="1" t="str">
        <f t="shared" si="7"/>
        <v/>
      </c>
      <c r="AF46" s="1" t="str">
        <f t="shared" si="7"/>
        <v/>
      </c>
    </row>
    <row r="47" spans="6:32" x14ac:dyDescent="0.35">
      <c r="F47" t="str">
        <f t="shared" si="6"/>
        <v/>
      </c>
      <c r="H47" s="1" t="str">
        <f t="shared" si="4"/>
        <v/>
      </c>
      <c r="AE47" s="1" t="str">
        <f t="shared" si="7"/>
        <v/>
      </c>
      <c r="AF47" s="1" t="str">
        <f t="shared" si="7"/>
        <v/>
      </c>
    </row>
    <row r="48" spans="6:32" x14ac:dyDescent="0.35">
      <c r="F48" t="str">
        <f t="shared" si="6"/>
        <v/>
      </c>
      <c r="H48" s="1" t="str">
        <f t="shared" si="4"/>
        <v/>
      </c>
      <c r="AE48" s="1" t="str">
        <f t="shared" si="7"/>
        <v/>
      </c>
      <c r="AF48" s="1" t="str">
        <f t="shared" si="7"/>
        <v/>
      </c>
    </row>
    <row r="49" spans="6:32" x14ac:dyDescent="0.35">
      <c r="F49" t="str">
        <f t="shared" si="6"/>
        <v/>
      </c>
      <c r="H49" s="1" t="str">
        <f t="shared" si="4"/>
        <v/>
      </c>
      <c r="AE49" s="1" t="str">
        <f t="shared" si="7"/>
        <v/>
      </c>
      <c r="AF49" s="1" t="str">
        <f t="shared" si="7"/>
        <v/>
      </c>
    </row>
    <row r="50" spans="6:32" x14ac:dyDescent="0.35">
      <c r="F50" t="str">
        <f t="shared" si="6"/>
        <v/>
      </c>
      <c r="H50" s="1" t="str">
        <f t="shared" si="4"/>
        <v/>
      </c>
      <c r="AE50" s="1" t="str">
        <f t="shared" si="7"/>
        <v/>
      </c>
      <c r="AF50" s="1" t="str">
        <f t="shared" si="7"/>
        <v/>
      </c>
    </row>
    <row r="51" spans="6:32" x14ac:dyDescent="0.35">
      <c r="F51" t="str">
        <f t="shared" si="6"/>
        <v/>
      </c>
      <c r="H51" s="1" t="str">
        <f t="shared" si="4"/>
        <v/>
      </c>
      <c r="AE51" s="1" t="str">
        <f t="shared" si="7"/>
        <v/>
      </c>
      <c r="AF51" s="1" t="str">
        <f t="shared" si="7"/>
        <v/>
      </c>
    </row>
    <row r="52" spans="6:32" x14ac:dyDescent="0.35">
      <c r="F52" t="str">
        <f t="shared" si="6"/>
        <v/>
      </c>
      <c r="H52" s="1" t="str">
        <f t="shared" si="4"/>
        <v/>
      </c>
      <c r="AE52" s="1" t="str">
        <f t="shared" si="7"/>
        <v/>
      </c>
      <c r="AF52" s="1" t="str">
        <f t="shared" si="7"/>
        <v/>
      </c>
    </row>
    <row r="53" spans="6:32" x14ac:dyDescent="0.35">
      <c r="F53" t="str">
        <f t="shared" si="6"/>
        <v/>
      </c>
      <c r="H53" s="1" t="str">
        <f t="shared" si="4"/>
        <v/>
      </c>
      <c r="AE53" s="1" t="str">
        <f t="shared" si="7"/>
        <v/>
      </c>
      <c r="AF53" s="1" t="str">
        <f t="shared" si="7"/>
        <v/>
      </c>
    </row>
    <row r="54" spans="6:32" x14ac:dyDescent="0.35">
      <c r="F54" t="str">
        <f t="shared" si="6"/>
        <v/>
      </c>
      <c r="H54" s="1" t="str">
        <f t="shared" si="4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35">
      <c r="F55" t="str">
        <f t="shared" si="6"/>
        <v/>
      </c>
      <c r="H55" s="1" t="str">
        <f t="shared" si="4"/>
        <v/>
      </c>
      <c r="AE55" s="1" t="str">
        <f t="shared" si="8"/>
        <v/>
      </c>
      <c r="AF55" s="1" t="str">
        <f t="shared" si="8"/>
        <v/>
      </c>
    </row>
    <row r="56" spans="6:32" x14ac:dyDescent="0.35">
      <c r="F56" t="str">
        <f t="shared" si="6"/>
        <v/>
      </c>
      <c r="H56" s="1" t="str">
        <f t="shared" si="4"/>
        <v/>
      </c>
      <c r="AE56" s="1" t="str">
        <f t="shared" si="8"/>
        <v/>
      </c>
      <c r="AF56" s="1" t="str">
        <f t="shared" si="8"/>
        <v/>
      </c>
    </row>
    <row r="57" spans="6:32" x14ac:dyDescent="0.35">
      <c r="F57" t="str">
        <f t="shared" si="6"/>
        <v/>
      </c>
      <c r="H57" s="1" t="str">
        <f t="shared" si="4"/>
        <v/>
      </c>
      <c r="AE57" s="1" t="str">
        <f t="shared" si="8"/>
        <v/>
      </c>
      <c r="AF57" s="1" t="str">
        <f t="shared" si="8"/>
        <v/>
      </c>
    </row>
    <row r="58" spans="6:32" x14ac:dyDescent="0.35">
      <c r="F58" t="str">
        <f t="shared" si="6"/>
        <v/>
      </c>
      <c r="H58" s="1" t="str">
        <f t="shared" si="4"/>
        <v/>
      </c>
      <c r="AE58" s="1" t="str">
        <f t="shared" si="8"/>
        <v/>
      </c>
      <c r="AF58" s="1" t="str">
        <f t="shared" si="8"/>
        <v/>
      </c>
    </row>
    <row r="59" spans="6:32" x14ac:dyDescent="0.35">
      <c r="F59" t="str">
        <f t="shared" si="6"/>
        <v/>
      </c>
      <c r="H59" s="1" t="str">
        <f t="shared" si="4"/>
        <v/>
      </c>
      <c r="AE59" s="1" t="str">
        <f t="shared" si="8"/>
        <v/>
      </c>
      <c r="AF59" s="1" t="str">
        <f t="shared" si="8"/>
        <v/>
      </c>
    </row>
    <row r="60" spans="6:32" x14ac:dyDescent="0.35">
      <c r="F60" t="str">
        <f t="shared" si="6"/>
        <v/>
      </c>
      <c r="H60" s="1" t="str">
        <f t="shared" si="4"/>
        <v/>
      </c>
      <c r="AE60" s="1" t="str">
        <f t="shared" si="8"/>
        <v/>
      </c>
      <c r="AF60" s="1" t="str">
        <f t="shared" si="8"/>
        <v/>
      </c>
    </row>
    <row r="61" spans="6:32" x14ac:dyDescent="0.35">
      <c r="F61" t="str">
        <f t="shared" si="6"/>
        <v/>
      </c>
      <c r="H61" s="1" t="str">
        <f t="shared" si="4"/>
        <v/>
      </c>
      <c r="AE61" s="1" t="str">
        <f t="shared" si="8"/>
        <v/>
      </c>
      <c r="AF61" s="1" t="str">
        <f t="shared" si="8"/>
        <v/>
      </c>
    </row>
    <row r="62" spans="6:32" x14ac:dyDescent="0.35">
      <c r="F62" t="str">
        <f t="shared" si="6"/>
        <v/>
      </c>
      <c r="H62" s="1" t="str">
        <f t="shared" si="4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35">
      <c r="F63" t="str">
        <f t="shared" si="6"/>
        <v/>
      </c>
      <c r="H63" s="1" t="str">
        <f t="shared" si="4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35">
      <c r="F64" t="s">
        <v>7</v>
      </c>
      <c r="H64" s="1" t="str">
        <f t="shared" si="4"/>
        <v/>
      </c>
      <c r="AE64" s="1" t="str">
        <f t="shared" si="8"/>
        <v/>
      </c>
      <c r="AF64" s="1" t="str">
        <f t="shared" si="8"/>
        <v/>
      </c>
    </row>
    <row r="65" spans="6:32" x14ac:dyDescent="0.35">
      <c r="F65" t="s">
        <v>8</v>
      </c>
      <c r="H65" s="1" t="str">
        <f t="shared" si="4"/>
        <v/>
      </c>
      <c r="AE65" s="1" t="str">
        <f t="shared" si="8"/>
        <v/>
      </c>
      <c r="AF65" s="1" t="str">
        <f t="shared" si="8"/>
        <v/>
      </c>
    </row>
    <row r="66" spans="6:32" x14ac:dyDescent="0.35">
      <c r="F66" t="s">
        <v>9</v>
      </c>
      <c r="H66" s="1" t="str">
        <f t="shared" si="4"/>
        <v/>
      </c>
    </row>
    <row r="71" spans="6:32" x14ac:dyDescent="0.35"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26:AF65 L22:AF25">
    <cfRule type="expression" dxfId="11" priority="1" stopIfTrue="1">
      <formula>$F22="Done"</formula>
    </cfRule>
    <cfRule type="expression" dxfId="10" priority="2" stopIfTrue="1">
      <formula>$F22="Ongoing"</formula>
    </cfRule>
  </conditionalFormatting>
  <conditionalFormatting sqref="B22:AF65">
    <cfRule type="expression" dxfId="9" priority="3" stopIfTrue="1">
      <formula>$F22="Terminado"</formula>
    </cfRule>
    <cfRule type="expression" dxfId="8" priority="4" stopIfTrue="1">
      <formula>$F22="En Progreso"</formula>
    </cfRule>
  </conditionalFormatting>
  <dataValidations count="1">
    <dataValidation type="list" allowBlank="1" showInputMessage="1" sqref="F22:F71 F10:F15" xr:uid="{00000000-0002-0000-00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5479-EE92-44AA-B538-C73934E8D763}">
  <dimension ref="B1:AF71"/>
  <sheetViews>
    <sheetView topLeftCell="C1" workbookViewId="0">
      <selection activeCell="G30" sqref="G30"/>
    </sheetView>
  </sheetViews>
  <sheetFormatPr baseColWidth="10" defaultColWidth="9.1328125" defaultRowHeight="12.75" x14ac:dyDescent="0.35"/>
  <cols>
    <col min="1" max="1" width="3.265625" customWidth="1"/>
    <col min="2" max="2" width="9.1328125" customWidth="1"/>
    <col min="3" max="3" width="20.33203125" customWidth="1"/>
    <col min="4" max="4" width="10.73046875" style="1" customWidth="1"/>
    <col min="5" max="5" width="13.73046875" customWidth="1"/>
    <col min="6" max="6" width="10.86328125" customWidth="1"/>
    <col min="7" max="7" width="9.59765625" style="1" customWidth="1"/>
    <col min="8" max="32" width="4.3984375" style="1" customWidth="1"/>
  </cols>
  <sheetData>
    <row r="1" spans="2:32" ht="13.15" thickBot="1" x14ac:dyDescent="0.4"/>
    <row r="2" spans="2:32" ht="10.5" customHeight="1" x14ac:dyDescent="0.35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35">
      <c r="B3" s="17"/>
      <c r="C3" s="10" t="s">
        <v>30</v>
      </c>
      <c r="D3" s="25" t="s">
        <v>33</v>
      </c>
      <c r="E3" s="25"/>
      <c r="F3" s="25"/>
      <c r="G3" s="25"/>
      <c r="H3" s="25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35">
      <c r="B4" s="17"/>
      <c r="C4" s="10" t="s">
        <v>31</v>
      </c>
      <c r="D4" s="25" t="s">
        <v>34</v>
      </c>
      <c r="E4" s="25"/>
      <c r="F4" s="25"/>
      <c r="G4" s="25"/>
      <c r="H4" s="25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35">
      <c r="B5" s="17"/>
      <c r="C5" s="10" t="s">
        <v>32</v>
      </c>
      <c r="D5" s="25" t="s">
        <v>35</v>
      </c>
      <c r="E5" s="25"/>
      <c r="F5" s="25"/>
      <c r="G5" s="25"/>
      <c r="H5" s="25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4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8" spans="2:32" ht="17.25" x14ac:dyDescent="0.45">
      <c r="C8" s="6">
        <v>1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35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ht="13.15" x14ac:dyDescent="0.4">
      <c r="B16" s="4"/>
      <c r="C16" s="4" t="s">
        <v>11</v>
      </c>
      <c r="D16" s="1">
        <v>20</v>
      </c>
      <c r="E16" s="4"/>
      <c r="F16" s="2"/>
      <c r="G16" s="4" t="s">
        <v>19</v>
      </c>
      <c r="H16" s="4" t="s">
        <v>20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ht="13.15" x14ac:dyDescent="0.4">
      <c r="B17" s="4"/>
      <c r="C17" s="4" t="s">
        <v>12</v>
      </c>
      <c r="D17" s="1">
        <v>20</v>
      </c>
      <c r="E17" s="4" t="s">
        <v>13</v>
      </c>
      <c r="F17" s="4" t="s">
        <v>17</v>
      </c>
      <c r="G17" s="3">
        <f ca="1">SUM(OFFSET(G21,1,0,TaskRows,1))</f>
        <v>80</v>
      </c>
      <c r="H17" s="3">
        <f ca="1">IF(AND(SUM(OFFSET(H21,1,0,TaskRows,1))=0),0,SUM(OFFSET(H21,1,0,TaskRows,1)))</f>
        <v>80</v>
      </c>
      <c r="I17" s="3">
        <f t="shared" ref="I17:AF17" ca="1" si="0">IF(AND(SUM(OFFSET(I21,1,0,TaskRows,1))=0),"",SUM(OFFSET(I21,1,0,TaskRows,1)))</f>
        <v>77</v>
      </c>
      <c r="J17" s="3">
        <f t="shared" ca="1" si="0"/>
        <v>74</v>
      </c>
      <c r="K17" s="3">
        <f t="shared" ca="1" si="0"/>
        <v>72</v>
      </c>
      <c r="L17" s="3">
        <f t="shared" ca="1" si="0"/>
        <v>68</v>
      </c>
      <c r="M17" s="3">
        <f t="shared" ca="1" si="0"/>
        <v>65</v>
      </c>
      <c r="N17" s="3">
        <f t="shared" ca="1" si="0"/>
        <v>61</v>
      </c>
      <c r="O17" s="3">
        <f t="shared" ca="1" si="0"/>
        <v>57</v>
      </c>
      <c r="P17" s="3">
        <f t="shared" ca="1" si="0"/>
        <v>51</v>
      </c>
      <c r="Q17" s="3">
        <f t="shared" ca="1" si="0"/>
        <v>45</v>
      </c>
      <c r="R17" s="3">
        <f t="shared" ca="1" si="0"/>
        <v>42</v>
      </c>
      <c r="S17" s="3">
        <f t="shared" ca="1" si="0"/>
        <v>39</v>
      </c>
      <c r="T17" s="3">
        <f t="shared" ca="1" si="0"/>
        <v>35</v>
      </c>
      <c r="U17" s="3">
        <f t="shared" ca="1" si="0"/>
        <v>32</v>
      </c>
      <c r="V17" s="3">
        <f t="shared" ca="1" si="0"/>
        <v>27</v>
      </c>
      <c r="W17" s="3">
        <f t="shared" ca="1" si="0"/>
        <v>23</v>
      </c>
      <c r="X17" s="3">
        <f t="shared" ca="1" si="0"/>
        <v>21</v>
      </c>
      <c r="Y17" s="3">
        <f t="shared" ca="1" si="0"/>
        <v>17</v>
      </c>
      <c r="Z17" s="3">
        <f t="shared" ca="1" si="0"/>
        <v>13</v>
      </c>
      <c r="AA17" s="3">
        <f t="shared" ca="1" si="0"/>
        <v>6</v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35">
      <c r="C18" t="s">
        <v>1</v>
      </c>
      <c r="D18" s="1">
        <f>IF(COUNTA(C22:C249)=0,1,COUNTA(C22:C249))</f>
        <v>4</v>
      </c>
      <c r="E18" t="s">
        <v>2</v>
      </c>
      <c r="F18" s="1">
        <f ca="1">IF(COUNTIF(H17:AF17,"&gt;0")=0,1,COUNTIF(H17:AF17,"&gt;0"))</f>
        <v>20</v>
      </c>
      <c r="H18" s="1">
        <f ca="1">IF(H21="","",$G17-$G17/($D16-1)*(H21-1))</f>
        <v>80</v>
      </c>
      <c r="I18" s="1">
        <f t="shared" ref="I18:AF18" ca="1" si="1">IF(I21="","",TotalEffort-TotalEffort/(ImplementationDays)*(I21-1))</f>
        <v>76</v>
      </c>
      <c r="J18" s="1">
        <f t="shared" ca="1" si="1"/>
        <v>72</v>
      </c>
      <c r="K18" s="1">
        <f t="shared" ca="1" si="1"/>
        <v>68</v>
      </c>
      <c r="L18" s="1">
        <f t="shared" ca="1" si="1"/>
        <v>64</v>
      </c>
      <c r="M18" s="1">
        <f t="shared" ca="1" si="1"/>
        <v>60</v>
      </c>
      <c r="N18" s="1">
        <f t="shared" ca="1" si="1"/>
        <v>56</v>
      </c>
      <c r="O18" s="1">
        <f t="shared" ca="1" si="1"/>
        <v>52</v>
      </c>
      <c r="P18" s="1">
        <f t="shared" ca="1" si="1"/>
        <v>48</v>
      </c>
      <c r="Q18" s="1">
        <f t="shared" ca="1" si="1"/>
        <v>44</v>
      </c>
      <c r="R18" s="1">
        <f t="shared" ca="1" si="1"/>
        <v>40</v>
      </c>
      <c r="S18" s="1">
        <f t="shared" ca="1" si="1"/>
        <v>36</v>
      </c>
      <c r="T18" s="1">
        <f t="shared" ca="1" si="1"/>
        <v>32</v>
      </c>
      <c r="U18" s="1">
        <f t="shared" ca="1" si="1"/>
        <v>28</v>
      </c>
      <c r="V18" s="1">
        <f t="shared" ca="1" si="1"/>
        <v>24</v>
      </c>
      <c r="W18" s="1">
        <f t="shared" ca="1" si="1"/>
        <v>20</v>
      </c>
      <c r="X18" s="1">
        <f t="shared" ca="1" si="1"/>
        <v>16</v>
      </c>
      <c r="Y18" s="1">
        <f t="shared" ca="1" si="1"/>
        <v>12</v>
      </c>
      <c r="Z18" s="1">
        <f t="shared" ca="1" si="1"/>
        <v>8</v>
      </c>
      <c r="AA18" s="1">
        <f t="shared" ca="1" si="1"/>
        <v>4</v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t="13.15" hidden="1" x14ac:dyDescent="0.4">
      <c r="C19" s="8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82.4</v>
      </c>
      <c r="I19" s="1">
        <f t="shared" ca="1" si="2"/>
        <v>78.489473684210523</v>
      </c>
      <c r="J19" s="1">
        <f t="shared" ca="1" si="2"/>
        <v>74.578947368421055</v>
      </c>
      <c r="K19" s="1">
        <f t="shared" ca="1" si="2"/>
        <v>70.668421052631572</v>
      </c>
      <c r="L19" s="1">
        <f t="shared" ca="1" si="2"/>
        <v>66.757894736842104</v>
      </c>
      <c r="M19" s="1">
        <f t="shared" ca="1" si="2"/>
        <v>62.847368421052629</v>
      </c>
      <c r="N19" s="1">
        <f t="shared" ca="1" si="2"/>
        <v>58.936842105263153</v>
      </c>
      <c r="O19" s="1">
        <f t="shared" ca="1" si="2"/>
        <v>55.026315789473678</v>
      </c>
      <c r="P19" s="1">
        <f t="shared" ca="1" si="2"/>
        <v>51.115789473684202</v>
      </c>
      <c r="Q19" s="1">
        <f t="shared" ca="1" si="2"/>
        <v>47.205263157894727</v>
      </c>
      <c r="R19" s="1">
        <f t="shared" ca="1" si="2"/>
        <v>43.294736842105252</v>
      </c>
      <c r="S19" s="1">
        <f t="shared" ca="1" si="2"/>
        <v>39.384210526315783</v>
      </c>
      <c r="T19" s="1">
        <f t="shared" ca="1" si="2"/>
        <v>35.473684210526308</v>
      </c>
      <c r="U19" s="1">
        <f t="shared" ca="1" si="2"/>
        <v>31.563157894736833</v>
      </c>
      <c r="V19" s="1">
        <f t="shared" ca="1" si="2"/>
        <v>27.652631578947357</v>
      </c>
      <c r="W19" s="1">
        <f t="shared" ca="1" si="2"/>
        <v>23.742105263157882</v>
      </c>
      <c r="X19" s="1">
        <f t="shared" ca="1" si="2"/>
        <v>19.831578947368413</v>
      </c>
      <c r="Y19" s="1">
        <f t="shared" ca="1" si="2"/>
        <v>15.921052631578931</v>
      </c>
      <c r="Z19" s="1">
        <f t="shared" ca="1" si="2"/>
        <v>12.010526315789463</v>
      </c>
      <c r="AA19" s="1">
        <f t="shared" ca="1" si="2"/>
        <v>8.0999999999999801</v>
      </c>
      <c r="AB19" s="1">
        <f t="shared" ca="1" si="2"/>
        <v>4.1894736842105118</v>
      </c>
      <c r="AC19" s="1">
        <f t="shared" ca="1" si="2"/>
        <v>0.2789473684210293</v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t="13.15" hidden="1" x14ac:dyDescent="0.4">
      <c r="C20" s="8" t="s">
        <v>6</v>
      </c>
      <c r="D20"/>
      <c r="E20" t="s">
        <v>4</v>
      </c>
      <c r="F20" s="1">
        <f ca="1">IF(DoneDays&gt;D17,D17,DoneDays)</f>
        <v>20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ht="13.15" x14ac:dyDescent="0.4">
      <c r="B21" s="4" t="s">
        <v>10</v>
      </c>
      <c r="C21" s="5" t="s">
        <v>14</v>
      </c>
      <c r="D21" s="5" t="s">
        <v>15</v>
      </c>
      <c r="E21" s="5" t="s">
        <v>16</v>
      </c>
      <c r="F21" s="5" t="s">
        <v>18</v>
      </c>
      <c r="G21" s="5" t="s">
        <v>0</v>
      </c>
      <c r="H21" s="5">
        <v>1</v>
      </c>
      <c r="I21" s="5">
        <f t="shared" ref="I21:AF21" si="3">IF($D$16&gt;H21,H21+1,"")</f>
        <v>2</v>
      </c>
      <c r="J21" s="5">
        <f t="shared" si="3"/>
        <v>3</v>
      </c>
      <c r="K21" s="5">
        <f t="shared" si="3"/>
        <v>4</v>
      </c>
      <c r="L21" s="5">
        <f t="shared" si="3"/>
        <v>5</v>
      </c>
      <c r="M21" s="5">
        <f t="shared" si="3"/>
        <v>6</v>
      </c>
      <c r="N21" s="5">
        <f t="shared" si="3"/>
        <v>7</v>
      </c>
      <c r="O21" s="5">
        <f t="shared" si="3"/>
        <v>8</v>
      </c>
      <c r="P21" s="5">
        <f t="shared" si="3"/>
        <v>9</v>
      </c>
      <c r="Q21" s="5">
        <f t="shared" si="3"/>
        <v>10</v>
      </c>
      <c r="R21" s="5">
        <f t="shared" si="3"/>
        <v>11</v>
      </c>
      <c r="S21" s="5">
        <f t="shared" si="3"/>
        <v>12</v>
      </c>
      <c r="T21" s="5">
        <f t="shared" si="3"/>
        <v>13</v>
      </c>
      <c r="U21" s="5">
        <f t="shared" si="3"/>
        <v>14</v>
      </c>
      <c r="V21" s="5">
        <f t="shared" si="3"/>
        <v>15</v>
      </c>
      <c r="W21" s="5">
        <f t="shared" si="3"/>
        <v>16</v>
      </c>
      <c r="X21" s="5">
        <f t="shared" si="3"/>
        <v>17</v>
      </c>
      <c r="Y21" s="5">
        <f t="shared" si="3"/>
        <v>18</v>
      </c>
      <c r="Z21" s="5">
        <f t="shared" si="3"/>
        <v>19</v>
      </c>
      <c r="AA21" s="5">
        <f t="shared" si="3"/>
        <v>20</v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35">
      <c r="B22">
        <v>1.1000000000000001</v>
      </c>
      <c r="C22" t="s">
        <v>24</v>
      </c>
      <c r="D22" s="1">
        <v>1</v>
      </c>
      <c r="E22" t="s">
        <v>37</v>
      </c>
      <c r="F22" t="s">
        <v>21</v>
      </c>
      <c r="G22" s="1">
        <v>20</v>
      </c>
      <c r="H22" s="1">
        <f t="shared" ref="H22:W66" si="4">IF(OR(H$21="",$G22=""),"",G22)</f>
        <v>20</v>
      </c>
      <c r="I22" s="1">
        <v>19</v>
      </c>
      <c r="J22" s="1">
        <v>18</v>
      </c>
      <c r="K22" s="1">
        <v>17</v>
      </c>
      <c r="L22" s="1">
        <v>16</v>
      </c>
      <c r="M22" s="1">
        <v>15</v>
      </c>
      <c r="N22" s="1">
        <v>14</v>
      </c>
      <c r="O22" s="1">
        <v>13</v>
      </c>
      <c r="P22" s="1">
        <v>12</v>
      </c>
      <c r="Q22" s="1">
        <v>11</v>
      </c>
      <c r="R22" s="1">
        <v>10</v>
      </c>
      <c r="S22" s="1">
        <v>9</v>
      </c>
      <c r="T22" s="1">
        <v>8</v>
      </c>
      <c r="U22" s="1">
        <v>7</v>
      </c>
      <c r="V22" s="1">
        <v>6</v>
      </c>
      <c r="W22" s="1">
        <v>5</v>
      </c>
      <c r="X22" s="1">
        <v>4</v>
      </c>
      <c r="Y22" s="1">
        <v>3</v>
      </c>
      <c r="Z22" s="1">
        <v>2</v>
      </c>
      <c r="AA22" s="1">
        <v>0</v>
      </c>
      <c r="AE22" s="1" t="str">
        <f t="shared" ref="AE22:AF37" si="5">IF(OR(AE$21="",$G22=""),"",AD22)</f>
        <v/>
      </c>
      <c r="AF22" s="1" t="str">
        <f t="shared" si="5"/>
        <v/>
      </c>
    </row>
    <row r="23" spans="2:32" x14ac:dyDescent="0.35">
      <c r="B23">
        <v>1.2</v>
      </c>
      <c r="C23" t="s">
        <v>25</v>
      </c>
      <c r="D23" s="1">
        <v>1</v>
      </c>
      <c r="E23" t="s">
        <v>36</v>
      </c>
      <c r="F23" t="s">
        <v>22</v>
      </c>
      <c r="G23" s="1">
        <v>20</v>
      </c>
      <c r="H23" s="1">
        <f t="shared" si="4"/>
        <v>20</v>
      </c>
      <c r="I23" s="1">
        <v>20</v>
      </c>
      <c r="J23" s="1">
        <v>19</v>
      </c>
      <c r="K23" s="1">
        <v>19</v>
      </c>
      <c r="L23" s="1">
        <v>18</v>
      </c>
      <c r="M23" s="1">
        <v>17</v>
      </c>
      <c r="N23" s="1">
        <v>16</v>
      </c>
      <c r="O23" s="1">
        <v>15</v>
      </c>
      <c r="P23" s="1">
        <v>14</v>
      </c>
      <c r="Q23" s="1">
        <v>13</v>
      </c>
      <c r="R23" s="1">
        <v>12</v>
      </c>
      <c r="S23" s="1">
        <v>11</v>
      </c>
      <c r="T23" s="1">
        <v>10</v>
      </c>
      <c r="U23" s="1">
        <v>9</v>
      </c>
      <c r="V23" s="1">
        <v>8</v>
      </c>
      <c r="W23" s="1">
        <v>7</v>
      </c>
      <c r="X23" s="1">
        <v>6</v>
      </c>
      <c r="Y23" s="1">
        <v>5</v>
      </c>
      <c r="Z23" s="1">
        <v>3</v>
      </c>
      <c r="AA23" s="1">
        <v>2</v>
      </c>
      <c r="AE23" s="1" t="str">
        <f t="shared" si="5"/>
        <v/>
      </c>
      <c r="AF23" s="1" t="str">
        <f t="shared" si="5"/>
        <v/>
      </c>
    </row>
    <row r="24" spans="2:32" x14ac:dyDescent="0.35">
      <c r="B24">
        <v>2.1</v>
      </c>
      <c r="C24" t="s">
        <v>26</v>
      </c>
      <c r="D24" s="1">
        <v>2</v>
      </c>
      <c r="E24" t="s">
        <v>28</v>
      </c>
      <c r="F24" t="s">
        <v>22</v>
      </c>
      <c r="G24" s="1">
        <v>20</v>
      </c>
      <c r="H24" s="1">
        <f t="shared" si="4"/>
        <v>20</v>
      </c>
      <c r="I24" s="1">
        <v>19</v>
      </c>
      <c r="J24" s="1">
        <v>19</v>
      </c>
      <c r="K24" s="1">
        <v>18</v>
      </c>
      <c r="L24" s="1">
        <v>17</v>
      </c>
      <c r="M24" s="1">
        <v>16</v>
      </c>
      <c r="N24" s="1">
        <v>15</v>
      </c>
      <c r="O24" s="1">
        <v>14</v>
      </c>
      <c r="P24" s="1">
        <v>13</v>
      </c>
      <c r="Q24" s="1">
        <v>11</v>
      </c>
      <c r="R24" s="1">
        <v>11</v>
      </c>
      <c r="S24" s="1">
        <v>10</v>
      </c>
      <c r="T24" s="1">
        <v>9</v>
      </c>
      <c r="U24" s="1">
        <v>8</v>
      </c>
      <c r="V24" s="1">
        <v>7</v>
      </c>
      <c r="W24" s="1">
        <v>6</v>
      </c>
      <c r="X24" s="1">
        <v>6</v>
      </c>
      <c r="Y24" s="1">
        <v>5</v>
      </c>
      <c r="Z24" s="1">
        <v>4</v>
      </c>
      <c r="AA24" s="1">
        <v>3</v>
      </c>
      <c r="AE24" s="1" t="str">
        <f t="shared" si="5"/>
        <v/>
      </c>
      <c r="AF24" s="1" t="str">
        <f t="shared" si="5"/>
        <v/>
      </c>
    </row>
    <row r="25" spans="2:32" x14ac:dyDescent="0.35">
      <c r="B25">
        <v>2.2000000000000002</v>
      </c>
      <c r="C25" t="s">
        <v>27</v>
      </c>
      <c r="D25" s="1">
        <v>2</v>
      </c>
      <c r="E25" t="s">
        <v>29</v>
      </c>
      <c r="F25" t="s">
        <v>22</v>
      </c>
      <c r="G25" s="1">
        <v>20</v>
      </c>
      <c r="H25" s="1">
        <f t="shared" si="4"/>
        <v>20</v>
      </c>
      <c r="I25" s="1">
        <v>19</v>
      </c>
      <c r="J25" s="1">
        <v>18</v>
      </c>
      <c r="K25" s="1">
        <v>18</v>
      </c>
      <c r="L25" s="1">
        <v>17</v>
      </c>
      <c r="M25" s="1">
        <v>17</v>
      </c>
      <c r="N25" s="1">
        <v>16</v>
      </c>
      <c r="O25" s="1">
        <v>15</v>
      </c>
      <c r="P25" s="1">
        <v>12</v>
      </c>
      <c r="Q25" s="1">
        <v>10</v>
      </c>
      <c r="R25" s="1">
        <v>9</v>
      </c>
      <c r="S25" s="1">
        <v>9</v>
      </c>
      <c r="T25" s="1">
        <v>8</v>
      </c>
      <c r="U25" s="1">
        <v>8</v>
      </c>
      <c r="V25" s="1">
        <v>6</v>
      </c>
      <c r="W25" s="1">
        <v>5</v>
      </c>
      <c r="X25" s="1">
        <v>5</v>
      </c>
      <c r="Y25" s="1">
        <v>4</v>
      </c>
      <c r="Z25" s="1">
        <v>4</v>
      </c>
      <c r="AA25" s="1">
        <v>1</v>
      </c>
      <c r="AE25" s="1" t="str">
        <f t="shared" si="5"/>
        <v/>
      </c>
      <c r="AF25" s="1" t="str">
        <f t="shared" si="5"/>
        <v/>
      </c>
    </row>
    <row r="26" spans="2:32" x14ac:dyDescent="0.35">
      <c r="F26" t="str">
        <f t="shared" ref="F26:F63" si="6">IF(C26&lt;&gt;"","Planned","")</f>
        <v/>
      </c>
      <c r="H26" s="1" t="str">
        <f t="shared" si="4"/>
        <v/>
      </c>
      <c r="AE26" s="1" t="str">
        <f t="shared" si="5"/>
        <v/>
      </c>
      <c r="AF26" s="1" t="str">
        <f t="shared" si="5"/>
        <v/>
      </c>
    </row>
    <row r="27" spans="2:32" x14ac:dyDescent="0.35">
      <c r="F27" t="str">
        <f t="shared" si="6"/>
        <v/>
      </c>
      <c r="H27" s="1" t="str">
        <f t="shared" si="4"/>
        <v/>
      </c>
      <c r="AE27" s="1" t="str">
        <f t="shared" si="5"/>
        <v/>
      </c>
      <c r="AF27" s="1" t="str">
        <f t="shared" si="5"/>
        <v/>
      </c>
    </row>
    <row r="28" spans="2:32" x14ac:dyDescent="0.35">
      <c r="F28" t="str">
        <f t="shared" si="6"/>
        <v/>
      </c>
      <c r="H28" s="1" t="str">
        <f t="shared" si="4"/>
        <v/>
      </c>
      <c r="AE28" s="1" t="str">
        <f t="shared" si="5"/>
        <v/>
      </c>
      <c r="AF28" s="1" t="str">
        <f t="shared" si="5"/>
        <v/>
      </c>
    </row>
    <row r="29" spans="2:32" x14ac:dyDescent="0.35">
      <c r="F29" t="str">
        <f t="shared" si="6"/>
        <v/>
      </c>
      <c r="H29" s="1" t="str">
        <f t="shared" si="4"/>
        <v/>
      </c>
      <c r="AE29" s="1" t="str">
        <f t="shared" si="5"/>
        <v/>
      </c>
      <c r="AF29" s="1" t="str">
        <f t="shared" si="5"/>
        <v/>
      </c>
    </row>
    <row r="30" spans="2:32" x14ac:dyDescent="0.35">
      <c r="F30" t="str">
        <f t="shared" si="6"/>
        <v/>
      </c>
      <c r="H30" s="1" t="str">
        <f t="shared" si="4"/>
        <v/>
      </c>
      <c r="AE30" s="1" t="str">
        <f t="shared" si="5"/>
        <v/>
      </c>
      <c r="AF30" s="1" t="str">
        <f t="shared" si="5"/>
        <v/>
      </c>
    </row>
    <row r="31" spans="2:32" x14ac:dyDescent="0.35">
      <c r="F31" t="str">
        <f t="shared" si="6"/>
        <v/>
      </c>
      <c r="H31" s="1" t="str">
        <f t="shared" si="4"/>
        <v/>
      </c>
      <c r="AE31" s="1" t="str">
        <f t="shared" si="5"/>
        <v/>
      </c>
      <c r="AF31" s="1" t="str">
        <f t="shared" si="5"/>
        <v/>
      </c>
    </row>
    <row r="32" spans="2:32" x14ac:dyDescent="0.35">
      <c r="F32" t="str">
        <f t="shared" si="6"/>
        <v/>
      </c>
      <c r="H32" s="1" t="str">
        <f t="shared" si="4"/>
        <v/>
      </c>
      <c r="AE32" s="1" t="str">
        <f t="shared" si="5"/>
        <v/>
      </c>
      <c r="AF32" s="1" t="str">
        <f t="shared" si="5"/>
        <v/>
      </c>
    </row>
    <row r="33" spans="6:32" x14ac:dyDescent="0.35">
      <c r="F33" t="str">
        <f t="shared" si="6"/>
        <v/>
      </c>
      <c r="H33" s="1" t="str">
        <f t="shared" si="4"/>
        <v/>
      </c>
      <c r="AE33" s="1" t="str">
        <f t="shared" si="5"/>
        <v/>
      </c>
      <c r="AF33" s="1" t="str">
        <f t="shared" si="5"/>
        <v/>
      </c>
    </row>
    <row r="34" spans="6:32" x14ac:dyDescent="0.35">
      <c r="F34" t="str">
        <f t="shared" si="6"/>
        <v/>
      </c>
      <c r="H34" s="1" t="str">
        <f t="shared" si="4"/>
        <v/>
      </c>
      <c r="AE34" s="1" t="str">
        <f t="shared" si="5"/>
        <v/>
      </c>
      <c r="AF34" s="1" t="str">
        <f t="shared" si="5"/>
        <v/>
      </c>
    </row>
    <row r="35" spans="6:32" x14ac:dyDescent="0.35">
      <c r="F35" t="str">
        <f t="shared" si="6"/>
        <v/>
      </c>
      <c r="H35" s="1" t="str">
        <f t="shared" si="4"/>
        <v/>
      </c>
      <c r="AE35" s="1" t="str">
        <f t="shared" si="5"/>
        <v/>
      </c>
      <c r="AF35" s="1" t="str">
        <f t="shared" si="5"/>
        <v/>
      </c>
    </row>
    <row r="36" spans="6:32" x14ac:dyDescent="0.35">
      <c r="F36" t="str">
        <f t="shared" si="6"/>
        <v/>
      </c>
      <c r="H36" s="1" t="str">
        <f t="shared" si="4"/>
        <v/>
      </c>
      <c r="AE36" s="1" t="str">
        <f t="shared" si="5"/>
        <v/>
      </c>
      <c r="AF36" s="1" t="str">
        <f t="shared" si="5"/>
        <v/>
      </c>
    </row>
    <row r="37" spans="6:32" x14ac:dyDescent="0.35">
      <c r="F37" t="str">
        <f t="shared" si="6"/>
        <v/>
      </c>
      <c r="H37" s="1" t="str">
        <f t="shared" si="4"/>
        <v/>
      </c>
      <c r="AE37" s="1" t="str">
        <f t="shared" si="5"/>
        <v/>
      </c>
      <c r="AF37" s="1" t="str">
        <f t="shared" si="5"/>
        <v/>
      </c>
    </row>
    <row r="38" spans="6:32" x14ac:dyDescent="0.35">
      <c r="F38" t="str">
        <f t="shared" si="6"/>
        <v/>
      </c>
      <c r="H38" s="1" t="str">
        <f t="shared" si="4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35">
      <c r="F39" t="str">
        <f t="shared" si="6"/>
        <v/>
      </c>
      <c r="H39" s="1" t="str">
        <f t="shared" si="4"/>
        <v/>
      </c>
      <c r="AE39" s="1" t="str">
        <f t="shared" si="7"/>
        <v/>
      </c>
      <c r="AF39" s="1" t="str">
        <f t="shared" si="7"/>
        <v/>
      </c>
    </row>
    <row r="40" spans="6:32" x14ac:dyDescent="0.35">
      <c r="F40" t="str">
        <f t="shared" si="6"/>
        <v/>
      </c>
      <c r="H40" s="1" t="str">
        <f t="shared" si="4"/>
        <v/>
      </c>
      <c r="AE40" s="1" t="str">
        <f t="shared" si="7"/>
        <v/>
      </c>
      <c r="AF40" s="1" t="str">
        <f t="shared" si="7"/>
        <v/>
      </c>
    </row>
    <row r="41" spans="6:32" x14ac:dyDescent="0.35">
      <c r="F41" t="str">
        <f t="shared" si="6"/>
        <v/>
      </c>
      <c r="H41" s="1" t="str">
        <f t="shared" si="4"/>
        <v/>
      </c>
      <c r="AE41" s="1" t="str">
        <f t="shared" si="7"/>
        <v/>
      </c>
      <c r="AF41" s="1" t="str">
        <f t="shared" si="7"/>
        <v/>
      </c>
    </row>
    <row r="42" spans="6:32" x14ac:dyDescent="0.35">
      <c r="F42" t="str">
        <f t="shared" si="6"/>
        <v/>
      </c>
      <c r="H42" s="1" t="str">
        <f t="shared" si="4"/>
        <v/>
      </c>
      <c r="AE42" s="1" t="str">
        <f t="shared" si="7"/>
        <v/>
      </c>
      <c r="AF42" s="1" t="str">
        <f t="shared" si="7"/>
        <v/>
      </c>
    </row>
    <row r="43" spans="6:32" x14ac:dyDescent="0.35">
      <c r="F43" t="str">
        <f t="shared" si="6"/>
        <v/>
      </c>
      <c r="H43" s="1" t="str">
        <f t="shared" si="4"/>
        <v/>
      </c>
      <c r="AE43" s="1" t="str">
        <f t="shared" si="7"/>
        <v/>
      </c>
      <c r="AF43" s="1" t="str">
        <f t="shared" si="7"/>
        <v/>
      </c>
    </row>
    <row r="44" spans="6:32" x14ac:dyDescent="0.35">
      <c r="F44" t="str">
        <f t="shared" si="6"/>
        <v/>
      </c>
      <c r="H44" s="1" t="str">
        <f t="shared" si="4"/>
        <v/>
      </c>
      <c r="AE44" s="1" t="str">
        <f t="shared" si="7"/>
        <v/>
      </c>
      <c r="AF44" s="1" t="str">
        <f t="shared" si="7"/>
        <v/>
      </c>
    </row>
    <row r="45" spans="6:32" x14ac:dyDescent="0.35">
      <c r="F45" t="str">
        <f t="shared" si="6"/>
        <v/>
      </c>
      <c r="H45" s="1" t="str">
        <f t="shared" si="4"/>
        <v/>
      </c>
      <c r="AE45" s="1" t="str">
        <f t="shared" si="7"/>
        <v/>
      </c>
      <c r="AF45" s="1" t="str">
        <f t="shared" si="7"/>
        <v/>
      </c>
    </row>
    <row r="46" spans="6:32" x14ac:dyDescent="0.35">
      <c r="F46" t="str">
        <f t="shared" si="6"/>
        <v/>
      </c>
      <c r="H46" s="1" t="str">
        <f t="shared" si="4"/>
        <v/>
      </c>
      <c r="AE46" s="1" t="str">
        <f t="shared" si="7"/>
        <v/>
      </c>
      <c r="AF46" s="1" t="str">
        <f t="shared" si="7"/>
        <v/>
      </c>
    </row>
    <row r="47" spans="6:32" x14ac:dyDescent="0.35">
      <c r="F47" t="str">
        <f t="shared" si="6"/>
        <v/>
      </c>
      <c r="H47" s="1" t="str">
        <f t="shared" si="4"/>
        <v/>
      </c>
      <c r="AE47" s="1" t="str">
        <f t="shared" si="7"/>
        <v/>
      </c>
      <c r="AF47" s="1" t="str">
        <f t="shared" si="7"/>
        <v/>
      </c>
    </row>
    <row r="48" spans="6:32" x14ac:dyDescent="0.35">
      <c r="F48" t="str">
        <f t="shared" si="6"/>
        <v/>
      </c>
      <c r="H48" s="1" t="str">
        <f t="shared" si="4"/>
        <v/>
      </c>
      <c r="AE48" s="1" t="str">
        <f t="shared" si="7"/>
        <v/>
      </c>
      <c r="AF48" s="1" t="str">
        <f t="shared" si="7"/>
        <v/>
      </c>
    </row>
    <row r="49" spans="6:32" x14ac:dyDescent="0.35">
      <c r="F49" t="str">
        <f t="shared" si="6"/>
        <v/>
      </c>
      <c r="H49" s="1" t="str">
        <f t="shared" si="4"/>
        <v/>
      </c>
      <c r="AE49" s="1" t="str">
        <f t="shared" si="7"/>
        <v/>
      </c>
      <c r="AF49" s="1" t="str">
        <f t="shared" si="7"/>
        <v/>
      </c>
    </row>
    <row r="50" spans="6:32" x14ac:dyDescent="0.35">
      <c r="F50" t="str">
        <f t="shared" si="6"/>
        <v/>
      </c>
      <c r="H50" s="1" t="str">
        <f t="shared" si="4"/>
        <v/>
      </c>
      <c r="AE50" s="1" t="str">
        <f t="shared" si="7"/>
        <v/>
      </c>
      <c r="AF50" s="1" t="str">
        <f t="shared" si="7"/>
        <v/>
      </c>
    </row>
    <row r="51" spans="6:32" x14ac:dyDescent="0.35">
      <c r="F51" t="str">
        <f t="shared" si="6"/>
        <v/>
      </c>
      <c r="H51" s="1" t="str">
        <f t="shared" si="4"/>
        <v/>
      </c>
      <c r="AE51" s="1" t="str">
        <f t="shared" si="7"/>
        <v/>
      </c>
      <c r="AF51" s="1" t="str">
        <f t="shared" si="7"/>
        <v/>
      </c>
    </row>
    <row r="52" spans="6:32" x14ac:dyDescent="0.35">
      <c r="F52" t="str">
        <f t="shared" si="6"/>
        <v/>
      </c>
      <c r="H52" s="1" t="str">
        <f t="shared" si="4"/>
        <v/>
      </c>
      <c r="AE52" s="1" t="str">
        <f t="shared" si="7"/>
        <v/>
      </c>
      <c r="AF52" s="1" t="str">
        <f t="shared" si="7"/>
        <v/>
      </c>
    </row>
    <row r="53" spans="6:32" x14ac:dyDescent="0.35">
      <c r="F53" t="str">
        <f t="shared" si="6"/>
        <v/>
      </c>
      <c r="H53" s="1" t="str">
        <f t="shared" si="4"/>
        <v/>
      </c>
      <c r="AE53" s="1" t="str">
        <f t="shared" si="7"/>
        <v/>
      </c>
      <c r="AF53" s="1" t="str">
        <f t="shared" si="7"/>
        <v/>
      </c>
    </row>
    <row r="54" spans="6:32" x14ac:dyDescent="0.35">
      <c r="F54" t="str">
        <f t="shared" si="6"/>
        <v/>
      </c>
      <c r="H54" s="1" t="str">
        <f t="shared" si="4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35">
      <c r="F55" t="str">
        <f t="shared" si="6"/>
        <v/>
      </c>
      <c r="H55" s="1" t="str">
        <f t="shared" si="4"/>
        <v/>
      </c>
      <c r="AE55" s="1" t="str">
        <f t="shared" si="8"/>
        <v/>
      </c>
      <c r="AF55" s="1" t="str">
        <f t="shared" si="8"/>
        <v/>
      </c>
    </row>
    <row r="56" spans="6:32" x14ac:dyDescent="0.35">
      <c r="F56" t="str">
        <f t="shared" si="6"/>
        <v/>
      </c>
      <c r="H56" s="1" t="str">
        <f t="shared" si="4"/>
        <v/>
      </c>
      <c r="AE56" s="1" t="str">
        <f t="shared" si="8"/>
        <v/>
      </c>
      <c r="AF56" s="1" t="str">
        <f t="shared" si="8"/>
        <v/>
      </c>
    </row>
    <row r="57" spans="6:32" x14ac:dyDescent="0.35">
      <c r="F57" t="str">
        <f t="shared" si="6"/>
        <v/>
      </c>
      <c r="H57" s="1" t="str">
        <f t="shared" si="4"/>
        <v/>
      </c>
      <c r="AE57" s="1" t="str">
        <f t="shared" si="8"/>
        <v/>
      </c>
      <c r="AF57" s="1" t="str">
        <f t="shared" si="8"/>
        <v/>
      </c>
    </row>
    <row r="58" spans="6:32" x14ac:dyDescent="0.35">
      <c r="F58" t="str">
        <f t="shared" si="6"/>
        <v/>
      </c>
      <c r="H58" s="1" t="str">
        <f t="shared" si="4"/>
        <v/>
      </c>
      <c r="AE58" s="1" t="str">
        <f t="shared" si="8"/>
        <v/>
      </c>
      <c r="AF58" s="1" t="str">
        <f t="shared" si="8"/>
        <v/>
      </c>
    </row>
    <row r="59" spans="6:32" x14ac:dyDescent="0.35">
      <c r="F59" t="str">
        <f t="shared" si="6"/>
        <v/>
      </c>
      <c r="H59" s="1" t="str">
        <f t="shared" si="4"/>
        <v/>
      </c>
      <c r="AE59" s="1" t="str">
        <f t="shared" si="8"/>
        <v/>
      </c>
      <c r="AF59" s="1" t="str">
        <f t="shared" si="8"/>
        <v/>
      </c>
    </row>
    <row r="60" spans="6:32" x14ac:dyDescent="0.35">
      <c r="F60" t="str">
        <f t="shared" si="6"/>
        <v/>
      </c>
      <c r="H60" s="1" t="str">
        <f t="shared" si="4"/>
        <v/>
      </c>
      <c r="AE60" s="1" t="str">
        <f t="shared" si="8"/>
        <v/>
      </c>
      <c r="AF60" s="1" t="str">
        <f t="shared" si="8"/>
        <v/>
      </c>
    </row>
    <row r="61" spans="6:32" x14ac:dyDescent="0.35">
      <c r="F61" t="str">
        <f t="shared" si="6"/>
        <v/>
      </c>
      <c r="H61" s="1" t="str">
        <f t="shared" si="4"/>
        <v/>
      </c>
      <c r="AE61" s="1" t="str">
        <f t="shared" si="8"/>
        <v/>
      </c>
      <c r="AF61" s="1" t="str">
        <f t="shared" si="8"/>
        <v/>
      </c>
    </row>
    <row r="62" spans="6:32" x14ac:dyDescent="0.35">
      <c r="F62" t="str">
        <f t="shared" si="6"/>
        <v/>
      </c>
      <c r="H62" s="1" t="str">
        <f t="shared" si="4"/>
        <v/>
      </c>
      <c r="I62" s="1" t="str">
        <f t="shared" si="4"/>
        <v/>
      </c>
      <c r="J62" s="1" t="str">
        <f t="shared" si="4"/>
        <v/>
      </c>
      <c r="K62" s="1" t="str">
        <f t="shared" si="4"/>
        <v/>
      </c>
      <c r="L62" s="1" t="str">
        <f t="shared" si="4"/>
        <v/>
      </c>
      <c r="M62" s="1" t="str">
        <f t="shared" si="4"/>
        <v/>
      </c>
      <c r="N62" s="1" t="str">
        <f t="shared" si="4"/>
        <v/>
      </c>
      <c r="O62" s="1" t="str">
        <f t="shared" si="4"/>
        <v/>
      </c>
      <c r="P62" s="1" t="str">
        <f t="shared" si="4"/>
        <v/>
      </c>
      <c r="Q62" s="1" t="str">
        <f t="shared" si="4"/>
        <v/>
      </c>
      <c r="R62" s="1" t="str">
        <f t="shared" si="4"/>
        <v/>
      </c>
      <c r="S62" s="1" t="str">
        <f t="shared" si="4"/>
        <v/>
      </c>
      <c r="T62" s="1" t="str">
        <f t="shared" si="4"/>
        <v/>
      </c>
      <c r="U62" s="1" t="str">
        <f t="shared" si="4"/>
        <v/>
      </c>
      <c r="V62" s="1" t="str">
        <f t="shared" si="4"/>
        <v/>
      </c>
      <c r="W62" s="1" t="str">
        <f t="shared" si="4"/>
        <v/>
      </c>
      <c r="X62" s="1" t="str">
        <f t="shared" ref="X62:AD63" si="9">IF(OR(X$21="",$G62=""),"",W62)</f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35">
      <c r="F63" t="str">
        <f t="shared" si="6"/>
        <v/>
      </c>
      <c r="H63" s="1" t="str">
        <f t="shared" si="4"/>
        <v/>
      </c>
      <c r="I63" s="1" t="str">
        <f t="shared" si="4"/>
        <v/>
      </c>
      <c r="J63" s="1" t="str">
        <f t="shared" si="4"/>
        <v/>
      </c>
      <c r="K63" s="1" t="str">
        <f t="shared" si="4"/>
        <v/>
      </c>
      <c r="L63" s="1" t="str">
        <f t="shared" si="4"/>
        <v/>
      </c>
      <c r="M63" s="1" t="str">
        <f t="shared" si="4"/>
        <v/>
      </c>
      <c r="N63" s="1" t="str">
        <f t="shared" si="4"/>
        <v/>
      </c>
      <c r="O63" s="1" t="str">
        <f t="shared" si="4"/>
        <v/>
      </c>
      <c r="P63" s="1" t="str">
        <f t="shared" si="4"/>
        <v/>
      </c>
      <c r="Q63" s="1" t="str">
        <f t="shared" si="4"/>
        <v/>
      </c>
      <c r="R63" s="1" t="str">
        <f t="shared" si="4"/>
        <v/>
      </c>
      <c r="S63" s="1" t="str">
        <f t="shared" si="4"/>
        <v/>
      </c>
      <c r="T63" s="1" t="str">
        <f t="shared" si="4"/>
        <v/>
      </c>
      <c r="U63" s="1" t="str">
        <f t="shared" si="4"/>
        <v/>
      </c>
      <c r="V63" s="1" t="str">
        <f t="shared" si="4"/>
        <v/>
      </c>
      <c r="W63" s="1" t="str">
        <f t="shared" si="4"/>
        <v/>
      </c>
      <c r="X63" s="1" t="str">
        <f t="shared" si="9"/>
        <v/>
      </c>
      <c r="Y63" s="1" t="str">
        <f t="shared" si="9"/>
        <v/>
      </c>
      <c r="Z63" s="1" t="str">
        <f t="shared" si="9"/>
        <v/>
      </c>
      <c r="AA63" s="1" t="str">
        <f t="shared" si="9"/>
        <v/>
      </c>
      <c r="AB63" s="1" t="str">
        <f t="shared" si="9"/>
        <v/>
      </c>
      <c r="AC63" s="1" t="str">
        <f t="shared" si="9"/>
        <v/>
      </c>
      <c r="AD63" s="1" t="str">
        <f t="shared" si="9"/>
        <v/>
      </c>
      <c r="AE63" s="1" t="str">
        <f t="shared" si="8"/>
        <v/>
      </c>
      <c r="AF63" s="1" t="str">
        <f t="shared" si="8"/>
        <v/>
      </c>
    </row>
    <row r="64" spans="6:32" x14ac:dyDescent="0.35">
      <c r="F64" t="s">
        <v>7</v>
      </c>
      <c r="H64" s="1" t="str">
        <f t="shared" si="4"/>
        <v/>
      </c>
      <c r="AE64" s="1" t="str">
        <f t="shared" si="8"/>
        <v/>
      </c>
      <c r="AF64" s="1" t="str">
        <f t="shared" si="8"/>
        <v/>
      </c>
    </row>
    <row r="65" spans="6:32" x14ac:dyDescent="0.35">
      <c r="F65" t="s">
        <v>8</v>
      </c>
      <c r="H65" s="1" t="str">
        <f t="shared" si="4"/>
        <v/>
      </c>
      <c r="AE65" s="1" t="str">
        <f t="shared" si="8"/>
        <v/>
      </c>
      <c r="AF65" s="1" t="str">
        <f t="shared" si="8"/>
        <v/>
      </c>
    </row>
    <row r="66" spans="6:32" x14ac:dyDescent="0.35">
      <c r="F66" t="s">
        <v>9</v>
      </c>
      <c r="H66" s="1" t="str">
        <f t="shared" si="4"/>
        <v/>
      </c>
    </row>
    <row r="71" spans="6:32" x14ac:dyDescent="0.35"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26:AF65 L22:AF25">
    <cfRule type="expression" dxfId="7" priority="1" stopIfTrue="1">
      <formula>$F22="Done"</formula>
    </cfRule>
    <cfRule type="expression" dxfId="6" priority="2" stopIfTrue="1">
      <formula>$F22="Ongoing"</formula>
    </cfRule>
  </conditionalFormatting>
  <conditionalFormatting sqref="B22:AF65">
    <cfRule type="expression" dxfId="5" priority="3" stopIfTrue="1">
      <formula>$F22="Terminado"</formula>
    </cfRule>
    <cfRule type="expression" dxfId="4" priority="4" stopIfTrue="1">
      <formula>$F22="En Progreso"</formula>
    </cfRule>
  </conditionalFormatting>
  <dataValidations count="1">
    <dataValidation type="list" allowBlank="1" showInputMessage="1" sqref="F22:F71 F10:F15" xr:uid="{FDBB85DC-C51E-4105-9319-018E2C719C66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C7AB-A525-428D-BE27-8639E85C3DBC}">
  <dimension ref="B1:AF71"/>
  <sheetViews>
    <sheetView tabSelected="1" topLeftCell="E1" workbookViewId="0">
      <selection activeCell="R22" sqref="R22"/>
    </sheetView>
  </sheetViews>
  <sheetFormatPr baseColWidth="10" defaultColWidth="9.1328125" defaultRowHeight="12.75" x14ac:dyDescent="0.35"/>
  <cols>
    <col min="1" max="1" width="3.265625" customWidth="1"/>
    <col min="2" max="2" width="9.1328125" customWidth="1"/>
    <col min="3" max="3" width="20.33203125" customWidth="1"/>
    <col min="4" max="4" width="10.73046875" style="1" customWidth="1"/>
    <col min="5" max="5" width="13.73046875" customWidth="1"/>
    <col min="6" max="6" width="10.86328125" customWidth="1"/>
    <col min="7" max="7" width="9.59765625" style="1" customWidth="1"/>
    <col min="8" max="32" width="4.3984375" style="1" customWidth="1"/>
  </cols>
  <sheetData>
    <row r="1" spans="2:32" ht="13.15" thickBot="1" x14ac:dyDescent="0.4"/>
    <row r="2" spans="2:32" ht="10.5" customHeight="1" x14ac:dyDescent="0.35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35">
      <c r="B3" s="17"/>
      <c r="C3" s="10" t="s">
        <v>30</v>
      </c>
      <c r="D3" s="25" t="s">
        <v>33</v>
      </c>
      <c r="E3" s="25"/>
      <c r="F3" s="25"/>
      <c r="G3" s="25"/>
      <c r="H3" s="25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35">
      <c r="B4" s="17"/>
      <c r="C4" s="10" t="s">
        <v>31</v>
      </c>
      <c r="D4" s="25" t="s">
        <v>34</v>
      </c>
      <c r="E4" s="25"/>
      <c r="F4" s="25"/>
      <c r="G4" s="25"/>
      <c r="H4" s="25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35">
      <c r="B5" s="17"/>
      <c r="C5" s="10" t="s">
        <v>32</v>
      </c>
      <c r="D5" s="25" t="s">
        <v>35</v>
      </c>
      <c r="E5" s="25"/>
      <c r="F5" s="25"/>
      <c r="G5" s="25"/>
      <c r="H5" s="25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4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8" spans="2:32" ht="17.25" x14ac:dyDescent="0.45">
      <c r="C8" s="6">
        <v>1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35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ht="13.15" x14ac:dyDescent="0.4">
      <c r="B16" s="4"/>
      <c r="C16" s="4" t="s">
        <v>11</v>
      </c>
      <c r="D16" s="1">
        <v>10</v>
      </c>
      <c r="E16" s="4"/>
      <c r="F16" s="2"/>
      <c r="G16" s="4" t="s">
        <v>19</v>
      </c>
      <c r="H16" s="4" t="s">
        <v>20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ht="13.15" x14ac:dyDescent="0.4">
      <c r="B17" s="4"/>
      <c r="C17" s="4" t="s">
        <v>12</v>
      </c>
      <c r="D17" s="1">
        <v>10</v>
      </c>
      <c r="E17" s="4" t="s">
        <v>13</v>
      </c>
      <c r="F17" s="4" t="s">
        <v>17</v>
      </c>
      <c r="G17" s="3">
        <f ca="1">SUM(OFFSET(G21,1,0,TaskRows,1))</f>
        <v>40</v>
      </c>
      <c r="H17" s="3">
        <f ca="1">IF(AND(SUM(OFFSET(H21,1,0,TaskRows,1))=0),0,SUM(OFFSET(H21,1,0,TaskRows,1)))</f>
        <v>40</v>
      </c>
      <c r="I17" s="3">
        <f t="shared" ref="I17:AF17" ca="1" si="0">IF(AND(SUM(OFFSET(I21,1,0,TaskRows,1))=0),"",SUM(OFFSET(I21,1,0,TaskRows,1)))</f>
        <v>37</v>
      </c>
      <c r="J17" s="3">
        <f t="shared" ca="1" si="0"/>
        <v>34</v>
      </c>
      <c r="K17" s="3">
        <f t="shared" ca="1" si="0"/>
        <v>31</v>
      </c>
      <c r="L17" s="3">
        <f t="shared" ca="1" si="0"/>
        <v>28</v>
      </c>
      <c r="M17" s="3">
        <f t="shared" ca="1" si="0"/>
        <v>25</v>
      </c>
      <c r="N17" s="3">
        <f t="shared" ca="1" si="0"/>
        <v>23</v>
      </c>
      <c r="O17" s="3">
        <f t="shared" ca="1" si="0"/>
        <v>19</v>
      </c>
      <c r="P17" s="3">
        <f t="shared" ca="1" si="0"/>
        <v>17</v>
      </c>
      <c r="Q17" s="3">
        <f t="shared" ca="1" si="0"/>
        <v>12</v>
      </c>
      <c r="R17" s="3" t="str">
        <f t="shared" ca="1" si="0"/>
        <v/>
      </c>
      <c r="S17" s="3" t="str">
        <f t="shared" ca="1" si="0"/>
        <v/>
      </c>
      <c r="T17" s="3" t="str">
        <f t="shared" ca="1" si="0"/>
        <v/>
      </c>
      <c r="U17" s="3" t="str">
        <f t="shared" ca="1" si="0"/>
        <v/>
      </c>
      <c r="V17" s="3" t="str">
        <f t="shared" ca="1" si="0"/>
        <v/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35">
      <c r="C18" t="s">
        <v>1</v>
      </c>
      <c r="D18" s="1">
        <f>IF(COUNTA(C22:C249)=0,1,COUNTA(C22:C249))</f>
        <v>4</v>
      </c>
      <c r="E18" t="s">
        <v>2</v>
      </c>
      <c r="F18" s="1">
        <f ca="1">IF(COUNTIF(H17:AF17,"&gt;0")=0,1,COUNTIF(H17:AF17,"&gt;0"))</f>
        <v>10</v>
      </c>
      <c r="H18" s="1">
        <f ca="1">IF(H21="","",$G17-$G17/($D16-1)*(H21-1))</f>
        <v>40</v>
      </c>
      <c r="I18" s="1">
        <f t="shared" ref="I18:AF18" ca="1" si="1">IF(I21="","",TotalEffort-TotalEffort/(ImplementationDays)*(I21-1))</f>
        <v>36</v>
      </c>
      <c r="J18" s="1">
        <f t="shared" ca="1" si="1"/>
        <v>32</v>
      </c>
      <c r="K18" s="1">
        <f t="shared" ca="1" si="1"/>
        <v>28</v>
      </c>
      <c r="L18" s="1">
        <f t="shared" ca="1" si="1"/>
        <v>24</v>
      </c>
      <c r="M18" s="1">
        <f t="shared" ca="1" si="1"/>
        <v>20</v>
      </c>
      <c r="N18" s="1">
        <f t="shared" ca="1" si="1"/>
        <v>16</v>
      </c>
      <c r="O18" s="1">
        <f t="shared" ca="1" si="1"/>
        <v>12</v>
      </c>
      <c r="P18" s="1">
        <f t="shared" ca="1" si="1"/>
        <v>8</v>
      </c>
      <c r="Q18" s="1">
        <f t="shared" ca="1" si="1"/>
        <v>4</v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t="13.15" hidden="1" x14ac:dyDescent="0.4">
      <c r="C19" s="8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40.072727272727285</v>
      </c>
      <c r="I19" s="1">
        <f t="shared" ca="1" si="2"/>
        <v>37.078787878787885</v>
      </c>
      <c r="J19" s="1">
        <f t="shared" ca="1" si="2"/>
        <v>34.084848484848493</v>
      </c>
      <c r="K19" s="1">
        <f t="shared" ca="1" si="2"/>
        <v>31.090909090909093</v>
      </c>
      <c r="L19" s="1">
        <f t="shared" ca="1" si="2"/>
        <v>28.096969696969701</v>
      </c>
      <c r="M19" s="1">
        <f t="shared" ca="1" si="2"/>
        <v>25.103030303030305</v>
      </c>
      <c r="N19" s="1">
        <f t="shared" ca="1" si="2"/>
        <v>22.109090909090909</v>
      </c>
      <c r="O19" s="1">
        <f t="shared" ca="1" si="2"/>
        <v>19.115151515151513</v>
      </c>
      <c r="P19" s="1">
        <f t="shared" ca="1" si="2"/>
        <v>16.121212121212118</v>
      </c>
      <c r="Q19" s="1">
        <f t="shared" ca="1" si="2"/>
        <v>13.127272727272722</v>
      </c>
      <c r="R19" s="1">
        <f t="shared" ca="1" si="2"/>
        <v>10.133333333333326</v>
      </c>
      <c r="S19" s="1">
        <f t="shared" ca="1" si="2"/>
        <v>7.1393939393939334</v>
      </c>
      <c r="T19" s="1">
        <f t="shared" ca="1" si="2"/>
        <v>4.145454545454534</v>
      </c>
      <c r="U19" s="1">
        <f t="shared" ca="1" si="2"/>
        <v>1.1515151515151416</v>
      </c>
      <c r="V19" s="1" t="str">
        <f t="shared" ca="1" si="2"/>
        <v/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t="13.15" hidden="1" x14ac:dyDescent="0.4">
      <c r="C20" s="8" t="s">
        <v>6</v>
      </c>
      <c r="D20"/>
      <c r="E20" t="s">
        <v>4</v>
      </c>
      <c r="F20" s="1">
        <f ca="1">IF(DoneDays&gt;D17,D17,DoneDays)</f>
        <v>10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ht="13.15" x14ac:dyDescent="0.4">
      <c r="B21" s="4" t="s">
        <v>10</v>
      </c>
      <c r="C21" s="5" t="s">
        <v>14</v>
      </c>
      <c r="D21" s="5" t="s">
        <v>15</v>
      </c>
      <c r="E21" s="5" t="s">
        <v>16</v>
      </c>
      <c r="F21" s="5" t="s">
        <v>18</v>
      </c>
      <c r="G21" s="5" t="s">
        <v>0</v>
      </c>
      <c r="H21" s="5">
        <v>1</v>
      </c>
      <c r="I21" s="5">
        <f t="shared" ref="I21:AF21" si="3">IF($D$16&gt;H21,H21+1,"")</f>
        <v>2</v>
      </c>
      <c r="J21" s="5">
        <f t="shared" si="3"/>
        <v>3</v>
      </c>
      <c r="K21" s="5">
        <f t="shared" si="3"/>
        <v>4</v>
      </c>
      <c r="L21" s="5">
        <f t="shared" si="3"/>
        <v>5</v>
      </c>
      <c r="M21" s="5">
        <f t="shared" si="3"/>
        <v>6</v>
      </c>
      <c r="N21" s="5">
        <f t="shared" si="3"/>
        <v>7</v>
      </c>
      <c r="O21" s="5">
        <f t="shared" si="3"/>
        <v>8</v>
      </c>
      <c r="P21" s="5">
        <f t="shared" si="3"/>
        <v>9</v>
      </c>
      <c r="Q21" s="5">
        <f t="shared" si="3"/>
        <v>10</v>
      </c>
      <c r="R21" s="5" t="str">
        <f t="shared" si="3"/>
        <v/>
      </c>
      <c r="S21" s="5" t="str">
        <f t="shared" si="3"/>
        <v/>
      </c>
      <c r="T21" s="5" t="str">
        <f t="shared" si="3"/>
        <v/>
      </c>
      <c r="U21" s="5" t="str">
        <f t="shared" si="3"/>
        <v/>
      </c>
      <c r="V21" s="5" t="str">
        <f t="shared" si="3"/>
        <v/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35">
      <c r="B22">
        <v>1.1000000000000001</v>
      </c>
      <c r="C22" t="s">
        <v>24</v>
      </c>
      <c r="D22" s="1">
        <v>1</v>
      </c>
      <c r="E22" t="s">
        <v>37</v>
      </c>
      <c r="F22" t="s">
        <v>23</v>
      </c>
      <c r="G22" s="1">
        <v>10</v>
      </c>
      <c r="H22" s="1">
        <f t="shared" ref="H22:W66" si="4">IF(OR(H$21="",$G22=""),"",G22)</f>
        <v>10</v>
      </c>
      <c r="I22" s="1">
        <v>10</v>
      </c>
      <c r="J22" s="1">
        <v>10</v>
      </c>
      <c r="K22" s="1">
        <v>9</v>
      </c>
      <c r="L22" s="1">
        <v>9</v>
      </c>
      <c r="M22" s="1">
        <v>9</v>
      </c>
      <c r="N22" s="1">
        <v>9</v>
      </c>
      <c r="O22" s="1">
        <v>9</v>
      </c>
      <c r="P22" s="1">
        <v>9</v>
      </c>
      <c r="Q22" s="1">
        <v>9</v>
      </c>
      <c r="AE22" s="1" t="str">
        <f t="shared" ref="AE22:AF37" si="5">IF(OR(AE$21="",$G22=""),"",AD22)</f>
        <v/>
      </c>
      <c r="AF22" s="1" t="str">
        <f t="shared" si="5"/>
        <v/>
      </c>
    </row>
    <row r="23" spans="2:32" x14ac:dyDescent="0.35">
      <c r="B23">
        <v>1.2</v>
      </c>
      <c r="C23" t="s">
        <v>25</v>
      </c>
      <c r="D23" s="1">
        <v>1</v>
      </c>
      <c r="E23" t="s">
        <v>36</v>
      </c>
      <c r="F23" t="s">
        <v>21</v>
      </c>
      <c r="G23" s="1">
        <v>10</v>
      </c>
      <c r="H23" s="1">
        <f t="shared" si="4"/>
        <v>10</v>
      </c>
      <c r="I23" s="1">
        <v>9</v>
      </c>
      <c r="J23" s="1">
        <v>8</v>
      </c>
      <c r="K23" s="1">
        <v>7</v>
      </c>
      <c r="L23" s="1">
        <v>6</v>
      </c>
      <c r="M23" s="1">
        <v>5</v>
      </c>
      <c r="N23" s="1">
        <v>4</v>
      </c>
      <c r="O23" s="1">
        <v>3</v>
      </c>
      <c r="P23" s="1">
        <v>2</v>
      </c>
      <c r="Q23" s="1">
        <v>0</v>
      </c>
      <c r="AE23" s="1" t="str">
        <f t="shared" si="5"/>
        <v/>
      </c>
      <c r="AF23" s="1" t="str">
        <f t="shared" si="5"/>
        <v/>
      </c>
    </row>
    <row r="24" spans="2:32" x14ac:dyDescent="0.35">
      <c r="B24">
        <v>2.1</v>
      </c>
      <c r="C24" t="s">
        <v>26</v>
      </c>
      <c r="D24" s="1">
        <v>2</v>
      </c>
      <c r="E24" t="s">
        <v>28</v>
      </c>
      <c r="F24" t="s">
        <v>22</v>
      </c>
      <c r="G24" s="1">
        <v>10</v>
      </c>
      <c r="H24" s="1">
        <f t="shared" si="4"/>
        <v>10</v>
      </c>
      <c r="I24" s="1">
        <v>9</v>
      </c>
      <c r="J24" s="1">
        <v>8</v>
      </c>
      <c r="K24" s="1">
        <v>8</v>
      </c>
      <c r="L24" s="1">
        <v>7</v>
      </c>
      <c r="M24" s="1">
        <v>6</v>
      </c>
      <c r="N24" s="1">
        <v>6</v>
      </c>
      <c r="O24" s="1">
        <v>4</v>
      </c>
      <c r="P24" s="1">
        <v>4</v>
      </c>
      <c r="Q24" s="1">
        <v>3</v>
      </c>
      <c r="AE24" s="1" t="str">
        <f t="shared" si="5"/>
        <v/>
      </c>
      <c r="AF24" s="1" t="str">
        <f t="shared" si="5"/>
        <v/>
      </c>
    </row>
    <row r="25" spans="2:32" x14ac:dyDescent="0.35">
      <c r="B25">
        <v>2.2000000000000002</v>
      </c>
      <c r="C25" t="s">
        <v>27</v>
      </c>
      <c r="D25" s="1">
        <v>2</v>
      </c>
      <c r="E25" t="s">
        <v>29</v>
      </c>
      <c r="F25" t="s">
        <v>21</v>
      </c>
      <c r="G25" s="1">
        <v>10</v>
      </c>
      <c r="H25" s="1">
        <f t="shared" si="4"/>
        <v>10</v>
      </c>
      <c r="I25" s="1">
        <v>9</v>
      </c>
      <c r="J25" s="1">
        <v>8</v>
      </c>
      <c r="K25" s="1">
        <v>7</v>
      </c>
      <c r="L25" s="1">
        <v>6</v>
      </c>
      <c r="M25" s="1">
        <v>5</v>
      </c>
      <c r="N25" s="1">
        <v>4</v>
      </c>
      <c r="O25" s="1">
        <v>3</v>
      </c>
      <c r="P25" s="1">
        <v>2</v>
      </c>
      <c r="Q25" s="1">
        <v>0</v>
      </c>
      <c r="AE25" s="1" t="str">
        <f t="shared" si="5"/>
        <v/>
      </c>
      <c r="AF25" s="1" t="str">
        <f t="shared" si="5"/>
        <v/>
      </c>
    </row>
    <row r="26" spans="2:32" x14ac:dyDescent="0.35">
      <c r="F26" t="str">
        <f t="shared" ref="F26:F63" si="6">IF(C26&lt;&gt;"","Planned","")</f>
        <v/>
      </c>
      <c r="H26" s="1" t="str">
        <f t="shared" si="4"/>
        <v/>
      </c>
      <c r="AE26" s="1" t="str">
        <f t="shared" si="5"/>
        <v/>
      </c>
      <c r="AF26" s="1" t="str">
        <f t="shared" si="5"/>
        <v/>
      </c>
    </row>
    <row r="27" spans="2:32" x14ac:dyDescent="0.35">
      <c r="F27" t="str">
        <f t="shared" si="6"/>
        <v/>
      </c>
      <c r="H27" s="1" t="str">
        <f t="shared" si="4"/>
        <v/>
      </c>
      <c r="AE27" s="1" t="str">
        <f t="shared" si="5"/>
        <v/>
      </c>
      <c r="AF27" s="1" t="str">
        <f t="shared" si="5"/>
        <v/>
      </c>
    </row>
    <row r="28" spans="2:32" x14ac:dyDescent="0.35">
      <c r="F28" t="str">
        <f t="shared" si="6"/>
        <v/>
      </c>
      <c r="H28" s="1" t="str">
        <f t="shared" si="4"/>
        <v/>
      </c>
      <c r="AE28" s="1" t="str">
        <f t="shared" si="5"/>
        <v/>
      </c>
      <c r="AF28" s="1" t="str">
        <f t="shared" si="5"/>
        <v/>
      </c>
    </row>
    <row r="29" spans="2:32" x14ac:dyDescent="0.35">
      <c r="F29" t="str">
        <f t="shared" si="6"/>
        <v/>
      </c>
      <c r="H29" s="1" t="str">
        <f t="shared" si="4"/>
        <v/>
      </c>
      <c r="AE29" s="1" t="str">
        <f t="shared" si="5"/>
        <v/>
      </c>
      <c r="AF29" s="1" t="str">
        <f t="shared" si="5"/>
        <v/>
      </c>
    </row>
    <row r="30" spans="2:32" x14ac:dyDescent="0.35">
      <c r="F30" t="str">
        <f t="shared" si="6"/>
        <v/>
      </c>
      <c r="H30" s="1" t="str">
        <f t="shared" si="4"/>
        <v/>
      </c>
      <c r="AE30" s="1" t="str">
        <f t="shared" si="5"/>
        <v/>
      </c>
      <c r="AF30" s="1" t="str">
        <f t="shared" si="5"/>
        <v/>
      </c>
    </row>
    <row r="31" spans="2:32" x14ac:dyDescent="0.35">
      <c r="F31" t="str">
        <f t="shared" si="6"/>
        <v/>
      </c>
      <c r="H31" s="1" t="str">
        <f t="shared" si="4"/>
        <v/>
      </c>
      <c r="AE31" s="1" t="str">
        <f t="shared" si="5"/>
        <v/>
      </c>
      <c r="AF31" s="1" t="str">
        <f t="shared" si="5"/>
        <v/>
      </c>
    </row>
    <row r="32" spans="2:32" x14ac:dyDescent="0.35">
      <c r="F32" t="str">
        <f t="shared" si="6"/>
        <v/>
      </c>
      <c r="H32" s="1" t="str">
        <f t="shared" si="4"/>
        <v/>
      </c>
      <c r="AE32" s="1" t="str">
        <f t="shared" si="5"/>
        <v/>
      </c>
      <c r="AF32" s="1" t="str">
        <f t="shared" si="5"/>
        <v/>
      </c>
    </row>
    <row r="33" spans="6:32" x14ac:dyDescent="0.35">
      <c r="F33" t="str">
        <f t="shared" si="6"/>
        <v/>
      </c>
      <c r="H33" s="1" t="str">
        <f t="shared" si="4"/>
        <v/>
      </c>
      <c r="AE33" s="1" t="str">
        <f t="shared" si="5"/>
        <v/>
      </c>
      <c r="AF33" s="1" t="str">
        <f t="shared" si="5"/>
        <v/>
      </c>
    </row>
    <row r="34" spans="6:32" x14ac:dyDescent="0.35">
      <c r="F34" t="str">
        <f t="shared" si="6"/>
        <v/>
      </c>
      <c r="H34" s="1" t="str">
        <f t="shared" si="4"/>
        <v/>
      </c>
      <c r="AE34" s="1" t="str">
        <f t="shared" si="5"/>
        <v/>
      </c>
      <c r="AF34" s="1" t="str">
        <f t="shared" si="5"/>
        <v/>
      </c>
    </row>
    <row r="35" spans="6:32" x14ac:dyDescent="0.35">
      <c r="F35" t="str">
        <f t="shared" si="6"/>
        <v/>
      </c>
      <c r="H35" s="1" t="str">
        <f t="shared" si="4"/>
        <v/>
      </c>
      <c r="AE35" s="1" t="str">
        <f t="shared" si="5"/>
        <v/>
      </c>
      <c r="AF35" s="1" t="str">
        <f t="shared" si="5"/>
        <v/>
      </c>
    </row>
    <row r="36" spans="6:32" x14ac:dyDescent="0.35">
      <c r="F36" t="str">
        <f t="shared" si="6"/>
        <v/>
      </c>
      <c r="H36" s="1" t="str">
        <f t="shared" si="4"/>
        <v/>
      </c>
      <c r="AE36" s="1" t="str">
        <f t="shared" si="5"/>
        <v/>
      </c>
      <c r="AF36" s="1" t="str">
        <f t="shared" si="5"/>
        <v/>
      </c>
    </row>
    <row r="37" spans="6:32" x14ac:dyDescent="0.35">
      <c r="F37" t="str">
        <f t="shared" si="6"/>
        <v/>
      </c>
      <c r="H37" s="1" t="str">
        <f t="shared" si="4"/>
        <v/>
      </c>
      <c r="AE37" s="1" t="str">
        <f t="shared" si="5"/>
        <v/>
      </c>
      <c r="AF37" s="1" t="str">
        <f t="shared" si="5"/>
        <v/>
      </c>
    </row>
    <row r="38" spans="6:32" x14ac:dyDescent="0.35">
      <c r="F38" t="str">
        <f t="shared" si="6"/>
        <v/>
      </c>
      <c r="H38" s="1" t="str">
        <f t="shared" si="4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35">
      <c r="F39" t="str">
        <f t="shared" si="6"/>
        <v/>
      </c>
      <c r="H39" s="1" t="str">
        <f t="shared" si="4"/>
        <v/>
      </c>
      <c r="AE39" s="1" t="str">
        <f t="shared" si="7"/>
        <v/>
      </c>
      <c r="AF39" s="1" t="str">
        <f t="shared" si="7"/>
        <v/>
      </c>
    </row>
    <row r="40" spans="6:32" x14ac:dyDescent="0.35">
      <c r="F40" t="str">
        <f t="shared" si="6"/>
        <v/>
      </c>
      <c r="H40" s="1" t="str">
        <f t="shared" si="4"/>
        <v/>
      </c>
      <c r="AE40" s="1" t="str">
        <f t="shared" si="7"/>
        <v/>
      </c>
      <c r="AF40" s="1" t="str">
        <f t="shared" si="7"/>
        <v/>
      </c>
    </row>
    <row r="41" spans="6:32" x14ac:dyDescent="0.35">
      <c r="F41" t="str">
        <f t="shared" si="6"/>
        <v/>
      </c>
      <c r="H41" s="1" t="str">
        <f t="shared" si="4"/>
        <v/>
      </c>
      <c r="AE41" s="1" t="str">
        <f t="shared" si="7"/>
        <v/>
      </c>
      <c r="AF41" s="1" t="str">
        <f t="shared" si="7"/>
        <v/>
      </c>
    </row>
    <row r="42" spans="6:32" x14ac:dyDescent="0.35">
      <c r="F42" t="str">
        <f t="shared" si="6"/>
        <v/>
      </c>
      <c r="H42" s="1" t="str">
        <f t="shared" si="4"/>
        <v/>
      </c>
      <c r="AE42" s="1" t="str">
        <f t="shared" si="7"/>
        <v/>
      </c>
      <c r="AF42" s="1" t="str">
        <f t="shared" si="7"/>
        <v/>
      </c>
    </row>
    <row r="43" spans="6:32" x14ac:dyDescent="0.35">
      <c r="F43" t="str">
        <f t="shared" si="6"/>
        <v/>
      </c>
      <c r="H43" s="1" t="str">
        <f t="shared" si="4"/>
        <v/>
      </c>
      <c r="AE43" s="1" t="str">
        <f t="shared" si="7"/>
        <v/>
      </c>
      <c r="AF43" s="1" t="str">
        <f t="shared" si="7"/>
        <v/>
      </c>
    </row>
    <row r="44" spans="6:32" x14ac:dyDescent="0.35">
      <c r="F44" t="str">
        <f t="shared" si="6"/>
        <v/>
      </c>
      <c r="H44" s="1" t="str">
        <f t="shared" si="4"/>
        <v/>
      </c>
      <c r="AE44" s="1" t="str">
        <f t="shared" si="7"/>
        <v/>
      </c>
      <c r="AF44" s="1" t="str">
        <f t="shared" si="7"/>
        <v/>
      </c>
    </row>
    <row r="45" spans="6:32" x14ac:dyDescent="0.35">
      <c r="F45" t="str">
        <f t="shared" si="6"/>
        <v/>
      </c>
      <c r="H45" s="1" t="str">
        <f t="shared" si="4"/>
        <v/>
      </c>
      <c r="AE45" s="1" t="str">
        <f t="shared" si="7"/>
        <v/>
      </c>
      <c r="AF45" s="1" t="str">
        <f t="shared" si="7"/>
        <v/>
      </c>
    </row>
    <row r="46" spans="6:32" x14ac:dyDescent="0.35">
      <c r="F46" t="str">
        <f t="shared" si="6"/>
        <v/>
      </c>
      <c r="H46" s="1" t="str">
        <f t="shared" si="4"/>
        <v/>
      </c>
      <c r="AE46" s="1" t="str">
        <f t="shared" si="7"/>
        <v/>
      </c>
      <c r="AF46" s="1" t="str">
        <f t="shared" si="7"/>
        <v/>
      </c>
    </row>
    <row r="47" spans="6:32" x14ac:dyDescent="0.35">
      <c r="F47" t="str">
        <f t="shared" si="6"/>
        <v/>
      </c>
      <c r="H47" s="1" t="str">
        <f t="shared" si="4"/>
        <v/>
      </c>
      <c r="AE47" s="1" t="str">
        <f t="shared" si="7"/>
        <v/>
      </c>
      <c r="AF47" s="1" t="str">
        <f t="shared" si="7"/>
        <v/>
      </c>
    </row>
    <row r="48" spans="6:32" x14ac:dyDescent="0.35">
      <c r="F48" t="str">
        <f t="shared" si="6"/>
        <v/>
      </c>
      <c r="H48" s="1" t="str">
        <f t="shared" si="4"/>
        <v/>
      </c>
      <c r="AE48" s="1" t="str">
        <f t="shared" si="7"/>
        <v/>
      </c>
      <c r="AF48" s="1" t="str">
        <f t="shared" si="7"/>
        <v/>
      </c>
    </row>
    <row r="49" spans="6:32" x14ac:dyDescent="0.35">
      <c r="F49" t="str">
        <f t="shared" si="6"/>
        <v/>
      </c>
      <c r="H49" s="1" t="str">
        <f t="shared" si="4"/>
        <v/>
      </c>
      <c r="AE49" s="1" t="str">
        <f t="shared" si="7"/>
        <v/>
      </c>
      <c r="AF49" s="1" t="str">
        <f t="shared" si="7"/>
        <v/>
      </c>
    </row>
    <row r="50" spans="6:32" x14ac:dyDescent="0.35">
      <c r="F50" t="str">
        <f t="shared" si="6"/>
        <v/>
      </c>
      <c r="H50" s="1" t="str">
        <f t="shared" si="4"/>
        <v/>
      </c>
      <c r="AE50" s="1" t="str">
        <f t="shared" si="7"/>
        <v/>
      </c>
      <c r="AF50" s="1" t="str">
        <f t="shared" si="7"/>
        <v/>
      </c>
    </row>
    <row r="51" spans="6:32" x14ac:dyDescent="0.35">
      <c r="F51" t="str">
        <f t="shared" si="6"/>
        <v/>
      </c>
      <c r="H51" s="1" t="str">
        <f t="shared" si="4"/>
        <v/>
      </c>
      <c r="AE51" s="1" t="str">
        <f t="shared" si="7"/>
        <v/>
      </c>
      <c r="AF51" s="1" t="str">
        <f t="shared" si="7"/>
        <v/>
      </c>
    </row>
    <row r="52" spans="6:32" x14ac:dyDescent="0.35">
      <c r="F52" t="str">
        <f t="shared" si="6"/>
        <v/>
      </c>
      <c r="H52" s="1" t="str">
        <f t="shared" si="4"/>
        <v/>
      </c>
      <c r="AE52" s="1" t="str">
        <f t="shared" si="7"/>
        <v/>
      </c>
      <c r="AF52" s="1" t="str">
        <f t="shared" si="7"/>
        <v/>
      </c>
    </row>
    <row r="53" spans="6:32" x14ac:dyDescent="0.35">
      <c r="F53" t="str">
        <f t="shared" si="6"/>
        <v/>
      </c>
      <c r="H53" s="1" t="str">
        <f t="shared" si="4"/>
        <v/>
      </c>
      <c r="AE53" s="1" t="str">
        <f t="shared" si="7"/>
        <v/>
      </c>
      <c r="AF53" s="1" t="str">
        <f t="shared" si="7"/>
        <v/>
      </c>
    </row>
    <row r="54" spans="6:32" x14ac:dyDescent="0.35">
      <c r="F54" t="str">
        <f t="shared" si="6"/>
        <v/>
      </c>
      <c r="H54" s="1" t="str">
        <f t="shared" si="4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35">
      <c r="F55" t="str">
        <f t="shared" si="6"/>
        <v/>
      </c>
      <c r="H55" s="1" t="str">
        <f t="shared" si="4"/>
        <v/>
      </c>
      <c r="AE55" s="1" t="str">
        <f t="shared" si="8"/>
        <v/>
      </c>
      <c r="AF55" s="1" t="str">
        <f t="shared" si="8"/>
        <v/>
      </c>
    </row>
    <row r="56" spans="6:32" x14ac:dyDescent="0.35">
      <c r="F56" t="str">
        <f t="shared" si="6"/>
        <v/>
      </c>
      <c r="H56" s="1" t="str">
        <f t="shared" si="4"/>
        <v/>
      </c>
      <c r="AE56" s="1" t="str">
        <f t="shared" si="8"/>
        <v/>
      </c>
      <c r="AF56" s="1" t="str">
        <f t="shared" si="8"/>
        <v/>
      </c>
    </row>
    <row r="57" spans="6:32" x14ac:dyDescent="0.35">
      <c r="F57" t="str">
        <f t="shared" si="6"/>
        <v/>
      </c>
      <c r="H57" s="1" t="str">
        <f t="shared" si="4"/>
        <v/>
      </c>
      <c r="AE57" s="1" t="str">
        <f t="shared" si="8"/>
        <v/>
      </c>
      <c r="AF57" s="1" t="str">
        <f t="shared" si="8"/>
        <v/>
      </c>
    </row>
    <row r="58" spans="6:32" x14ac:dyDescent="0.35">
      <c r="F58" t="str">
        <f t="shared" si="6"/>
        <v/>
      </c>
      <c r="H58" s="1" t="str">
        <f t="shared" si="4"/>
        <v/>
      </c>
      <c r="AE58" s="1" t="str">
        <f t="shared" si="8"/>
        <v/>
      </c>
      <c r="AF58" s="1" t="str">
        <f t="shared" si="8"/>
        <v/>
      </c>
    </row>
    <row r="59" spans="6:32" x14ac:dyDescent="0.35">
      <c r="F59" t="str">
        <f t="shared" si="6"/>
        <v/>
      </c>
      <c r="H59" s="1" t="str">
        <f t="shared" si="4"/>
        <v/>
      </c>
      <c r="AE59" s="1" t="str">
        <f t="shared" si="8"/>
        <v/>
      </c>
      <c r="AF59" s="1" t="str">
        <f t="shared" si="8"/>
        <v/>
      </c>
    </row>
    <row r="60" spans="6:32" x14ac:dyDescent="0.35">
      <c r="F60" t="str">
        <f t="shared" si="6"/>
        <v/>
      </c>
      <c r="H60" s="1" t="str">
        <f t="shared" si="4"/>
        <v/>
      </c>
      <c r="AE60" s="1" t="str">
        <f t="shared" si="8"/>
        <v/>
      </c>
      <c r="AF60" s="1" t="str">
        <f t="shared" si="8"/>
        <v/>
      </c>
    </row>
    <row r="61" spans="6:32" x14ac:dyDescent="0.35">
      <c r="F61" t="str">
        <f t="shared" si="6"/>
        <v/>
      </c>
      <c r="H61" s="1" t="str">
        <f t="shared" si="4"/>
        <v/>
      </c>
      <c r="AE61" s="1" t="str">
        <f t="shared" si="8"/>
        <v/>
      </c>
      <c r="AF61" s="1" t="str">
        <f t="shared" si="8"/>
        <v/>
      </c>
    </row>
    <row r="62" spans="6:32" x14ac:dyDescent="0.35">
      <c r="F62" t="str">
        <f t="shared" si="6"/>
        <v/>
      </c>
      <c r="H62" s="1" t="str">
        <f t="shared" si="4"/>
        <v/>
      </c>
      <c r="I62" s="1" t="str">
        <f t="shared" si="4"/>
        <v/>
      </c>
      <c r="J62" s="1" t="str">
        <f t="shared" si="4"/>
        <v/>
      </c>
      <c r="K62" s="1" t="str">
        <f t="shared" si="4"/>
        <v/>
      </c>
      <c r="L62" s="1" t="str">
        <f t="shared" si="4"/>
        <v/>
      </c>
      <c r="M62" s="1" t="str">
        <f t="shared" si="4"/>
        <v/>
      </c>
      <c r="N62" s="1" t="str">
        <f t="shared" si="4"/>
        <v/>
      </c>
      <c r="O62" s="1" t="str">
        <f t="shared" si="4"/>
        <v/>
      </c>
      <c r="P62" s="1" t="str">
        <f t="shared" si="4"/>
        <v/>
      </c>
      <c r="Q62" s="1" t="str">
        <f t="shared" si="4"/>
        <v/>
      </c>
      <c r="R62" s="1" t="str">
        <f t="shared" si="4"/>
        <v/>
      </c>
      <c r="S62" s="1" t="str">
        <f t="shared" si="4"/>
        <v/>
      </c>
      <c r="T62" s="1" t="str">
        <f t="shared" si="4"/>
        <v/>
      </c>
      <c r="U62" s="1" t="str">
        <f t="shared" si="4"/>
        <v/>
      </c>
      <c r="V62" s="1" t="str">
        <f t="shared" si="4"/>
        <v/>
      </c>
      <c r="W62" s="1" t="str">
        <f t="shared" si="4"/>
        <v/>
      </c>
      <c r="X62" s="1" t="str">
        <f t="shared" ref="X62:AD63" si="9">IF(OR(X$21="",$G62=""),"",W62)</f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35">
      <c r="F63" t="str">
        <f t="shared" si="6"/>
        <v/>
      </c>
      <c r="H63" s="1" t="str">
        <f t="shared" si="4"/>
        <v/>
      </c>
      <c r="I63" s="1" t="str">
        <f t="shared" si="4"/>
        <v/>
      </c>
      <c r="J63" s="1" t="str">
        <f t="shared" si="4"/>
        <v/>
      </c>
      <c r="K63" s="1" t="str">
        <f t="shared" si="4"/>
        <v/>
      </c>
      <c r="L63" s="1" t="str">
        <f t="shared" si="4"/>
        <v/>
      </c>
      <c r="M63" s="1" t="str">
        <f t="shared" si="4"/>
        <v/>
      </c>
      <c r="N63" s="1" t="str">
        <f t="shared" si="4"/>
        <v/>
      </c>
      <c r="O63" s="1" t="str">
        <f t="shared" si="4"/>
        <v/>
      </c>
      <c r="P63" s="1" t="str">
        <f t="shared" si="4"/>
        <v/>
      </c>
      <c r="Q63" s="1" t="str">
        <f t="shared" si="4"/>
        <v/>
      </c>
      <c r="R63" s="1" t="str">
        <f t="shared" si="4"/>
        <v/>
      </c>
      <c r="S63" s="1" t="str">
        <f t="shared" si="4"/>
        <v/>
      </c>
      <c r="T63" s="1" t="str">
        <f t="shared" si="4"/>
        <v/>
      </c>
      <c r="U63" s="1" t="str">
        <f t="shared" si="4"/>
        <v/>
      </c>
      <c r="V63" s="1" t="str">
        <f t="shared" si="4"/>
        <v/>
      </c>
      <c r="W63" s="1" t="str">
        <f t="shared" si="4"/>
        <v/>
      </c>
      <c r="X63" s="1" t="str">
        <f t="shared" si="9"/>
        <v/>
      </c>
      <c r="Y63" s="1" t="str">
        <f t="shared" si="9"/>
        <v/>
      </c>
      <c r="Z63" s="1" t="str">
        <f t="shared" si="9"/>
        <v/>
      </c>
      <c r="AA63" s="1" t="str">
        <f t="shared" si="9"/>
        <v/>
      </c>
      <c r="AB63" s="1" t="str">
        <f t="shared" si="9"/>
        <v/>
      </c>
      <c r="AC63" s="1" t="str">
        <f t="shared" si="9"/>
        <v/>
      </c>
      <c r="AD63" s="1" t="str">
        <f t="shared" si="9"/>
        <v/>
      </c>
      <c r="AE63" s="1" t="str">
        <f t="shared" si="8"/>
        <v/>
      </c>
      <c r="AF63" s="1" t="str">
        <f t="shared" si="8"/>
        <v/>
      </c>
    </row>
    <row r="64" spans="6:32" x14ac:dyDescent="0.35">
      <c r="F64" t="s">
        <v>7</v>
      </c>
      <c r="H64" s="1" t="str">
        <f t="shared" si="4"/>
        <v/>
      </c>
      <c r="AE64" s="1" t="str">
        <f t="shared" si="8"/>
        <v/>
      </c>
      <c r="AF64" s="1" t="str">
        <f t="shared" si="8"/>
        <v/>
      </c>
    </row>
    <row r="65" spans="6:32" x14ac:dyDescent="0.35">
      <c r="F65" t="s">
        <v>8</v>
      </c>
      <c r="H65" s="1" t="str">
        <f t="shared" si="4"/>
        <v/>
      </c>
      <c r="AE65" s="1" t="str">
        <f t="shared" si="8"/>
        <v/>
      </c>
      <c r="AF65" s="1" t="str">
        <f t="shared" si="8"/>
        <v/>
      </c>
    </row>
    <row r="66" spans="6:32" x14ac:dyDescent="0.35">
      <c r="F66" t="s">
        <v>9</v>
      </c>
      <c r="H66" s="1" t="str">
        <f t="shared" si="4"/>
        <v/>
      </c>
    </row>
    <row r="71" spans="6:32" x14ac:dyDescent="0.35"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26:AF65 L22:AF25">
    <cfRule type="expression" dxfId="3" priority="1" stopIfTrue="1">
      <formula>$F22="Done"</formula>
    </cfRule>
    <cfRule type="expression" dxfId="2" priority="2" stopIfTrue="1">
      <formula>$F22="Ongoing"</formula>
    </cfRule>
  </conditionalFormatting>
  <conditionalFormatting sqref="B22:AF65">
    <cfRule type="expression" dxfId="1" priority="3" stopIfTrue="1">
      <formula>$F22="Terminado"</formula>
    </cfRule>
    <cfRule type="expression" dxfId="0" priority="4" stopIfTrue="1">
      <formula>$F22="En Progreso"</formula>
    </cfRule>
  </conditionalFormatting>
  <dataValidations count="1">
    <dataValidation type="list" allowBlank="1" showInputMessage="1" sqref="F22:F71 F10:F15" xr:uid="{D247ACF4-3025-4228-AA4F-454A72F12D1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79A4C6-2860-45CA-BC84-501A5C3DA81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5002568-7AEC-4F01-8608-7227AF087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B976E-19D9-4A12-8B5E-B576F4080915}">
  <ds:schemaRefs>
    <ds:schemaRef ds:uri="http://purl.org/dc/elements/1.1/"/>
    <ds:schemaRef ds:uri="01eb4bd6-a8ff-4439-b7eb-fe0a650fbd8a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3245187f-2b70-4b96-af74-b65b25777eca"/>
    <ds:schemaRef ds:uri="100486ed-dfc5-4b43-a390-ed80e6fa3473"/>
  </ds:schemaRefs>
</ds:datastoreItem>
</file>

<file path=customXml/itemProps4.xml><?xml version="1.0" encoding="utf-8"?>
<ds:datastoreItem xmlns:ds="http://schemas.openxmlformats.org/officeDocument/2006/customXml" ds:itemID="{C989DCCD-D1ED-4B0F-8CFB-8210ED0D7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486ed-dfc5-4b43-a390-ed80e6fa3473"/>
    <ds:schemaRef ds:uri="3245187f-2b70-4b96-af74-b65b2577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24</vt:i4>
      </vt:variant>
    </vt:vector>
  </HeadingPairs>
  <TitlesOfParts>
    <vt:vector size="27" baseType="lpstr">
      <vt:lpstr>Sprint 1</vt:lpstr>
      <vt:lpstr>Sprint 2</vt:lpstr>
      <vt:lpstr>Sprint 3</vt:lpstr>
      <vt:lpstr>'Sprint 1'!DoneDays</vt:lpstr>
      <vt:lpstr>'Sprint 2'!DoneDays</vt:lpstr>
      <vt:lpstr>'Sprint 3'!DoneDays</vt:lpstr>
      <vt:lpstr>'Sprint 1'!ImplementationDays</vt:lpstr>
      <vt:lpstr>'Sprint 2'!ImplementationDays</vt:lpstr>
      <vt:lpstr>'Sprint 3'!ImplementationDays</vt:lpstr>
      <vt:lpstr>'Sprint 1'!SprintTasks</vt:lpstr>
      <vt:lpstr>'Sprint 2'!SprintTasks</vt:lpstr>
      <vt:lpstr>'Sprint 3'!SprintTasks</vt:lpstr>
      <vt:lpstr>'Sprint 1'!TaskRows</vt:lpstr>
      <vt:lpstr>'Sprint 2'!TaskRows</vt:lpstr>
      <vt:lpstr>'Sprint 3'!TaskRows</vt:lpstr>
      <vt:lpstr>'Sprint 1'!TaskStatus</vt:lpstr>
      <vt:lpstr>'Sprint 2'!TaskStatus</vt:lpstr>
      <vt:lpstr>'Sprint 3'!TaskStatus</vt:lpstr>
      <vt:lpstr>'Sprint 1'!TaskStoryID</vt:lpstr>
      <vt:lpstr>'Sprint 2'!TaskStoryID</vt:lpstr>
      <vt:lpstr>'Sprint 3'!TaskStoryID</vt:lpstr>
      <vt:lpstr>'Sprint 1'!TotalEffort</vt:lpstr>
      <vt:lpstr>'Sprint 2'!TotalEffort</vt:lpstr>
      <vt:lpstr>'Sprint 3'!TotalEffort</vt:lpstr>
      <vt:lpstr>'Sprint 1'!TrendDays</vt:lpstr>
      <vt:lpstr>'Sprint 2'!TrendDays</vt:lpstr>
      <vt:lpstr>'Sprint 3'!TrendDays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creator>&lt; Your name &gt;</dc:creator>
  <dc:description>Template versio 1.0 Approval</dc:description>
  <cp:lastModifiedBy>IMAC</cp:lastModifiedBy>
  <cp:revision>1</cp:revision>
  <cp:lastPrinted>2006-09-01T14:59:00Z</cp:lastPrinted>
  <dcterms:created xsi:type="dcterms:W3CDTF">1998-06-05T11:20:44Z</dcterms:created>
  <dcterms:modified xsi:type="dcterms:W3CDTF">2022-12-17T16:56:27Z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  <property fmtid="{D5CDD505-2E9C-101B-9397-08002B2CF9AE}" pid="6" name="ContentTypeId">
    <vt:lpwstr>0x010100ECBD21C84E4C4B48B27A6166FAC051E5</vt:lpwstr>
  </property>
</Properties>
</file>