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05"/>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0C4BC9DB-5B12-433E-B66C-886B76C38F0B}" xr6:coauthVersionLast="47" xr6:coauthVersionMax="47" xr10:uidLastSave="{00000000-0000-0000-0000-000000000000}"/>
  <bookViews>
    <workbookView xWindow="198" yWindow="12" windowWidth="22842" windowHeight="14388" xr2:uid="{7CD154B3-7CE0-4903-8881-CACAB865F8D1}"/>
  </bookViews>
  <sheets>
    <sheet name="Intro" sheetId="5" r:id="rId1"/>
    <sheet name="Trade Data-1" sheetId="2" r:id="rId2"/>
    <sheet name="Exchange Rate" sheetId="7" r:id="rId3"/>
    <sheet name="Trade Data-2" sheetId="8" r:id="rId4"/>
    <sheet name="Trade Data-3" sheetId="9" r:id="rId5"/>
    <sheet name="Trade Graphs" sheetId="6" r:id="rId6"/>
    <sheet name="Money Graphs" sheetId="10" r:id="rId7"/>
  </sheets>
  <externalReferences>
    <externalReference r:id="rId8"/>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5" i="9" l="1"/>
  <c r="B95" i="9"/>
  <c r="E58" i="9"/>
  <c r="E59" i="9" s="1"/>
  <c r="A43" i="2"/>
  <c r="A44" i="2" s="1"/>
  <c r="A46" i="2"/>
  <c r="A36" i="2"/>
  <c r="A37" i="2" s="1"/>
  <c r="A38" i="2" s="1"/>
  <c r="A39" i="2" s="1"/>
  <c r="A40" i="2" s="1"/>
  <c r="A42" i="2"/>
  <c r="A40" i="7"/>
  <c r="A41" i="7"/>
  <c r="A42" i="7" s="1"/>
  <c r="A34" i="7"/>
  <c r="A35" i="7" s="1"/>
  <c r="A36" i="7" s="1"/>
  <c r="A38" i="7"/>
  <c r="A39" i="7"/>
  <c r="C60" i="9"/>
  <c r="C61" i="9"/>
  <c r="C62" i="9"/>
  <c r="C63" i="9"/>
  <c r="C58" i="9"/>
  <c r="B60" i="9"/>
  <c r="B61" i="9"/>
  <c r="B62" i="9"/>
  <c r="B63" i="9"/>
  <c r="B64" i="9"/>
  <c r="D46" i="9"/>
  <c r="D45" i="9"/>
  <c r="C94" i="9" s="1"/>
  <c r="E10" i="9"/>
  <c r="C59" i="9" s="1"/>
  <c r="C10" i="9"/>
  <c r="B59" i="9" s="1"/>
  <c r="C9" i="9"/>
  <c r="B58" i="9" s="1"/>
  <c r="B46" i="9"/>
  <c r="B45" i="9"/>
  <c r="B94" i="9" s="1"/>
  <c r="A60" i="9"/>
  <c r="A61" i="9" s="1"/>
  <c r="A62" i="9" s="1"/>
  <c r="A63" i="9" s="1"/>
  <c r="A64" i="9" s="1"/>
  <c r="A65" i="9" s="1"/>
  <c r="A66" i="9" s="1"/>
  <c r="A67" i="9" s="1"/>
  <c r="B23" i="9"/>
  <c r="D23" i="9"/>
  <c r="E15" i="9"/>
  <c r="C64" i="9" s="1"/>
  <c r="E16" i="9"/>
  <c r="C65" i="9" s="1"/>
  <c r="E17" i="9"/>
  <c r="E22" i="9"/>
  <c r="D22" i="9" s="1"/>
  <c r="C71" i="9" s="1"/>
  <c r="A11" i="9"/>
  <c r="A12" i="9" s="1"/>
  <c r="A13" i="9" s="1"/>
  <c r="A14" i="9" s="1"/>
  <c r="A15" i="9" s="1"/>
  <c r="A16" i="9" s="1"/>
  <c r="A17" i="9" s="1"/>
  <c r="A18" i="9" s="1"/>
  <c r="C5" i="7"/>
  <c r="C6" i="7"/>
  <c r="C7" i="7"/>
  <c r="C8" i="7"/>
  <c r="C9" i="7"/>
  <c r="C10" i="7"/>
  <c r="C11" i="7"/>
  <c r="B13" i="8" s="1"/>
  <c r="C12" i="7"/>
  <c r="B14" i="8" s="1"/>
  <c r="C13" i="7"/>
  <c r="B15" i="8" s="1"/>
  <c r="C14" i="7"/>
  <c r="C15" i="7"/>
  <c r="E17" i="8" s="1"/>
  <c r="E20" i="9" s="1"/>
  <c r="C69" i="9" s="1"/>
  <c r="C16" i="7"/>
  <c r="E18" i="8" s="1"/>
  <c r="E21" i="9" s="1"/>
  <c r="C70" i="9" s="1"/>
  <c r="C17" i="7"/>
  <c r="C19" i="8" s="1"/>
  <c r="C22" i="9" s="1"/>
  <c r="B22" i="9" s="1"/>
  <c r="B71" i="9" s="1"/>
  <c r="C18" i="7"/>
  <c r="E20" i="8" s="1"/>
  <c r="E23" i="9" s="1"/>
  <c r="C19" i="7"/>
  <c r="B21" i="8" s="1"/>
  <c r="B24" i="9" s="1"/>
  <c r="C20" i="7"/>
  <c r="D22" i="8" s="1"/>
  <c r="D25" i="9" s="1"/>
  <c r="C21" i="7"/>
  <c r="B23" i="8" s="1"/>
  <c r="B26" i="9" s="1"/>
  <c r="C22" i="7"/>
  <c r="E24" i="8" s="1"/>
  <c r="E27" i="9" s="1"/>
  <c r="D27" i="9" s="1"/>
  <c r="C76" i="9" s="1"/>
  <c r="C23" i="7"/>
  <c r="B25" i="8" s="1"/>
  <c r="B28" i="9" s="1"/>
  <c r="C24" i="7"/>
  <c r="C26" i="8" s="1"/>
  <c r="C29" i="9" s="1"/>
  <c r="C25" i="7"/>
  <c r="E27" i="8" s="1"/>
  <c r="E30" i="9" s="1"/>
  <c r="D30" i="9" s="1"/>
  <c r="C79" i="9" s="1"/>
  <c r="C33" i="7"/>
  <c r="C43" i="7"/>
  <c r="C44" i="7"/>
  <c r="C45" i="7"/>
  <c r="C4" i="7"/>
  <c r="A8" i="8"/>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5" i="7"/>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8" i="2"/>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D62" i="9" l="1"/>
  <c r="D15" i="8"/>
  <c r="D18" i="9" s="1"/>
  <c r="D58" i="9"/>
  <c r="C21" i="8"/>
  <c r="C24" i="9" s="1"/>
  <c r="B73" i="9" s="1"/>
  <c r="B22" i="8"/>
  <c r="B25" i="9" s="1"/>
  <c r="E26" i="9"/>
  <c r="B26" i="8"/>
  <c r="B29" i="9" s="1"/>
  <c r="B78" i="9" s="1"/>
  <c r="D21" i="8"/>
  <c r="D24" i="9" s="1"/>
  <c r="D23" i="8"/>
  <c r="D26" i="9" s="1"/>
  <c r="C20" i="8"/>
  <c r="C23" i="9" s="1"/>
  <c r="B72" i="9" s="1"/>
  <c r="C18" i="8"/>
  <c r="C21" i="9" s="1"/>
  <c r="B70" i="9" s="1"/>
  <c r="D70" i="9" s="1"/>
  <c r="E26" i="8"/>
  <c r="E29" i="9" s="1"/>
  <c r="D25" i="8"/>
  <c r="D28" i="9" s="1"/>
  <c r="D14" i="8"/>
  <c r="D17" i="9" s="1"/>
  <c r="C66" i="9" s="1"/>
  <c r="E25" i="8"/>
  <c r="E28" i="9" s="1"/>
  <c r="D26" i="8"/>
  <c r="D29" i="9" s="1"/>
  <c r="E23" i="8"/>
  <c r="C27" i="8"/>
  <c r="C30" i="9" s="1"/>
  <c r="B30" i="9" s="1"/>
  <c r="B79" i="9" s="1"/>
  <c r="D79" i="9" s="1"/>
  <c r="E22" i="8"/>
  <c r="E25" i="9" s="1"/>
  <c r="C74" i="9" s="1"/>
  <c r="C17" i="8"/>
  <c r="C20" i="9" s="1"/>
  <c r="B69" i="9" s="1"/>
  <c r="D69" i="9" s="1"/>
  <c r="E21" i="8"/>
  <c r="E24" i="9" s="1"/>
  <c r="E18" i="9"/>
  <c r="C25" i="8"/>
  <c r="C28" i="9" s="1"/>
  <c r="B77" i="9" s="1"/>
  <c r="C24" i="8"/>
  <c r="C27" i="9" s="1"/>
  <c r="B27" i="9" s="1"/>
  <c r="C23" i="8"/>
  <c r="C26" i="9" s="1"/>
  <c r="B75" i="9" s="1"/>
  <c r="C22" i="8"/>
  <c r="C25" i="9" s="1"/>
  <c r="D63" i="9"/>
  <c r="D94" i="9"/>
  <c r="D61" i="9"/>
  <c r="D60" i="9"/>
  <c r="D59" i="9"/>
  <c r="D64" i="9"/>
  <c r="C72" i="9"/>
  <c r="D71" i="9"/>
  <c r="B16" i="9"/>
  <c r="B65" i="9" s="1"/>
  <c r="D65" i="9" s="1"/>
  <c r="B17" i="9"/>
  <c r="B66" i="9" s="1"/>
  <c r="B18" i="9"/>
  <c r="B67" i="9" s="1"/>
  <c r="E60" i="9" l="1"/>
  <c r="E61" i="9" s="1"/>
  <c r="E62" i="9" s="1"/>
  <c r="E63" i="9" s="1"/>
  <c r="E64" i="9" s="1"/>
  <c r="E65" i="9" s="1"/>
  <c r="B76" i="9"/>
  <c r="D76" i="9" s="1"/>
  <c r="D95" i="9"/>
  <c r="C67" i="9"/>
  <c r="D67" i="9" s="1"/>
  <c r="C75" i="9"/>
  <c r="D75" i="9" s="1"/>
  <c r="B74" i="9"/>
  <c r="D74" i="9" s="1"/>
  <c r="C77" i="9"/>
  <c r="D77" i="9" s="1"/>
  <c r="C73" i="9"/>
  <c r="D73" i="9" s="1"/>
  <c r="C78" i="9"/>
  <c r="D78" i="9" s="1"/>
  <c r="D72" i="9"/>
  <c r="D66" i="9"/>
  <c r="E66" i="9" l="1"/>
  <c r="E67" i="9" s="1"/>
  <c r="E69" i="9" s="1"/>
  <c r="E70" i="9" s="1"/>
  <c r="E71" i="9" s="1"/>
  <c r="E72" i="9" s="1"/>
  <c r="E73" i="9" s="1"/>
  <c r="E74" i="9" s="1"/>
  <c r="E75" i="9" s="1"/>
  <c r="E76" i="9" s="1"/>
  <c r="E77" i="9" s="1"/>
  <c r="E78" i="9" s="1"/>
  <c r="E79" i="9" s="1"/>
  <c r="E94" i="9" s="1"/>
  <c r="E95" i="9" s="1"/>
</calcChain>
</file>

<file path=xl/sharedStrings.xml><?xml version="1.0" encoding="utf-8"?>
<sst xmlns="http://schemas.openxmlformats.org/spreadsheetml/2006/main" count="98" uniqueCount="63">
  <si>
    <t>Thailand Data: Commercial Reports of the British Consul to Her Majesty (1874-1902)</t>
  </si>
  <si>
    <t>by Elvis Han</t>
  </si>
  <si>
    <t>This workbook accompanies my paper</t>
  </si>
  <si>
    <t>"Currency, Bank Note Issue, and Free Banking in Thailand, 1800-1905"</t>
  </si>
  <si>
    <t>Johns Hopkins Institute for Applied Economics, Global Health, and the Study of Business Enterprise, Studies in Applied Economics working paper series</t>
  </si>
  <si>
    <t>https://sites.krieger.jhu.edu/iae/working-papers/studies-in-applied-economics/</t>
  </si>
  <si>
    <t>Sheet</t>
  </si>
  <si>
    <t>Description</t>
  </si>
  <si>
    <t>Intro</t>
  </si>
  <si>
    <t>Table of Contents (this sheet)</t>
  </si>
  <si>
    <t>Trade Data-1</t>
  </si>
  <si>
    <t>Raw Data Collected from the Commercial Reports within the Time Period</t>
  </si>
  <si>
    <t>Exchange Rate</t>
  </si>
  <si>
    <t>Baht to Sterling Exchange Rate calculated from %Gold and %Silver within the Sterling and Mexican Dollar</t>
  </si>
  <si>
    <t>Trade Data-2</t>
  </si>
  <si>
    <t>Trade Surplus Data Reported in Sterling (using the Exchange Rate)</t>
  </si>
  <si>
    <t>Trade Data-3</t>
  </si>
  <si>
    <t>Averaged and Finalized Trade Surplus Data along with Money Supply Approximations</t>
  </si>
  <si>
    <t>Trade Graphs</t>
  </si>
  <si>
    <t>Trade Balance Data Graphs</t>
  </si>
  <si>
    <t>Money Graphs</t>
  </si>
  <si>
    <t>Money Supply Graphs</t>
  </si>
  <si>
    <t>Acknowledgements</t>
  </si>
  <si>
    <t>thanks to Kurt Schuler for the advice and direction of the data analysis as well as the provision of sources for exploration</t>
  </si>
  <si>
    <t>Notes</t>
  </si>
  <si>
    <t>Trade Surplus Data (Raw)</t>
  </si>
  <si>
    <t>Foreign Trade in and out of Bangkok (pounds sterling or Mexican silver dollars)</t>
  </si>
  <si>
    <t>Year</t>
  </si>
  <si>
    <t>Currency</t>
  </si>
  <si>
    <t xml:space="preserve">Return on Imports </t>
  </si>
  <si>
    <t>Net Invoice Value of Imports</t>
  </si>
  <si>
    <t>Return on Exports</t>
  </si>
  <si>
    <t>Net Invoice Value of Exports</t>
  </si>
  <si>
    <t>Sterling</t>
  </si>
  <si>
    <t>Dollars</t>
  </si>
  <si>
    <t>Source:</t>
  </si>
  <si>
    <t>https://seadelt.net/Thailand/Documents/</t>
  </si>
  <si>
    <t>"Return on Import" Data is collected from Table No. 1 Under "Return of British Shipping at Bangkok During the Year 1880" "Invoice Value of Goods - Cleared"</t>
  </si>
  <si>
    <t xml:space="preserve">     </t>
  </si>
  <si>
    <t>"Net Invoice Value of Imports" is reported under Table 3 - "Return of Imports as Declared at the Customs from January 1 to December 31, 18XX" - "Total Value"</t>
  </si>
  <si>
    <t>"Return on Export" Data is collected from Table No. 1 Under "Return of British Shipping at Bangkok During the Year 18XX" - "Invoice Value of Goods - Cleared"</t>
  </si>
  <si>
    <t>"Net Invoice Value of Imports" is reported under Table 4 - "Return of Exports as Declared at the Customs from January 1 to December 31, 18XX" - "Total Value"</t>
  </si>
  <si>
    <r>
      <t>*</t>
    </r>
    <r>
      <rPr>
        <b/>
        <sz val="11"/>
        <color theme="1"/>
        <rFont val="Calibri"/>
        <family val="2"/>
      </rPr>
      <t>Note:</t>
    </r>
    <r>
      <rPr>
        <sz val="11"/>
        <color theme="1"/>
        <rFont val="Calibri"/>
        <family val="2"/>
      </rPr>
      <t xml:space="preserve"> The names of the tables can be shifted around, and when some years' data are unavailable other yearly reports often report on previous years.</t>
    </r>
  </si>
  <si>
    <t>Silver to Gold Ratio</t>
  </si>
  <si>
    <t>Conversion Rate, Sterling per Baht</t>
  </si>
  <si>
    <t>Grams of gold per pound sterling</t>
  </si>
  <si>
    <t>Grams of silver per Mexican Dollar</t>
  </si>
  <si>
    <t>Formula:</t>
  </si>
  <si>
    <t>Sources</t>
  </si>
  <si>
    <t>Silver to Gold Ratio: https://books.google.com/books?id=pUChyKRH2oUC&amp;pg=PA71&amp;lpg=PA71&amp;dq=annual+price+of+silver+1874+1875+1876&amp;source=bl&amp;ots=vBzSoa-0Qi&amp;sig=ACfU3U3hQPJgTPENvoce0ngOBl-Si1rAEg&amp;hl=en&amp;sa=X&amp;ved=2ahUKEwiI3Z3718WFAxV6FFkFHWzhBKcQ6AF6BAgnEAM#v=onepage&amp;q=annual%20price%20of%20silver%201874%201875%201876&amp;f=false</t>
  </si>
  <si>
    <t>Silver and Gold Content Source: United States. Bureau of the Mint. Various years. Annual Report of the Director of the Mint: For the Fiscal Year Ended June 30, …. Washington: Government Printing Office, p. 512-13.</t>
  </si>
  <si>
    <t>*Note: These values were taken by multiplying the amount of Mexican Dollars by the conversion rate to get to Sterling.</t>
  </si>
  <si>
    <t>Net Invoice Value of Imports in Sterling (Entered)</t>
  </si>
  <si>
    <t>Net Invoice Value of Exports in Sterling - (Cleared )</t>
  </si>
  <si>
    <t>Amounts in pounds sterling</t>
  </si>
  <si>
    <t>The data highlighted in yellow are filled in by their data counterparts, ie. Return on Imports - Net Invoice Value of Imports and Return on Exports - Net Invoice Value of Exports</t>
  </si>
  <si>
    <t>For when data is available, the Net Import and Export Data was calculated by averaging the counterparts together.</t>
  </si>
  <si>
    <t>Imports</t>
  </si>
  <si>
    <t>Exports</t>
  </si>
  <si>
    <t>Balance</t>
  </si>
  <si>
    <t xml:space="preserve">Total Money Supply </t>
  </si>
  <si>
    <t>Trade Surplus Data was Extracted by subtracting "Net Imports" from "Net Exports."</t>
  </si>
  <si>
    <t>The 1867 Report Details the amount of imported silver into Bangkok in 1863, which, in a time where Thailand did not mint their own silver, could be assumed to make up the value of the coinage they would produce in the coming years. This will serve as Year 0 of our calculations.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</si>
</sst>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Aptos Narrow"/>
      <family val="2"/>
      <charset val="134"/>
      <scheme val="minor"/>
    </font>
    <font>
      <sz val="11"/>
      <color theme="1"/>
      <name val="Calibri"/>
      <family val="2"/>
    </font>
    <font>
      <b/>
      <sz val="11"/>
      <color theme="1"/>
      <name val="Calibri"/>
      <family val="2"/>
    </font>
    <font>
      <u/>
      <sz val="11"/>
      <color theme="10"/>
      <name val="Aptos Narrow"/>
      <family val="2"/>
      <charset val="134"/>
      <scheme val="minor"/>
    </font>
    <font>
      <sz val="12"/>
      <color theme="1"/>
      <name val="Calibri"/>
      <family val="2"/>
    </font>
    <font>
      <u/>
      <sz val="11"/>
      <color theme="10"/>
      <name val="Calibri"/>
      <family val="2"/>
    </font>
    <font>
      <b/>
      <sz val="14"/>
      <color theme="1"/>
      <name val="Calibri"/>
      <family val="2"/>
    </font>
    <font>
      <sz val="11"/>
      <name val="Calibri"/>
      <family val="2"/>
    </font>
    <font>
      <b/>
      <sz val="14"/>
      <name val="Calibr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7">
    <xf numFmtId="0" fontId="0" fillId="0" borderId="0" xfId="0"/>
    <xf numFmtId="0" fontId="1" fillId="0" borderId="0" xfId="0" applyFont="1" applyAlignment="1">
      <alignment horizontal="center" vertical="center"/>
    </xf>
    <xf numFmtId="0" fontId="1" fillId="0" borderId="0" xfId="0" applyFont="1"/>
    <xf numFmtId="0" fontId="2" fillId="0" borderId="0" xfId="0" applyFont="1" applyAlignment="1">
      <alignment horizontal="center"/>
    </xf>
    <xf numFmtId="0" fontId="1" fillId="0" borderId="0" xfId="0" applyFont="1" applyAlignment="1">
      <alignment horizontal="left"/>
    </xf>
    <xf numFmtId="0" fontId="2" fillId="0" borderId="0" xfId="0" applyFont="1" applyAlignment="1">
      <alignment horizontal="left"/>
    </xf>
    <xf numFmtId="0" fontId="4" fillId="0" borderId="0" xfId="0" applyFont="1"/>
    <xf numFmtId="0" fontId="1" fillId="0" borderId="1" xfId="0" applyFont="1" applyBorder="1"/>
    <xf numFmtId="2" fontId="1" fillId="0" borderId="0" xfId="0" applyNumberFormat="1" applyFont="1"/>
    <xf numFmtId="0" fontId="5" fillId="0" borderId="0" xfId="1" applyFont="1"/>
    <xf numFmtId="0" fontId="2" fillId="0" borderId="0" xfId="0" applyFont="1"/>
    <xf numFmtId="0" fontId="6" fillId="0" borderId="0" xfId="0" applyFont="1" applyAlignment="1">
      <alignment horizontal="left" vertical="center"/>
    </xf>
    <xf numFmtId="0" fontId="7" fillId="0" borderId="0" xfId="0" applyFont="1" applyAlignment="1">
      <alignment horizontal="left"/>
    </xf>
    <xf numFmtId="0" fontId="7" fillId="0" borderId="0" xfId="0" applyFont="1"/>
    <xf numFmtId="0" fontId="6" fillId="0" borderId="0" xfId="0" applyFont="1"/>
    <xf numFmtId="0" fontId="2" fillId="0" borderId="1" xfId="0" applyFont="1" applyBorder="1"/>
    <xf numFmtId="0" fontId="2" fillId="0" borderId="1" xfId="0" applyFont="1" applyBorder="1" applyAlignment="1">
      <alignment wrapText="1"/>
    </xf>
    <xf numFmtId="3" fontId="1" fillId="0" borderId="1" xfId="0" applyNumberFormat="1" applyFont="1" applyBorder="1"/>
    <xf numFmtId="0" fontId="1" fillId="0" borderId="1" xfId="0" applyFont="1" applyBorder="1" applyAlignment="1">
      <alignment horizontal="left"/>
    </xf>
    <xf numFmtId="0" fontId="2" fillId="0" borderId="1" xfId="0" applyFont="1" applyBorder="1" applyAlignment="1">
      <alignment horizontal="center" wrapText="1"/>
    </xf>
    <xf numFmtId="0" fontId="6" fillId="0" borderId="0" xfId="0" applyFont="1" applyAlignment="1">
      <alignment horizontal="left"/>
    </xf>
    <xf numFmtId="0" fontId="2" fillId="0" borderId="1" xfId="0" applyFont="1" applyBorder="1" applyAlignment="1">
      <alignment horizontal="left" wrapText="1"/>
    </xf>
    <xf numFmtId="0" fontId="8" fillId="0" borderId="0" xfId="0" applyFont="1"/>
    <xf numFmtId="3" fontId="1" fillId="0" borderId="2" xfId="0" applyNumberFormat="1" applyFont="1" applyBorder="1"/>
    <xf numFmtId="3" fontId="1" fillId="2" borderId="1" xfId="0" applyNumberFormat="1" applyFont="1" applyFill="1" applyBorder="1"/>
    <xf numFmtId="0" fontId="1" fillId="0" borderId="0" xfId="0" applyFont="1" applyAlignment="1">
      <alignment horizontal="left" wrapText="1"/>
    </xf>
    <xf numFmtId="0" fontId="1" fillId="0" borderId="0" xfId="0" applyFont="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 Imports and Net Exports (1864-1900)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val>
            <c:numRef>
              <c:f>'[1]Trade Surplus Data (Raw)'!#REF!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'[1]Trade Surplus Data (Raw)'!#REF!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'[1]Trade Surplus Data (Raw)'!#REF!</c15:sqref>
                        </c15:formulaRef>
                      </c:ext>
                    </c:extLst>
                    <c:strCache>
                      <c:ptCount val="1"/>
                      <c:pt idx="0">
                        <c:v>#REF!</c:v>
                      </c:pt>
                    </c:strCache>
                  </c:strRef>
                </c15:cat>
              </c15:filteredCategoryTitle>
            </c:ext>
            <c:ext xmlns:c16="http://schemas.microsoft.com/office/drawing/2014/chart" uri="{C3380CC4-5D6E-409C-BE32-E72D297353CC}">
              <c16:uniqueId val="{00000001-BF41-4A37-8D2D-8E5D4FD75F95}"/>
            </c:ext>
          </c:extLst>
        </c:ser>
        <c:ser>
          <c:idx val="2"/>
          <c:order val="1"/>
          <c:spPr>
            <a:ln w="28575" cap="rnd">
              <a:solidFill>
                <a:schemeClr val="accent3"/>
              </a:solidFill>
              <a:round/>
            </a:ln>
            <a:effectLst/>
          </c:spPr>
          <c:marker>
            <c:symbol val="none"/>
          </c:marker>
          <c:val>
            <c:numRef>
              <c:f>'[1]Trade Surplus Data (Raw)'!#REF!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'[1]Trade Surplus Data (Raw)'!#REF!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'[1]Trade Surplus Data (Raw)'!#REF!</c15:sqref>
                        </c15:formulaRef>
                      </c:ext>
                    </c:extLst>
                    <c:strCache>
                      <c:ptCount val="1"/>
                      <c:pt idx="0">
                        <c:v>#REF!</c:v>
                      </c:pt>
                    </c:strCache>
                  </c:strRef>
                </c15:cat>
              </c15:filteredCategoryTitle>
            </c:ext>
            <c:ext xmlns:c16="http://schemas.microsoft.com/office/drawing/2014/chart" uri="{C3380CC4-5D6E-409C-BE32-E72D297353CC}">
              <c16:uniqueId val="{00000002-BF41-4A37-8D2D-8E5D4FD75F95}"/>
            </c:ext>
          </c:extLst>
        </c:ser>
        <c:dLbls>
          <c:showLegendKey val="0"/>
          <c:showVal val="0"/>
          <c:showCatName val="0"/>
          <c:showSerName val="0"/>
          <c:showPercent val="0"/>
          <c:showBubbleSize val="0"/>
        </c:dLbls>
        <c:smooth val="0"/>
        <c:axId val="952641008"/>
        <c:axId val="952635728"/>
      </c:lineChart>
      <c:catAx>
        <c:axId val="952641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manualLayout>
              <c:xMode val="edge"/>
              <c:yMode val="edge"/>
              <c:x val="0.52433457106984405"/>
              <c:y val="0.830632331148276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635728"/>
        <c:crosses val="autoZero"/>
        <c:auto val="1"/>
        <c:lblAlgn val="ctr"/>
        <c:lblOffset val="100"/>
        <c:noMultiLvlLbl val="0"/>
      </c:catAx>
      <c:valAx>
        <c:axId val="952635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Pound</a:t>
                </a:r>
                <a:r>
                  <a:rPr lang="en-US" baseline="0"/>
                  <a:t> Sterling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641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b="1">
                <a:solidFill>
                  <a:sysClr val="windowText" lastClr="000000"/>
                </a:solidFill>
                <a:latin typeface="Calibri" panose="020F0502020204030204" pitchFamily="34" charset="0"/>
                <a:ea typeface="Calibri" panose="020F0502020204030204" pitchFamily="34" charset="0"/>
                <a:cs typeface="Calibri" panose="020F0502020204030204" pitchFamily="34" charset="0"/>
              </a:rPr>
              <a:t>Trade Data, millions</a:t>
            </a:r>
            <a:r>
              <a:rPr lang="en-US" b="1"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of pounds sterling, </a:t>
            </a:r>
            <a:r>
              <a:rPr lang="en-US" b="1">
                <a:solidFill>
                  <a:sysClr val="windowText" lastClr="000000"/>
                </a:solidFill>
                <a:latin typeface="Calibri" panose="020F0502020204030204" pitchFamily="34" charset="0"/>
                <a:ea typeface="Calibri" panose="020F0502020204030204" pitchFamily="34" charset="0"/>
                <a:cs typeface="Calibri" panose="020F0502020204030204" pitchFamily="34" charset="0"/>
              </a:rPr>
              <a:t>1864-1901</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lotArea>
      <c:layout/>
      <c:scatterChart>
        <c:scatterStyle val="lineMarker"/>
        <c:varyColors val="0"/>
        <c:ser>
          <c:idx val="0"/>
          <c:order val="0"/>
          <c:tx>
            <c:strRef>
              <c:f>'Trade Data-3'!$B$53</c:f>
              <c:strCache>
                <c:ptCount val="1"/>
                <c:pt idx="0">
                  <c:v>Imports</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'Trade Data-3'!$A$54:$A$96</c:f>
              <c:numCache>
                <c:formatCode>General</c:formatCode>
                <c:ptCount val="43"/>
                <c:pt idx="0">
                  <c:v>1860</c:v>
                </c:pt>
                <c:pt idx="1">
                  <c:v>1861</c:v>
                </c:pt>
                <c:pt idx="2">
                  <c:v>1862</c:v>
                </c:pt>
                <c:pt idx="3">
                  <c:v>1863</c:v>
                </c:pt>
                <c:pt idx="4">
                  <c:v>1864</c:v>
                </c:pt>
                <c:pt idx="5">
                  <c:v>1865</c:v>
                </c:pt>
                <c:pt idx="6">
                  <c:v>1866</c:v>
                </c:pt>
                <c:pt idx="7">
                  <c:v>1867</c:v>
                </c:pt>
                <c:pt idx="8">
                  <c:v>1868</c:v>
                </c:pt>
                <c:pt idx="9">
                  <c:v>1869</c:v>
                </c:pt>
                <c:pt idx="10">
                  <c:v>1870</c:v>
                </c:pt>
                <c:pt idx="11">
                  <c:v>1871</c:v>
                </c:pt>
                <c:pt idx="12">
                  <c:v>1872</c:v>
                </c:pt>
                <c:pt idx="13">
                  <c:v>1873</c:v>
                </c:pt>
                <c:pt idx="14">
                  <c:v>1874</c:v>
                </c:pt>
                <c:pt idx="15">
                  <c:v>1875</c:v>
                </c:pt>
                <c:pt idx="16">
                  <c:v>1876</c:v>
                </c:pt>
                <c:pt idx="17">
                  <c:v>1877</c:v>
                </c:pt>
                <c:pt idx="18">
                  <c:v>1878</c:v>
                </c:pt>
                <c:pt idx="19">
                  <c:v>1879</c:v>
                </c:pt>
                <c:pt idx="20">
                  <c:v>1880</c:v>
                </c:pt>
                <c:pt idx="21">
                  <c:v>1881</c:v>
                </c:pt>
                <c:pt idx="22">
                  <c:v>1882</c:v>
                </c:pt>
                <c:pt idx="23">
                  <c:v>1883</c:v>
                </c:pt>
                <c:pt idx="24">
                  <c:v>1884</c:v>
                </c:pt>
                <c:pt idx="25">
                  <c:v>1885</c:v>
                </c:pt>
                <c:pt idx="26">
                  <c:v>1886</c:v>
                </c:pt>
                <c:pt idx="27">
                  <c:v>1887</c:v>
                </c:pt>
                <c:pt idx="28">
                  <c:v>1888</c:v>
                </c:pt>
                <c:pt idx="29">
                  <c:v>1889</c:v>
                </c:pt>
                <c:pt idx="30">
                  <c:v>1890</c:v>
                </c:pt>
                <c:pt idx="31">
                  <c:v>1891</c:v>
                </c:pt>
                <c:pt idx="32">
                  <c:v>1892</c:v>
                </c:pt>
                <c:pt idx="33">
                  <c:v>1893</c:v>
                </c:pt>
                <c:pt idx="34">
                  <c:v>1894</c:v>
                </c:pt>
                <c:pt idx="35">
                  <c:v>1895</c:v>
                </c:pt>
                <c:pt idx="36">
                  <c:v>1896</c:v>
                </c:pt>
                <c:pt idx="37">
                  <c:v>1897</c:v>
                </c:pt>
                <c:pt idx="38">
                  <c:v>1898</c:v>
                </c:pt>
                <c:pt idx="39">
                  <c:v>1899</c:v>
                </c:pt>
                <c:pt idx="40">
                  <c:v>1900</c:v>
                </c:pt>
                <c:pt idx="41">
                  <c:v>1901</c:v>
                </c:pt>
                <c:pt idx="42">
                  <c:v>1902</c:v>
                </c:pt>
              </c:numCache>
            </c:numRef>
          </c:xVal>
          <c:yVal>
            <c:numRef>
              <c:f>'Trade Data-3'!$B$54:$B$96</c:f>
              <c:numCache>
                <c:formatCode>#,##0</c:formatCode>
                <c:ptCount val="43"/>
                <c:pt idx="4">
                  <c:v>1167697</c:v>
                </c:pt>
                <c:pt idx="5">
                  <c:v>519795</c:v>
                </c:pt>
                <c:pt idx="6">
                  <c:v>789644.5</c:v>
                </c:pt>
                <c:pt idx="7">
                  <c:v>793314</c:v>
                </c:pt>
                <c:pt idx="8">
                  <c:v>388397</c:v>
                </c:pt>
                <c:pt idx="9">
                  <c:v>438530</c:v>
                </c:pt>
                <c:pt idx="10">
                  <c:v>2583908</c:v>
                </c:pt>
                <c:pt idx="11">
                  <c:v>464786.45</c:v>
                </c:pt>
                <c:pt idx="12">
                  <c:v>522716.94500000001</c:v>
                </c:pt>
                <c:pt idx="13">
                  <c:v>438591.1</c:v>
                </c:pt>
                <c:pt idx="15">
                  <c:v>1305320.0794911203</c:v>
                </c:pt>
                <c:pt idx="16">
                  <c:v>1282705.5282459785</c:v>
                </c:pt>
                <c:pt idx="17">
                  <c:v>1151209.9158088705</c:v>
                </c:pt>
                <c:pt idx="18">
                  <c:v>1150239.2414617487</c:v>
                </c:pt>
                <c:pt idx="19">
                  <c:v>712203.60955853295</c:v>
                </c:pt>
                <c:pt idx="20">
                  <c:v>1011137.5303876603</c:v>
                </c:pt>
                <c:pt idx="21">
                  <c:v>1144624.4126057341</c:v>
                </c:pt>
                <c:pt idx="22">
                  <c:v>1303298.0757220923</c:v>
                </c:pt>
                <c:pt idx="23">
                  <c:v>918296.93238584395</c:v>
                </c:pt>
                <c:pt idx="24">
                  <c:v>1102925.9292700617</c:v>
                </c:pt>
                <c:pt idx="25">
                  <c:v>1174860.8536527001</c:v>
                </c:pt>
                <c:pt idx="40">
                  <c:v>2576540</c:v>
                </c:pt>
                <c:pt idx="41">
                  <c:v>2805386</c:v>
                </c:pt>
              </c:numCache>
            </c:numRef>
          </c:yVal>
          <c:smooth val="0"/>
          <c:extLst>
            <c:ext xmlns:c16="http://schemas.microsoft.com/office/drawing/2014/chart" uri="{C3380CC4-5D6E-409C-BE32-E72D297353CC}">
              <c16:uniqueId val="{00000001-89BD-4F66-9647-E1B14791FD8D}"/>
            </c:ext>
          </c:extLst>
        </c:ser>
        <c:ser>
          <c:idx val="1"/>
          <c:order val="1"/>
          <c:tx>
            <c:strRef>
              <c:f>'Trade Data-3'!$C$53</c:f>
              <c:strCache>
                <c:ptCount val="1"/>
                <c:pt idx="0">
                  <c:v>Exports</c:v>
                </c:pt>
              </c:strCache>
            </c:strRef>
          </c:tx>
          <c:spPr>
            <a:ln w="381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'Trade Data-3'!$A$54:$A$96</c:f>
              <c:numCache>
                <c:formatCode>General</c:formatCode>
                <c:ptCount val="43"/>
                <c:pt idx="0">
                  <c:v>1860</c:v>
                </c:pt>
                <c:pt idx="1">
                  <c:v>1861</c:v>
                </c:pt>
                <c:pt idx="2">
                  <c:v>1862</c:v>
                </c:pt>
                <c:pt idx="3">
                  <c:v>1863</c:v>
                </c:pt>
                <c:pt idx="4">
                  <c:v>1864</c:v>
                </c:pt>
                <c:pt idx="5">
                  <c:v>1865</c:v>
                </c:pt>
                <c:pt idx="6">
                  <c:v>1866</c:v>
                </c:pt>
                <c:pt idx="7">
                  <c:v>1867</c:v>
                </c:pt>
                <c:pt idx="8">
                  <c:v>1868</c:v>
                </c:pt>
                <c:pt idx="9">
                  <c:v>1869</c:v>
                </c:pt>
                <c:pt idx="10">
                  <c:v>1870</c:v>
                </c:pt>
                <c:pt idx="11">
                  <c:v>1871</c:v>
                </c:pt>
                <c:pt idx="12">
                  <c:v>1872</c:v>
                </c:pt>
                <c:pt idx="13">
                  <c:v>1873</c:v>
                </c:pt>
                <c:pt idx="14">
                  <c:v>1874</c:v>
                </c:pt>
                <c:pt idx="15">
                  <c:v>1875</c:v>
                </c:pt>
                <c:pt idx="16">
                  <c:v>1876</c:v>
                </c:pt>
                <c:pt idx="17">
                  <c:v>1877</c:v>
                </c:pt>
                <c:pt idx="18">
                  <c:v>1878</c:v>
                </c:pt>
                <c:pt idx="19">
                  <c:v>1879</c:v>
                </c:pt>
                <c:pt idx="20">
                  <c:v>1880</c:v>
                </c:pt>
                <c:pt idx="21">
                  <c:v>1881</c:v>
                </c:pt>
                <c:pt idx="22">
                  <c:v>1882</c:v>
                </c:pt>
                <c:pt idx="23">
                  <c:v>1883</c:v>
                </c:pt>
                <c:pt idx="24">
                  <c:v>1884</c:v>
                </c:pt>
                <c:pt idx="25">
                  <c:v>1885</c:v>
                </c:pt>
                <c:pt idx="26">
                  <c:v>1886</c:v>
                </c:pt>
                <c:pt idx="27">
                  <c:v>1887</c:v>
                </c:pt>
                <c:pt idx="28">
                  <c:v>1888</c:v>
                </c:pt>
                <c:pt idx="29">
                  <c:v>1889</c:v>
                </c:pt>
                <c:pt idx="30">
                  <c:v>1890</c:v>
                </c:pt>
                <c:pt idx="31">
                  <c:v>1891</c:v>
                </c:pt>
                <c:pt idx="32">
                  <c:v>1892</c:v>
                </c:pt>
                <c:pt idx="33">
                  <c:v>1893</c:v>
                </c:pt>
                <c:pt idx="34">
                  <c:v>1894</c:v>
                </c:pt>
                <c:pt idx="35">
                  <c:v>1895</c:v>
                </c:pt>
                <c:pt idx="36">
                  <c:v>1896</c:v>
                </c:pt>
                <c:pt idx="37">
                  <c:v>1897</c:v>
                </c:pt>
                <c:pt idx="38">
                  <c:v>1898</c:v>
                </c:pt>
                <c:pt idx="39">
                  <c:v>1899</c:v>
                </c:pt>
                <c:pt idx="40">
                  <c:v>1900</c:v>
                </c:pt>
                <c:pt idx="41">
                  <c:v>1901</c:v>
                </c:pt>
                <c:pt idx="42">
                  <c:v>1902</c:v>
                </c:pt>
              </c:numCache>
            </c:numRef>
          </c:xVal>
          <c:yVal>
            <c:numRef>
              <c:f>'Trade Data-3'!$C$54:$C$96</c:f>
              <c:numCache>
                <c:formatCode>#,##0</c:formatCode>
                <c:ptCount val="43"/>
                <c:pt idx="4">
                  <c:v>943211</c:v>
                </c:pt>
                <c:pt idx="5">
                  <c:v>529276</c:v>
                </c:pt>
                <c:pt idx="6">
                  <c:v>926513.5</c:v>
                </c:pt>
                <c:pt idx="7">
                  <c:v>1014893</c:v>
                </c:pt>
                <c:pt idx="8">
                  <c:v>629048</c:v>
                </c:pt>
                <c:pt idx="9">
                  <c:v>776111</c:v>
                </c:pt>
                <c:pt idx="10">
                  <c:v>3274864.5</c:v>
                </c:pt>
                <c:pt idx="11">
                  <c:v>846009.5</c:v>
                </c:pt>
                <c:pt idx="12">
                  <c:v>1409699.4590163934</c:v>
                </c:pt>
                <c:pt idx="13">
                  <c:v>1153192.395307987</c:v>
                </c:pt>
                <c:pt idx="15">
                  <c:v>1723331.4050546447</c:v>
                </c:pt>
                <c:pt idx="16">
                  <c:v>1735595.8302547527</c:v>
                </c:pt>
                <c:pt idx="17">
                  <c:v>1153607</c:v>
                </c:pt>
                <c:pt idx="18">
                  <c:v>1750705.9920655249</c:v>
                </c:pt>
                <c:pt idx="19">
                  <c:v>1082707.4067635951</c:v>
                </c:pt>
                <c:pt idx="20">
                  <c:v>1344122.3105217747</c:v>
                </c:pt>
                <c:pt idx="21">
                  <c:v>955355.61386588425</c:v>
                </c:pt>
                <c:pt idx="22">
                  <c:v>1779978.7900078068</c:v>
                </c:pt>
                <c:pt idx="23">
                  <c:v>1586789.1858099392</c:v>
                </c:pt>
                <c:pt idx="24">
                  <c:v>2018004.742441193</c:v>
                </c:pt>
                <c:pt idx="25">
                  <c:v>1623252.6273708274</c:v>
                </c:pt>
                <c:pt idx="40">
                  <c:v>3087819</c:v>
                </c:pt>
                <c:pt idx="41">
                  <c:v>4336967</c:v>
                </c:pt>
              </c:numCache>
            </c:numRef>
          </c:yVal>
          <c:smooth val="0"/>
          <c:extLst>
            <c:ext xmlns:c16="http://schemas.microsoft.com/office/drawing/2014/chart" uri="{C3380CC4-5D6E-409C-BE32-E72D297353CC}">
              <c16:uniqueId val="{00000003-89BD-4F66-9647-E1B14791FD8D}"/>
            </c:ext>
          </c:extLst>
        </c:ser>
        <c:ser>
          <c:idx val="2"/>
          <c:order val="2"/>
          <c:tx>
            <c:strRef>
              <c:f>'Trade Data-3'!$D$53</c:f>
              <c:strCache>
                <c:ptCount val="1"/>
                <c:pt idx="0">
                  <c:v>Balance</c:v>
                </c:pt>
              </c:strCache>
            </c:strRef>
          </c:tx>
          <c:spPr>
            <a:ln w="381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'Trade Data-3'!$A$54:$A$96</c:f>
              <c:numCache>
                <c:formatCode>General</c:formatCode>
                <c:ptCount val="43"/>
                <c:pt idx="0">
                  <c:v>1860</c:v>
                </c:pt>
                <c:pt idx="1">
                  <c:v>1861</c:v>
                </c:pt>
                <c:pt idx="2">
                  <c:v>1862</c:v>
                </c:pt>
                <c:pt idx="3">
                  <c:v>1863</c:v>
                </c:pt>
                <c:pt idx="4">
                  <c:v>1864</c:v>
                </c:pt>
                <c:pt idx="5">
                  <c:v>1865</c:v>
                </c:pt>
                <c:pt idx="6">
                  <c:v>1866</c:v>
                </c:pt>
                <c:pt idx="7">
                  <c:v>1867</c:v>
                </c:pt>
                <c:pt idx="8">
                  <c:v>1868</c:v>
                </c:pt>
                <c:pt idx="9">
                  <c:v>1869</c:v>
                </c:pt>
                <c:pt idx="10">
                  <c:v>1870</c:v>
                </c:pt>
                <c:pt idx="11">
                  <c:v>1871</c:v>
                </c:pt>
                <c:pt idx="12">
                  <c:v>1872</c:v>
                </c:pt>
                <c:pt idx="13">
                  <c:v>1873</c:v>
                </c:pt>
                <c:pt idx="14">
                  <c:v>1874</c:v>
                </c:pt>
                <c:pt idx="15">
                  <c:v>1875</c:v>
                </c:pt>
                <c:pt idx="16">
                  <c:v>1876</c:v>
                </c:pt>
                <c:pt idx="17">
                  <c:v>1877</c:v>
                </c:pt>
                <c:pt idx="18">
                  <c:v>1878</c:v>
                </c:pt>
                <c:pt idx="19">
                  <c:v>1879</c:v>
                </c:pt>
                <c:pt idx="20">
                  <c:v>1880</c:v>
                </c:pt>
                <c:pt idx="21">
                  <c:v>1881</c:v>
                </c:pt>
                <c:pt idx="22">
                  <c:v>1882</c:v>
                </c:pt>
                <c:pt idx="23">
                  <c:v>1883</c:v>
                </c:pt>
                <c:pt idx="24">
                  <c:v>1884</c:v>
                </c:pt>
                <c:pt idx="25">
                  <c:v>1885</c:v>
                </c:pt>
                <c:pt idx="26">
                  <c:v>1886</c:v>
                </c:pt>
                <c:pt idx="27">
                  <c:v>1887</c:v>
                </c:pt>
                <c:pt idx="28">
                  <c:v>1888</c:v>
                </c:pt>
                <c:pt idx="29">
                  <c:v>1889</c:v>
                </c:pt>
                <c:pt idx="30">
                  <c:v>1890</c:v>
                </c:pt>
                <c:pt idx="31">
                  <c:v>1891</c:v>
                </c:pt>
                <c:pt idx="32">
                  <c:v>1892</c:v>
                </c:pt>
                <c:pt idx="33">
                  <c:v>1893</c:v>
                </c:pt>
                <c:pt idx="34">
                  <c:v>1894</c:v>
                </c:pt>
                <c:pt idx="35">
                  <c:v>1895</c:v>
                </c:pt>
                <c:pt idx="36">
                  <c:v>1896</c:v>
                </c:pt>
                <c:pt idx="37">
                  <c:v>1897</c:v>
                </c:pt>
                <c:pt idx="38">
                  <c:v>1898</c:v>
                </c:pt>
                <c:pt idx="39">
                  <c:v>1899</c:v>
                </c:pt>
                <c:pt idx="40">
                  <c:v>1900</c:v>
                </c:pt>
                <c:pt idx="41">
                  <c:v>1901</c:v>
                </c:pt>
                <c:pt idx="42">
                  <c:v>1902</c:v>
                </c:pt>
              </c:numCache>
            </c:numRef>
          </c:xVal>
          <c:yVal>
            <c:numRef>
              <c:f>'Trade Data-3'!$D$54:$D$96</c:f>
              <c:numCache>
                <c:formatCode>#,##0</c:formatCode>
                <c:ptCount val="43"/>
                <c:pt idx="4">
                  <c:v>-224486</c:v>
                </c:pt>
                <c:pt idx="5">
                  <c:v>9481</c:v>
                </c:pt>
                <c:pt idx="6">
                  <c:v>136869</c:v>
                </c:pt>
                <c:pt idx="7">
                  <c:v>221579</c:v>
                </c:pt>
                <c:pt idx="8">
                  <c:v>240651</c:v>
                </c:pt>
                <c:pt idx="9">
                  <c:v>337581</c:v>
                </c:pt>
                <c:pt idx="10">
                  <c:v>690956.5</c:v>
                </c:pt>
                <c:pt idx="11">
                  <c:v>381223.05</c:v>
                </c:pt>
                <c:pt idx="12">
                  <c:v>886982.51401639334</c:v>
                </c:pt>
                <c:pt idx="13">
                  <c:v>714601.29530798702</c:v>
                </c:pt>
                <c:pt idx="15">
                  <c:v>418011.32556352438</c:v>
                </c:pt>
                <c:pt idx="16">
                  <c:v>452890.30200877413</c:v>
                </c:pt>
                <c:pt idx="17">
                  <c:v>2397.0841911295429</c:v>
                </c:pt>
                <c:pt idx="18">
                  <c:v>600466.75060377619</c:v>
                </c:pt>
                <c:pt idx="19">
                  <c:v>370503.79720506212</c:v>
                </c:pt>
                <c:pt idx="20">
                  <c:v>332984.78013411444</c:v>
                </c:pt>
                <c:pt idx="21">
                  <c:v>-189268.79873984982</c:v>
                </c:pt>
                <c:pt idx="22">
                  <c:v>476680.71428571455</c:v>
                </c:pt>
                <c:pt idx="23">
                  <c:v>668492.25342409522</c:v>
                </c:pt>
                <c:pt idx="24">
                  <c:v>915078.8131711313</c:v>
                </c:pt>
                <c:pt idx="25">
                  <c:v>448391.77371812728</c:v>
                </c:pt>
                <c:pt idx="40">
                  <c:v>511279</c:v>
                </c:pt>
                <c:pt idx="41">
                  <c:v>1531581</c:v>
                </c:pt>
              </c:numCache>
            </c:numRef>
          </c:yVal>
          <c:smooth val="0"/>
          <c:extLst>
            <c:ext xmlns:c16="http://schemas.microsoft.com/office/drawing/2014/chart" uri="{C3380CC4-5D6E-409C-BE32-E72D297353CC}">
              <c16:uniqueId val="{00000005-89BD-4F66-9647-E1B14791FD8D}"/>
            </c:ext>
          </c:extLst>
        </c:ser>
        <c:dLbls>
          <c:showLegendKey val="0"/>
          <c:showVal val="0"/>
          <c:showCatName val="0"/>
          <c:showSerName val="0"/>
          <c:showPercent val="0"/>
          <c:showBubbleSize val="0"/>
        </c:dLbls>
        <c:axId val="1121513104"/>
        <c:axId val="1121513584"/>
      </c:scatterChart>
      <c:valAx>
        <c:axId val="1121513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121513584"/>
        <c:crossesAt val="-100000000"/>
        <c:crossBetween val="midCat"/>
      </c:valAx>
      <c:valAx>
        <c:axId val="1121513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121513104"/>
        <c:crosses val="autoZero"/>
        <c:crossBetween val="midCat"/>
        <c:majorUnit val="1000000"/>
        <c:dispUnits>
          <c:builtInUnit val="millions"/>
        </c:dispUnits>
      </c:valAx>
      <c:spPr>
        <a:noFill/>
        <a:ln>
          <a:noFill/>
        </a:ln>
        <a:effectLst/>
      </c:spPr>
    </c:plotArea>
    <c:legend>
      <c:legendPos val="b"/>
      <c:layout>
        <c:manualLayout>
          <c:xMode val="edge"/>
          <c:yMode val="edge"/>
          <c:x val="0"/>
          <c:y val="0.87388444198526105"/>
          <c:w val="0.9945736625853705"/>
          <c:h val="0.10695698189854659"/>
        </c:manualLayout>
      </c:layou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r>
              <a:rPr lang="en-US" b="1">
                <a:solidFill>
                  <a:sysClr val="windowText" lastClr="000000"/>
                </a:solidFill>
                <a:latin typeface="Calibri" panose="020F0502020204030204" pitchFamily="34" charset="0"/>
                <a:ea typeface="Calibri" panose="020F0502020204030204" pitchFamily="34" charset="0"/>
                <a:cs typeface="Calibri" panose="020F0502020204030204" pitchFamily="34" charset="0"/>
              </a:rPr>
              <a:t>Trade Balance, millions</a:t>
            </a:r>
            <a:r>
              <a:rPr lang="en-US" b="1"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of pounds sterling, </a:t>
            </a:r>
            <a:r>
              <a:rPr lang="en-US" b="1">
                <a:solidFill>
                  <a:sysClr val="windowText" lastClr="000000"/>
                </a:solidFill>
                <a:latin typeface="Calibri" panose="020F0502020204030204" pitchFamily="34" charset="0"/>
                <a:ea typeface="Calibri" panose="020F0502020204030204" pitchFamily="34" charset="0"/>
                <a:cs typeface="Calibri" panose="020F0502020204030204" pitchFamily="34" charset="0"/>
              </a:rPr>
              <a:t>1864-1901</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lotArea>
      <c:layout>
        <c:manualLayout>
          <c:layoutTarget val="inner"/>
          <c:xMode val="edge"/>
          <c:yMode val="edge"/>
          <c:x val="3.4697223752684386E-2"/>
          <c:y val="0.13303981390891617"/>
          <c:w val="0.96067160878867619"/>
          <c:h val="0.67592398291208566"/>
        </c:manualLayout>
      </c:layout>
      <c:lineChart>
        <c:grouping val="standard"/>
        <c:varyColors val="0"/>
        <c:ser>
          <c:idx val="1"/>
          <c:order val="0"/>
          <c:tx>
            <c:strRef>
              <c:f>'Trade Data-3'!$C$53</c:f>
              <c:strCache>
                <c:ptCount val="1"/>
                <c:pt idx="0">
                  <c:v>Exports</c:v>
                </c:pt>
              </c:strCache>
            </c:strRef>
          </c:tx>
          <c:spPr>
            <a:ln w="28575" cap="rnd">
              <a:solidFill>
                <a:srgbClr val="FFC000"/>
              </a:solidFill>
              <a:round/>
            </a:ln>
            <a:effectLst/>
          </c:spPr>
          <c:marker>
            <c:symbol val="none"/>
          </c:marker>
          <c:cat>
            <c:numRef>
              <c:f>'Trade Data-3'!$A$54:$A$95</c:f>
              <c:numCache>
                <c:formatCode>General</c:formatCode>
                <c:ptCount val="42"/>
                <c:pt idx="0">
                  <c:v>1860</c:v>
                </c:pt>
                <c:pt idx="1">
                  <c:v>1861</c:v>
                </c:pt>
                <c:pt idx="2">
                  <c:v>1862</c:v>
                </c:pt>
                <c:pt idx="3">
                  <c:v>1863</c:v>
                </c:pt>
                <c:pt idx="4">
                  <c:v>1864</c:v>
                </c:pt>
                <c:pt idx="5">
                  <c:v>1865</c:v>
                </c:pt>
                <c:pt idx="6">
                  <c:v>1866</c:v>
                </c:pt>
                <c:pt idx="7">
                  <c:v>1867</c:v>
                </c:pt>
                <c:pt idx="8">
                  <c:v>1868</c:v>
                </c:pt>
                <c:pt idx="9">
                  <c:v>1869</c:v>
                </c:pt>
                <c:pt idx="10">
                  <c:v>1870</c:v>
                </c:pt>
                <c:pt idx="11">
                  <c:v>1871</c:v>
                </c:pt>
                <c:pt idx="12">
                  <c:v>1872</c:v>
                </c:pt>
                <c:pt idx="13">
                  <c:v>1873</c:v>
                </c:pt>
                <c:pt idx="14">
                  <c:v>1874</c:v>
                </c:pt>
                <c:pt idx="15">
                  <c:v>1875</c:v>
                </c:pt>
                <c:pt idx="16">
                  <c:v>1876</c:v>
                </c:pt>
                <c:pt idx="17">
                  <c:v>1877</c:v>
                </c:pt>
                <c:pt idx="18">
                  <c:v>1878</c:v>
                </c:pt>
                <c:pt idx="19">
                  <c:v>1879</c:v>
                </c:pt>
                <c:pt idx="20">
                  <c:v>1880</c:v>
                </c:pt>
                <c:pt idx="21">
                  <c:v>1881</c:v>
                </c:pt>
                <c:pt idx="22">
                  <c:v>1882</c:v>
                </c:pt>
                <c:pt idx="23">
                  <c:v>1883</c:v>
                </c:pt>
                <c:pt idx="24">
                  <c:v>1884</c:v>
                </c:pt>
                <c:pt idx="25">
                  <c:v>1885</c:v>
                </c:pt>
                <c:pt idx="26">
                  <c:v>1886</c:v>
                </c:pt>
                <c:pt idx="27">
                  <c:v>1887</c:v>
                </c:pt>
                <c:pt idx="28">
                  <c:v>1888</c:v>
                </c:pt>
                <c:pt idx="29">
                  <c:v>1889</c:v>
                </c:pt>
                <c:pt idx="30">
                  <c:v>1890</c:v>
                </c:pt>
                <c:pt idx="31">
                  <c:v>1891</c:v>
                </c:pt>
                <c:pt idx="32">
                  <c:v>1892</c:v>
                </c:pt>
                <c:pt idx="33">
                  <c:v>1893</c:v>
                </c:pt>
                <c:pt idx="34">
                  <c:v>1894</c:v>
                </c:pt>
                <c:pt idx="35">
                  <c:v>1895</c:v>
                </c:pt>
                <c:pt idx="36">
                  <c:v>1896</c:v>
                </c:pt>
                <c:pt idx="37">
                  <c:v>1897</c:v>
                </c:pt>
                <c:pt idx="38">
                  <c:v>1898</c:v>
                </c:pt>
                <c:pt idx="39">
                  <c:v>1899</c:v>
                </c:pt>
                <c:pt idx="40">
                  <c:v>1900</c:v>
                </c:pt>
                <c:pt idx="41">
                  <c:v>1901</c:v>
                </c:pt>
              </c:numCache>
            </c:numRef>
          </c:cat>
          <c:val>
            <c:numRef>
              <c:f>'Trade Data-3'!$C$54:$C$95</c:f>
              <c:numCache>
                <c:formatCode>#,##0</c:formatCode>
                <c:ptCount val="42"/>
                <c:pt idx="4">
                  <c:v>943211</c:v>
                </c:pt>
                <c:pt idx="5">
                  <c:v>529276</c:v>
                </c:pt>
                <c:pt idx="6">
                  <c:v>926513.5</c:v>
                </c:pt>
                <c:pt idx="7">
                  <c:v>1014893</c:v>
                </c:pt>
                <c:pt idx="8">
                  <c:v>629048</c:v>
                </c:pt>
                <c:pt idx="9">
                  <c:v>776111</c:v>
                </c:pt>
                <c:pt idx="10">
                  <c:v>3274864.5</c:v>
                </c:pt>
                <c:pt idx="11">
                  <c:v>846009.5</c:v>
                </c:pt>
                <c:pt idx="12">
                  <c:v>1409699.4590163934</c:v>
                </c:pt>
                <c:pt idx="13">
                  <c:v>1153192.395307987</c:v>
                </c:pt>
                <c:pt idx="15">
                  <c:v>1723331.4050546447</c:v>
                </c:pt>
                <c:pt idx="16">
                  <c:v>1735595.8302547527</c:v>
                </c:pt>
                <c:pt idx="17">
                  <c:v>1153607</c:v>
                </c:pt>
                <c:pt idx="18">
                  <c:v>1750705.9920655249</c:v>
                </c:pt>
                <c:pt idx="19">
                  <c:v>1082707.4067635951</c:v>
                </c:pt>
                <c:pt idx="20">
                  <c:v>1344122.3105217747</c:v>
                </c:pt>
                <c:pt idx="21">
                  <c:v>955355.61386588425</c:v>
                </c:pt>
                <c:pt idx="22">
                  <c:v>1779978.7900078068</c:v>
                </c:pt>
                <c:pt idx="23">
                  <c:v>1586789.1858099392</c:v>
                </c:pt>
                <c:pt idx="24">
                  <c:v>2018004.742441193</c:v>
                </c:pt>
                <c:pt idx="25">
                  <c:v>1623252.6273708274</c:v>
                </c:pt>
                <c:pt idx="40">
                  <c:v>3087819</c:v>
                </c:pt>
                <c:pt idx="41">
                  <c:v>4336967</c:v>
                </c:pt>
              </c:numCache>
            </c:numRef>
          </c:val>
          <c:smooth val="0"/>
          <c:extLst>
            <c:ext xmlns:c16="http://schemas.microsoft.com/office/drawing/2014/chart" uri="{C3380CC4-5D6E-409C-BE32-E72D297353CC}">
              <c16:uniqueId val="{00000001-6B34-4AC0-84D8-2A7B9D4E3D48}"/>
            </c:ext>
          </c:extLst>
        </c:ser>
        <c:ser>
          <c:idx val="0"/>
          <c:order val="1"/>
          <c:tx>
            <c:strRef>
              <c:f>'Trade Data-3'!$B$53</c:f>
              <c:strCache>
                <c:ptCount val="1"/>
                <c:pt idx="0">
                  <c:v>Imports</c:v>
                </c:pt>
              </c:strCache>
            </c:strRef>
          </c:tx>
          <c:spPr>
            <a:ln w="28575" cap="rnd">
              <a:solidFill>
                <a:srgbClr val="0070C0"/>
              </a:solidFill>
              <a:prstDash val="sysDash"/>
              <a:round/>
            </a:ln>
            <a:effectLst/>
          </c:spPr>
          <c:marker>
            <c:symbol val="none"/>
          </c:marker>
          <c:cat>
            <c:numRef>
              <c:f>'Trade Data-3'!$A$54:$A$95</c:f>
              <c:numCache>
                <c:formatCode>General</c:formatCode>
                <c:ptCount val="42"/>
                <c:pt idx="0">
                  <c:v>1860</c:v>
                </c:pt>
                <c:pt idx="1">
                  <c:v>1861</c:v>
                </c:pt>
                <c:pt idx="2">
                  <c:v>1862</c:v>
                </c:pt>
                <c:pt idx="3">
                  <c:v>1863</c:v>
                </c:pt>
                <c:pt idx="4">
                  <c:v>1864</c:v>
                </c:pt>
                <c:pt idx="5">
                  <c:v>1865</c:v>
                </c:pt>
                <c:pt idx="6">
                  <c:v>1866</c:v>
                </c:pt>
                <c:pt idx="7">
                  <c:v>1867</c:v>
                </c:pt>
                <c:pt idx="8">
                  <c:v>1868</c:v>
                </c:pt>
                <c:pt idx="9">
                  <c:v>1869</c:v>
                </c:pt>
                <c:pt idx="10">
                  <c:v>1870</c:v>
                </c:pt>
                <c:pt idx="11">
                  <c:v>1871</c:v>
                </c:pt>
                <c:pt idx="12">
                  <c:v>1872</c:v>
                </c:pt>
                <c:pt idx="13">
                  <c:v>1873</c:v>
                </c:pt>
                <c:pt idx="14">
                  <c:v>1874</c:v>
                </c:pt>
                <c:pt idx="15">
                  <c:v>1875</c:v>
                </c:pt>
                <c:pt idx="16">
                  <c:v>1876</c:v>
                </c:pt>
                <c:pt idx="17">
                  <c:v>1877</c:v>
                </c:pt>
                <c:pt idx="18">
                  <c:v>1878</c:v>
                </c:pt>
                <c:pt idx="19">
                  <c:v>1879</c:v>
                </c:pt>
                <c:pt idx="20">
                  <c:v>1880</c:v>
                </c:pt>
                <c:pt idx="21">
                  <c:v>1881</c:v>
                </c:pt>
                <c:pt idx="22">
                  <c:v>1882</c:v>
                </c:pt>
                <c:pt idx="23">
                  <c:v>1883</c:v>
                </c:pt>
                <c:pt idx="24">
                  <c:v>1884</c:v>
                </c:pt>
                <c:pt idx="25">
                  <c:v>1885</c:v>
                </c:pt>
                <c:pt idx="26">
                  <c:v>1886</c:v>
                </c:pt>
                <c:pt idx="27">
                  <c:v>1887</c:v>
                </c:pt>
                <c:pt idx="28">
                  <c:v>1888</c:v>
                </c:pt>
                <c:pt idx="29">
                  <c:v>1889</c:v>
                </c:pt>
                <c:pt idx="30">
                  <c:v>1890</c:v>
                </c:pt>
                <c:pt idx="31">
                  <c:v>1891</c:v>
                </c:pt>
                <c:pt idx="32">
                  <c:v>1892</c:v>
                </c:pt>
                <c:pt idx="33">
                  <c:v>1893</c:v>
                </c:pt>
                <c:pt idx="34">
                  <c:v>1894</c:v>
                </c:pt>
                <c:pt idx="35">
                  <c:v>1895</c:v>
                </c:pt>
                <c:pt idx="36">
                  <c:v>1896</c:v>
                </c:pt>
                <c:pt idx="37">
                  <c:v>1897</c:v>
                </c:pt>
                <c:pt idx="38">
                  <c:v>1898</c:v>
                </c:pt>
                <c:pt idx="39">
                  <c:v>1899</c:v>
                </c:pt>
                <c:pt idx="40">
                  <c:v>1900</c:v>
                </c:pt>
                <c:pt idx="41">
                  <c:v>1901</c:v>
                </c:pt>
              </c:numCache>
            </c:numRef>
          </c:cat>
          <c:val>
            <c:numRef>
              <c:f>'Trade Data-3'!$B$54:$B$95</c:f>
              <c:numCache>
                <c:formatCode>#,##0</c:formatCode>
                <c:ptCount val="42"/>
                <c:pt idx="4">
                  <c:v>1167697</c:v>
                </c:pt>
                <c:pt idx="5">
                  <c:v>519795</c:v>
                </c:pt>
                <c:pt idx="6">
                  <c:v>789644.5</c:v>
                </c:pt>
                <c:pt idx="7">
                  <c:v>793314</c:v>
                </c:pt>
                <c:pt idx="8">
                  <c:v>388397</c:v>
                </c:pt>
                <c:pt idx="9">
                  <c:v>438530</c:v>
                </c:pt>
                <c:pt idx="10">
                  <c:v>2583908</c:v>
                </c:pt>
                <c:pt idx="11">
                  <c:v>464786.45</c:v>
                </c:pt>
                <c:pt idx="12">
                  <c:v>522716.94500000001</c:v>
                </c:pt>
                <c:pt idx="13">
                  <c:v>438591.1</c:v>
                </c:pt>
                <c:pt idx="15">
                  <c:v>1305320.0794911203</c:v>
                </c:pt>
                <c:pt idx="16">
                  <c:v>1282705.5282459785</c:v>
                </c:pt>
                <c:pt idx="17">
                  <c:v>1151209.9158088705</c:v>
                </c:pt>
                <c:pt idx="18">
                  <c:v>1150239.2414617487</c:v>
                </c:pt>
                <c:pt idx="19">
                  <c:v>712203.60955853295</c:v>
                </c:pt>
                <c:pt idx="20">
                  <c:v>1011137.5303876603</c:v>
                </c:pt>
                <c:pt idx="21">
                  <c:v>1144624.4126057341</c:v>
                </c:pt>
                <c:pt idx="22">
                  <c:v>1303298.0757220923</c:v>
                </c:pt>
                <c:pt idx="23">
                  <c:v>918296.93238584395</c:v>
                </c:pt>
                <c:pt idx="24">
                  <c:v>1102925.9292700617</c:v>
                </c:pt>
                <c:pt idx="25">
                  <c:v>1174860.8536527001</c:v>
                </c:pt>
                <c:pt idx="40">
                  <c:v>2576540</c:v>
                </c:pt>
                <c:pt idx="41">
                  <c:v>2805386</c:v>
                </c:pt>
              </c:numCache>
            </c:numRef>
          </c:val>
          <c:smooth val="0"/>
          <c:extLst>
            <c:ext xmlns:c16="http://schemas.microsoft.com/office/drawing/2014/chart" uri="{C3380CC4-5D6E-409C-BE32-E72D297353CC}">
              <c16:uniqueId val="{00000000-6B34-4AC0-84D8-2A7B9D4E3D48}"/>
            </c:ext>
          </c:extLst>
        </c:ser>
        <c:ser>
          <c:idx val="2"/>
          <c:order val="2"/>
          <c:tx>
            <c:strRef>
              <c:f>'Trade Data-3'!$D$53</c:f>
              <c:strCache>
                <c:ptCount val="1"/>
                <c:pt idx="0">
                  <c:v>Balance</c:v>
                </c:pt>
              </c:strCache>
            </c:strRef>
          </c:tx>
          <c:spPr>
            <a:ln w="28575" cap="rnd">
              <a:solidFill>
                <a:srgbClr val="FF0000"/>
              </a:solidFill>
              <a:prstDash val="sysDot"/>
              <a:round/>
            </a:ln>
            <a:effectLst/>
          </c:spPr>
          <c:marker>
            <c:symbol val="none"/>
          </c:marker>
          <c:cat>
            <c:numRef>
              <c:f>'Trade Data-3'!$A$54:$A$95</c:f>
              <c:numCache>
                <c:formatCode>General</c:formatCode>
                <c:ptCount val="42"/>
                <c:pt idx="0">
                  <c:v>1860</c:v>
                </c:pt>
                <c:pt idx="1">
                  <c:v>1861</c:v>
                </c:pt>
                <c:pt idx="2">
                  <c:v>1862</c:v>
                </c:pt>
                <c:pt idx="3">
                  <c:v>1863</c:v>
                </c:pt>
                <c:pt idx="4">
                  <c:v>1864</c:v>
                </c:pt>
                <c:pt idx="5">
                  <c:v>1865</c:v>
                </c:pt>
                <c:pt idx="6">
                  <c:v>1866</c:v>
                </c:pt>
                <c:pt idx="7">
                  <c:v>1867</c:v>
                </c:pt>
                <c:pt idx="8">
                  <c:v>1868</c:v>
                </c:pt>
                <c:pt idx="9">
                  <c:v>1869</c:v>
                </c:pt>
                <c:pt idx="10">
                  <c:v>1870</c:v>
                </c:pt>
                <c:pt idx="11">
                  <c:v>1871</c:v>
                </c:pt>
                <c:pt idx="12">
                  <c:v>1872</c:v>
                </c:pt>
                <c:pt idx="13">
                  <c:v>1873</c:v>
                </c:pt>
                <c:pt idx="14">
                  <c:v>1874</c:v>
                </c:pt>
                <c:pt idx="15">
                  <c:v>1875</c:v>
                </c:pt>
                <c:pt idx="16">
                  <c:v>1876</c:v>
                </c:pt>
                <c:pt idx="17">
                  <c:v>1877</c:v>
                </c:pt>
                <c:pt idx="18">
                  <c:v>1878</c:v>
                </c:pt>
                <c:pt idx="19">
                  <c:v>1879</c:v>
                </c:pt>
                <c:pt idx="20">
                  <c:v>1880</c:v>
                </c:pt>
                <c:pt idx="21">
                  <c:v>1881</c:v>
                </c:pt>
                <c:pt idx="22">
                  <c:v>1882</c:v>
                </c:pt>
                <c:pt idx="23">
                  <c:v>1883</c:v>
                </c:pt>
                <c:pt idx="24">
                  <c:v>1884</c:v>
                </c:pt>
                <c:pt idx="25">
                  <c:v>1885</c:v>
                </c:pt>
                <c:pt idx="26">
                  <c:v>1886</c:v>
                </c:pt>
                <c:pt idx="27">
                  <c:v>1887</c:v>
                </c:pt>
                <c:pt idx="28">
                  <c:v>1888</c:v>
                </c:pt>
                <c:pt idx="29">
                  <c:v>1889</c:v>
                </c:pt>
                <c:pt idx="30">
                  <c:v>1890</c:v>
                </c:pt>
                <c:pt idx="31">
                  <c:v>1891</c:v>
                </c:pt>
                <c:pt idx="32">
                  <c:v>1892</c:v>
                </c:pt>
                <c:pt idx="33">
                  <c:v>1893</c:v>
                </c:pt>
                <c:pt idx="34">
                  <c:v>1894</c:v>
                </c:pt>
                <c:pt idx="35">
                  <c:v>1895</c:v>
                </c:pt>
                <c:pt idx="36">
                  <c:v>1896</c:v>
                </c:pt>
                <c:pt idx="37">
                  <c:v>1897</c:v>
                </c:pt>
                <c:pt idx="38">
                  <c:v>1898</c:v>
                </c:pt>
                <c:pt idx="39">
                  <c:v>1899</c:v>
                </c:pt>
                <c:pt idx="40">
                  <c:v>1900</c:v>
                </c:pt>
                <c:pt idx="41">
                  <c:v>1901</c:v>
                </c:pt>
              </c:numCache>
            </c:numRef>
          </c:cat>
          <c:val>
            <c:numRef>
              <c:f>'Trade Data-3'!$D$54:$D$95</c:f>
              <c:numCache>
                <c:formatCode>#,##0</c:formatCode>
                <c:ptCount val="42"/>
                <c:pt idx="4">
                  <c:v>-224486</c:v>
                </c:pt>
                <c:pt idx="5">
                  <c:v>9481</c:v>
                </c:pt>
                <c:pt idx="6">
                  <c:v>136869</c:v>
                </c:pt>
                <c:pt idx="7">
                  <c:v>221579</c:v>
                </c:pt>
                <c:pt idx="8">
                  <c:v>240651</c:v>
                </c:pt>
                <c:pt idx="9">
                  <c:v>337581</c:v>
                </c:pt>
                <c:pt idx="10">
                  <c:v>690956.5</c:v>
                </c:pt>
                <c:pt idx="11">
                  <c:v>381223.05</c:v>
                </c:pt>
                <c:pt idx="12">
                  <c:v>886982.51401639334</c:v>
                </c:pt>
                <c:pt idx="13">
                  <c:v>714601.29530798702</c:v>
                </c:pt>
                <c:pt idx="15">
                  <c:v>418011.32556352438</c:v>
                </c:pt>
                <c:pt idx="16">
                  <c:v>452890.30200877413</c:v>
                </c:pt>
                <c:pt idx="17">
                  <c:v>2397.0841911295429</c:v>
                </c:pt>
                <c:pt idx="18">
                  <c:v>600466.75060377619</c:v>
                </c:pt>
                <c:pt idx="19">
                  <c:v>370503.79720506212</c:v>
                </c:pt>
                <c:pt idx="20">
                  <c:v>332984.78013411444</c:v>
                </c:pt>
                <c:pt idx="21">
                  <c:v>-189268.79873984982</c:v>
                </c:pt>
                <c:pt idx="22">
                  <c:v>476680.71428571455</c:v>
                </c:pt>
                <c:pt idx="23">
                  <c:v>668492.25342409522</c:v>
                </c:pt>
                <c:pt idx="24">
                  <c:v>915078.8131711313</c:v>
                </c:pt>
                <c:pt idx="25">
                  <c:v>448391.77371812728</c:v>
                </c:pt>
                <c:pt idx="40">
                  <c:v>511279</c:v>
                </c:pt>
                <c:pt idx="41">
                  <c:v>1531581</c:v>
                </c:pt>
              </c:numCache>
            </c:numRef>
          </c:val>
          <c:smooth val="0"/>
          <c:extLst>
            <c:ext xmlns:c16="http://schemas.microsoft.com/office/drawing/2014/chart" uri="{C3380CC4-5D6E-409C-BE32-E72D297353CC}">
              <c16:uniqueId val="{00000002-6B34-4AC0-84D8-2A7B9D4E3D48}"/>
            </c:ext>
          </c:extLst>
        </c:ser>
        <c:dLbls>
          <c:showLegendKey val="0"/>
          <c:showVal val="0"/>
          <c:showCatName val="0"/>
          <c:showSerName val="0"/>
          <c:showPercent val="0"/>
          <c:showBubbleSize val="0"/>
        </c:dLbls>
        <c:smooth val="0"/>
        <c:axId val="1057274992"/>
        <c:axId val="1057269232"/>
      </c:lineChart>
      <c:catAx>
        <c:axId val="1057274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057269232"/>
        <c:crossesAt val="-1000000000"/>
        <c:auto val="1"/>
        <c:lblAlgn val="ctr"/>
        <c:lblOffset val="100"/>
        <c:tickLblSkip val="5"/>
        <c:tickMarkSkip val="5"/>
        <c:noMultiLvlLbl val="0"/>
      </c:catAx>
      <c:valAx>
        <c:axId val="10572692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057274992"/>
        <c:crosses val="autoZero"/>
        <c:crossBetween val="midCat"/>
        <c:dispUnits>
          <c:builtInUnit val="millions"/>
        </c:dispUnits>
      </c:valAx>
      <c:spPr>
        <a:noFill/>
        <a:ln>
          <a:noFill/>
        </a:ln>
        <a:effectLst/>
      </c:spPr>
    </c:plotArea>
    <c:legend>
      <c:legendPos val="b"/>
      <c:layout>
        <c:manualLayout>
          <c:xMode val="edge"/>
          <c:yMode val="edge"/>
          <c:x val="0.18413853323600257"/>
          <c:y val="0.89458348394558085"/>
          <c:w val="0.57446473052705138"/>
          <c:h val="7.7098523079164274E-2"/>
        </c:manualLayout>
      </c:layou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r>
              <a:rPr lang="en-US" b="1">
                <a:latin typeface="Calibri" panose="020F0502020204030204" pitchFamily="34" charset="0"/>
                <a:ea typeface="Calibri" panose="020F0502020204030204" pitchFamily="34" charset="0"/>
                <a:cs typeface="Calibri" panose="020F0502020204030204" pitchFamily="34" charset="0"/>
              </a:rPr>
              <a:t>Total Money Supply</a:t>
            </a:r>
            <a:r>
              <a:rPr lang="en-US" b="1" baseline="0">
                <a:latin typeface="Calibri" panose="020F0502020204030204" pitchFamily="34" charset="0"/>
                <a:ea typeface="Calibri" panose="020F0502020204030204" pitchFamily="34" charset="0"/>
                <a:cs typeface="Calibri" panose="020F0502020204030204" pitchFamily="34" charset="0"/>
              </a:rPr>
              <a:t>, million pounds sterling</a:t>
            </a:r>
            <a:r>
              <a:rPr lang="en-US" b="1">
                <a:latin typeface="Calibri" panose="020F0502020204030204" pitchFamily="34" charset="0"/>
                <a:ea typeface="Calibri" panose="020F0502020204030204" pitchFamily="34" charset="0"/>
                <a:cs typeface="Calibri" panose="020F0502020204030204" pitchFamily="34" charset="0"/>
              </a:rPr>
              <a:t> </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lotArea>
      <c:layout>
        <c:manualLayout>
          <c:layoutTarget val="inner"/>
          <c:xMode val="edge"/>
          <c:yMode val="edge"/>
          <c:x val="6.1670086253787351E-2"/>
          <c:y val="0.12528154431657612"/>
          <c:w val="0.90546970425931206"/>
          <c:h val="0.79941960555301161"/>
        </c:manualLayout>
      </c:layout>
      <c:lineChart>
        <c:grouping val="standard"/>
        <c:varyColors val="0"/>
        <c:ser>
          <c:idx val="1"/>
          <c:order val="0"/>
          <c:tx>
            <c:strRef>
              <c:f>'Trade Data-3'!$E$53</c:f>
              <c:strCache>
                <c:ptCount val="1"/>
                <c:pt idx="0">
                  <c:v>Total Money Supply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'Trade Data-3'!$A$54:$A$96</c:f>
              <c:numCache>
                <c:formatCode>General</c:formatCode>
                <c:ptCount val="43"/>
                <c:pt idx="0">
                  <c:v>1860</c:v>
                </c:pt>
                <c:pt idx="1">
                  <c:v>1861</c:v>
                </c:pt>
                <c:pt idx="2">
                  <c:v>1862</c:v>
                </c:pt>
                <c:pt idx="3">
                  <c:v>1863</c:v>
                </c:pt>
                <c:pt idx="4">
                  <c:v>1864</c:v>
                </c:pt>
                <c:pt idx="5">
                  <c:v>1865</c:v>
                </c:pt>
                <c:pt idx="6">
                  <c:v>1866</c:v>
                </c:pt>
                <c:pt idx="7">
                  <c:v>1867</c:v>
                </c:pt>
                <c:pt idx="8">
                  <c:v>1868</c:v>
                </c:pt>
                <c:pt idx="9">
                  <c:v>1869</c:v>
                </c:pt>
                <c:pt idx="10">
                  <c:v>1870</c:v>
                </c:pt>
                <c:pt idx="11">
                  <c:v>1871</c:v>
                </c:pt>
                <c:pt idx="12">
                  <c:v>1872</c:v>
                </c:pt>
                <c:pt idx="13">
                  <c:v>1873</c:v>
                </c:pt>
                <c:pt idx="14">
                  <c:v>1874</c:v>
                </c:pt>
                <c:pt idx="15">
                  <c:v>1875</c:v>
                </c:pt>
                <c:pt idx="16">
                  <c:v>1876</c:v>
                </c:pt>
                <c:pt idx="17">
                  <c:v>1877</c:v>
                </c:pt>
                <c:pt idx="18">
                  <c:v>1878</c:v>
                </c:pt>
                <c:pt idx="19">
                  <c:v>1879</c:v>
                </c:pt>
                <c:pt idx="20">
                  <c:v>1880</c:v>
                </c:pt>
                <c:pt idx="21">
                  <c:v>1881</c:v>
                </c:pt>
                <c:pt idx="22">
                  <c:v>1882</c:v>
                </c:pt>
                <c:pt idx="23">
                  <c:v>1883</c:v>
                </c:pt>
                <c:pt idx="24">
                  <c:v>1884</c:v>
                </c:pt>
                <c:pt idx="25">
                  <c:v>1885</c:v>
                </c:pt>
                <c:pt idx="26">
                  <c:v>1886</c:v>
                </c:pt>
                <c:pt idx="27">
                  <c:v>1887</c:v>
                </c:pt>
                <c:pt idx="28">
                  <c:v>1888</c:v>
                </c:pt>
                <c:pt idx="29">
                  <c:v>1889</c:v>
                </c:pt>
                <c:pt idx="30">
                  <c:v>1890</c:v>
                </c:pt>
                <c:pt idx="31">
                  <c:v>1891</c:v>
                </c:pt>
                <c:pt idx="32">
                  <c:v>1892</c:v>
                </c:pt>
                <c:pt idx="33">
                  <c:v>1893</c:v>
                </c:pt>
                <c:pt idx="34">
                  <c:v>1894</c:v>
                </c:pt>
                <c:pt idx="35">
                  <c:v>1895</c:v>
                </c:pt>
                <c:pt idx="36">
                  <c:v>1896</c:v>
                </c:pt>
                <c:pt idx="37">
                  <c:v>1897</c:v>
                </c:pt>
                <c:pt idx="38">
                  <c:v>1898</c:v>
                </c:pt>
                <c:pt idx="39">
                  <c:v>1899</c:v>
                </c:pt>
                <c:pt idx="40">
                  <c:v>1900</c:v>
                </c:pt>
                <c:pt idx="41">
                  <c:v>1901</c:v>
                </c:pt>
                <c:pt idx="42">
                  <c:v>1902</c:v>
                </c:pt>
              </c:numCache>
            </c:numRef>
          </c:cat>
          <c:val>
            <c:numRef>
              <c:f>'Trade Data-3'!$E$54:$E$95</c:f>
              <c:numCache>
                <c:formatCode>#,##0</c:formatCode>
                <c:ptCount val="42"/>
                <c:pt idx="3">
                  <c:v>116335</c:v>
                </c:pt>
                <c:pt idx="4">
                  <c:v>-108151</c:v>
                </c:pt>
                <c:pt idx="5">
                  <c:v>-98670</c:v>
                </c:pt>
                <c:pt idx="6">
                  <c:v>38199</c:v>
                </c:pt>
                <c:pt idx="7">
                  <c:v>259778</c:v>
                </c:pt>
                <c:pt idx="8">
                  <c:v>500429</c:v>
                </c:pt>
                <c:pt idx="9">
                  <c:v>838010</c:v>
                </c:pt>
                <c:pt idx="10">
                  <c:v>1528966.5</c:v>
                </c:pt>
                <c:pt idx="11">
                  <c:v>1910189.55</c:v>
                </c:pt>
                <c:pt idx="12">
                  <c:v>2797172.0640163934</c:v>
                </c:pt>
                <c:pt idx="13">
                  <c:v>3511773.3593243803</c:v>
                </c:pt>
                <c:pt idx="15">
                  <c:v>3929784.6848879047</c:v>
                </c:pt>
                <c:pt idx="16">
                  <c:v>4382674.9868966788</c:v>
                </c:pt>
                <c:pt idx="17">
                  <c:v>4385072.0710878083</c:v>
                </c:pt>
                <c:pt idx="18">
                  <c:v>4985538.8216915848</c:v>
                </c:pt>
                <c:pt idx="19">
                  <c:v>5356042.6188966464</c:v>
                </c:pt>
                <c:pt idx="20">
                  <c:v>5689027.3990307609</c:v>
                </c:pt>
                <c:pt idx="21">
                  <c:v>5499758.6002909113</c:v>
                </c:pt>
                <c:pt idx="22">
                  <c:v>5976439.3145766258</c:v>
                </c:pt>
                <c:pt idx="23">
                  <c:v>6644931.5680007208</c:v>
                </c:pt>
                <c:pt idx="24">
                  <c:v>7560010.3811718524</c:v>
                </c:pt>
                <c:pt idx="25">
                  <c:v>8008402.1548899794</c:v>
                </c:pt>
                <c:pt idx="40">
                  <c:v>8519681.1548899785</c:v>
                </c:pt>
                <c:pt idx="41">
                  <c:v>10051262.154889978</c:v>
                </c:pt>
              </c:numCache>
            </c:numRef>
          </c:val>
          <c:smooth val="0"/>
          <c:extLst>
            <c:ext xmlns:c16="http://schemas.microsoft.com/office/drawing/2014/chart" uri="{C3380CC4-5D6E-409C-BE32-E72D297353CC}">
              <c16:uniqueId val="{00000000-42C4-4A51-8074-E469D03FE5CD}"/>
            </c:ext>
          </c:extLst>
        </c:ser>
        <c:dLbls>
          <c:showLegendKey val="0"/>
          <c:showVal val="0"/>
          <c:showCatName val="0"/>
          <c:showSerName val="0"/>
          <c:showPercent val="0"/>
          <c:showBubbleSize val="0"/>
        </c:dLbls>
        <c:marker val="1"/>
        <c:smooth val="0"/>
        <c:axId val="1986406703"/>
        <c:axId val="1986408143"/>
      </c:lineChart>
      <c:catAx>
        <c:axId val="19864067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986408143"/>
        <c:crossesAt val="-100000000"/>
        <c:auto val="1"/>
        <c:lblAlgn val="ctr"/>
        <c:lblOffset val="100"/>
        <c:tickLblSkip val="10"/>
        <c:tickMarkSkip val="10"/>
        <c:noMultiLvlLbl val="0"/>
      </c:catAx>
      <c:valAx>
        <c:axId val="1986408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986406703"/>
        <c:crosses val="autoZero"/>
        <c:crossBetween val="between"/>
        <c:dispUnits>
          <c:builtInUnit val="m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r>
              <a:rPr lang="en-US" b="1">
                <a:solidFill>
                  <a:sysClr val="windowText" lastClr="000000"/>
                </a:solidFill>
                <a:latin typeface="Calibri" panose="020F0502020204030204" pitchFamily="34" charset="0"/>
                <a:ea typeface="Calibri" panose="020F0502020204030204" pitchFamily="34" charset="0"/>
                <a:cs typeface="Calibri" panose="020F0502020204030204" pitchFamily="34" charset="0"/>
              </a:rPr>
              <a:t>Total Money Supply, million pounds sterling </a:t>
            </a:r>
          </a:p>
        </c:rich>
      </c:tx>
      <c:layout>
        <c:manualLayout>
          <c:xMode val="edge"/>
          <c:yMode val="edge"/>
          <c:x val="0.27484253345561604"/>
          <c:y val="2.212738504089210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lotArea>
      <c:layout>
        <c:manualLayout>
          <c:layoutTarget val="inner"/>
          <c:xMode val="edge"/>
          <c:yMode val="edge"/>
          <c:x val="5.8137292825798277E-2"/>
          <c:y val="0.13318679832273772"/>
          <c:w val="0.90337847629056145"/>
          <c:h val="0.68102108601229394"/>
        </c:manualLayout>
      </c:layout>
      <c:scatterChart>
        <c:scatterStyle val="lineMarker"/>
        <c:varyColors val="0"/>
        <c:ser>
          <c:idx val="0"/>
          <c:order val="0"/>
          <c:tx>
            <c:strRef>
              <c:f>'Trade Data-3'!$E$53</c:f>
              <c:strCache>
                <c:ptCount val="1"/>
                <c:pt idx="0">
                  <c:v>Total Money Supply </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'Trade Data-3'!$A$54:$A$95</c:f>
              <c:numCache>
                <c:formatCode>General</c:formatCode>
                <c:ptCount val="42"/>
                <c:pt idx="0">
                  <c:v>1860</c:v>
                </c:pt>
                <c:pt idx="1">
                  <c:v>1861</c:v>
                </c:pt>
                <c:pt idx="2">
                  <c:v>1862</c:v>
                </c:pt>
                <c:pt idx="3">
                  <c:v>1863</c:v>
                </c:pt>
                <c:pt idx="4">
                  <c:v>1864</c:v>
                </c:pt>
                <c:pt idx="5">
                  <c:v>1865</c:v>
                </c:pt>
                <c:pt idx="6">
                  <c:v>1866</c:v>
                </c:pt>
                <c:pt idx="7">
                  <c:v>1867</c:v>
                </c:pt>
                <c:pt idx="8">
                  <c:v>1868</c:v>
                </c:pt>
                <c:pt idx="9">
                  <c:v>1869</c:v>
                </c:pt>
                <c:pt idx="10">
                  <c:v>1870</c:v>
                </c:pt>
                <c:pt idx="11">
                  <c:v>1871</c:v>
                </c:pt>
                <c:pt idx="12">
                  <c:v>1872</c:v>
                </c:pt>
                <c:pt idx="13">
                  <c:v>1873</c:v>
                </c:pt>
                <c:pt idx="14">
                  <c:v>1874</c:v>
                </c:pt>
                <c:pt idx="15">
                  <c:v>1875</c:v>
                </c:pt>
                <c:pt idx="16">
                  <c:v>1876</c:v>
                </c:pt>
                <c:pt idx="17">
                  <c:v>1877</c:v>
                </c:pt>
                <c:pt idx="18">
                  <c:v>1878</c:v>
                </c:pt>
                <c:pt idx="19">
                  <c:v>1879</c:v>
                </c:pt>
                <c:pt idx="20">
                  <c:v>1880</c:v>
                </c:pt>
                <c:pt idx="21">
                  <c:v>1881</c:v>
                </c:pt>
                <c:pt idx="22">
                  <c:v>1882</c:v>
                </c:pt>
                <c:pt idx="23">
                  <c:v>1883</c:v>
                </c:pt>
                <c:pt idx="24">
                  <c:v>1884</c:v>
                </c:pt>
                <c:pt idx="25">
                  <c:v>1885</c:v>
                </c:pt>
                <c:pt idx="26">
                  <c:v>1886</c:v>
                </c:pt>
                <c:pt idx="27">
                  <c:v>1887</c:v>
                </c:pt>
                <c:pt idx="28">
                  <c:v>1888</c:v>
                </c:pt>
                <c:pt idx="29">
                  <c:v>1889</c:v>
                </c:pt>
                <c:pt idx="30">
                  <c:v>1890</c:v>
                </c:pt>
                <c:pt idx="31">
                  <c:v>1891</c:v>
                </c:pt>
                <c:pt idx="32">
                  <c:v>1892</c:v>
                </c:pt>
                <c:pt idx="33">
                  <c:v>1893</c:v>
                </c:pt>
                <c:pt idx="34">
                  <c:v>1894</c:v>
                </c:pt>
                <c:pt idx="35">
                  <c:v>1895</c:v>
                </c:pt>
                <c:pt idx="36">
                  <c:v>1896</c:v>
                </c:pt>
                <c:pt idx="37">
                  <c:v>1897</c:v>
                </c:pt>
                <c:pt idx="38">
                  <c:v>1898</c:v>
                </c:pt>
                <c:pt idx="39">
                  <c:v>1899</c:v>
                </c:pt>
                <c:pt idx="40">
                  <c:v>1900</c:v>
                </c:pt>
                <c:pt idx="41">
                  <c:v>1901</c:v>
                </c:pt>
              </c:numCache>
            </c:numRef>
          </c:xVal>
          <c:yVal>
            <c:numRef>
              <c:f>'Trade Data-3'!$E$54:$E$95</c:f>
              <c:numCache>
                <c:formatCode>#,##0</c:formatCode>
                <c:ptCount val="42"/>
                <c:pt idx="3">
                  <c:v>116335</c:v>
                </c:pt>
                <c:pt idx="4">
                  <c:v>-108151</c:v>
                </c:pt>
                <c:pt idx="5">
                  <c:v>-98670</c:v>
                </c:pt>
                <c:pt idx="6">
                  <c:v>38199</c:v>
                </c:pt>
                <c:pt idx="7">
                  <c:v>259778</c:v>
                </c:pt>
                <c:pt idx="8">
                  <c:v>500429</c:v>
                </c:pt>
                <c:pt idx="9">
                  <c:v>838010</c:v>
                </c:pt>
                <c:pt idx="10">
                  <c:v>1528966.5</c:v>
                </c:pt>
                <c:pt idx="11">
                  <c:v>1910189.55</c:v>
                </c:pt>
                <c:pt idx="12">
                  <c:v>2797172.0640163934</c:v>
                </c:pt>
                <c:pt idx="13">
                  <c:v>3511773.3593243803</c:v>
                </c:pt>
                <c:pt idx="15">
                  <c:v>3929784.6848879047</c:v>
                </c:pt>
                <c:pt idx="16">
                  <c:v>4382674.9868966788</c:v>
                </c:pt>
                <c:pt idx="17">
                  <c:v>4385072.0710878083</c:v>
                </c:pt>
                <c:pt idx="18">
                  <c:v>4985538.8216915848</c:v>
                </c:pt>
                <c:pt idx="19">
                  <c:v>5356042.6188966464</c:v>
                </c:pt>
                <c:pt idx="20">
                  <c:v>5689027.3990307609</c:v>
                </c:pt>
                <c:pt idx="21">
                  <c:v>5499758.6002909113</c:v>
                </c:pt>
                <c:pt idx="22">
                  <c:v>5976439.3145766258</c:v>
                </c:pt>
                <c:pt idx="23">
                  <c:v>6644931.5680007208</c:v>
                </c:pt>
                <c:pt idx="24">
                  <c:v>7560010.3811718524</c:v>
                </c:pt>
                <c:pt idx="25">
                  <c:v>8008402.1548899794</c:v>
                </c:pt>
                <c:pt idx="40">
                  <c:v>8519681.1548899785</c:v>
                </c:pt>
                <c:pt idx="41">
                  <c:v>10051262.154889978</c:v>
                </c:pt>
              </c:numCache>
            </c:numRef>
          </c:yVal>
          <c:smooth val="0"/>
          <c:extLst>
            <c:ext xmlns:c16="http://schemas.microsoft.com/office/drawing/2014/chart" uri="{C3380CC4-5D6E-409C-BE32-E72D297353CC}">
              <c16:uniqueId val="{00000001-FDA1-4B9E-8AB3-CCE17D86BF9B}"/>
            </c:ext>
          </c:extLst>
        </c:ser>
        <c:dLbls>
          <c:showLegendKey val="0"/>
          <c:showVal val="0"/>
          <c:showCatName val="0"/>
          <c:showSerName val="0"/>
          <c:showPercent val="0"/>
          <c:showBubbleSize val="0"/>
        </c:dLbls>
        <c:axId val="321087663"/>
        <c:axId val="321077583"/>
      </c:scatterChart>
      <c:valAx>
        <c:axId val="3210876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321077583"/>
        <c:crossesAt val="-100000000"/>
        <c:crossBetween val="midCat"/>
      </c:valAx>
      <c:valAx>
        <c:axId val="3210775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321087663"/>
        <c:crosses val="autoZero"/>
        <c:crossBetween val="midCat"/>
        <c:dispUnits>
          <c:builtInUnit val="millions"/>
        </c:dispUnits>
      </c:valAx>
      <c:spPr>
        <a:noFill/>
        <a:ln>
          <a:noFill/>
        </a:ln>
        <a:effectLst/>
      </c:spPr>
    </c:plotArea>
    <c:legend>
      <c:legendPos val="r"/>
      <c:layout>
        <c:manualLayout>
          <c:xMode val="edge"/>
          <c:yMode val="edge"/>
          <c:x val="0.16614200769499826"/>
          <c:y val="0.90929141094063548"/>
          <c:w val="0.67296257432668782"/>
          <c:h val="8.7366831224055086E-2"/>
        </c:manualLayout>
      </c:layou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1290558</xdr:colOff>
      <xdr:row>137</xdr:row>
      <xdr:rowOff>38233</xdr:rowOff>
    </xdr:from>
    <xdr:to>
      <xdr:col>6</xdr:col>
      <xdr:colOff>0</xdr:colOff>
      <xdr:row>160</xdr:row>
      <xdr:rowOff>44821</xdr:rowOff>
    </xdr:to>
    <xdr:graphicFrame macro="">
      <xdr:nvGraphicFramePr>
        <xdr:cNvPr id="10" name="Chart 9">
          <a:extLst>
            <a:ext uri="{FF2B5EF4-FFF2-40B4-BE49-F238E27FC236}">
              <a16:creationId xmlns:a16="http://schemas.microsoft.com/office/drawing/2014/main" id="{3778DE7A-0356-7A4E-FCFE-6889669871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157162</xdr:colOff>
      <xdr:row>6</xdr:row>
      <xdr:rowOff>90487</xdr:rowOff>
    </xdr:from>
    <xdr:to>
      <xdr:col>8</xdr:col>
      <xdr:colOff>637222</xdr:colOff>
      <xdr:row>8</xdr:row>
      <xdr:rowOff>140017</xdr:rowOff>
    </xdr:to>
    <xdr:pic>
      <xdr:nvPicPr>
        <xdr:cNvPr id="3" name="Picture 2">
          <a:extLst>
            <a:ext uri="{FF2B5EF4-FFF2-40B4-BE49-F238E27FC236}">
              <a16:creationId xmlns:a16="http://schemas.microsoft.com/office/drawing/2014/main" id="{412DEB56-3728-382E-8D13-17A0037791E5}"/>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382000" y="1176337"/>
          <a:ext cx="5037772"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27</xdr:row>
      <xdr:rowOff>26819</xdr:rowOff>
    </xdr:from>
    <xdr:to>
      <xdr:col>11</xdr:col>
      <xdr:colOff>571500</xdr:colOff>
      <xdr:row>49</xdr:row>
      <xdr:rowOff>22860</xdr:rowOff>
    </xdr:to>
    <xdr:graphicFrame macro="">
      <xdr:nvGraphicFramePr>
        <xdr:cNvPr id="4" name="Chart 3">
          <a:extLst>
            <a:ext uri="{FF2B5EF4-FFF2-40B4-BE49-F238E27FC236}">
              <a16:creationId xmlns:a16="http://schemas.microsoft.com/office/drawing/2014/main" id="{6DF6BD1C-7FE6-4F49-8C3C-BD7AA097A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3</xdr:row>
      <xdr:rowOff>144781</xdr:rowOff>
    </xdr:from>
    <xdr:to>
      <xdr:col>11</xdr:col>
      <xdr:colOff>586741</xdr:colOff>
      <xdr:row>25</xdr:row>
      <xdr:rowOff>137161</xdr:rowOff>
    </xdr:to>
    <xdr:graphicFrame macro="">
      <xdr:nvGraphicFramePr>
        <xdr:cNvPr id="5" name="Chart 4">
          <a:extLst>
            <a:ext uri="{FF2B5EF4-FFF2-40B4-BE49-F238E27FC236}">
              <a16:creationId xmlns:a16="http://schemas.microsoft.com/office/drawing/2014/main" id="{297852AF-4389-4030-A247-CD0B8675C8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111585</xdr:rowOff>
    </xdr:from>
    <xdr:to>
      <xdr:col>11</xdr:col>
      <xdr:colOff>548640</xdr:colOff>
      <xdr:row>23</xdr:row>
      <xdr:rowOff>172545</xdr:rowOff>
    </xdr:to>
    <xdr:graphicFrame macro="">
      <xdr:nvGraphicFramePr>
        <xdr:cNvPr id="2" name="Chart 1">
          <a:extLst>
            <a:ext uri="{FF2B5EF4-FFF2-40B4-BE49-F238E27FC236}">
              <a16:creationId xmlns:a16="http://schemas.microsoft.com/office/drawing/2014/main" id="{B157B375-7DC8-41AF-B0D5-6FC0B32401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27</xdr:row>
      <xdr:rowOff>20954</xdr:rowOff>
    </xdr:from>
    <xdr:to>
      <xdr:col>11</xdr:col>
      <xdr:colOff>556260</xdr:colOff>
      <xdr:row>49</xdr:row>
      <xdr:rowOff>15240</xdr:rowOff>
    </xdr:to>
    <xdr:graphicFrame macro="">
      <xdr:nvGraphicFramePr>
        <xdr:cNvPr id="3" name="Chart 2">
          <a:extLst>
            <a:ext uri="{FF2B5EF4-FFF2-40B4-BE49-F238E27FC236}">
              <a16:creationId xmlns:a16="http://schemas.microsoft.com/office/drawing/2014/main" id="{671BBFA8-718F-4973-B055-B7D167EB17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0.76444</cdr:x>
      <cdr:y>0.13105</cdr:y>
    </cdr:from>
    <cdr:to>
      <cdr:x>0.95982</cdr:x>
      <cdr:y>0.21308</cdr:y>
    </cdr:to>
    <cdr:sp macro="" textlink="">
      <cdr:nvSpPr>
        <cdr:cNvPr id="2" name="Text Box 2">
          <a:extLst xmlns:a="http://schemas.openxmlformats.org/drawingml/2006/main">
            <a:ext uri="{FF2B5EF4-FFF2-40B4-BE49-F238E27FC236}">
              <a16:creationId xmlns:a16="http://schemas.microsoft.com/office/drawing/2014/main" id="{E6CCE9AF-1933-6B10-462B-5036E620EB6F}"/>
            </a:ext>
          </a:extLst>
        </cdr:cNvPr>
        <cdr:cNvSpPr txBox="1">
          <a:spLocks xmlns:a="http://schemas.openxmlformats.org/drawingml/2006/main" noChangeArrowheads="1"/>
        </cdr:cNvSpPr>
      </cdr:nvSpPr>
      <cdr:spPr bwMode="auto">
        <a:xfrm xmlns:a="http://schemas.openxmlformats.org/drawingml/2006/main">
          <a:off x="5795842" y="502127"/>
          <a:ext cx="1481334" cy="314301"/>
        </a:xfrm>
        <a:prstGeom xmlns:a="http://schemas.openxmlformats.org/drawingml/2006/main" prst="rect">
          <a:avLst/>
        </a:prstGeom>
        <a:solidFill xmlns:a="http://schemas.openxmlformats.org/drawingml/2006/main">
          <a:srgbClr val="FFFFFF"/>
        </a:solidFill>
        <a:ln xmlns:a="http://schemas.openxmlformats.org/drawingml/2006/main" w="9525">
          <a:solidFill>
            <a:sysClr val="windowText" lastClr="000000"/>
          </a:solidFill>
          <a:miter lim="800000"/>
          <a:headEnd/>
          <a:tailEnd/>
        </a:ln>
      </cdr:spPr>
      <cdr:txBody>
        <a:bodyPr xmlns:a="http://schemas.openxmlformats.org/drawingml/2006/main" rot="0" vert="horz" wrap="square" lIns="91440" tIns="45720" rIns="91440" bIns="45720" anchor="t" anchorCtr="0">
          <a:noAutofit/>
        </a:bodyPr>
        <a:lstStyle xmlns:a="http://schemas.openxmlformats.org/drawingml/2006/main"/>
        <a:p xmlns:a="http://schemas.openxmlformats.org/drawingml/2006/main">
          <a:pPr algn="ctr">
            <a:lnSpc>
              <a:spcPct val="115000"/>
            </a:lnSpc>
            <a:spcAft>
              <a:spcPts val="800"/>
            </a:spcAft>
          </a:pPr>
          <a:r>
            <a:rPr lang="en-US" sz="1200" b="1" kern="100">
              <a:effectLst/>
              <a:latin typeface="Calibri" panose="020F0502020204030204" pitchFamily="34" charset="0"/>
              <a:ea typeface="Calibri" panose="020F0502020204030204" pitchFamily="34" charset="0"/>
              <a:cs typeface="Calibri" panose="020F0502020204030204" pitchFamily="34" charset="0"/>
            </a:rPr>
            <a:t>1901: £10,051,262</a:t>
          </a:r>
          <a:endParaRPr lang="en-US" sz="1200" kern="100">
            <a:effectLst/>
            <a:latin typeface="Calibri" panose="020F0502020204030204" pitchFamily="34" charset="0"/>
            <a:ea typeface="Calibri" panose="020F0502020204030204" pitchFamily="34" charset="0"/>
            <a:cs typeface="Calibri" panose="020F0502020204030204" pitchFamily="34" charset="0"/>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0.75018</cdr:x>
      <cdr:y>0.14874</cdr:y>
    </cdr:from>
    <cdr:to>
      <cdr:x>0.94535</cdr:x>
      <cdr:y>0.2284</cdr:y>
    </cdr:to>
    <cdr:sp macro="" textlink="">
      <cdr:nvSpPr>
        <cdr:cNvPr id="2" name="Text Box 2">
          <a:extLst xmlns:a="http://schemas.openxmlformats.org/drawingml/2006/main">
            <a:ext uri="{FF2B5EF4-FFF2-40B4-BE49-F238E27FC236}">
              <a16:creationId xmlns:a16="http://schemas.microsoft.com/office/drawing/2014/main" id="{17982F57-9CF5-B988-C4F8-1417635CA720}"/>
            </a:ext>
          </a:extLst>
        </cdr:cNvPr>
        <cdr:cNvSpPr txBox="1">
          <a:spLocks xmlns:a="http://schemas.openxmlformats.org/drawingml/2006/main" noChangeArrowheads="1"/>
        </cdr:cNvSpPr>
      </cdr:nvSpPr>
      <cdr:spPr bwMode="auto">
        <a:xfrm xmlns:a="http://schemas.openxmlformats.org/drawingml/2006/main">
          <a:off x="5693469" y="586698"/>
          <a:ext cx="1481229" cy="314212"/>
        </a:xfrm>
        <a:prstGeom xmlns:a="http://schemas.openxmlformats.org/drawingml/2006/main" prst="rect">
          <a:avLst/>
        </a:prstGeom>
        <a:solidFill xmlns:a="http://schemas.openxmlformats.org/drawingml/2006/main">
          <a:srgbClr val="FFFFFF"/>
        </a:solidFill>
        <a:ln xmlns:a="http://schemas.openxmlformats.org/drawingml/2006/main" w="9525">
          <a:solidFill>
            <a:schemeClr val="tx1"/>
          </a:solidFill>
          <a:miter lim="800000"/>
          <a:headEnd/>
          <a:tailEnd/>
        </a:ln>
      </cdr:spPr>
      <cdr:txBody>
        <a:bodyPr xmlns:a="http://schemas.openxmlformats.org/drawingml/2006/main" rot="0" vert="horz" wrap="square" lIns="91440" tIns="45720" rIns="91440" bIns="45720" anchor="t" anchorCtr="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lnSpc>
              <a:spcPct val="115000"/>
            </a:lnSpc>
            <a:spcAft>
              <a:spcPts val="800"/>
            </a:spcAft>
          </a:pPr>
          <a:r>
            <a:rPr lang="en-US" sz="1200" b="1" kern="100">
              <a:effectLst/>
              <a:latin typeface="Aptos" panose="020B0004020202020204" pitchFamily="34" charset="0"/>
              <a:ea typeface="DengXian" panose="02010600030101010101" pitchFamily="2" charset="-122"/>
              <a:cs typeface="Times New Roman" panose="02020603050405020304" pitchFamily="18" charset="0"/>
            </a:rPr>
            <a:t>1901: £10,051,262</a:t>
          </a:r>
          <a:endParaRPr lang="en-US" sz="1200" kern="100">
            <a:effectLst/>
            <a:latin typeface="Aptos" panose="020B0004020202020204" pitchFamily="34" charset="0"/>
            <a:ea typeface="DengXian" panose="02010600030101010101" pitchFamily="2" charset="-122"/>
            <a:cs typeface="Times New Roman" panose="02020603050405020304" pitchFamily="18" charset="0"/>
          </a:endParaRPr>
        </a:p>
      </cdr:txBody>
    </cdr:sp>
  </cdr:relSizeAnchor>
</c:userShapes>
</file>

<file path=xl/externalLinks/_rels/externalLink1.xml.rels><?xml version="1.0" encoding="UTF-8" standalone="yes"?>
<Relationships xmlns="http://schemas.openxmlformats.org/package/2006/relationships"><Relationship Id="rId1" Type="http://schemas.microsoft.com/office/2006/relationships/xlExternalLinkPath/xlPathMissing" Target="Trade%20Surplus%20Data%20(Raw)"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de Surplus Data (Raw)"/>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sites.krieger.jhu.edu/iae/working-papers/studies-in-applied-economic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6ED3D-59E1-4280-AC45-10BCEB1637AC}">
  <dimension ref="A1:H22"/>
  <sheetViews>
    <sheetView tabSelected="1" workbookViewId="0"/>
  </sheetViews>
  <sheetFormatPr defaultColWidth="8.875" defaultRowHeight="14.45"/>
  <cols>
    <col min="1" max="1" width="16.625" style="2" customWidth="1"/>
    <col min="2" max="3" width="92.875" style="2" customWidth="1"/>
    <col min="4" max="16384" width="8.875" style="2"/>
  </cols>
  <sheetData>
    <row r="1" spans="1:8" ht="18.399999999999999">
      <c r="A1" s="11" t="s">
        <v>0</v>
      </c>
    </row>
    <row r="2" spans="1:8">
      <c r="B2" s="1"/>
      <c r="C2" s="1"/>
      <c r="D2" s="1"/>
      <c r="E2" s="1"/>
      <c r="F2" s="1"/>
      <c r="G2" s="1"/>
      <c r="H2" s="1"/>
    </row>
    <row r="3" spans="1:8">
      <c r="A3" s="5" t="s">
        <v>1</v>
      </c>
      <c r="B3" s="1"/>
      <c r="C3" s="1"/>
      <c r="D3" s="1"/>
      <c r="E3" s="1"/>
      <c r="F3" s="1"/>
      <c r="G3" s="1"/>
      <c r="H3" s="1"/>
    </row>
    <row r="4" spans="1:8">
      <c r="D4" s="3"/>
    </row>
    <row r="5" spans="1:8">
      <c r="A5" s="2" t="s">
        <v>2</v>
      </c>
    </row>
    <row r="6" spans="1:8">
      <c r="A6" s="2" t="s">
        <v>3</v>
      </c>
    </row>
    <row r="7" spans="1:8">
      <c r="A7" s="2" t="s">
        <v>4</v>
      </c>
    </row>
    <row r="8" spans="1:8">
      <c r="A8" s="9" t="s">
        <v>5</v>
      </c>
    </row>
    <row r="10" spans="1:8">
      <c r="A10" s="5" t="s">
        <v>6</v>
      </c>
      <c r="B10" s="5" t="s">
        <v>7</v>
      </c>
      <c r="C10" s="5"/>
      <c r="D10" s="5"/>
    </row>
    <row r="11" spans="1:8">
      <c r="A11" s="4" t="s">
        <v>8</v>
      </c>
      <c r="B11" s="12" t="s">
        <v>9</v>
      </c>
      <c r="C11" s="4"/>
      <c r="D11" s="4"/>
    </row>
    <row r="12" spans="1:8">
      <c r="A12" s="4" t="s">
        <v>10</v>
      </c>
      <c r="B12" s="13" t="s">
        <v>11</v>
      </c>
    </row>
    <row r="13" spans="1:8">
      <c r="A13" s="4" t="s">
        <v>12</v>
      </c>
      <c r="B13" s="13" t="s">
        <v>13</v>
      </c>
    </row>
    <row r="14" spans="1:8">
      <c r="A14" s="4" t="s">
        <v>14</v>
      </c>
      <c r="B14" s="13" t="s">
        <v>15</v>
      </c>
    </row>
    <row r="15" spans="1:8">
      <c r="A15" s="4" t="s">
        <v>16</v>
      </c>
      <c r="B15" s="13" t="s">
        <v>17</v>
      </c>
    </row>
    <row r="16" spans="1:8">
      <c r="A16" s="4" t="s">
        <v>18</v>
      </c>
      <c r="B16" s="13" t="s">
        <v>19</v>
      </c>
    </row>
    <row r="17" spans="1:2">
      <c r="A17" s="4" t="s">
        <v>20</v>
      </c>
      <c r="B17" s="13" t="s">
        <v>21</v>
      </c>
    </row>
    <row r="19" spans="1:2">
      <c r="A19" s="10" t="s">
        <v>22</v>
      </c>
    </row>
    <row r="20" spans="1:2">
      <c r="A20" s="2" t="s">
        <v>23</v>
      </c>
    </row>
    <row r="22" spans="1:2">
      <c r="A22" s="10" t="s">
        <v>24</v>
      </c>
    </row>
  </sheetData>
  <hyperlinks>
    <hyperlink ref="A8" r:id="rId1" xr:uid="{DDBDAE40-3C2D-468F-B97F-935B5151F85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83C40-92BB-4699-95A3-5E31AB25C658}">
  <dimension ref="A1:F65"/>
  <sheetViews>
    <sheetView topLeftCell="A30" zoomScale="90" zoomScaleNormal="90" workbookViewId="0">
      <selection activeCell="A2" sqref="A2"/>
    </sheetView>
  </sheetViews>
  <sheetFormatPr defaultColWidth="8.875" defaultRowHeight="14.45"/>
  <cols>
    <col min="1" max="2" width="8.875" style="2"/>
    <col min="3" max="6" width="12.75" style="2" customWidth="1"/>
    <col min="7" max="16384" width="8.875" style="2"/>
  </cols>
  <sheetData>
    <row r="1" spans="1:6" ht="18.399999999999999">
      <c r="A1" s="14" t="s">
        <v>25</v>
      </c>
    </row>
    <row r="3" spans="1:6">
      <c r="A3" s="10" t="s">
        <v>26</v>
      </c>
    </row>
    <row r="5" spans="1:6" ht="43.9" customHeight="1">
      <c r="A5" s="16" t="s">
        <v>27</v>
      </c>
      <c r="B5" s="16" t="s">
        <v>28</v>
      </c>
      <c r="C5" s="19" t="s">
        <v>29</v>
      </c>
      <c r="D5" s="19" t="s">
        <v>30</v>
      </c>
      <c r="E5" s="19" t="s">
        <v>31</v>
      </c>
      <c r="F5" s="19" t="s">
        <v>32</v>
      </c>
    </row>
    <row r="6" spans="1:6">
      <c r="A6" s="18">
        <v>1864</v>
      </c>
      <c r="B6" s="7" t="s">
        <v>33</v>
      </c>
      <c r="C6" s="17">
        <v>1167697</v>
      </c>
      <c r="D6" s="17"/>
      <c r="E6" s="17">
        <v>1317922</v>
      </c>
      <c r="F6" s="17">
        <v>568500</v>
      </c>
    </row>
    <row r="7" spans="1:6">
      <c r="A7" s="18">
        <v>1865</v>
      </c>
      <c r="B7" s="7" t="s">
        <v>33</v>
      </c>
      <c r="C7" s="17">
        <v>519795</v>
      </c>
      <c r="D7" s="17"/>
      <c r="E7" s="17">
        <v>529276</v>
      </c>
      <c r="F7" s="17"/>
    </row>
    <row r="8" spans="1:6">
      <c r="A8" s="18">
        <f>A7+1</f>
        <v>1866</v>
      </c>
      <c r="B8" s="7" t="s">
        <v>33</v>
      </c>
      <c r="C8" s="17">
        <v>789866</v>
      </c>
      <c r="D8" s="17">
        <v>789423</v>
      </c>
      <c r="E8" s="17">
        <v>925818</v>
      </c>
      <c r="F8" s="17">
        <v>927209</v>
      </c>
    </row>
    <row r="9" spans="1:6">
      <c r="A9" s="18">
        <f t="shared" ref="A9:A46" si="0">A8+1</f>
        <v>1867</v>
      </c>
      <c r="B9" s="7" t="s">
        <v>33</v>
      </c>
      <c r="C9" s="17"/>
      <c r="D9" s="17">
        <v>793314</v>
      </c>
      <c r="E9" s="17"/>
      <c r="F9" s="17">
        <v>1014893</v>
      </c>
    </row>
    <row r="10" spans="1:6">
      <c r="A10" s="18">
        <f t="shared" si="0"/>
        <v>1868</v>
      </c>
      <c r="B10" s="7" t="s">
        <v>33</v>
      </c>
      <c r="C10" s="17">
        <v>63806</v>
      </c>
      <c r="D10" s="17">
        <v>712988</v>
      </c>
      <c r="E10" s="17">
        <v>258279</v>
      </c>
      <c r="F10" s="17">
        <v>999817</v>
      </c>
    </row>
    <row r="11" spans="1:6">
      <c r="A11" s="18">
        <f t="shared" si="0"/>
        <v>1869</v>
      </c>
      <c r="B11" s="7" t="s">
        <v>33</v>
      </c>
      <c r="C11" s="17">
        <v>125190</v>
      </c>
      <c r="D11" s="17">
        <v>751870</v>
      </c>
      <c r="E11" s="17">
        <v>371046</v>
      </c>
      <c r="F11" s="17">
        <v>1181176</v>
      </c>
    </row>
    <row r="12" spans="1:6">
      <c r="A12" s="18">
        <f t="shared" si="0"/>
        <v>1870</v>
      </c>
      <c r="B12" s="7" t="s">
        <v>33</v>
      </c>
      <c r="C12" s="17">
        <v>450883</v>
      </c>
      <c r="D12" s="17">
        <v>4716933</v>
      </c>
      <c r="E12" s="17">
        <v>518511</v>
      </c>
      <c r="F12" s="17">
        <v>6031218</v>
      </c>
    </row>
    <row r="13" spans="1:6">
      <c r="A13" s="18">
        <f>A12+1</f>
        <v>1871</v>
      </c>
      <c r="B13" s="7" t="s">
        <v>34</v>
      </c>
      <c r="C13" s="17">
        <v>4549461</v>
      </c>
      <c r="D13" s="17">
        <v>900457</v>
      </c>
      <c r="E13" s="17">
        <v>453209</v>
      </c>
      <c r="F13" s="17">
        <v>1238810</v>
      </c>
    </row>
    <row r="14" spans="1:6">
      <c r="A14" s="18">
        <f t="shared" si="0"/>
        <v>1872</v>
      </c>
      <c r="B14" s="7" t="s">
        <v>34</v>
      </c>
      <c r="C14" s="17">
        <v>5247779</v>
      </c>
      <c r="D14" s="17">
        <v>1016265</v>
      </c>
      <c r="E14" s="17">
        <v>6684390</v>
      </c>
      <c r="F14" s="17">
        <v>1388769</v>
      </c>
    </row>
    <row r="15" spans="1:6">
      <c r="A15" s="18">
        <f t="shared" si="0"/>
        <v>1873</v>
      </c>
      <c r="B15" s="7" t="s">
        <v>34</v>
      </c>
      <c r="C15" s="17">
        <v>4618832</v>
      </c>
      <c r="D15" s="17">
        <v>847979</v>
      </c>
      <c r="E15" s="17">
        <v>4083956</v>
      </c>
      <c r="F15" s="17">
        <v>965813</v>
      </c>
    </row>
    <row r="16" spans="1:6">
      <c r="A16" s="18">
        <f t="shared" si="0"/>
        <v>1874</v>
      </c>
      <c r="B16" s="7"/>
      <c r="C16" s="17"/>
      <c r="D16" s="17"/>
      <c r="E16" s="17"/>
      <c r="F16" s="17"/>
    </row>
    <row r="17" spans="1:6">
      <c r="A17" s="18">
        <f t="shared" si="0"/>
        <v>1875</v>
      </c>
      <c r="B17" s="7" t="s">
        <v>33</v>
      </c>
      <c r="C17" s="17">
        <v>1329841</v>
      </c>
      <c r="D17" s="17">
        <v>6383285</v>
      </c>
      <c r="E17" s="17">
        <v>1755711</v>
      </c>
      <c r="F17" s="17">
        <v>8427416</v>
      </c>
    </row>
    <row r="18" spans="1:6">
      <c r="A18" s="18">
        <f t="shared" si="0"/>
        <v>1876</v>
      </c>
      <c r="B18" s="7" t="s">
        <v>33</v>
      </c>
      <c r="C18" s="17">
        <v>1235525</v>
      </c>
      <c r="D18" s="17">
        <v>7070053</v>
      </c>
      <c r="E18" s="17">
        <v>1907001</v>
      </c>
      <c r="F18" s="17">
        <v>8315683</v>
      </c>
    </row>
    <row r="19" spans="1:6">
      <c r="A19" s="18">
        <f t="shared" si="0"/>
        <v>1877</v>
      </c>
      <c r="B19" s="7"/>
      <c r="C19" s="17"/>
      <c r="D19" s="17">
        <v>5930521</v>
      </c>
      <c r="E19" s="17"/>
      <c r="F19" s="17">
        <v>1153607</v>
      </c>
    </row>
    <row r="20" spans="1:6">
      <c r="A20" s="18">
        <f t="shared" si="0"/>
        <v>1878</v>
      </c>
      <c r="B20" s="7" t="s">
        <v>33</v>
      </c>
      <c r="C20" s="17">
        <v>1214691</v>
      </c>
      <c r="D20" s="17">
        <v>5827640</v>
      </c>
      <c r="E20" s="17">
        <v>1848373</v>
      </c>
      <c r="F20" s="17">
        <v>8872193</v>
      </c>
    </row>
    <row r="21" spans="1:6">
      <c r="A21" s="18">
        <f t="shared" si="0"/>
        <v>1879</v>
      </c>
      <c r="B21" s="7" t="s">
        <v>34</v>
      </c>
      <c r="C21" s="17">
        <v>1355776</v>
      </c>
      <c r="D21" s="17">
        <v>6489817</v>
      </c>
      <c r="E21" s="17">
        <v>1119596</v>
      </c>
      <c r="F21" s="17">
        <v>10807445</v>
      </c>
    </row>
    <row r="22" spans="1:6">
      <c r="A22" s="18">
        <f t="shared" si="0"/>
        <v>1880</v>
      </c>
      <c r="B22" s="7" t="s">
        <v>34</v>
      </c>
      <c r="C22" s="17">
        <v>4591178</v>
      </c>
      <c r="D22" s="17">
        <v>6341519</v>
      </c>
      <c r="E22" s="17">
        <v>4828702</v>
      </c>
      <c r="F22" s="17">
        <v>9704318</v>
      </c>
    </row>
    <row r="23" spans="1:6">
      <c r="A23" s="18">
        <f t="shared" si="0"/>
        <v>1881</v>
      </c>
      <c r="B23" s="7" t="s">
        <v>34</v>
      </c>
      <c r="C23" s="17">
        <v>6233640</v>
      </c>
      <c r="D23" s="17">
        <v>6279484</v>
      </c>
      <c r="E23" s="17">
        <v>5561817</v>
      </c>
      <c r="F23" s="17">
        <v>9865956</v>
      </c>
    </row>
    <row r="24" spans="1:6">
      <c r="A24" s="18">
        <f>A23+1</f>
        <v>1882</v>
      </c>
      <c r="B24" s="7"/>
      <c r="C24" s="17"/>
      <c r="D24" s="17">
        <v>7104361</v>
      </c>
      <c r="E24" s="17"/>
      <c r="F24" s="17">
        <v>9702778</v>
      </c>
    </row>
    <row r="25" spans="1:6">
      <c r="A25" s="18">
        <f t="shared" si="0"/>
        <v>1883</v>
      </c>
      <c r="B25" s="7" t="s">
        <v>34</v>
      </c>
      <c r="C25" s="17">
        <v>5085965</v>
      </c>
      <c r="D25" s="17">
        <v>5167459</v>
      </c>
      <c r="E25" s="17">
        <v>8509896</v>
      </c>
      <c r="F25" s="17">
        <v>9207709</v>
      </c>
    </row>
    <row r="26" spans="1:6">
      <c r="A26" s="18">
        <f t="shared" si="0"/>
        <v>1884</v>
      </c>
      <c r="B26" s="7" t="s">
        <v>34</v>
      </c>
      <c r="C26" s="17">
        <v>6047222</v>
      </c>
      <c r="D26" s="17">
        <v>6247893</v>
      </c>
      <c r="E26" s="17">
        <v>11301590</v>
      </c>
      <c r="F26" s="17">
        <v>11194572</v>
      </c>
    </row>
    <row r="27" spans="1:6">
      <c r="A27" s="18">
        <f t="shared" si="0"/>
        <v>1885</v>
      </c>
      <c r="B27" s="7"/>
      <c r="C27" s="17"/>
      <c r="D27" s="17">
        <v>6830018</v>
      </c>
      <c r="E27" s="17"/>
      <c r="F27" s="17">
        <v>9436730</v>
      </c>
    </row>
    <row r="28" spans="1:6">
      <c r="A28" s="18">
        <f t="shared" si="0"/>
        <v>1886</v>
      </c>
      <c r="B28" s="7"/>
      <c r="C28" s="17"/>
      <c r="D28" s="17"/>
      <c r="E28" s="17"/>
      <c r="F28" s="17"/>
    </row>
    <row r="29" spans="1:6">
      <c r="A29" s="18">
        <f t="shared" si="0"/>
        <v>1887</v>
      </c>
      <c r="B29" s="7"/>
      <c r="C29" s="17"/>
      <c r="D29" s="17"/>
      <c r="E29" s="17"/>
      <c r="F29" s="17"/>
    </row>
    <row r="30" spans="1:6">
      <c r="A30" s="18">
        <f t="shared" si="0"/>
        <v>1888</v>
      </c>
      <c r="B30" s="7"/>
      <c r="C30" s="17"/>
      <c r="D30" s="17"/>
      <c r="E30" s="17"/>
      <c r="F30" s="17"/>
    </row>
    <row r="31" spans="1:6">
      <c r="A31" s="18">
        <f t="shared" si="0"/>
        <v>1889</v>
      </c>
      <c r="B31" s="7"/>
      <c r="C31" s="17"/>
      <c r="D31" s="17"/>
      <c r="E31" s="17"/>
      <c r="F31" s="17"/>
    </row>
    <row r="32" spans="1:6">
      <c r="A32" s="18">
        <f t="shared" si="0"/>
        <v>1890</v>
      </c>
      <c r="B32" s="7"/>
      <c r="C32" s="17"/>
      <c r="D32" s="17"/>
      <c r="E32" s="17"/>
      <c r="F32" s="17"/>
    </row>
    <row r="33" spans="1:6">
      <c r="A33" s="18">
        <f t="shared" si="0"/>
        <v>1891</v>
      </c>
      <c r="B33" s="7"/>
      <c r="C33" s="17"/>
      <c r="D33" s="17"/>
      <c r="E33" s="17"/>
      <c r="F33" s="17"/>
    </row>
    <row r="34" spans="1:6">
      <c r="A34" s="18">
        <f t="shared" si="0"/>
        <v>1892</v>
      </c>
      <c r="B34" s="7"/>
      <c r="C34" s="17"/>
      <c r="D34" s="17"/>
      <c r="E34" s="17"/>
      <c r="F34" s="17"/>
    </row>
    <row r="35" spans="1:6">
      <c r="A35" s="18">
        <v>1893</v>
      </c>
      <c r="B35" s="7"/>
      <c r="C35" s="17"/>
      <c r="D35" s="17"/>
      <c r="E35" s="17"/>
      <c r="F35" s="17"/>
    </row>
    <row r="36" spans="1:6">
      <c r="A36" s="18">
        <f t="shared" si="0"/>
        <v>1894</v>
      </c>
      <c r="B36" s="7"/>
      <c r="C36" s="17"/>
      <c r="D36" s="17"/>
      <c r="E36" s="17"/>
      <c r="F36" s="17"/>
    </row>
    <row r="37" spans="1:6">
      <c r="A37" s="18">
        <f t="shared" si="0"/>
        <v>1895</v>
      </c>
      <c r="B37" s="7"/>
      <c r="C37" s="17"/>
      <c r="D37" s="17"/>
      <c r="E37" s="17"/>
      <c r="F37" s="17"/>
    </row>
    <row r="38" spans="1:6">
      <c r="A38" s="18">
        <f t="shared" si="0"/>
        <v>1896</v>
      </c>
      <c r="B38" s="7"/>
      <c r="C38" s="17"/>
      <c r="D38" s="17"/>
      <c r="E38" s="17"/>
      <c r="F38" s="17"/>
    </row>
    <row r="39" spans="1:6">
      <c r="A39" s="18">
        <f t="shared" si="0"/>
        <v>1897</v>
      </c>
      <c r="B39" s="7"/>
      <c r="C39" s="17"/>
      <c r="D39" s="17"/>
      <c r="E39" s="17"/>
      <c r="F39" s="17"/>
    </row>
    <row r="40" spans="1:6">
      <c r="A40" s="18">
        <f t="shared" si="0"/>
        <v>1898</v>
      </c>
      <c r="B40" s="7"/>
      <c r="C40" s="17"/>
      <c r="D40" s="17"/>
      <c r="E40" s="17"/>
      <c r="F40" s="17"/>
    </row>
    <row r="41" spans="1:6">
      <c r="A41" s="18">
        <v>1894</v>
      </c>
      <c r="B41" s="7"/>
      <c r="C41" s="17"/>
      <c r="D41" s="17"/>
      <c r="E41" s="17"/>
      <c r="F41" s="17"/>
    </row>
    <row r="42" spans="1:6">
      <c r="A42" s="18">
        <f t="shared" si="0"/>
        <v>1895</v>
      </c>
      <c r="B42" s="7"/>
      <c r="C42" s="17"/>
      <c r="D42" s="17"/>
      <c r="E42" s="17"/>
      <c r="F42" s="17"/>
    </row>
    <row r="43" spans="1:6">
      <c r="A43" s="18">
        <f t="shared" si="0"/>
        <v>1896</v>
      </c>
      <c r="B43" s="7"/>
      <c r="C43" s="17"/>
      <c r="D43" s="17"/>
      <c r="E43" s="17"/>
      <c r="F43" s="17"/>
    </row>
    <row r="44" spans="1:6">
      <c r="A44" s="18">
        <f t="shared" si="0"/>
        <v>1897</v>
      </c>
      <c r="B44" s="7"/>
      <c r="C44" s="17"/>
      <c r="D44" s="17"/>
      <c r="E44" s="17"/>
      <c r="F44" s="17"/>
    </row>
    <row r="45" spans="1:6">
      <c r="A45" s="18">
        <v>1898</v>
      </c>
      <c r="B45" s="7"/>
      <c r="C45" s="17"/>
      <c r="D45" s="17"/>
      <c r="E45" s="17"/>
      <c r="F45" s="17"/>
    </row>
    <row r="46" spans="1:6">
      <c r="A46" s="18">
        <f t="shared" si="0"/>
        <v>1899</v>
      </c>
      <c r="B46" s="7"/>
      <c r="C46" s="17"/>
      <c r="D46" s="17"/>
      <c r="E46" s="17"/>
      <c r="F46" s="17"/>
    </row>
    <row r="47" spans="1:6">
      <c r="A47" s="18">
        <v>1900</v>
      </c>
      <c r="B47" s="7" t="s">
        <v>33</v>
      </c>
      <c r="C47" s="17"/>
      <c r="D47" s="17">
        <v>2576540</v>
      </c>
      <c r="E47" s="17">
        <v>3087819</v>
      </c>
      <c r="F47" s="17"/>
    </row>
    <row r="48" spans="1:6">
      <c r="A48" s="18">
        <v>1901</v>
      </c>
      <c r="B48" s="7" t="s">
        <v>33</v>
      </c>
      <c r="C48" s="17"/>
      <c r="D48" s="17">
        <v>2805386</v>
      </c>
      <c r="E48" s="17">
        <v>4336967</v>
      </c>
      <c r="F48" s="17"/>
    </row>
    <row r="49" spans="1:6">
      <c r="A49" s="18">
        <v>1902</v>
      </c>
      <c r="B49" s="7"/>
      <c r="C49" s="17"/>
      <c r="D49" s="17"/>
      <c r="E49" s="17"/>
      <c r="F49" s="17"/>
    </row>
    <row r="51" spans="1:6">
      <c r="A51" s="2" t="s">
        <v>35</v>
      </c>
      <c r="C51" s="2" t="s">
        <v>36</v>
      </c>
    </row>
    <row r="52" spans="1:6">
      <c r="C52" s="8"/>
    </row>
    <row r="53" spans="1:6">
      <c r="A53" s="25" t="s">
        <v>37</v>
      </c>
      <c r="B53" s="25"/>
      <c r="C53" s="25"/>
      <c r="D53" s="25"/>
      <c r="E53" s="25"/>
      <c r="F53" s="2" t="s">
        <v>38</v>
      </c>
    </row>
    <row r="54" spans="1:6">
      <c r="A54" s="25"/>
      <c r="B54" s="25"/>
      <c r="C54" s="25"/>
      <c r="D54" s="25"/>
      <c r="E54" s="25"/>
    </row>
    <row r="56" spans="1:6">
      <c r="A56" s="25" t="s">
        <v>39</v>
      </c>
      <c r="B56" s="25"/>
      <c r="C56" s="25"/>
      <c r="D56" s="25"/>
      <c r="E56" s="25"/>
    </row>
    <row r="57" spans="1:6">
      <c r="A57" s="25"/>
      <c r="B57" s="25"/>
      <c r="C57" s="25"/>
      <c r="D57" s="25"/>
      <c r="E57" s="25"/>
    </row>
    <row r="59" spans="1:6">
      <c r="A59" s="26" t="s">
        <v>40</v>
      </c>
      <c r="B59" s="26"/>
      <c r="C59" s="26"/>
      <c r="D59" s="26"/>
      <c r="E59" s="26"/>
    </row>
    <row r="60" spans="1:6">
      <c r="A60" s="26"/>
      <c r="B60" s="26"/>
      <c r="C60" s="26"/>
      <c r="D60" s="26"/>
      <c r="E60" s="26"/>
    </row>
    <row r="62" spans="1:6">
      <c r="A62" s="26" t="s">
        <v>41</v>
      </c>
      <c r="B62" s="26"/>
      <c r="C62" s="26"/>
      <c r="D62" s="26"/>
      <c r="E62" s="26"/>
    </row>
    <row r="63" spans="1:6">
      <c r="A63" s="26"/>
      <c r="B63" s="26"/>
      <c r="C63" s="26"/>
      <c r="D63" s="26"/>
      <c r="E63" s="26"/>
    </row>
    <row r="65" spans="1:1">
      <c r="A65" s="2" t="s">
        <v>42</v>
      </c>
    </row>
  </sheetData>
  <mergeCells count="4">
    <mergeCell ref="A53:E54"/>
    <mergeCell ref="A56:E57"/>
    <mergeCell ref="A59:E60"/>
    <mergeCell ref="A62:E6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494ED-F6B5-43FA-9668-95FFC4F1C792}">
  <dimension ref="A1:F49"/>
  <sheetViews>
    <sheetView topLeftCell="A16" zoomScaleNormal="100" workbookViewId="0">
      <selection activeCell="E40" sqref="E40"/>
    </sheetView>
  </sheetViews>
  <sheetFormatPr defaultColWidth="8.875" defaultRowHeight="14.45"/>
  <cols>
    <col min="1" max="1" width="8.375" style="4" customWidth="1"/>
    <col min="2" max="2" width="13.5" style="2" customWidth="1"/>
    <col min="3" max="3" width="14.875" style="2" customWidth="1"/>
    <col min="4" max="4" width="8.875" style="2"/>
    <col min="5" max="5" width="15.125" style="2" customWidth="1"/>
    <col min="6" max="6" width="14.875" style="2" customWidth="1"/>
    <col min="7" max="16384" width="8.875" style="2"/>
  </cols>
  <sheetData>
    <row r="1" spans="1:6" ht="18.399999999999999">
      <c r="A1" s="20" t="s">
        <v>12</v>
      </c>
    </row>
    <row r="3" spans="1:6" ht="43.15" customHeight="1">
      <c r="A3" s="21" t="s">
        <v>27</v>
      </c>
      <c r="B3" s="19" t="s">
        <v>43</v>
      </c>
      <c r="C3" s="19" t="s">
        <v>44</v>
      </c>
      <c r="E3" s="19" t="s">
        <v>45</v>
      </c>
      <c r="F3" s="19" t="s">
        <v>46</v>
      </c>
    </row>
    <row r="4" spans="1:6">
      <c r="A4" s="18">
        <v>1864</v>
      </c>
      <c r="B4" s="7">
        <v>15.37</v>
      </c>
      <c r="C4" s="7">
        <f t="shared" ref="C4:C25" si="0">$F$4/($E$4*B4)</f>
        <v>0.21722822473699743</v>
      </c>
      <c r="E4" s="7">
        <v>7.32</v>
      </c>
      <c r="F4" s="7">
        <v>24.44</v>
      </c>
    </row>
    <row r="5" spans="1:6">
      <c r="A5" s="18">
        <f>A4+1</f>
        <v>1865</v>
      </c>
      <c r="B5" s="7">
        <v>15.44</v>
      </c>
      <c r="C5" s="7">
        <f t="shared" si="0"/>
        <v>0.21624338174920016</v>
      </c>
    </row>
    <row r="6" spans="1:6">
      <c r="A6" s="18">
        <f t="shared" ref="A6:A42" si="1">A5+1</f>
        <v>1866</v>
      </c>
      <c r="B6" s="7">
        <v>15.43</v>
      </c>
      <c r="C6" s="7">
        <f t="shared" si="0"/>
        <v>0.21638352652026249</v>
      </c>
      <c r="E6" s="2" t="s">
        <v>47</v>
      </c>
    </row>
    <row r="7" spans="1:6">
      <c r="A7" s="18">
        <f t="shared" si="1"/>
        <v>1867</v>
      </c>
      <c r="B7" s="7">
        <v>15.57</v>
      </c>
      <c r="C7" s="7">
        <f t="shared" si="0"/>
        <v>0.21443788145200066</v>
      </c>
    </row>
    <row r="8" spans="1:6">
      <c r="A8" s="18">
        <f t="shared" si="1"/>
        <v>1868</v>
      </c>
      <c r="B8" s="7">
        <v>15.59</v>
      </c>
      <c r="C8" s="7">
        <f t="shared" si="0"/>
        <v>0.21416278474712316</v>
      </c>
    </row>
    <row r="9" spans="1:6">
      <c r="A9" s="18">
        <f t="shared" si="1"/>
        <v>1869</v>
      </c>
      <c r="B9" s="7">
        <v>15.6</v>
      </c>
      <c r="C9" s="7">
        <f t="shared" si="0"/>
        <v>0.21402550091074682</v>
      </c>
    </row>
    <row r="10" spans="1:6">
      <c r="A10" s="18">
        <f t="shared" si="1"/>
        <v>1870</v>
      </c>
      <c r="B10" s="7">
        <v>15.57</v>
      </c>
      <c r="C10" s="7">
        <f t="shared" si="0"/>
        <v>0.21443788145200066</v>
      </c>
    </row>
    <row r="11" spans="1:6">
      <c r="A11" s="18">
        <f t="shared" si="1"/>
        <v>1871</v>
      </c>
      <c r="B11" s="7">
        <v>15.59</v>
      </c>
      <c r="C11" s="7">
        <f t="shared" si="0"/>
        <v>0.21416278474712316</v>
      </c>
    </row>
    <row r="12" spans="1:6">
      <c r="A12" s="18">
        <f t="shared" si="1"/>
        <v>1872</v>
      </c>
      <c r="B12" s="7">
        <v>15.6</v>
      </c>
      <c r="C12" s="7">
        <f t="shared" si="0"/>
        <v>0.21402550091074682</v>
      </c>
    </row>
    <row r="13" spans="1:6">
      <c r="A13" s="18">
        <f t="shared" si="1"/>
        <v>1873</v>
      </c>
      <c r="B13" s="7">
        <v>15.57</v>
      </c>
      <c r="C13" s="7">
        <f t="shared" si="0"/>
        <v>0.21443788145200066</v>
      </c>
    </row>
    <row r="14" spans="1:6">
      <c r="A14" s="18">
        <f t="shared" si="1"/>
        <v>1874</v>
      </c>
      <c r="B14" s="7">
        <v>16.16</v>
      </c>
      <c r="C14" s="7">
        <f t="shared" si="0"/>
        <v>0.20660877563166152</v>
      </c>
    </row>
    <row r="15" spans="1:6">
      <c r="A15" s="18">
        <f t="shared" si="1"/>
        <v>1875</v>
      </c>
      <c r="B15" s="7">
        <v>16.64</v>
      </c>
      <c r="C15" s="7">
        <f t="shared" si="0"/>
        <v>0.20064890710382513</v>
      </c>
    </row>
    <row r="16" spans="1:6">
      <c r="A16" s="18">
        <f t="shared" si="1"/>
        <v>1876</v>
      </c>
      <c r="B16" s="7">
        <v>17.75</v>
      </c>
      <c r="C16" s="7">
        <f t="shared" si="0"/>
        <v>0.18810128530747325</v>
      </c>
    </row>
    <row r="17" spans="1:3">
      <c r="A17" s="18">
        <f t="shared" si="1"/>
        <v>1877</v>
      </c>
      <c r="B17" s="7">
        <v>17.2</v>
      </c>
      <c r="C17" s="7">
        <f t="shared" si="0"/>
        <v>0.1941161519888169</v>
      </c>
    </row>
    <row r="18" spans="1:3">
      <c r="A18" s="18">
        <f t="shared" si="1"/>
        <v>1878</v>
      </c>
      <c r="B18" s="7">
        <v>17.920000000000002</v>
      </c>
      <c r="C18" s="7">
        <f t="shared" si="0"/>
        <v>0.18631684231069476</v>
      </c>
    </row>
    <row r="19" spans="1:3">
      <c r="A19" s="18">
        <f t="shared" si="1"/>
        <v>1879</v>
      </c>
      <c r="B19" s="7">
        <v>18.39</v>
      </c>
      <c r="C19" s="7">
        <f t="shared" si="0"/>
        <v>0.18155507418203645</v>
      </c>
    </row>
    <row r="20" spans="1:3">
      <c r="A20" s="18">
        <f t="shared" si="1"/>
        <v>1880</v>
      </c>
      <c r="B20" s="7">
        <v>18.05</v>
      </c>
      <c r="C20" s="7">
        <f t="shared" si="0"/>
        <v>0.18497494815554849</v>
      </c>
    </row>
    <row r="21" spans="1:3">
      <c r="A21" s="18">
        <f t="shared" si="1"/>
        <v>1881</v>
      </c>
      <c r="B21" s="7">
        <v>18.25</v>
      </c>
      <c r="C21" s="7">
        <f t="shared" si="0"/>
        <v>0.18294782543603563</v>
      </c>
    </row>
    <row r="22" spans="1:3">
      <c r="A22" s="18">
        <f t="shared" si="1"/>
        <v>1882</v>
      </c>
      <c r="B22" s="7">
        <v>18.2</v>
      </c>
      <c r="C22" s="7">
        <f t="shared" si="0"/>
        <v>0.18345042935206873</v>
      </c>
    </row>
    <row r="23" spans="1:3">
      <c r="A23" s="18">
        <f t="shared" si="1"/>
        <v>1883</v>
      </c>
      <c r="B23" s="7">
        <v>18.64</v>
      </c>
      <c r="C23" s="7">
        <f t="shared" si="0"/>
        <v>0.17912005441028167</v>
      </c>
    </row>
    <row r="24" spans="1:3">
      <c r="A24" s="18">
        <f t="shared" si="1"/>
        <v>1884</v>
      </c>
      <c r="B24" s="7">
        <v>18.61</v>
      </c>
      <c r="C24" s="7">
        <f t="shared" si="0"/>
        <v>0.17940880248294735</v>
      </c>
    </row>
    <row r="25" spans="1:3">
      <c r="A25" s="18">
        <f t="shared" si="1"/>
        <v>1885</v>
      </c>
      <c r="B25" s="7">
        <v>19.41</v>
      </c>
      <c r="C25" s="7">
        <f t="shared" si="0"/>
        <v>0.17201431294217673</v>
      </c>
    </row>
    <row r="26" spans="1:3">
      <c r="A26" s="18">
        <f t="shared" si="1"/>
        <v>1886</v>
      </c>
      <c r="B26" s="7"/>
      <c r="C26" s="7"/>
    </row>
    <row r="27" spans="1:3">
      <c r="A27" s="18">
        <f t="shared" si="1"/>
        <v>1887</v>
      </c>
      <c r="B27" s="7"/>
      <c r="C27" s="7"/>
    </row>
    <row r="28" spans="1:3">
      <c r="A28" s="18">
        <f t="shared" si="1"/>
        <v>1888</v>
      </c>
      <c r="B28" s="7"/>
      <c r="C28" s="7"/>
    </row>
    <row r="29" spans="1:3">
      <c r="A29" s="18">
        <f t="shared" si="1"/>
        <v>1889</v>
      </c>
      <c r="B29" s="7"/>
      <c r="C29" s="7"/>
    </row>
    <row r="30" spans="1:3">
      <c r="A30" s="18">
        <f t="shared" si="1"/>
        <v>1890</v>
      </c>
      <c r="B30" s="7"/>
      <c r="C30" s="7"/>
    </row>
    <row r="31" spans="1:3">
      <c r="A31" s="18">
        <f t="shared" si="1"/>
        <v>1891</v>
      </c>
      <c r="B31" s="7"/>
      <c r="C31" s="7"/>
    </row>
    <row r="32" spans="1:3">
      <c r="A32" s="18">
        <f t="shared" si="1"/>
        <v>1892</v>
      </c>
      <c r="B32" s="7"/>
      <c r="C32" s="7"/>
    </row>
    <row r="33" spans="1:3">
      <c r="A33" s="18">
        <v>1893</v>
      </c>
      <c r="B33" s="7">
        <v>26.49</v>
      </c>
      <c r="C33" s="7">
        <f>$F$4/($E$4*B33)</f>
        <v>0.12603993258617027</v>
      </c>
    </row>
    <row r="34" spans="1:3">
      <c r="A34" s="18">
        <f t="shared" si="1"/>
        <v>1894</v>
      </c>
      <c r="B34" s="7"/>
      <c r="C34" s="7"/>
    </row>
    <row r="35" spans="1:3">
      <c r="A35" s="18">
        <f t="shared" si="1"/>
        <v>1895</v>
      </c>
      <c r="B35" s="7"/>
      <c r="C35" s="7"/>
    </row>
    <row r="36" spans="1:3">
      <c r="A36" s="18">
        <f t="shared" si="1"/>
        <v>1896</v>
      </c>
      <c r="B36" s="7"/>
      <c r="C36" s="7"/>
    </row>
    <row r="37" spans="1:3">
      <c r="A37" s="18">
        <v>1894</v>
      </c>
      <c r="B37" s="7"/>
      <c r="C37" s="7"/>
    </row>
    <row r="38" spans="1:3">
      <c r="A38" s="18">
        <f t="shared" si="1"/>
        <v>1895</v>
      </c>
      <c r="B38" s="7"/>
      <c r="C38" s="7"/>
    </row>
    <row r="39" spans="1:3">
      <c r="A39" s="18">
        <f t="shared" si="1"/>
        <v>1896</v>
      </c>
      <c r="B39" s="7"/>
      <c r="C39" s="7"/>
    </row>
    <row r="40" spans="1:3">
      <c r="A40" s="18">
        <f t="shared" si="1"/>
        <v>1897</v>
      </c>
      <c r="B40" s="7"/>
      <c r="C40" s="7"/>
    </row>
    <row r="41" spans="1:3">
      <c r="A41" s="18">
        <f t="shared" si="1"/>
        <v>1898</v>
      </c>
      <c r="B41" s="7"/>
      <c r="C41" s="7"/>
    </row>
    <row r="42" spans="1:3">
      <c r="A42" s="18">
        <f t="shared" si="1"/>
        <v>1899</v>
      </c>
      <c r="B42" s="7"/>
      <c r="C42" s="7"/>
    </row>
    <row r="43" spans="1:3">
      <c r="A43" s="18">
        <v>1900</v>
      </c>
      <c r="B43" s="7">
        <v>33.33</v>
      </c>
      <c r="C43" s="7">
        <f>$F$4/($E$4*B43)</f>
        <v>0.10017395182141166</v>
      </c>
    </row>
    <row r="44" spans="1:3">
      <c r="A44" s="18">
        <v>1901</v>
      </c>
      <c r="B44" s="7">
        <v>34.68</v>
      </c>
      <c r="C44" s="7">
        <f>$F$4/($E$4*B44)</f>
        <v>9.6274446776460507E-2</v>
      </c>
    </row>
    <row r="45" spans="1:3">
      <c r="A45" s="18">
        <v>1902</v>
      </c>
      <c r="B45" s="7">
        <v>39.15</v>
      </c>
      <c r="C45" s="7">
        <f>$F$4/($E$4*B45)</f>
        <v>8.5282191933784182E-2</v>
      </c>
    </row>
    <row r="47" spans="1:3">
      <c r="A47" s="5" t="s">
        <v>48</v>
      </c>
    </row>
    <row r="48" spans="1:3">
      <c r="A48" s="4" t="s">
        <v>49</v>
      </c>
      <c r="B48" s="9"/>
    </row>
    <row r="49" spans="1:2" ht="15.6">
      <c r="A49" s="4" t="s">
        <v>50</v>
      </c>
      <c r="B49"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DA93A-9A19-476E-A44F-6DD75245E0AE}">
  <dimension ref="A1:E38"/>
  <sheetViews>
    <sheetView topLeftCell="A19" zoomScaleNormal="100" workbookViewId="0">
      <selection activeCell="C36" sqref="C36:C37"/>
    </sheetView>
  </sheetViews>
  <sheetFormatPr defaultColWidth="8.875" defaultRowHeight="14.45"/>
  <cols>
    <col min="1" max="1" width="6.75" style="2" customWidth="1"/>
    <col min="2" max="5" width="12.75" style="2" customWidth="1"/>
    <col min="6" max="16384" width="8.875" style="2"/>
  </cols>
  <sheetData>
    <row r="1" spans="1:5" ht="18.399999999999999">
      <c r="A1" s="22" t="s">
        <v>15</v>
      </c>
    </row>
    <row r="2" spans="1:5">
      <c r="A2" s="2" t="s">
        <v>51</v>
      </c>
    </row>
    <row r="5" spans="1:5" ht="59.45" customHeight="1">
      <c r="A5" s="21" t="s">
        <v>27</v>
      </c>
      <c r="B5" s="19" t="s">
        <v>29</v>
      </c>
      <c r="C5" s="19" t="s">
        <v>52</v>
      </c>
      <c r="D5" s="19" t="s">
        <v>31</v>
      </c>
      <c r="E5" s="19" t="s">
        <v>53</v>
      </c>
    </row>
    <row r="6" spans="1:5">
      <c r="A6" s="18">
        <v>1864</v>
      </c>
      <c r="B6" s="17">
        <v>1167697</v>
      </c>
      <c r="C6" s="17"/>
      <c r="D6" s="17">
        <v>1317922</v>
      </c>
      <c r="E6" s="17">
        <v>568500</v>
      </c>
    </row>
    <row r="7" spans="1:5">
      <c r="A7" s="18">
        <v>1865</v>
      </c>
      <c r="B7" s="17">
        <v>519795</v>
      </c>
      <c r="C7" s="17"/>
      <c r="D7" s="17">
        <v>529276</v>
      </c>
      <c r="E7" s="17"/>
    </row>
    <row r="8" spans="1:5">
      <c r="A8" s="18">
        <f>A7+1</f>
        <v>1866</v>
      </c>
      <c r="B8" s="17">
        <v>789866</v>
      </c>
      <c r="C8" s="17">
        <v>789423</v>
      </c>
      <c r="D8" s="17">
        <v>925818</v>
      </c>
      <c r="E8" s="17">
        <v>927209</v>
      </c>
    </row>
    <row r="9" spans="1:5">
      <c r="A9" s="18">
        <f t="shared" ref="A9:A34" si="0">A8+1</f>
        <v>1867</v>
      </c>
      <c r="B9" s="17"/>
      <c r="C9" s="17">
        <v>793314</v>
      </c>
      <c r="D9" s="17"/>
      <c r="E9" s="17">
        <v>1014893</v>
      </c>
    </row>
    <row r="10" spans="1:5">
      <c r="A10" s="18">
        <f t="shared" si="0"/>
        <v>1868</v>
      </c>
      <c r="B10" s="17">
        <v>63806</v>
      </c>
      <c r="C10" s="17">
        <v>712988</v>
      </c>
      <c r="D10" s="17">
        <v>258279</v>
      </c>
      <c r="E10" s="17">
        <v>999817</v>
      </c>
    </row>
    <row r="11" spans="1:5">
      <c r="A11" s="18">
        <f t="shared" si="0"/>
        <v>1869</v>
      </c>
      <c r="B11" s="17">
        <v>125190</v>
      </c>
      <c r="C11" s="17">
        <v>751870</v>
      </c>
      <c r="D11" s="17">
        <v>371046</v>
      </c>
      <c r="E11" s="17">
        <v>1181176</v>
      </c>
    </row>
    <row r="12" spans="1:5">
      <c r="A12" s="18">
        <f t="shared" si="0"/>
        <v>1870</v>
      </c>
      <c r="B12" s="17">
        <v>450883</v>
      </c>
      <c r="C12" s="17">
        <v>4716933</v>
      </c>
      <c r="D12" s="17">
        <v>518511</v>
      </c>
      <c r="E12" s="17">
        <v>6031218</v>
      </c>
    </row>
    <row r="13" spans="1:5">
      <c r="A13" s="18">
        <f>A12+1</f>
        <v>1871</v>
      </c>
      <c r="B13" s="17">
        <f>'Trade Data-1'!C13*'Exchange Rate'!C11</f>
        <v>974325.23685843172</v>
      </c>
      <c r="C13" s="17">
        <v>900457</v>
      </c>
      <c r="D13" s="17">
        <v>453209</v>
      </c>
      <c r="E13" s="17">
        <v>1238810</v>
      </c>
    </row>
    <row r="14" spans="1:5">
      <c r="A14" s="18">
        <f t="shared" si="0"/>
        <v>1872</v>
      </c>
      <c r="B14" s="17">
        <f>'Trade Data-1'!C14*'Exchange Rate'!C12</f>
        <v>1123158.529143898</v>
      </c>
      <c r="C14" s="17">
        <v>1016265</v>
      </c>
      <c r="D14" s="17">
        <f>'Trade Data-1'!E14*'Exchange Rate'!C12</f>
        <v>1430629.918032787</v>
      </c>
      <c r="E14" s="17">
        <v>1388769</v>
      </c>
    </row>
    <row r="15" spans="1:5">
      <c r="A15" s="18">
        <f t="shared" si="0"/>
        <v>1873</v>
      </c>
      <c r="B15" s="17">
        <f>'Trade Data-1'!C15*'Exchange Rate'!C13</f>
        <v>990452.5488627071</v>
      </c>
      <c r="C15" s="17">
        <v>847979</v>
      </c>
      <c r="D15" s="17">
        <f>'Trade Data-1'!E15*'Exchange Rate'!C13</f>
        <v>875754.87258318684</v>
      </c>
      <c r="E15" s="17">
        <v>965813</v>
      </c>
    </row>
    <row r="16" spans="1:5">
      <c r="A16" s="18">
        <f t="shared" si="0"/>
        <v>1874</v>
      </c>
      <c r="B16" s="17"/>
      <c r="C16" s="17"/>
      <c r="D16" s="17"/>
      <c r="E16" s="17"/>
    </row>
    <row r="17" spans="1:5">
      <c r="A17" s="18">
        <f t="shared" si="0"/>
        <v>1875</v>
      </c>
      <c r="B17" s="17">
        <v>1329841</v>
      </c>
      <c r="C17" s="17">
        <f>'Trade Data-1'!D17*'Exchange Rate'!C15</f>
        <v>1280799.1589822404</v>
      </c>
      <c r="D17" s="17">
        <v>1755711</v>
      </c>
      <c r="E17" s="17">
        <f>'Trade Data-1'!F17*'Exchange Rate'!C15</f>
        <v>1690951.8101092896</v>
      </c>
    </row>
    <row r="18" spans="1:5">
      <c r="A18" s="18">
        <f t="shared" si="0"/>
        <v>1876</v>
      </c>
      <c r="B18" s="17">
        <v>1235525</v>
      </c>
      <c r="C18" s="17">
        <f>'Trade Data-1'!D18*'Exchange Rate'!C16</f>
        <v>1329886.056491957</v>
      </c>
      <c r="D18" s="17">
        <v>1907001</v>
      </c>
      <c r="E18" s="17">
        <f>'Trade Data-1'!F18*'Exchange Rate'!C16</f>
        <v>1564190.6605095051</v>
      </c>
    </row>
    <row r="19" spans="1:5">
      <c r="A19" s="18">
        <f t="shared" si="0"/>
        <v>1877</v>
      </c>
      <c r="B19" s="17"/>
      <c r="C19" s="17">
        <f>'Trade Data-1'!D19*'Exchange Rate'!C17</f>
        <v>1151209.9158088705</v>
      </c>
      <c r="D19" s="17"/>
      <c r="E19" s="17">
        <v>1153607</v>
      </c>
    </row>
    <row r="20" spans="1:5">
      <c r="A20" s="18">
        <f t="shared" si="0"/>
        <v>1878</v>
      </c>
      <c r="B20" s="17">
        <v>1214691</v>
      </c>
      <c r="C20" s="17">
        <f>'Trade Data-1'!D20*'Exchange Rate'!C18</f>
        <v>1085787.4829234972</v>
      </c>
      <c r="D20" s="17">
        <v>1848373</v>
      </c>
      <c r="E20" s="17">
        <f>'Trade Data-1'!F20*'Exchange Rate'!C18</f>
        <v>1653038.9841310498</v>
      </c>
    </row>
    <row r="21" spans="1:5">
      <c r="A21" s="18">
        <f t="shared" si="0"/>
        <v>1879</v>
      </c>
      <c r="B21" s="17">
        <f>'Trade Data-1'!C21*'Exchange Rate'!C19</f>
        <v>246148.01225422465</v>
      </c>
      <c r="C21" s="17">
        <f>'Trade Data-1'!D21*'Exchange Rate'!C19</f>
        <v>1178259.2068628413</v>
      </c>
      <c r="D21" s="17">
        <f>'Trade Data-1'!E21*'Exchange Rate'!C19</f>
        <v>203268.33483391127</v>
      </c>
      <c r="E21" s="17">
        <f>'Trade Data-1'!F21*'Exchange Rate'!C19</f>
        <v>1962146.478693279</v>
      </c>
    </row>
    <row r="22" spans="1:5">
      <c r="A22" s="18">
        <f t="shared" si="0"/>
        <v>1880</v>
      </c>
      <c r="B22" s="17">
        <f>'Trade Data-1'!C22*'Exchange Rate'!C20</f>
        <v>849252.9125228948</v>
      </c>
      <c r="C22" s="17">
        <f>'Trade Data-1'!D22*'Exchange Rate'!C20</f>
        <v>1173022.1482524257</v>
      </c>
      <c r="D22" s="17">
        <f>'Trade Data-1'!E22*'Exchange Rate'!C20</f>
        <v>893188.90210859326</v>
      </c>
      <c r="E22" s="17">
        <f>'Trade Data-1'!F22*'Exchange Rate'!C20</f>
        <v>1795055.718934956</v>
      </c>
    </row>
    <row r="23" spans="1:5">
      <c r="A23" s="18">
        <f t="shared" si="0"/>
        <v>1881</v>
      </c>
      <c r="B23" s="17">
        <f>'Trade Data-1'!C23*'Exchange Rate'!C21</f>
        <v>1140430.8825510892</v>
      </c>
      <c r="C23" s="17">
        <f>'Trade Data-1'!D23*'Exchange Rate'!C21</f>
        <v>1148817.9426603788</v>
      </c>
      <c r="D23" s="17">
        <f>'Trade Data-1'!E23*'Exchange Rate'!C21</f>
        <v>1017522.3256231754</v>
      </c>
      <c r="E23" s="17">
        <f>'Trade Data-1'!F23*'Exchange Rate'!C21</f>
        <v>1804955.1960476083</v>
      </c>
    </row>
    <row r="24" spans="1:5">
      <c r="A24" s="18">
        <f>A23+1</f>
        <v>1882</v>
      </c>
      <c r="B24" s="17"/>
      <c r="C24" s="17">
        <f>'Trade Data-1'!D24*'Exchange Rate'!C22</f>
        <v>1303298.0757220923</v>
      </c>
      <c r="D24" s="17"/>
      <c r="E24" s="17">
        <f>'Trade Data-1'!F24*'Exchange Rate'!C22</f>
        <v>1779978.7900078068</v>
      </c>
    </row>
    <row r="25" spans="1:5">
      <c r="A25" s="18">
        <f t="shared" si="0"/>
        <v>1883</v>
      </c>
      <c r="B25" s="17">
        <f>'Trade Data-1'!C25*'Exchange Rate'!C23</f>
        <v>910998.32752878824</v>
      </c>
      <c r="C25" s="17">
        <f>'Trade Data-1'!D25*'Exchange Rate'!C23</f>
        <v>925595.53724289977</v>
      </c>
      <c r="D25" s="17">
        <f>'Trade Data-1'!E25*'Exchange Rate'!C23</f>
        <v>1524293.0345458384</v>
      </c>
      <c r="E25" s="17">
        <f>'Trade Data-1'!F25*'Exchange Rate'!C23</f>
        <v>1649285.3370740402</v>
      </c>
    </row>
    <row r="26" spans="1:5">
      <c r="A26" s="18">
        <f t="shared" si="0"/>
        <v>1884</v>
      </c>
      <c r="B26" s="17">
        <f>'Trade Data-1'!C26*'Exchange Rate'!C24</f>
        <v>1084924.857368534</v>
      </c>
      <c r="C26" s="17">
        <f>'Trade Data-1'!D26*'Exchange Rate'!C24</f>
        <v>1120927.0011715894</v>
      </c>
      <c r="D26" s="17">
        <f>'Trade Data-1'!E26*'Exchange Rate'!C24</f>
        <v>2027604.7280532529</v>
      </c>
      <c r="E26" s="17">
        <f>'Trade Data-1'!F26*'Exchange Rate'!C24</f>
        <v>2008404.756829133</v>
      </c>
    </row>
    <row r="27" spans="1:5">
      <c r="A27" s="18">
        <f t="shared" si="0"/>
        <v>1885</v>
      </c>
      <c r="B27" s="17"/>
      <c r="C27" s="17">
        <f>'Trade Data-1'!D27*'Exchange Rate'!C25</f>
        <v>1174860.8536527001</v>
      </c>
      <c r="D27" s="17"/>
      <c r="E27" s="17">
        <f>'Trade Data-1'!F27*'Exchange Rate'!C25</f>
        <v>1623252.6273708274</v>
      </c>
    </row>
    <row r="28" spans="1:5">
      <c r="A28" s="18">
        <f t="shared" si="0"/>
        <v>1886</v>
      </c>
      <c r="B28" s="17"/>
      <c r="C28" s="17"/>
      <c r="D28" s="17"/>
      <c r="E28" s="17"/>
    </row>
    <row r="29" spans="1:5">
      <c r="A29" s="18">
        <f t="shared" si="0"/>
        <v>1887</v>
      </c>
      <c r="B29" s="17"/>
      <c r="C29" s="17"/>
      <c r="D29" s="17"/>
      <c r="E29" s="17"/>
    </row>
    <row r="30" spans="1:5">
      <c r="A30" s="18">
        <f t="shared" si="0"/>
        <v>1888</v>
      </c>
      <c r="B30" s="17"/>
      <c r="C30" s="17"/>
      <c r="D30" s="17"/>
      <c r="E30" s="17"/>
    </row>
    <row r="31" spans="1:5">
      <c r="A31" s="18">
        <f>A30+1</f>
        <v>1889</v>
      </c>
      <c r="B31" s="17"/>
      <c r="C31" s="17"/>
      <c r="D31" s="17"/>
      <c r="E31" s="17"/>
    </row>
    <row r="32" spans="1:5">
      <c r="A32" s="18">
        <f t="shared" si="0"/>
        <v>1890</v>
      </c>
      <c r="B32" s="17"/>
      <c r="C32" s="17"/>
      <c r="D32" s="17"/>
      <c r="E32" s="17"/>
    </row>
    <row r="33" spans="1:5">
      <c r="A33" s="18">
        <f t="shared" si="0"/>
        <v>1891</v>
      </c>
      <c r="B33" s="17"/>
      <c r="C33" s="17"/>
      <c r="D33" s="17"/>
      <c r="E33" s="17"/>
    </row>
    <row r="34" spans="1:5">
      <c r="A34" s="18">
        <f t="shared" si="0"/>
        <v>1892</v>
      </c>
      <c r="B34" s="17"/>
      <c r="C34" s="17"/>
      <c r="D34" s="17"/>
      <c r="E34" s="17"/>
    </row>
    <row r="35" spans="1:5">
      <c r="A35" s="18">
        <v>1893</v>
      </c>
      <c r="B35" s="17"/>
      <c r="C35" s="17"/>
      <c r="D35" s="17"/>
      <c r="E35" s="17"/>
    </row>
    <row r="36" spans="1:5">
      <c r="A36" s="18">
        <v>1900</v>
      </c>
      <c r="B36" s="17"/>
      <c r="C36" s="17">
        <v>2576540</v>
      </c>
      <c r="D36" s="17"/>
      <c r="E36" s="17">
        <v>3087819</v>
      </c>
    </row>
    <row r="37" spans="1:5">
      <c r="A37" s="18">
        <v>1901</v>
      </c>
      <c r="B37" s="17"/>
      <c r="C37" s="17">
        <v>2805386</v>
      </c>
      <c r="D37" s="17"/>
      <c r="E37" s="17">
        <v>4336967</v>
      </c>
    </row>
    <row r="38" spans="1:5">
      <c r="A38" s="18">
        <v>1902</v>
      </c>
      <c r="B38" s="17"/>
      <c r="C38" s="17"/>
      <c r="D38" s="17"/>
      <c r="E38" s="1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D102B-8EE5-4870-B97F-D9107B60E44E}">
  <dimension ref="A1:E100"/>
  <sheetViews>
    <sheetView topLeftCell="A70" zoomScaleNormal="100" workbookViewId="0">
      <selection activeCell="C96" sqref="C96"/>
    </sheetView>
  </sheetViews>
  <sheetFormatPr defaultColWidth="8.875" defaultRowHeight="14.45"/>
  <cols>
    <col min="1" max="1" width="6.125" style="2" customWidth="1"/>
    <col min="2" max="5" width="12.75" style="2" customWidth="1"/>
    <col min="6" max="16384" width="8.875" style="2"/>
  </cols>
  <sheetData>
    <row r="1" spans="1:5" ht="18.399999999999999">
      <c r="A1" s="22" t="s">
        <v>17</v>
      </c>
    </row>
    <row r="2" spans="1:5">
      <c r="A2" s="10" t="s">
        <v>54</v>
      </c>
    </row>
    <row r="4" spans="1:5" ht="72">
      <c r="A4" s="15" t="s">
        <v>27</v>
      </c>
      <c r="B4" s="19" t="s">
        <v>29</v>
      </c>
      <c r="C4" s="19" t="s">
        <v>52</v>
      </c>
      <c r="D4" s="19" t="s">
        <v>31</v>
      </c>
      <c r="E4" s="19" t="s">
        <v>53</v>
      </c>
    </row>
    <row r="5" spans="1:5">
      <c r="A5" s="18">
        <v>1860</v>
      </c>
      <c r="B5" s="19"/>
      <c r="C5" s="19"/>
      <c r="D5" s="19"/>
      <c r="E5" s="19"/>
    </row>
    <row r="6" spans="1:5">
      <c r="A6" s="18">
        <v>1861</v>
      </c>
      <c r="B6" s="19"/>
      <c r="C6" s="19"/>
      <c r="D6" s="19"/>
      <c r="E6" s="19"/>
    </row>
    <row r="7" spans="1:5">
      <c r="A7" s="18">
        <v>1862</v>
      </c>
      <c r="B7" s="19"/>
      <c r="C7" s="19"/>
      <c r="D7" s="19"/>
      <c r="E7" s="19"/>
    </row>
    <row r="8" spans="1:5">
      <c r="A8" s="18">
        <v>1863</v>
      </c>
      <c r="B8" s="19"/>
      <c r="C8" s="19"/>
      <c r="D8" s="19"/>
      <c r="E8" s="19"/>
    </row>
    <row r="9" spans="1:5">
      <c r="A9" s="18">
        <v>1864</v>
      </c>
      <c r="B9" s="17">
        <v>1167697</v>
      </c>
      <c r="C9" s="24">
        <f>B9</f>
        <v>1167697</v>
      </c>
      <c r="D9" s="17">
        <v>1317922</v>
      </c>
      <c r="E9" s="17">
        <v>568500</v>
      </c>
    </row>
    <row r="10" spans="1:5">
      <c r="A10" s="18">
        <v>1865</v>
      </c>
      <c r="B10" s="17">
        <v>519795</v>
      </c>
      <c r="C10" s="24">
        <f>B10</f>
        <v>519795</v>
      </c>
      <c r="D10" s="17">
        <v>529276</v>
      </c>
      <c r="E10" s="24">
        <f>D10</f>
        <v>529276</v>
      </c>
    </row>
    <row r="11" spans="1:5">
      <c r="A11" s="18">
        <f>A10+1</f>
        <v>1866</v>
      </c>
      <c r="B11" s="17">
        <v>789866</v>
      </c>
      <c r="C11" s="17">
        <v>789423</v>
      </c>
      <c r="D11" s="17">
        <v>925818</v>
      </c>
      <c r="E11" s="17">
        <v>927209</v>
      </c>
    </row>
    <row r="12" spans="1:5">
      <c r="A12" s="18">
        <f t="shared" ref="A12:A18" si="0">A11+1</f>
        <v>1867</v>
      </c>
      <c r="B12" s="24">
        <v>793314</v>
      </c>
      <c r="C12" s="17">
        <v>793314</v>
      </c>
      <c r="D12" s="24">
        <v>1014893</v>
      </c>
      <c r="E12" s="17">
        <v>1014893</v>
      </c>
    </row>
    <row r="13" spans="1:5">
      <c r="A13" s="18">
        <f t="shared" si="0"/>
        <v>1868</v>
      </c>
      <c r="B13" s="17">
        <v>63806</v>
      </c>
      <c r="C13" s="17">
        <v>712988</v>
      </c>
      <c r="D13" s="17">
        <v>258279</v>
      </c>
      <c r="E13" s="17">
        <v>999817</v>
      </c>
    </row>
    <row r="14" spans="1:5">
      <c r="A14" s="18">
        <f t="shared" si="0"/>
        <v>1869</v>
      </c>
      <c r="B14" s="17">
        <v>125190</v>
      </c>
      <c r="C14" s="17">
        <v>751870</v>
      </c>
      <c r="D14" s="17">
        <v>371046</v>
      </c>
      <c r="E14" s="17">
        <v>1181176</v>
      </c>
    </row>
    <row r="15" spans="1:5">
      <c r="A15" s="18">
        <f t="shared" si="0"/>
        <v>1870</v>
      </c>
      <c r="B15" s="17">
        <v>450883</v>
      </c>
      <c r="C15" s="17">
        <v>4716933</v>
      </c>
      <c r="D15" s="17">
        <v>518511</v>
      </c>
      <c r="E15" s="17">
        <f>'Trade Data-2'!E12</f>
        <v>6031218</v>
      </c>
    </row>
    <row r="16" spans="1:5">
      <c r="A16" s="18">
        <f>A15+1</f>
        <v>1871</v>
      </c>
      <c r="B16" s="17">
        <f>'Trade Data-1'!A12*'Exchange Rate'!B10</f>
        <v>29115.9</v>
      </c>
      <c r="C16" s="17">
        <v>900457</v>
      </c>
      <c r="D16" s="17">
        <v>453209</v>
      </c>
      <c r="E16" s="17">
        <f>'Trade Data-2'!E13</f>
        <v>1238810</v>
      </c>
    </row>
    <row r="17" spans="1:5">
      <c r="A17" s="18">
        <f t="shared" si="0"/>
        <v>1872</v>
      </c>
      <c r="B17" s="17">
        <f>'Trade Data-1'!A13*'Exchange Rate'!B11</f>
        <v>29168.89</v>
      </c>
      <c r="C17" s="17">
        <v>1016265</v>
      </c>
      <c r="D17" s="17">
        <f>'Trade Data-2'!D14</f>
        <v>1430629.918032787</v>
      </c>
      <c r="E17" s="17">
        <f>'Trade Data-2'!E14</f>
        <v>1388769</v>
      </c>
    </row>
    <row r="18" spans="1:5">
      <c r="A18" s="18">
        <f t="shared" si="0"/>
        <v>1873</v>
      </c>
      <c r="B18" s="17">
        <f>'Trade Data-1'!A14*'Exchange Rate'!B12</f>
        <v>29203.200000000001</v>
      </c>
      <c r="C18" s="17">
        <v>847979</v>
      </c>
      <c r="D18" s="17">
        <f>'Trade Data-2'!D15</f>
        <v>875754.87258318684</v>
      </c>
      <c r="E18" s="17">
        <f>'Trade Data-1'!E14*'Exchange Rate'!C12</f>
        <v>1430629.918032787</v>
      </c>
    </row>
    <row r="19" spans="1:5">
      <c r="A19" s="18">
        <v>1874</v>
      </c>
      <c r="B19" s="17"/>
      <c r="C19" s="17"/>
      <c r="D19" s="17"/>
      <c r="E19" s="17"/>
    </row>
    <row r="20" spans="1:5">
      <c r="A20" s="18">
        <v>1875</v>
      </c>
      <c r="B20" s="17">
        <v>1329841</v>
      </c>
      <c r="C20" s="17">
        <f>'Trade Data-2'!C17</f>
        <v>1280799.1589822404</v>
      </c>
      <c r="D20" s="17">
        <v>1755711</v>
      </c>
      <c r="E20" s="17">
        <f>'Trade Data-2'!E17</f>
        <v>1690951.8101092896</v>
      </c>
    </row>
    <row r="21" spans="1:5">
      <c r="A21" s="18">
        <v>1876</v>
      </c>
      <c r="B21" s="17">
        <v>1235525</v>
      </c>
      <c r="C21" s="17">
        <f>'Trade Data-2'!C18</f>
        <v>1329886.056491957</v>
      </c>
      <c r="D21" s="17">
        <v>1907001</v>
      </c>
      <c r="E21" s="17">
        <f>'Trade Data-2'!E18</f>
        <v>1564190.6605095051</v>
      </c>
    </row>
    <row r="22" spans="1:5">
      <c r="A22" s="18">
        <v>1877</v>
      </c>
      <c r="B22" s="24">
        <f>C22</f>
        <v>1151209.9158088705</v>
      </c>
      <c r="C22" s="17">
        <f>'Trade Data-2'!C19</f>
        <v>1151209.9158088705</v>
      </c>
      <c r="D22" s="24">
        <f>E22</f>
        <v>1153607</v>
      </c>
      <c r="E22" s="17">
        <f>'Trade Data-2'!E19</f>
        <v>1153607</v>
      </c>
    </row>
    <row r="23" spans="1:5">
      <c r="A23" s="18">
        <v>1878</v>
      </c>
      <c r="B23" s="17">
        <f>'Trade Data-2'!B20</f>
        <v>1214691</v>
      </c>
      <c r="C23" s="17">
        <f>'Trade Data-2'!C20</f>
        <v>1085787.4829234972</v>
      </c>
      <c r="D23" s="17">
        <f>'Trade Data-2'!D20</f>
        <v>1848373</v>
      </c>
      <c r="E23" s="17">
        <f>'Trade Data-2'!E20</f>
        <v>1653038.9841310498</v>
      </c>
    </row>
    <row r="24" spans="1:5">
      <c r="A24" s="18">
        <v>1879</v>
      </c>
      <c r="B24" s="17">
        <f>'Trade Data-2'!B21</f>
        <v>246148.01225422465</v>
      </c>
      <c r="C24" s="17">
        <f>'Trade Data-2'!C21</f>
        <v>1178259.2068628413</v>
      </c>
      <c r="D24" s="17">
        <f>'Trade Data-2'!D21</f>
        <v>203268.33483391127</v>
      </c>
      <c r="E24" s="17">
        <f>'Trade Data-2'!E21</f>
        <v>1962146.478693279</v>
      </c>
    </row>
    <row r="25" spans="1:5">
      <c r="A25" s="18">
        <v>1880</v>
      </c>
      <c r="B25" s="17">
        <f>'Trade Data-2'!B22</f>
        <v>849252.9125228948</v>
      </c>
      <c r="C25" s="17">
        <f>'Trade Data-2'!C22</f>
        <v>1173022.1482524257</v>
      </c>
      <c r="D25" s="17">
        <f>'Trade Data-2'!D22</f>
        <v>893188.90210859326</v>
      </c>
      <c r="E25" s="17">
        <f>'Trade Data-2'!E22</f>
        <v>1795055.718934956</v>
      </c>
    </row>
    <row r="26" spans="1:5">
      <c r="A26" s="18">
        <v>1881</v>
      </c>
      <c r="B26" s="17">
        <f>'Trade Data-2'!B23</f>
        <v>1140430.8825510892</v>
      </c>
      <c r="C26" s="17">
        <f>'Trade Data-2'!C23</f>
        <v>1148817.9426603788</v>
      </c>
      <c r="D26" s="17">
        <f>'Trade Data-2'!D23</f>
        <v>1017522.3256231754</v>
      </c>
      <c r="E26" s="17">
        <f>'Trade Data-1'!E22*'Exchange Rate'!C20</f>
        <v>893188.90210859326</v>
      </c>
    </row>
    <row r="27" spans="1:5">
      <c r="A27" s="18">
        <v>1882</v>
      </c>
      <c r="B27" s="24">
        <f>C27</f>
        <v>1303298.0757220923</v>
      </c>
      <c r="C27" s="17">
        <f>'Trade Data-2'!C24</f>
        <v>1303298.0757220923</v>
      </c>
      <c r="D27" s="24">
        <f>E27</f>
        <v>1779978.7900078068</v>
      </c>
      <c r="E27" s="17">
        <f>'Trade Data-2'!E24</f>
        <v>1779978.7900078068</v>
      </c>
    </row>
    <row r="28" spans="1:5">
      <c r="A28" s="18">
        <v>1883</v>
      </c>
      <c r="B28" s="17">
        <f>'Trade Data-2'!B25</f>
        <v>910998.32752878824</v>
      </c>
      <c r="C28" s="17">
        <f>'Trade Data-2'!C25</f>
        <v>925595.53724289977</v>
      </c>
      <c r="D28" s="17">
        <f>'Trade Data-2'!D25</f>
        <v>1524293.0345458384</v>
      </c>
      <c r="E28" s="17">
        <f>'Trade Data-2'!E25</f>
        <v>1649285.3370740402</v>
      </c>
    </row>
    <row r="29" spans="1:5">
      <c r="A29" s="18">
        <v>1884</v>
      </c>
      <c r="B29" s="17">
        <f>'Trade Data-2'!B26</f>
        <v>1084924.857368534</v>
      </c>
      <c r="C29" s="17">
        <f>'Trade Data-2'!C26</f>
        <v>1120927.0011715894</v>
      </c>
      <c r="D29" s="17">
        <f>'Trade Data-2'!D26</f>
        <v>2027604.7280532529</v>
      </c>
      <c r="E29" s="17">
        <f>'Trade Data-2'!E26</f>
        <v>2008404.756829133</v>
      </c>
    </row>
    <row r="30" spans="1:5">
      <c r="A30" s="18">
        <v>1885</v>
      </c>
      <c r="B30" s="24">
        <f>C30</f>
        <v>1174860.8536527001</v>
      </c>
      <c r="C30" s="17">
        <f>'Trade Data-2'!C27</f>
        <v>1174860.8536527001</v>
      </c>
      <c r="D30" s="24">
        <f>E30</f>
        <v>1623252.6273708274</v>
      </c>
      <c r="E30" s="17">
        <f>'Trade Data-2'!E27</f>
        <v>1623252.6273708274</v>
      </c>
    </row>
    <row r="31" spans="1:5">
      <c r="A31" s="18">
        <v>1886</v>
      </c>
      <c r="B31" s="17"/>
      <c r="C31" s="17"/>
      <c r="D31" s="17"/>
      <c r="E31" s="17"/>
    </row>
    <row r="32" spans="1:5">
      <c r="A32" s="18">
        <v>1887</v>
      </c>
      <c r="B32" s="17"/>
      <c r="C32" s="17"/>
      <c r="D32" s="17"/>
      <c r="E32" s="17"/>
    </row>
    <row r="33" spans="1:5">
      <c r="A33" s="18">
        <v>1888</v>
      </c>
      <c r="B33" s="17"/>
      <c r="C33" s="17"/>
      <c r="D33" s="17"/>
      <c r="E33" s="17"/>
    </row>
    <row r="34" spans="1:5">
      <c r="A34" s="18">
        <v>1889</v>
      </c>
      <c r="B34" s="17"/>
      <c r="C34" s="17"/>
      <c r="D34" s="17"/>
      <c r="E34" s="17"/>
    </row>
    <row r="35" spans="1:5">
      <c r="A35" s="18">
        <v>1890</v>
      </c>
      <c r="B35" s="17"/>
      <c r="C35" s="17"/>
      <c r="D35" s="17"/>
      <c r="E35" s="17"/>
    </row>
    <row r="36" spans="1:5">
      <c r="A36" s="18">
        <v>1891</v>
      </c>
      <c r="B36" s="17"/>
      <c r="C36" s="17"/>
      <c r="D36" s="17"/>
      <c r="E36" s="17"/>
    </row>
    <row r="37" spans="1:5">
      <c r="A37" s="18">
        <v>1892</v>
      </c>
      <c r="B37" s="17"/>
      <c r="C37" s="17"/>
      <c r="D37" s="17"/>
      <c r="E37" s="17"/>
    </row>
    <row r="38" spans="1:5">
      <c r="A38" s="18">
        <v>1893</v>
      </c>
      <c r="B38" s="17"/>
      <c r="C38" s="17"/>
      <c r="D38" s="17"/>
      <c r="E38" s="17"/>
    </row>
    <row r="39" spans="1:5">
      <c r="A39" s="18">
        <v>1894</v>
      </c>
      <c r="B39" s="17"/>
      <c r="C39" s="17"/>
      <c r="D39" s="17"/>
      <c r="E39" s="17"/>
    </row>
    <row r="40" spans="1:5">
      <c r="A40" s="18">
        <v>1895</v>
      </c>
      <c r="B40" s="17"/>
      <c r="C40" s="17"/>
      <c r="D40" s="17"/>
      <c r="E40" s="17"/>
    </row>
    <row r="41" spans="1:5">
      <c r="A41" s="18">
        <v>1896</v>
      </c>
      <c r="B41" s="17"/>
      <c r="C41" s="17"/>
      <c r="D41" s="17"/>
      <c r="E41" s="17"/>
    </row>
    <row r="42" spans="1:5">
      <c r="A42" s="18">
        <v>1897</v>
      </c>
      <c r="B42" s="17"/>
      <c r="C42" s="17"/>
      <c r="D42" s="17"/>
      <c r="E42" s="17"/>
    </row>
    <row r="43" spans="1:5">
      <c r="A43" s="18">
        <v>1898</v>
      </c>
      <c r="B43" s="17"/>
      <c r="C43" s="17"/>
      <c r="D43" s="17"/>
      <c r="E43" s="17"/>
    </row>
    <row r="44" spans="1:5">
      <c r="A44" s="18">
        <v>1899</v>
      </c>
    </row>
    <row r="45" spans="1:5">
      <c r="A45" s="18">
        <v>1900</v>
      </c>
      <c r="B45" s="24">
        <f>C45</f>
        <v>2576540</v>
      </c>
      <c r="C45" s="17">
        <v>2576540</v>
      </c>
      <c r="D45" s="24">
        <f>E45</f>
        <v>3087819</v>
      </c>
      <c r="E45" s="17">
        <v>3087819</v>
      </c>
    </row>
    <row r="46" spans="1:5">
      <c r="A46" s="18">
        <v>1901</v>
      </c>
      <c r="B46" s="24">
        <f>C46</f>
        <v>2805386</v>
      </c>
      <c r="C46" s="17">
        <v>2805386</v>
      </c>
      <c r="D46" s="24">
        <f>E46</f>
        <v>4336967</v>
      </c>
      <c r="E46" s="17">
        <v>4336967</v>
      </c>
    </row>
    <row r="47" spans="1:5">
      <c r="A47" s="18">
        <v>1902</v>
      </c>
      <c r="B47" s="7"/>
      <c r="C47" s="7"/>
      <c r="D47" s="7"/>
      <c r="E47" s="7"/>
    </row>
    <row r="48" spans="1:5">
      <c r="B48" s="8"/>
      <c r="C48" s="8"/>
    </row>
    <row r="49" spans="1:5">
      <c r="A49" s="10" t="s">
        <v>24</v>
      </c>
      <c r="B49" s="8"/>
      <c r="C49" s="8"/>
    </row>
    <row r="50" spans="1:5">
      <c r="A50" s="2" t="s">
        <v>55</v>
      </c>
      <c r="B50" s="8"/>
      <c r="C50" s="8"/>
    </row>
    <row r="51" spans="1:5">
      <c r="A51" s="2" t="s">
        <v>56</v>
      </c>
      <c r="B51" s="8"/>
      <c r="C51" s="8"/>
    </row>
    <row r="52" spans="1:5">
      <c r="B52" s="8"/>
      <c r="C52" s="8"/>
    </row>
    <row r="53" spans="1:5" ht="28.9">
      <c r="A53" s="21" t="s">
        <v>27</v>
      </c>
      <c r="B53" s="19" t="s">
        <v>57</v>
      </c>
      <c r="C53" s="19" t="s">
        <v>58</v>
      </c>
      <c r="D53" s="19" t="s">
        <v>59</v>
      </c>
      <c r="E53" s="19" t="s">
        <v>60</v>
      </c>
    </row>
    <row r="54" spans="1:5">
      <c r="A54" s="18">
        <v>1860</v>
      </c>
      <c r="B54" s="17"/>
      <c r="C54" s="17"/>
      <c r="D54" s="17"/>
      <c r="E54" s="17"/>
    </row>
    <row r="55" spans="1:5">
      <c r="A55" s="18">
        <v>1861</v>
      </c>
      <c r="B55" s="17"/>
      <c r="C55" s="17"/>
      <c r="D55" s="17"/>
      <c r="E55" s="17"/>
    </row>
    <row r="56" spans="1:5">
      <c r="A56" s="18">
        <v>1862</v>
      </c>
      <c r="B56" s="17"/>
      <c r="C56" s="17"/>
      <c r="D56" s="17"/>
      <c r="E56" s="17"/>
    </row>
    <row r="57" spans="1:5">
      <c r="A57" s="18">
        <v>1863</v>
      </c>
      <c r="B57" s="17"/>
      <c r="C57" s="17"/>
      <c r="D57" s="17"/>
      <c r="E57" s="17">
        <v>116335</v>
      </c>
    </row>
    <row r="58" spans="1:5">
      <c r="A58" s="18">
        <v>1864</v>
      </c>
      <c r="B58" s="17">
        <f t="shared" ref="B58:B67" si="1">AVERAGE(B9,C9)</f>
        <v>1167697</v>
      </c>
      <c r="C58" s="17">
        <f t="shared" ref="C58:C67" si="2">AVERAGE(D9,E9)</f>
        <v>943211</v>
      </c>
      <c r="D58" s="17">
        <f>C58-B58</f>
        <v>-224486</v>
      </c>
      <c r="E58" s="17">
        <f>E57+D58</f>
        <v>-108151</v>
      </c>
    </row>
    <row r="59" spans="1:5">
      <c r="A59" s="18">
        <v>1865</v>
      </c>
      <c r="B59" s="17">
        <f t="shared" si="1"/>
        <v>519795</v>
      </c>
      <c r="C59" s="17">
        <f t="shared" si="2"/>
        <v>529276</v>
      </c>
      <c r="D59" s="17">
        <f t="shared" ref="D59:D94" si="3">C59-B59</f>
        <v>9481</v>
      </c>
      <c r="E59" s="17">
        <f>E58+D59</f>
        <v>-98670</v>
      </c>
    </row>
    <row r="60" spans="1:5">
      <c r="A60" s="18">
        <f>A59+1</f>
        <v>1866</v>
      </c>
      <c r="B60" s="17">
        <f t="shared" si="1"/>
        <v>789644.5</v>
      </c>
      <c r="C60" s="17">
        <f t="shared" si="2"/>
        <v>926513.5</v>
      </c>
      <c r="D60" s="23">
        <f t="shared" si="3"/>
        <v>136869</v>
      </c>
      <c r="E60" s="17">
        <f t="shared" ref="E60:E79" si="4">E59+D60</f>
        <v>38199</v>
      </c>
    </row>
    <row r="61" spans="1:5">
      <c r="A61" s="18">
        <f t="shared" ref="A61:A67" si="5">A60+1</f>
        <v>1867</v>
      </c>
      <c r="B61" s="17">
        <f t="shared" si="1"/>
        <v>793314</v>
      </c>
      <c r="C61" s="17">
        <f t="shared" si="2"/>
        <v>1014893</v>
      </c>
      <c r="D61" s="23">
        <f t="shared" si="3"/>
        <v>221579</v>
      </c>
      <c r="E61" s="17">
        <f t="shared" si="4"/>
        <v>259778</v>
      </c>
    </row>
    <row r="62" spans="1:5">
      <c r="A62" s="18">
        <f t="shared" si="5"/>
        <v>1868</v>
      </c>
      <c r="B62" s="17">
        <f t="shared" si="1"/>
        <v>388397</v>
      </c>
      <c r="C62" s="17">
        <f t="shared" si="2"/>
        <v>629048</v>
      </c>
      <c r="D62" s="23">
        <f t="shared" si="3"/>
        <v>240651</v>
      </c>
      <c r="E62" s="17">
        <f t="shared" si="4"/>
        <v>500429</v>
      </c>
    </row>
    <row r="63" spans="1:5">
      <c r="A63" s="18">
        <f t="shared" si="5"/>
        <v>1869</v>
      </c>
      <c r="B63" s="17">
        <f t="shared" si="1"/>
        <v>438530</v>
      </c>
      <c r="C63" s="17">
        <f t="shared" si="2"/>
        <v>776111</v>
      </c>
      <c r="D63" s="23">
        <f t="shared" si="3"/>
        <v>337581</v>
      </c>
      <c r="E63" s="17">
        <f t="shared" si="4"/>
        <v>838010</v>
      </c>
    </row>
    <row r="64" spans="1:5">
      <c r="A64" s="18">
        <f t="shared" si="5"/>
        <v>1870</v>
      </c>
      <c r="B64" s="17">
        <f t="shared" si="1"/>
        <v>2583908</v>
      </c>
      <c r="C64" s="17">
        <f t="shared" si="2"/>
        <v>3274864.5</v>
      </c>
      <c r="D64" s="23">
        <f t="shared" si="3"/>
        <v>690956.5</v>
      </c>
      <c r="E64" s="17">
        <f t="shared" si="4"/>
        <v>1528966.5</v>
      </c>
    </row>
    <row r="65" spans="1:5">
      <c r="A65" s="18">
        <f>A64+1</f>
        <v>1871</v>
      </c>
      <c r="B65" s="17">
        <f t="shared" si="1"/>
        <v>464786.45</v>
      </c>
      <c r="C65" s="17">
        <f t="shared" si="2"/>
        <v>846009.5</v>
      </c>
      <c r="D65" s="23">
        <f t="shared" si="3"/>
        <v>381223.05</v>
      </c>
      <c r="E65" s="17">
        <f t="shared" si="4"/>
        <v>1910189.55</v>
      </c>
    </row>
    <row r="66" spans="1:5">
      <c r="A66" s="18">
        <f t="shared" si="5"/>
        <v>1872</v>
      </c>
      <c r="B66" s="17">
        <f t="shared" si="1"/>
        <v>522716.94500000001</v>
      </c>
      <c r="C66" s="17">
        <f t="shared" si="2"/>
        <v>1409699.4590163934</v>
      </c>
      <c r="D66" s="23">
        <f t="shared" si="3"/>
        <v>886982.51401639334</v>
      </c>
      <c r="E66" s="17">
        <f t="shared" si="4"/>
        <v>2797172.0640163934</v>
      </c>
    </row>
    <row r="67" spans="1:5">
      <c r="A67" s="18">
        <f t="shared" si="5"/>
        <v>1873</v>
      </c>
      <c r="B67" s="17">
        <f t="shared" si="1"/>
        <v>438591.1</v>
      </c>
      <c r="C67" s="17">
        <f t="shared" si="2"/>
        <v>1153192.395307987</v>
      </c>
      <c r="D67" s="23">
        <f t="shared" si="3"/>
        <v>714601.29530798702</v>
      </c>
      <c r="E67" s="17">
        <f t="shared" si="4"/>
        <v>3511773.3593243803</v>
      </c>
    </row>
    <row r="68" spans="1:5">
      <c r="A68" s="18">
        <v>1874</v>
      </c>
      <c r="B68" s="17"/>
      <c r="C68" s="17"/>
      <c r="D68" s="23"/>
      <c r="E68" s="17"/>
    </row>
    <row r="69" spans="1:5">
      <c r="A69" s="18">
        <v>1875</v>
      </c>
      <c r="B69" s="17">
        <f t="shared" ref="B69:B79" si="6">AVERAGE(B20,C20)</f>
        <v>1305320.0794911203</v>
      </c>
      <c r="C69" s="17">
        <f t="shared" ref="C69:C79" si="7">AVERAGE(D20,E20)</f>
        <v>1723331.4050546447</v>
      </c>
      <c r="D69" s="23">
        <f t="shared" si="3"/>
        <v>418011.32556352438</v>
      </c>
      <c r="E69" s="17">
        <f>E67+D69</f>
        <v>3929784.6848879047</v>
      </c>
    </row>
    <row r="70" spans="1:5">
      <c r="A70" s="18">
        <v>1876</v>
      </c>
      <c r="B70" s="17">
        <f t="shared" si="6"/>
        <v>1282705.5282459785</v>
      </c>
      <c r="C70" s="17">
        <f t="shared" si="7"/>
        <v>1735595.8302547527</v>
      </c>
      <c r="D70" s="23">
        <f t="shared" si="3"/>
        <v>452890.30200877413</v>
      </c>
      <c r="E70" s="17">
        <f t="shared" si="4"/>
        <v>4382674.9868966788</v>
      </c>
    </row>
    <row r="71" spans="1:5">
      <c r="A71" s="18">
        <v>1877</v>
      </c>
      <c r="B71" s="17">
        <f t="shared" si="6"/>
        <v>1151209.9158088705</v>
      </c>
      <c r="C71" s="17">
        <f t="shared" si="7"/>
        <v>1153607</v>
      </c>
      <c r="D71" s="23">
        <f t="shared" si="3"/>
        <v>2397.0841911295429</v>
      </c>
      <c r="E71" s="17">
        <f t="shared" si="4"/>
        <v>4385072.0710878083</v>
      </c>
    </row>
    <row r="72" spans="1:5">
      <c r="A72" s="18">
        <v>1878</v>
      </c>
      <c r="B72" s="17">
        <f t="shared" si="6"/>
        <v>1150239.2414617487</v>
      </c>
      <c r="C72" s="17">
        <f t="shared" si="7"/>
        <v>1750705.9920655249</v>
      </c>
      <c r="D72" s="23">
        <f t="shared" si="3"/>
        <v>600466.75060377619</v>
      </c>
      <c r="E72" s="17">
        <f t="shared" si="4"/>
        <v>4985538.8216915848</v>
      </c>
    </row>
    <row r="73" spans="1:5">
      <c r="A73" s="18">
        <v>1879</v>
      </c>
      <c r="B73" s="17">
        <f t="shared" si="6"/>
        <v>712203.60955853295</v>
      </c>
      <c r="C73" s="17">
        <f t="shared" si="7"/>
        <v>1082707.4067635951</v>
      </c>
      <c r="D73" s="23">
        <f t="shared" si="3"/>
        <v>370503.79720506212</v>
      </c>
      <c r="E73" s="17">
        <f t="shared" si="4"/>
        <v>5356042.6188966464</v>
      </c>
    </row>
    <row r="74" spans="1:5">
      <c r="A74" s="18">
        <v>1880</v>
      </c>
      <c r="B74" s="17">
        <f t="shared" si="6"/>
        <v>1011137.5303876603</v>
      </c>
      <c r="C74" s="17">
        <f t="shared" si="7"/>
        <v>1344122.3105217747</v>
      </c>
      <c r="D74" s="23">
        <f t="shared" si="3"/>
        <v>332984.78013411444</v>
      </c>
      <c r="E74" s="17">
        <f t="shared" si="4"/>
        <v>5689027.3990307609</v>
      </c>
    </row>
    <row r="75" spans="1:5">
      <c r="A75" s="18">
        <v>1881</v>
      </c>
      <c r="B75" s="17">
        <f t="shared" si="6"/>
        <v>1144624.4126057341</v>
      </c>
      <c r="C75" s="17">
        <f t="shared" si="7"/>
        <v>955355.61386588425</v>
      </c>
      <c r="D75" s="23">
        <f t="shared" si="3"/>
        <v>-189268.79873984982</v>
      </c>
      <c r="E75" s="17">
        <f t="shared" si="4"/>
        <v>5499758.6002909113</v>
      </c>
    </row>
    <row r="76" spans="1:5">
      <c r="A76" s="18">
        <v>1882</v>
      </c>
      <c r="B76" s="17">
        <f t="shared" si="6"/>
        <v>1303298.0757220923</v>
      </c>
      <c r="C76" s="17">
        <f t="shared" si="7"/>
        <v>1779978.7900078068</v>
      </c>
      <c r="D76" s="23">
        <f t="shared" si="3"/>
        <v>476680.71428571455</v>
      </c>
      <c r="E76" s="17">
        <f t="shared" si="4"/>
        <v>5976439.3145766258</v>
      </c>
    </row>
    <row r="77" spans="1:5">
      <c r="A77" s="18">
        <v>1883</v>
      </c>
      <c r="B77" s="17">
        <f t="shared" si="6"/>
        <v>918296.93238584395</v>
      </c>
      <c r="C77" s="17">
        <f t="shared" si="7"/>
        <v>1586789.1858099392</v>
      </c>
      <c r="D77" s="23">
        <f t="shared" si="3"/>
        <v>668492.25342409522</v>
      </c>
      <c r="E77" s="17">
        <f t="shared" si="4"/>
        <v>6644931.5680007208</v>
      </c>
    </row>
    <row r="78" spans="1:5">
      <c r="A78" s="18">
        <v>1884</v>
      </c>
      <c r="B78" s="17">
        <f t="shared" si="6"/>
        <v>1102925.9292700617</v>
      </c>
      <c r="C78" s="17">
        <f t="shared" si="7"/>
        <v>2018004.742441193</v>
      </c>
      <c r="D78" s="23">
        <f t="shared" si="3"/>
        <v>915078.8131711313</v>
      </c>
      <c r="E78" s="17">
        <f t="shared" si="4"/>
        <v>7560010.3811718524</v>
      </c>
    </row>
    <row r="79" spans="1:5">
      <c r="A79" s="18">
        <v>1885</v>
      </c>
      <c r="B79" s="17">
        <f t="shared" si="6"/>
        <v>1174860.8536527001</v>
      </c>
      <c r="C79" s="17">
        <f t="shared" si="7"/>
        <v>1623252.6273708274</v>
      </c>
      <c r="D79" s="23">
        <f t="shared" si="3"/>
        <v>448391.77371812728</v>
      </c>
      <c r="E79" s="17">
        <f t="shared" si="4"/>
        <v>8008402.1548899794</v>
      </c>
    </row>
    <row r="80" spans="1:5">
      <c r="A80" s="18">
        <v>1886</v>
      </c>
      <c r="B80" s="17"/>
      <c r="C80" s="17"/>
      <c r="D80" s="23"/>
      <c r="E80" s="17"/>
    </row>
    <row r="81" spans="1:5">
      <c r="A81" s="18">
        <v>1887</v>
      </c>
      <c r="B81" s="17"/>
      <c r="C81" s="17"/>
      <c r="D81" s="23"/>
      <c r="E81" s="17"/>
    </row>
    <row r="82" spans="1:5">
      <c r="A82" s="18">
        <v>1888</v>
      </c>
      <c r="B82" s="17"/>
      <c r="C82" s="17"/>
      <c r="D82" s="23"/>
      <c r="E82" s="17"/>
    </row>
    <row r="83" spans="1:5">
      <c r="A83" s="18">
        <v>1889</v>
      </c>
      <c r="B83" s="17"/>
      <c r="C83" s="17"/>
      <c r="D83" s="23"/>
      <c r="E83" s="17"/>
    </row>
    <row r="84" spans="1:5">
      <c r="A84" s="18">
        <v>1890</v>
      </c>
      <c r="B84" s="17"/>
      <c r="C84" s="17"/>
      <c r="D84" s="23"/>
      <c r="E84" s="17"/>
    </row>
    <row r="85" spans="1:5">
      <c r="A85" s="18">
        <v>1891</v>
      </c>
      <c r="B85" s="17"/>
      <c r="C85" s="17"/>
      <c r="D85" s="23"/>
      <c r="E85" s="17"/>
    </row>
    <row r="86" spans="1:5">
      <c r="A86" s="18">
        <v>1892</v>
      </c>
      <c r="B86" s="17"/>
      <c r="C86" s="17"/>
      <c r="D86" s="23"/>
      <c r="E86" s="17"/>
    </row>
    <row r="87" spans="1:5">
      <c r="A87" s="18">
        <v>1893</v>
      </c>
      <c r="B87" s="17"/>
      <c r="C87" s="17"/>
      <c r="D87" s="23"/>
      <c r="E87" s="17"/>
    </row>
    <row r="88" spans="1:5">
      <c r="A88" s="18">
        <v>1894</v>
      </c>
      <c r="B88" s="17"/>
      <c r="C88" s="17"/>
      <c r="D88" s="23"/>
      <c r="E88" s="17"/>
    </row>
    <row r="89" spans="1:5">
      <c r="A89" s="18">
        <v>1895</v>
      </c>
      <c r="B89" s="17"/>
      <c r="C89" s="17"/>
      <c r="D89" s="23"/>
      <c r="E89" s="17"/>
    </row>
    <row r="90" spans="1:5">
      <c r="A90" s="18">
        <v>1896</v>
      </c>
      <c r="B90" s="17"/>
      <c r="C90" s="17"/>
      <c r="D90" s="23"/>
      <c r="E90" s="17"/>
    </row>
    <row r="91" spans="1:5">
      <c r="A91" s="18">
        <v>1897</v>
      </c>
      <c r="B91" s="17"/>
      <c r="C91" s="17"/>
      <c r="D91" s="23"/>
      <c r="E91" s="17"/>
    </row>
    <row r="92" spans="1:5">
      <c r="A92" s="18">
        <v>1898</v>
      </c>
      <c r="B92" s="17"/>
      <c r="C92" s="17"/>
      <c r="D92" s="23"/>
      <c r="E92" s="17"/>
    </row>
    <row r="93" spans="1:5">
      <c r="A93" s="18">
        <v>1899</v>
      </c>
      <c r="B93" s="17"/>
      <c r="C93" s="17"/>
      <c r="D93" s="23"/>
      <c r="E93" s="17"/>
    </row>
    <row r="94" spans="1:5">
      <c r="A94" s="18">
        <v>1900</v>
      </c>
      <c r="B94" s="17">
        <f>AVERAGE(B45,C45)</f>
        <v>2576540</v>
      </c>
      <c r="C94" s="17">
        <f>AVERAGE(D45,E45)</f>
        <v>3087819</v>
      </c>
      <c r="D94" s="23">
        <f t="shared" si="3"/>
        <v>511279</v>
      </c>
      <c r="E94" s="17">
        <f>E79+D94</f>
        <v>8519681.1548899785</v>
      </c>
    </row>
    <row r="95" spans="1:5">
      <c r="A95" s="18">
        <v>1901</v>
      </c>
      <c r="B95" s="17">
        <f>AVERAGE(B46,C46)</f>
        <v>2805386</v>
      </c>
      <c r="C95" s="17">
        <f>AVERAGE(D46,E46)</f>
        <v>4336967</v>
      </c>
      <c r="D95" s="23">
        <f t="shared" ref="D95" si="8">C95-B95</f>
        <v>1531581</v>
      </c>
      <c r="E95" s="17">
        <f>E94+D95</f>
        <v>10051262.154889978</v>
      </c>
    </row>
    <row r="96" spans="1:5">
      <c r="A96" s="18">
        <v>1902</v>
      </c>
      <c r="B96" s="17"/>
      <c r="C96" s="17"/>
      <c r="D96" s="23"/>
      <c r="E96" s="17"/>
    </row>
    <row r="98" spans="1:1">
      <c r="A98" s="10" t="s">
        <v>24</v>
      </c>
    </row>
    <row r="99" spans="1:1">
      <c r="A99" s="2" t="s">
        <v>61</v>
      </c>
    </row>
    <row r="100" spans="1:1">
      <c r="A100" s="2" t="s">
        <v>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91943-F799-4AAB-977C-1650F078CE1F}">
  <dimension ref="A1"/>
  <sheetViews>
    <sheetView topLeftCell="E3" zoomScale="80" zoomScaleNormal="100" workbookViewId="0">
      <selection activeCell="A34" sqref="A34"/>
    </sheetView>
  </sheetViews>
  <sheetFormatPr defaultRowHeight="14.1"/>
  <sheetData>
    <row r="1" spans="1:1" ht="18.399999999999999">
      <c r="A1" s="22" t="s">
        <v>19</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3F89F-EE1D-4233-B30E-4105743ECDB1}">
  <dimension ref="A1"/>
  <sheetViews>
    <sheetView zoomScale="87" zoomScaleNormal="100" workbookViewId="0">
      <selection activeCell="N19" sqref="N19"/>
    </sheetView>
  </sheetViews>
  <sheetFormatPr defaultRowHeight="14.1"/>
  <sheetData>
    <row r="1" spans="1:1" ht="18.399999999999999">
      <c r="A1" s="22" t="s">
        <v>21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Elvis Han</dc:creator>
  <cp:keywords/>
  <dc:description/>
  <cp:lastModifiedBy>Sebastian Tangelson</cp:lastModifiedBy>
  <cp:revision/>
  <dcterms:created xsi:type="dcterms:W3CDTF">2024-04-15T09:08:35Z</dcterms:created>
  <dcterms:modified xsi:type="dcterms:W3CDTF">2024-08-11T14:40:24Z</dcterms:modified>
  <cp:category/>
  <cp:contentStatus/>
</cp:coreProperties>
</file>